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4.xml" ContentType="application/vnd.openxmlformats-officedocument.drawing+xml"/>
  <Override PartName="/xl/ctrlProps/ctrlProp3.xml" ContentType="application/vnd.ms-excel.controlproperties+xml"/>
  <Override PartName="/xl/charts/chart5.xml" ContentType="application/vnd.openxmlformats-officedocument.drawingml.chart+xml"/>
  <Override PartName="/xl/drawings/drawing15.xml" ContentType="application/vnd.openxmlformats-officedocument.drawing+xml"/>
  <Override PartName="/xl/ctrlProps/ctrlProp4.xml" ContentType="application/vnd.ms-excel.controlproperties+xml"/>
  <Override PartName="/xl/charts/chart6.xml" ContentType="application/vnd.openxmlformats-officedocument.drawingml.chart+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1.xml" ContentType="application/vnd.openxmlformats-officedocument.drawing+xml"/>
  <Override PartName="/xl/drawings/drawing22.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ink/ink9.xml" ContentType="application/inkml+xml"/>
  <Override PartName="/xl/ink/ink10.xml" ContentType="application/inkml+xml"/>
  <Override PartName="/xl/ink/ink11.xml" ContentType="application/inkml+xml"/>
  <Override PartName="/xl/ink/ink12.xml" ContentType="application/inkml+xml"/>
  <Override PartName="/xl/ink/ink13.xml" ContentType="application/inkml+xml"/>
  <Override PartName="/xl/ink/ink14.xml" ContentType="application/inkml+xml"/>
  <Override PartName="/xl/ink/ink15.xml" ContentType="application/inkml+xml"/>
  <Override PartName="/xl/ink/ink16.xml" ContentType="application/inkml+xml"/>
  <Override PartName="/xl/ink/ink17.xml" ContentType="application/inkml+xml"/>
  <Override PartName="/xl/ink/ink18.xml" ContentType="application/inkml+xml"/>
  <Override PartName="/xl/ink/ink19.xml" ContentType="application/inkml+xml"/>
  <Override PartName="/xl/ink/ink20.xml" ContentType="application/inkml+xml"/>
  <Override PartName="/xl/ink/ink21.xml" ContentType="application/inkml+xml"/>
  <Override PartName="/xl/ink/ink22.xml" ContentType="application/inkml+xml"/>
  <Override PartName="/xl/ink/ink23.xml" ContentType="application/inkml+xml"/>
  <Override PartName="/xl/ink/ink24.xml" ContentType="application/inkml+xml"/>
  <Override PartName="/xl/ink/ink25.xml" ContentType="application/inkml+xml"/>
  <Override PartName="/xl/ink/ink26.xml" ContentType="application/inkml+xml"/>
  <Override PartName="/xl/ink/ink27.xml" ContentType="application/inkml+xml"/>
  <Override PartName="/xl/ink/ink28.xml" ContentType="application/inkml+xml"/>
  <Override PartName="/xl/ink/ink29.xml" ContentType="application/inkml+xml"/>
  <Override PartName="/xl/ink/ink30.xml" ContentType="application/inkml+xml"/>
  <Override PartName="/xl/ink/ink31.xml" ContentType="application/inkml+xml"/>
  <Override PartName="/xl/ink/ink32.xml" ContentType="application/inkml+xml"/>
  <Override PartName="/xl/ink/ink33.xml" ContentType="application/inkml+xml"/>
  <Override PartName="/xl/ink/ink34.xml" ContentType="application/inkml+xml"/>
  <Override PartName="/xl/ink/ink35.xml" ContentType="application/inkml+xml"/>
  <Override PartName="/xl/ink/ink36.xml" ContentType="application/inkml+xml"/>
  <Override PartName="/xl/ink/ink37.xml" ContentType="application/inkml+xml"/>
  <Override PartName="/xl/ink/ink38.xml" ContentType="application/inkml+xml"/>
  <Override PartName="/xl/ink/ink39.xml" ContentType="application/inkml+xml"/>
  <Override PartName="/xl/ink/ink40.xml" ContentType="application/inkml+xml"/>
  <Override PartName="/xl/ink/ink41.xml" ContentType="application/inkml+xml"/>
  <Override PartName="/xl/ink/ink42.xml" ContentType="application/inkml+xml"/>
  <Override PartName="/xl/ink/ink43.xml" ContentType="application/inkml+xml"/>
  <Override PartName="/xl/ink/ink44.xml" ContentType="application/inkml+xml"/>
  <Override PartName="/xl/ink/ink45.xml" ContentType="application/inkml+xml"/>
  <Override PartName="/xl/ink/ink46.xml" ContentType="application/inkml+xml"/>
  <Override PartName="/xl/ink/ink47.xml" ContentType="application/inkml+xml"/>
  <Override PartName="/xl/ink/ink48.xml" ContentType="application/inkml+xml"/>
  <Override PartName="/xl/ink/ink49.xml" ContentType="application/inkml+xml"/>
  <Override PartName="/xl/ink/ink50.xml" ContentType="application/inkml+xml"/>
  <Override PartName="/xl/ink/ink51.xml" ContentType="application/inkml+xml"/>
  <Override PartName="/xl/ink/ink52.xml" ContentType="application/inkml+xml"/>
  <Override PartName="/xl/ink/ink53.xml" ContentType="application/inkml+xml"/>
  <Override PartName="/xl/ink/ink54.xml" ContentType="application/inkml+xml"/>
  <Override PartName="/xl/ink/ink55.xml" ContentType="application/inkml+xml"/>
  <Override PartName="/xl/ink/ink56.xml" ContentType="application/inkml+xml"/>
  <Override PartName="/xl/ink/ink57.xml" ContentType="application/inkml+xml"/>
  <Override PartName="/xl/ink/ink58.xml" ContentType="application/inkml+xml"/>
  <Override PartName="/xl/ink/ink59.xml" ContentType="application/inkml+xml"/>
  <Override PartName="/xl/ink/ink60.xml" ContentType="application/inkml+xml"/>
  <Override PartName="/xl/ink/ink61.xml" ContentType="application/inkml+xml"/>
  <Override PartName="/xl/ink/ink62.xml" ContentType="application/inkml+xml"/>
  <Override PartName="/xl/ink/ink63.xml" ContentType="application/inkml+xml"/>
  <Override PartName="/xl/ink/ink64.xml" ContentType="application/inkml+xml"/>
  <Override PartName="/xl/ink/ink65.xml" ContentType="application/inkml+xml"/>
  <Override PartName="/xl/ink/ink66.xml" ContentType="application/inkml+xml"/>
  <Override PartName="/xl/ink/ink67.xml" ContentType="application/inkml+xml"/>
  <Override PartName="/xl/ink/ink68.xml" ContentType="application/inkml+xml"/>
  <Override PartName="/xl/ink/ink69.xml" ContentType="application/inkml+xml"/>
  <Override PartName="/xl/ink/ink70.xml" ContentType="application/inkml+xml"/>
  <Override PartName="/xl/ink/ink71.xml" ContentType="application/inkml+xml"/>
  <Override PartName="/xl/ink/ink72.xml" ContentType="application/inkml+xml"/>
  <Override PartName="/xl/ink/ink73.xml" ContentType="application/inkml+xml"/>
  <Override PartName="/xl/ink/ink74.xml" ContentType="application/inkml+xml"/>
  <Override PartName="/xl/ink/ink75.xml" ContentType="application/inkml+xml"/>
  <Override PartName="/xl/ink/ink76.xml" ContentType="application/inkml+xml"/>
  <Override PartName="/xl/ink/ink77.xml" ContentType="application/inkml+xml"/>
  <Override PartName="/xl/ink/ink78.xml" ContentType="application/inkml+xml"/>
  <Override PartName="/xl/ink/ink79.xml" ContentType="application/inkml+xml"/>
  <Override PartName="/xl/ink/ink80.xml" ContentType="application/inkml+xml"/>
  <Override PartName="/xl/ink/ink81.xml" ContentType="application/inkml+xml"/>
  <Override PartName="/xl/ink/ink82.xml" ContentType="application/inkml+xml"/>
  <Override PartName="/xl/ink/ink83.xml" ContentType="application/inkml+xml"/>
  <Override PartName="/xl/ink/ink84.xml" ContentType="application/inkml+xml"/>
  <Override PartName="/xl/ink/ink85.xml" ContentType="application/inkml+xml"/>
  <Override PartName="/xl/ink/ink86.xml" ContentType="application/inkml+xml"/>
  <Override PartName="/xl/ink/ink87.xml" ContentType="application/inkml+xml"/>
  <Override PartName="/xl/ink/ink88.xml" ContentType="application/inkml+xml"/>
  <Override PartName="/xl/ink/ink89.xml" ContentType="application/inkml+xml"/>
  <Override PartName="/xl/ink/ink90.xml" ContentType="application/inkml+xml"/>
  <Override PartName="/xl/ink/ink91.xml" ContentType="application/inkml+xml"/>
  <Override PartName="/xl/ink/ink92.xml" ContentType="application/inkml+xml"/>
  <Override PartName="/xl/ink/ink93.xml" ContentType="application/inkml+xml"/>
  <Override PartName="/xl/ink/ink94.xml" ContentType="application/inkml+xml"/>
  <Override PartName="/xl/ink/ink95.xml" ContentType="application/inkml+xml"/>
  <Override PartName="/xl/ink/ink96.xml" ContentType="application/inkml+xml"/>
  <Override PartName="/xl/ink/ink97.xml" ContentType="application/inkml+xml"/>
  <Override PartName="/xl/ink/ink98.xml" ContentType="application/inkml+xml"/>
  <Override PartName="/xl/ink/ink99.xml" ContentType="application/inkml+xml"/>
  <Override PartName="/xl/ink/ink100.xml" ContentType="application/inkml+xml"/>
  <Override PartName="/xl/ink/ink101.xml" ContentType="application/inkml+xml"/>
  <Override PartName="/xl/ink/ink102.xml" ContentType="application/inkml+xml"/>
  <Override PartName="/xl/ink/ink103.xml" ContentType="application/inkml+xml"/>
  <Override PartName="/xl/ink/ink104.xml" ContentType="application/inkml+xml"/>
  <Override PartName="/xl/ink/ink105.xml" ContentType="application/inkml+xml"/>
  <Override PartName="/xl/ink/ink106.xml" ContentType="application/inkml+xml"/>
  <Override PartName="/xl/ink/ink107.xml" ContentType="application/inkml+xml"/>
  <Override PartName="/xl/ink/ink108.xml" ContentType="application/inkml+xml"/>
  <Override PartName="/xl/ink/ink109.xml" ContentType="application/inkml+xml"/>
  <Override PartName="/xl/ink/ink110.xml" ContentType="application/inkml+xml"/>
  <Override PartName="/xl/ink/ink111.xml" ContentType="application/inkml+xml"/>
  <Override PartName="/xl/ink/ink112.xml" ContentType="application/inkml+xml"/>
  <Override PartName="/xl/ink/ink113.xml" ContentType="application/inkml+xml"/>
  <Override PartName="/xl/ink/ink114.xml" ContentType="application/inkml+xml"/>
  <Override PartName="/xl/ink/ink115.xml" ContentType="application/inkml+xml"/>
  <Override PartName="/xl/ink/ink116.xml" ContentType="application/inkml+xml"/>
  <Override PartName="/xl/ink/ink117.xml" ContentType="application/inkml+xml"/>
  <Override PartName="/xl/ink/ink118.xml" ContentType="application/inkml+xml"/>
  <Override PartName="/xl/ink/ink119.xml" ContentType="application/inkml+xml"/>
  <Override PartName="/xl/ink/ink120.xml" ContentType="application/inkml+xml"/>
  <Override PartName="/xl/ink/ink121.xml" ContentType="application/inkml+xml"/>
  <Override PartName="/xl/ink/ink122.xml" ContentType="application/inkml+xml"/>
  <Override PartName="/xl/ink/ink123.xml" ContentType="application/inkml+xml"/>
  <Override PartName="/xl/ink/ink124.xml" ContentType="application/inkml+xml"/>
  <Override PartName="/xl/ink/ink125.xml" ContentType="application/inkml+xml"/>
  <Override PartName="/xl/ink/ink126.xml" ContentType="application/inkml+xml"/>
  <Override PartName="/xl/ink/ink127.xml" ContentType="application/inkml+xml"/>
  <Override PartName="/xl/ink/ink128.xml" ContentType="application/inkml+xml"/>
  <Override PartName="/xl/ink/ink129.xml" ContentType="application/inkml+xml"/>
  <Override PartName="/xl/ink/ink130.xml" ContentType="application/inkml+xml"/>
  <Override PartName="/xl/ink/ink131.xml" ContentType="application/inkml+xml"/>
  <Override PartName="/xl/ink/ink132.xml" ContentType="application/inkml+xml"/>
  <Override PartName="/xl/ink/ink133.xml" ContentType="application/inkml+xml"/>
  <Override PartName="/xl/ink/ink134.xml" ContentType="application/inkml+xml"/>
  <Override PartName="/xl/ink/ink135.xml" ContentType="application/inkml+xml"/>
  <Override PartName="/xl/ink/ink136.xml" ContentType="application/inkml+xml"/>
  <Override PartName="/xl/ink/ink137.xml" ContentType="application/inkml+xml"/>
  <Override PartName="/xl/ink/ink138.xml" ContentType="application/inkml+xml"/>
  <Override PartName="/xl/ink/ink139.xml" ContentType="application/inkml+xml"/>
  <Override PartName="/xl/ink/ink140.xml" ContentType="application/inkml+xml"/>
  <Override PartName="/xl/ink/ink141.xml" ContentType="application/inkml+xml"/>
  <Override PartName="/xl/ink/ink142.xml" ContentType="application/inkml+xml"/>
  <Override PartName="/xl/ink/ink143.xml" ContentType="application/inkml+xml"/>
  <Override PartName="/xl/ink/ink144.xml" ContentType="application/inkml+xml"/>
  <Override PartName="/xl/ink/ink145.xml" ContentType="application/inkml+xml"/>
  <Override PartName="/xl/ink/ink146.xml" ContentType="application/inkml+xml"/>
  <Override PartName="/xl/ink/ink147.xml" ContentType="application/inkml+xml"/>
  <Override PartName="/xl/ink/ink148.xml" ContentType="application/inkml+xml"/>
  <Override PartName="/xl/ink/ink149.xml" ContentType="application/inkml+xml"/>
  <Override PartName="/xl/ink/ink150.xml" ContentType="application/inkml+xml"/>
  <Override PartName="/xl/ink/ink151.xml" ContentType="application/inkml+xml"/>
  <Override PartName="/xl/ink/ink152.xml" ContentType="application/inkml+xml"/>
  <Override PartName="/xl/ink/ink153.xml" ContentType="application/inkml+xml"/>
  <Override PartName="/xl/ink/ink154.xml" ContentType="application/inkml+xml"/>
  <Override PartName="/xl/ink/ink155.xml" ContentType="application/inkml+xml"/>
  <Override PartName="/xl/ink/ink156.xml" ContentType="application/inkml+xml"/>
  <Override PartName="/xl/ink/ink157.xml" ContentType="application/inkml+xml"/>
  <Override PartName="/xl/ink/ink158.xml" ContentType="application/inkml+xml"/>
  <Override PartName="/xl/ink/ink159.xml" ContentType="application/inkml+xml"/>
  <Override PartName="/xl/ink/ink160.xml" ContentType="application/inkml+xml"/>
  <Override PartName="/xl/ink/ink161.xml" ContentType="application/inkml+xml"/>
  <Override PartName="/xl/ink/ink162.xml" ContentType="application/inkml+xml"/>
  <Override PartName="/xl/ink/ink163.xml" ContentType="application/inkml+xml"/>
  <Override PartName="/xl/ink/ink164.xml" ContentType="application/inkml+xml"/>
  <Override PartName="/xl/ink/ink165.xml" ContentType="application/inkml+xml"/>
  <Override PartName="/xl/ink/ink166.xml" ContentType="application/inkml+xml"/>
  <Override PartName="/xl/ink/ink167.xml" ContentType="application/inkml+xml"/>
  <Override PartName="/xl/ink/ink168.xml" ContentType="application/inkml+xml"/>
  <Override PartName="/xl/ink/ink169.xml" ContentType="application/inkml+xml"/>
  <Override PartName="/xl/ink/ink170.xml" ContentType="application/inkml+xml"/>
  <Override PartName="/xl/ink/ink171.xml" ContentType="application/inkml+xml"/>
  <Override PartName="/xl/ink/ink172.xml" ContentType="application/inkml+xml"/>
  <Override PartName="/xl/ink/ink173.xml" ContentType="application/inkml+xml"/>
  <Override PartName="/xl/ink/ink174.xml" ContentType="application/inkml+xml"/>
  <Override PartName="/xl/ink/ink175.xml" ContentType="application/inkml+xml"/>
  <Override PartName="/xl/ink/ink176.xml" ContentType="application/inkml+xml"/>
  <Override PartName="/xl/ink/ink177.xml" ContentType="application/inkml+xml"/>
  <Override PartName="/xl/ink/ink178.xml" ContentType="application/inkml+xml"/>
  <Override PartName="/xl/ink/ink179.xml" ContentType="application/inkml+xml"/>
  <Override PartName="/xl/ink/ink180.xml" ContentType="application/inkml+xml"/>
  <Override PartName="/xl/ink/ink181.xml" ContentType="application/inkml+xml"/>
  <Override PartName="/xl/ink/ink182.xml" ContentType="application/inkml+xml"/>
  <Override PartName="/xl/ink/ink183.xml" ContentType="application/inkml+xml"/>
  <Override PartName="/xl/ink/ink184.xml" ContentType="application/inkml+xml"/>
  <Override PartName="/xl/ink/ink185.xml" ContentType="application/inkml+xml"/>
  <Override PartName="/xl/ink/ink186.xml" ContentType="application/inkml+xml"/>
  <Override PartName="/xl/ink/ink187.xml" ContentType="application/inkml+xml"/>
  <Override PartName="/xl/ink/ink188.xml" ContentType="application/inkml+xml"/>
  <Override PartName="/xl/ink/ink189.xml" ContentType="application/inkml+xml"/>
  <Override PartName="/xl/ink/ink190.xml" ContentType="application/inkml+xml"/>
  <Override PartName="/xl/ink/ink191.xml" ContentType="application/inkml+xml"/>
  <Override PartName="/xl/ink/ink192.xml" ContentType="application/inkml+xml"/>
  <Override PartName="/xl/ink/ink193.xml" ContentType="application/inkml+xml"/>
  <Override PartName="/xl/ink/ink194.xml" ContentType="application/inkml+xml"/>
  <Override PartName="/xl/ink/ink195.xml" ContentType="application/inkml+xml"/>
  <Override PartName="/xl/ink/ink196.xml" ContentType="application/inkml+xml"/>
  <Override PartName="/xl/ink/ink197.xml" ContentType="application/inkml+xml"/>
  <Override PartName="/xl/ink/ink198.xml" ContentType="application/inkml+xml"/>
  <Override PartName="/xl/ink/ink199.xml" ContentType="application/inkml+xml"/>
  <Override PartName="/xl/ink/ink200.xml" ContentType="application/inkml+xml"/>
  <Override PartName="/xl/ink/ink201.xml" ContentType="application/inkml+xml"/>
  <Override PartName="/xl/ink/ink202.xml" ContentType="application/inkml+xml"/>
  <Override PartName="/xl/ink/ink203.xml" ContentType="application/inkml+xml"/>
  <Override PartName="/xl/ink/ink204.xml" ContentType="application/inkml+xml"/>
  <Override PartName="/xl/ink/ink205.xml" ContentType="application/inkml+xml"/>
  <Override PartName="/xl/ink/ink206.xml" ContentType="application/inkml+xml"/>
  <Override PartName="/xl/ink/ink207.xml" ContentType="application/inkml+xml"/>
  <Override PartName="/xl/ink/ink208.xml" ContentType="application/inkml+xml"/>
  <Override PartName="/xl/ink/ink209.xml" ContentType="application/inkml+xml"/>
  <Override PartName="/xl/ink/ink210.xml" ContentType="application/inkml+xml"/>
  <Override PartName="/xl/ink/ink211.xml" ContentType="application/inkml+xml"/>
  <Override PartName="/xl/ink/ink212.xml" ContentType="application/inkml+xml"/>
  <Override PartName="/xl/ink/ink213.xml" ContentType="application/inkml+xml"/>
  <Override PartName="/xl/ink/ink214.xml" ContentType="application/inkml+xml"/>
  <Override PartName="/xl/ink/ink215.xml" ContentType="application/inkml+xml"/>
  <Override PartName="/xl/ink/ink216.xml" ContentType="application/inkml+xml"/>
  <Override PartName="/xl/ink/ink217.xml" ContentType="application/inkml+xml"/>
  <Override PartName="/xl/ink/ink218.xml" ContentType="application/inkml+xml"/>
  <Override PartName="/xl/ink/ink219.xml" ContentType="application/inkml+xml"/>
  <Override PartName="/xl/ink/ink220.xml" ContentType="application/inkml+xml"/>
  <Override PartName="/xl/ink/ink221.xml" ContentType="application/inkml+xml"/>
  <Override PartName="/xl/ink/ink222.xml" ContentType="application/inkml+xml"/>
  <Override PartName="/xl/ink/ink223.xml" ContentType="application/inkml+xml"/>
  <Override PartName="/xl/ink/ink224.xml" ContentType="application/inkml+xml"/>
  <Override PartName="/xl/ink/ink225.xml" ContentType="application/inkml+xml"/>
  <Override PartName="/xl/ink/ink226.xml" ContentType="application/inkml+xml"/>
  <Override PartName="/xl/ink/ink227.xml" ContentType="application/inkml+xml"/>
  <Override PartName="/xl/ink/ink228.xml" ContentType="application/inkml+xml"/>
  <Override PartName="/xl/ink/ink229.xml" ContentType="application/inkml+xml"/>
  <Override PartName="/xl/drawings/drawing2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davidromoff/Downloads/"/>
    </mc:Choice>
  </mc:AlternateContent>
  <xr:revisionPtr revIDLastSave="0" documentId="8_{033BA705-8EAB-7D4D-AA1B-B7631286294B}" xr6:coauthVersionLast="47" xr6:coauthVersionMax="47" xr10:uidLastSave="{00000000-0000-0000-0000-000000000000}"/>
  <bookViews>
    <workbookView xWindow="0" yWindow="0" windowWidth="28800" windowHeight="16380" xr2:uid="{2528C2F6-2D91-5941-BA0A-8E362C5A735B}"/>
  </bookViews>
  <sheets>
    <sheet name="Today" sheetId="242" r:id="rId1"/>
    <sheet name="Shapley" sheetId="161" r:id="rId2"/>
    <sheet name="Additive_2Player" sheetId="162" state="veryHidden" r:id="rId3"/>
    <sheet name="Additive_2P_Cases" sheetId="163" state="veryHidden" r:id="rId4"/>
    <sheet name="Additive_2P_Expectation" sheetId="164" state="veryHidden" r:id="rId5"/>
    <sheet name="Website" sheetId="165" state="veryHidden" r:id="rId6"/>
    <sheet name="Additive_3Player" sheetId="166" state="veryHidden" r:id="rId7"/>
    <sheet name="Theory2Models1" sheetId="211" state="veryHidden" r:id="rId8"/>
    <sheet name="Theory2Models2" sheetId="212" state="veryHidden" r:id="rId9"/>
    <sheet name="Theory2Models3" sheetId="218" state="veryHidden" r:id="rId10"/>
    <sheet name="Example1_Notation" sheetId="215" state="veryHidden" r:id="rId11"/>
    <sheet name="Example1_Indicator" sheetId="219" state="veryHidden" r:id="rId12"/>
    <sheet name="Example1_Values" sheetId="216" state="veryHidden" r:id="rId13"/>
    <sheet name="Additive_3Variable" sheetId="217" state="veryHidden" r:id="rId14"/>
    <sheet name="Additive_3Variable_Waterfall" sheetId="220" state="veryHidden" r:id="rId15"/>
    <sheet name="RCode_Shapley1" sheetId="221" state="veryHidden" r:id="rId16"/>
    <sheet name="RCode_Shapley2" sheetId="247" state="veryHidden" r:id="rId17"/>
    <sheet name="NaiveBayes" sheetId="178" r:id="rId18"/>
    <sheet name="train" sheetId="173" state="veryHidden" r:id="rId19"/>
    <sheet name="test" sheetId="174" state="veryHidden" r:id="rId20"/>
    <sheet name="fit_forecast" sheetId="175" state="veryHidden" r:id="rId21"/>
    <sheet name="RCode" sheetId="177" state="veryHidden" r:id="rId22"/>
    <sheet name="train_text" sheetId="185" state="veryHidden" r:id="rId23"/>
    <sheet name="test_text" sheetId="186" state="veryHidden" r:id="rId24"/>
    <sheet name="fit_forecast_text" sheetId="187" state="veryHidden" r:id="rId25"/>
    <sheet name="RCode_text" sheetId="188" state="veryHidden" r:id="rId26"/>
    <sheet name="PCA" sheetId="202" r:id="rId27"/>
    <sheet name="Terminology" sheetId="190" state="veryHidden" r:id="rId28"/>
    <sheet name="Boxers1" sheetId="191" state="veryHidden" r:id="rId29"/>
    <sheet name="Boxers2" sheetId="192" state="veryHidden" r:id="rId30"/>
    <sheet name="Boxers3" sheetId="193" state="veryHidden" r:id="rId31"/>
    <sheet name="Dimensions" sheetId="194" state="veryHidden" r:id="rId32"/>
    <sheet name="GreenPaint1" sheetId="195" state="veryHidden" r:id="rId33"/>
    <sheet name="GreenPaint2" sheetId="196" state="veryHidden" r:id="rId34"/>
    <sheet name="LimePaint" sheetId="197" state="veryHidden" r:id="rId35"/>
    <sheet name="Boxers4" sheetId="198" state="veryHidden" r:id="rId36"/>
    <sheet name="Calculation" sheetId="199" state="veryHidden" r:id="rId37"/>
    <sheet name="PCA_RCode" sheetId="200" state="veryHidden" r:id="rId38"/>
    <sheet name="Extra" sheetId="201" state="veryHidden" r:id="rId39"/>
    <sheet name="Rotation" sheetId="248" state="veryHidden" r:id="rId40"/>
    <sheet name="LDA" sheetId="252" r:id="rId41"/>
    <sheet name="LDA_Rotation" sheetId="249" state="veryHidden" r:id="rId42"/>
    <sheet name="LDA_UnConstrained" sheetId="250" state="veryHidden" r:id="rId43"/>
    <sheet name="LDA_Constrained" sheetId="251" state="veryHidden" r:id="rId44"/>
    <sheet name="LDA_RCode" sheetId="253" state="veryHidden" r:id="rId45"/>
    <sheet name="MarketBasketAnalysis" sheetId="203" r:id="rId46"/>
    <sheet name="TransactionsData_v1" sheetId="206" state="veryHidden" r:id="rId47"/>
    <sheet name="TransactionsData_v2" sheetId="207" state="veryHidden" r:id="rId48"/>
    <sheet name="TransactionsData_v3" sheetId="208" state="veryHidden" r:id="rId49"/>
    <sheet name="BasketAnalysis" sheetId="205" state="veryHidden" r:id="rId50"/>
    <sheet name="AprioriAlgo_RCode1" sheetId="209" state="veryHidden" r:id="rId51"/>
    <sheet name="AprioriAlgo_RCode2" sheetId="204" state="veryHidden" r:id="rId52"/>
    <sheet name="DecisionTrees" sheetId="232" r:id="rId53"/>
    <sheet name="Intro" sheetId="233" state="veryHidden" r:id="rId54"/>
    <sheet name="Practice" sheetId="234" state="veryHidden" r:id="rId55"/>
    <sheet name="SplittingExamplePt1" sheetId="235" state="veryHidden" r:id="rId56"/>
    <sheet name="SplittingExamplePt2" sheetId="236" state="veryHidden" r:id="rId57"/>
    <sheet name="SplittingExamplePt3" sheetId="237" state="veryHidden" r:id="rId58"/>
    <sheet name="Dimensions_Trees" sheetId="238" state="veryHidden" r:id="rId59"/>
    <sheet name="Pruning" sheetId="239" state="veryHidden" r:id="rId60"/>
    <sheet name="Summary" sheetId="240" state="veryHidden" r:id="rId61"/>
    <sheet name="RCode_Trees" sheetId="241" state="veryHidden" r:id="rId62"/>
    <sheet name="PreWork4NextClass" sheetId="27" r:id="rId63"/>
    <sheet name="InClassProjects" sheetId="26" r:id="rId64"/>
    <sheet name="Q_Shapley" sheetId="210" r:id="rId65"/>
    <sheet name="Q_MarketBasketAnalysis" sheetId="243" state="hidden" r:id="rId66"/>
    <sheet name="qNaiveBayes" sheetId="231" r:id="rId67"/>
    <sheet name="qLDA" sheetId="254" r:id="rId68"/>
    <sheet name="qDecisionTrees" sheetId="230" r:id="rId69"/>
    <sheet name="SpamHam" sheetId="244" r:id="rId70"/>
    <sheet name="LendingClubData" sheetId="246" r:id="rId71"/>
  </sheets>
  <externalReferences>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s>
  <definedNames>
    <definedName name="_c1">#REF!</definedName>
    <definedName name="_c2">#REF!</definedName>
    <definedName name="_c3">#REF!</definedName>
    <definedName name="_r2" localSheetId="52">#REF!</definedName>
    <definedName name="_r2" localSheetId="40">#REF!</definedName>
    <definedName name="_r2" localSheetId="70">#REF!</definedName>
    <definedName name="_r2" localSheetId="45">#REF!</definedName>
    <definedName name="_r2" localSheetId="26">#REF!</definedName>
    <definedName name="_r2">#REF!</definedName>
    <definedName name="_R2_orig">[1]RSquareAdj!$C$6</definedName>
    <definedName name="_xlchart.v5.0" hidden="1">Additive_3Variable_Waterfall!$N$12:$Q$12</definedName>
    <definedName name="_xlchart.v5.1" hidden="1">Additive_3Variable_Waterfall!$N$13:$Q$13</definedName>
    <definedName name="A" localSheetId="70">[2]NextClass1_MeanVar!#REF!</definedName>
    <definedName name="A" localSheetId="68">[2]NextClass1_MeanVar!#REF!</definedName>
    <definedName name="A" localSheetId="67">[2]NextClass1_MeanVar!#REF!</definedName>
    <definedName name="A" localSheetId="66">[2]NextClass1_MeanVar!#REF!</definedName>
    <definedName name="A">[2]NextClass1_MeanVar!#REF!</definedName>
    <definedName name="a_0">#REF!</definedName>
    <definedName name="a_1">#REF!</definedName>
    <definedName name="a_10">#REF!</definedName>
    <definedName name="a_2">#REF!</definedName>
    <definedName name="a_3">#REF!</definedName>
    <definedName name="a_30">#REF!</definedName>
    <definedName name="a_4">#REF!</definedName>
    <definedName name="a_5">#REF!</definedName>
    <definedName name="a_7">#REF!</definedName>
    <definedName name="A_x">[3]ProductRule!$C$14</definedName>
    <definedName name="A_x_h">[3]ProductRule!$C$16</definedName>
    <definedName name="a1_">#REF!</definedName>
    <definedName name="a2_">#REF!</definedName>
    <definedName name="a3_">#REF!</definedName>
    <definedName name="AccrualPMT">[4]CDS!$I$21:$I$25</definedName>
    <definedName name="alan">[5]Excel!$C$10</definedName>
    <definedName name="alpha">[6]Liquidity_VaR!$G$28</definedName>
    <definedName name="B" localSheetId="70">[2]NextClass1_MeanVar!#REF!</definedName>
    <definedName name="B">[2]NextClass1_MeanVar!#REF!</definedName>
    <definedName name="b_0">#REF!</definedName>
    <definedName name="b_1">#REF!</definedName>
    <definedName name="b_10">#REF!</definedName>
    <definedName name="b_2">#REF!</definedName>
    <definedName name="b_3">#REF!</definedName>
    <definedName name="b_30">#REF!</definedName>
    <definedName name="b_4">#REF!</definedName>
    <definedName name="b_5">#REF!</definedName>
    <definedName name="b_7">#REF!</definedName>
    <definedName name="b0" localSheetId="70">#REF!</definedName>
    <definedName name="b0">#REF!</definedName>
    <definedName name="b1_" localSheetId="70">#REF!</definedName>
    <definedName name="b1_">#REF!</definedName>
    <definedName name="b2_" localSheetId="70">#REF!</definedName>
    <definedName name="b2_">#REF!</definedName>
    <definedName name="b3_">#REF!</definedName>
    <definedName name="Balloons">BasketAnalysis!$I$4:$I$8</definedName>
    <definedName name="beta" localSheetId="52">#REF!</definedName>
    <definedName name="beta" localSheetId="40">#REF!</definedName>
    <definedName name="beta" localSheetId="45">#REF!</definedName>
    <definedName name="beta" localSheetId="26">#REF!</definedName>
    <definedName name="beta" localSheetId="68">#REF!</definedName>
    <definedName name="beta" localSheetId="67">#REF!</definedName>
    <definedName name="beta" localSheetId="66">#REF!</definedName>
    <definedName name="beta">#REF!</definedName>
    <definedName name="beta_0">[1]QualityOfFit!$C$1</definedName>
    <definedName name="beta0">[1]ExcelOutput!$C$1</definedName>
    <definedName name="beta1" localSheetId="70">#REF!</definedName>
    <definedName name="beta1" localSheetId="68">#REF!</definedName>
    <definedName name="beta1" localSheetId="67">#REF!</definedName>
    <definedName name="beta1" localSheetId="66">#REF!</definedName>
    <definedName name="beta1">#REF!</definedName>
    <definedName name="beta2" localSheetId="70">#REF!</definedName>
    <definedName name="beta2" localSheetId="68">#REF!</definedName>
    <definedName name="beta2" localSheetId="67">#REF!</definedName>
    <definedName name="beta2" localSheetId="66">#REF!</definedName>
    <definedName name="beta2">#REF!</definedName>
    <definedName name="bid">[6]Liquidity_VaR!$C$7:$C$23</definedName>
    <definedName name="Bins" localSheetId="70">#REF!</definedName>
    <definedName name="Bins" localSheetId="68">#REF!</definedName>
    <definedName name="Bins" localSheetId="67">#REF!</definedName>
    <definedName name="Bins" localSheetId="66">#REF!</definedName>
    <definedName name="Bins">#REF!</definedName>
    <definedName name="Bond_Value" localSheetId="70">#REF!</definedName>
    <definedName name="Bond_Value" localSheetId="68">#REF!</definedName>
    <definedName name="Bond_Value" localSheetId="67">#REF!</definedName>
    <definedName name="Bond_Value" localSheetId="66">#REF!</definedName>
    <definedName name="Bond_Value">#REF!</definedName>
    <definedName name="Bond_Value_" localSheetId="70">#REF!</definedName>
    <definedName name="Bond_Value_" localSheetId="68">#REF!</definedName>
    <definedName name="Bond_Value_" localSheetId="67">#REF!</definedName>
    <definedName name="Bond_Value_" localSheetId="66">#REF!</definedName>
    <definedName name="Bond_Value_">#REF!</definedName>
    <definedName name="Bonds">#REF!</definedName>
    <definedName name="C_">[7]OptionsHW!$C$20:$E$20</definedName>
    <definedName name="c_0">#REF!</definedName>
    <definedName name="c_1">#REF!</definedName>
    <definedName name="c_10">#REF!</definedName>
    <definedName name="c_2">#REF!</definedName>
    <definedName name="c_3">#REF!</definedName>
    <definedName name="c_30">#REF!</definedName>
    <definedName name="c_4">#REF!</definedName>
    <definedName name="c_5">#REF!</definedName>
    <definedName name="c_7">#REF!</definedName>
    <definedName name="Cake" localSheetId="70">#REF!</definedName>
    <definedName name="Cake">#REF!</definedName>
    <definedName name="Candy_Bar">BasketAnalysis!$J$4:$J$8</definedName>
    <definedName name="Cd" localSheetId="52">[8]Options2!#REF!</definedName>
    <definedName name="Cd" localSheetId="40">[8]Options2!#REF!</definedName>
    <definedName name="Cd" localSheetId="45">[8]Options2!#REF!</definedName>
    <definedName name="Cd" localSheetId="26">[8]Options2!#REF!</definedName>
    <definedName name="Cd" localSheetId="68">[8]Options2!#REF!</definedName>
    <definedName name="Cd" localSheetId="67">[8]Options2!#REF!</definedName>
    <definedName name="Cd" localSheetId="66">[8]Options2!#REF!</definedName>
    <definedName name="Cd">[8]Options2!#REF!</definedName>
    <definedName name="Change" localSheetId="52">[5]VaR0!#REF!</definedName>
    <definedName name="Change" localSheetId="40">[5]VaR0!#REF!</definedName>
    <definedName name="Change" localSheetId="45">[5]VaR0!#REF!</definedName>
    <definedName name="Change" localSheetId="26">[5]VaR0!#REF!</definedName>
    <definedName name="Change">[5]VaR0!#REF!</definedName>
    <definedName name="change1" localSheetId="52">#REF!</definedName>
    <definedName name="change1" localSheetId="40">#REF!</definedName>
    <definedName name="change1" localSheetId="70">#REF!</definedName>
    <definedName name="change1" localSheetId="45">#REF!</definedName>
    <definedName name="change1" localSheetId="26">#REF!</definedName>
    <definedName name="change1" localSheetId="68">#REF!</definedName>
    <definedName name="change1" localSheetId="67">#REF!</definedName>
    <definedName name="change1" localSheetId="66">#REF!</definedName>
    <definedName name="change1">#REF!</definedName>
    <definedName name="change2" localSheetId="52">#REF!</definedName>
    <definedName name="change2" localSheetId="40">#REF!</definedName>
    <definedName name="change2" localSheetId="45">#REF!</definedName>
    <definedName name="change2" localSheetId="26">#REF!</definedName>
    <definedName name="change2">#REF!</definedName>
    <definedName name="change3">#REF!</definedName>
    <definedName name="change4">#REF!</definedName>
    <definedName name="change5">#REF!</definedName>
    <definedName name="CI">#REF!</definedName>
    <definedName name="CI_lo">#REF!</definedName>
    <definedName name="class">#REF!</definedName>
    <definedName name="Coffee" localSheetId="70">#REF!</definedName>
    <definedName name="Coffee">#REF!</definedName>
    <definedName name="contracts">[7]OptionsHW!$C$26:$E$26</definedName>
    <definedName name="corrmat">[9]PortfolioVaRExample!$M$43:$Q$47</definedName>
    <definedName name="CouponPmt" localSheetId="70">#REF!</definedName>
    <definedName name="CouponPmt" localSheetId="68">#REF!</definedName>
    <definedName name="CouponPmt" localSheetId="67">#REF!</definedName>
    <definedName name="CouponPmt" localSheetId="66">#REF!</definedName>
    <definedName name="CouponPmt">#REF!</definedName>
    <definedName name="couponRate">[10]qFunctions!$C$8</definedName>
    <definedName name="covmat">[11]VaR3!$D$43:$H$47</definedName>
    <definedName name="covmat_calc">[9]PortfolioVaRExample!$M$59:$Q$63</definedName>
    <definedName name="cty" localSheetId="68">#REF!</definedName>
    <definedName name="cty" localSheetId="67">#REF!</definedName>
    <definedName name="cty" localSheetId="66">#REF!</definedName>
    <definedName name="cty">#REF!</definedName>
    <definedName name="Cu" localSheetId="70">[8]Options2!#REF!</definedName>
    <definedName name="Cu">[8]Options2!#REF!</definedName>
    <definedName name="cyl" localSheetId="68">#REF!</definedName>
    <definedName name="cyl" localSheetId="67">#REF!</definedName>
    <definedName name="cyl" localSheetId="66">#REF!</definedName>
    <definedName name="cyl">#REF!</definedName>
    <definedName name="cyl_Permute" localSheetId="70">#REF!</definedName>
    <definedName name="cyl_Permute" localSheetId="68">#REF!</definedName>
    <definedName name="cyl_Permute" localSheetId="67">#REF!</definedName>
    <definedName name="cyl_Permute" localSheetId="66">#REF!</definedName>
    <definedName name="cyl_Permute">#REF!</definedName>
    <definedName name="cyl_RandPermute" localSheetId="70">#REF!</definedName>
    <definedName name="cyl_RandPermute" localSheetId="68">#REF!</definedName>
    <definedName name="cyl_RandPermute" localSheetId="67">#REF!</definedName>
    <definedName name="cyl_RandPermute" localSheetId="66">#REF!</definedName>
    <definedName name="cyl_RandPermute">#REF!</definedName>
    <definedName name="d">[8]Options2!$C$7</definedName>
    <definedName name="d_0">#REF!</definedName>
    <definedName name="d_1">#REF!</definedName>
    <definedName name="d_10">#REF!</definedName>
    <definedName name="d_2">#REF!</definedName>
    <definedName name="d_3">#REF!</definedName>
    <definedName name="d_30">#REF!</definedName>
    <definedName name="d_4">#REF!</definedName>
    <definedName name="d_5">#REF!</definedName>
    <definedName name="d_7">#REF!</definedName>
    <definedName name="d1_" localSheetId="70">#REF!</definedName>
    <definedName name="d1_">#REF!</definedName>
    <definedName name="d2_" localSheetId="70">#REF!</definedName>
    <definedName name="d2_">#REF!</definedName>
    <definedName name="d3_">#REF!</definedName>
    <definedName name="data" localSheetId="70">#REF!</definedName>
    <definedName name="data">#REF!</definedName>
    <definedName name="df">#REF!</definedName>
    <definedName name="displ">#REF!</definedName>
    <definedName name="displ_Permute" localSheetId="70">#REF!</definedName>
    <definedName name="displ_Permute">#REF!</definedName>
    <definedName name="displ_RandPermute" localSheetId="70">#REF!</definedName>
    <definedName name="displ_RandPermute">#REF!</definedName>
    <definedName name="dmat">#REF!</definedName>
    <definedName name="dollar_rate">[12]FX_Intro!$C$67</definedName>
    <definedName name="drv" localSheetId="68">#REF!</definedName>
    <definedName name="drv" localSheetId="67">#REF!</definedName>
    <definedName name="drv" localSheetId="66">#REF!</definedName>
    <definedName name="drv">#REF!</definedName>
    <definedName name="e" localSheetId="70">#REF!</definedName>
    <definedName name="e" localSheetId="68">#REF!</definedName>
    <definedName name="e" localSheetId="67">#REF!</definedName>
    <definedName name="e" localSheetId="66">#REF!</definedName>
    <definedName name="e">#REF!</definedName>
    <definedName name="e_2" localSheetId="70">#REF!</definedName>
    <definedName name="e_2" localSheetId="68">#REF!</definedName>
    <definedName name="e_2" localSheetId="67">#REF!</definedName>
    <definedName name="e_2" localSheetId="66">#REF!</definedName>
    <definedName name="e_2">#REF!</definedName>
    <definedName name="Eloss">[4]Spread2PD!$C$16</definedName>
    <definedName name="Epayoff">[4]CDS!$E$21:$E$25</definedName>
    <definedName name="ErrorFraction">[1]RSquareAdj!$C$7</definedName>
    <definedName name="F">[13]CentralLimitTheorem!$E$3</definedName>
    <definedName name="F_Draw">[13]FnS!$B$7:$B$106</definedName>
    <definedName name="F_Row">[13]CentralLimitTheorem!$E$5:$P$5</definedName>
    <definedName name="f_x">[3]ProductRule!$C$12</definedName>
    <definedName name="f_x_h">[3]ProductRule!$C$20</definedName>
    <definedName name="face">[10]qFunctions!$C$6</definedName>
    <definedName name="fl" localSheetId="68">#REF!</definedName>
    <definedName name="fl" localSheetId="67">#REF!</definedName>
    <definedName name="fl" localSheetId="66">#REF!</definedName>
    <definedName name="fl">#REF!</definedName>
    <definedName name="Flowers">BasketAnalysis!$E$4:$E$8</definedName>
    <definedName name="forward_rate">[12]FX_Intro!$C$68</definedName>
    <definedName name="Frequency" localSheetId="52">#REF!</definedName>
    <definedName name="Frequency" localSheetId="40">#REF!</definedName>
    <definedName name="Frequency" localSheetId="70">#REF!</definedName>
    <definedName name="Frequency" localSheetId="45">#REF!</definedName>
    <definedName name="Frequency" localSheetId="26">#REF!</definedName>
    <definedName name="Frequency" localSheetId="68">#REF!</definedName>
    <definedName name="Frequency" localSheetId="67">#REF!</definedName>
    <definedName name="Frequency" localSheetId="66">#REF!</definedName>
    <definedName name="Frequency">#REF!</definedName>
    <definedName name="g_x">[3]ProductRule!$C$13</definedName>
    <definedName name="g_x_h">[3]ProductRule!$D$20</definedName>
    <definedName name="Get_Well_Card">BasketAnalysis!$F$4:$F$8</definedName>
    <definedName name="h">[3]ProductRule!$C$15</definedName>
    <definedName name="hazard">[4]CDS!$B$7:$B$7</definedName>
    <definedName name="Heights">[14]Calcs_Mean2!$C$10:$C$109</definedName>
    <definedName name="Heights1">[14]Calcs_MeanDiff!$C$10:$C$109</definedName>
    <definedName name="Heights2">[14]Calcs_MeanDiff!$D$10:$D$109</definedName>
    <definedName name="hwy" localSheetId="68">#REF!</definedName>
    <definedName name="hwy" localSheetId="67">#REF!</definedName>
    <definedName name="hwy" localSheetId="66">#REF!</definedName>
    <definedName name="hwy">#REF!</definedName>
    <definedName name="hwy_Permute" localSheetId="70">#REF!</definedName>
    <definedName name="hwy_Permute" localSheetId="68">#REF!</definedName>
    <definedName name="hwy_Permute" localSheetId="67">#REF!</definedName>
    <definedName name="hwy_Permute" localSheetId="66">#REF!</definedName>
    <definedName name="hwy_Permute">#REF!</definedName>
    <definedName name="hwy_RandPermute" localSheetId="70">#REF!</definedName>
    <definedName name="hwy_RandPermute" localSheetId="68">#REF!</definedName>
    <definedName name="hwy_RandPermute" localSheetId="67">#REF!</definedName>
    <definedName name="hwy_RandPermute" localSheetId="66">#REF!</definedName>
    <definedName name="hwy_RandPermute">#REF!</definedName>
    <definedName name="i" localSheetId="70">#REF!</definedName>
    <definedName name="i" localSheetId="68">[15]CubicSpline3!$AA$8:$AA$38</definedName>
    <definedName name="i" localSheetId="67">[15]CubicSpline3!$AA$8:$AA$38</definedName>
    <definedName name="i" localSheetId="66">[15]CubicSpline3!$AA$8:$AA$38</definedName>
    <definedName name="i">#REF!</definedName>
    <definedName name="i_1" localSheetId="68">[15]CubicSpline_YC_Optim!$B$100:$B$400</definedName>
    <definedName name="i_1" localSheetId="67">[15]CubicSpline_YC_Optim!$B$100:$B$400</definedName>
    <definedName name="i_1" localSheetId="66">[15]CubicSpline_YC_Optim!$B$100:$B$400</definedName>
    <definedName name="i_1">#REF!</definedName>
    <definedName name="idx" localSheetId="52">#REF!</definedName>
    <definedName name="idx" localSheetId="40">#REF!</definedName>
    <definedName name="idx" localSheetId="45">#REF!</definedName>
    <definedName name="idx" localSheetId="26">#REF!</definedName>
    <definedName name="idx">#REF!</definedName>
    <definedName name="Inflator">[1]RSquareAdj!$C$10</definedName>
    <definedName name="k" localSheetId="52">[16]KNN_Vote!$AA$3</definedName>
    <definedName name="k" localSheetId="40">[16]KNN_Vote!$AA$3</definedName>
    <definedName name="k" localSheetId="70">#REF!</definedName>
    <definedName name="k" localSheetId="45">[16]KNN_Vote!$AA$3</definedName>
    <definedName name="k" localSheetId="26">[16]KNN_Vote!$AA$3</definedName>
    <definedName name="k" localSheetId="68">#REF!</definedName>
    <definedName name="k" localSheetId="67">#REF!</definedName>
    <definedName name="k" localSheetId="66">#REF!</definedName>
    <definedName name="k">#REF!</definedName>
    <definedName name="L" localSheetId="70">#REF!</definedName>
    <definedName name="L" localSheetId="68">#REF!</definedName>
    <definedName name="L" localSheetId="67">#REF!</definedName>
    <definedName name="L" localSheetId="66">#REF!</definedName>
    <definedName name="L">#REF!</definedName>
    <definedName name="label">#REF!</definedName>
    <definedName name="LL" localSheetId="70">#REF!</definedName>
    <definedName name="LL">#REF!</definedName>
    <definedName name="LN_Sim" localSheetId="52">#REF!</definedName>
    <definedName name="LN_Sim" localSheetId="40">#REF!</definedName>
    <definedName name="LN_Sim" localSheetId="45">#REF!</definedName>
    <definedName name="LN_Sim" localSheetId="26">#REF!</definedName>
    <definedName name="LN_Sim">#REF!</definedName>
    <definedName name="loss" localSheetId="52">#REF!</definedName>
    <definedName name="loss" localSheetId="40">#REF!</definedName>
    <definedName name="loss" localSheetId="45">#REF!</definedName>
    <definedName name="loss" localSheetId="26">#REF!</definedName>
    <definedName name="loss">#REF!</definedName>
    <definedName name="loss_30" localSheetId="52">#REF!</definedName>
    <definedName name="loss_30" localSheetId="40">#REF!</definedName>
    <definedName name="loss_30" localSheetId="45">#REF!</definedName>
    <definedName name="loss_30" localSheetId="26">#REF!</definedName>
    <definedName name="loss_30">#REF!</definedName>
    <definedName name="loss_t">#REF!</definedName>
    <definedName name="lossAmount">[4]Spread2PD!$G$45</definedName>
    <definedName name="M">[9]MatrixMult_Credit!$I$7:$K$9</definedName>
    <definedName name="M1_">[9]MatrixMult_Credit!#REF!</definedName>
    <definedName name="M2_">[9]MatrixMult_Credit!#REF!</definedName>
    <definedName name="manufacturer" localSheetId="68">#REF!</definedName>
    <definedName name="manufacturer" localSheetId="67">#REF!</definedName>
    <definedName name="manufacturer" localSheetId="66">#REF!</definedName>
    <definedName name="manufacturer">#REF!</definedName>
    <definedName name="max">[2]NextClass1_MeanVar!$E$25</definedName>
    <definedName name="Mean" localSheetId="70">#REF!</definedName>
    <definedName name="Mean" localSheetId="68">#REF!</definedName>
    <definedName name="Mean" localSheetId="67">#REF!</definedName>
    <definedName name="Mean" localSheetId="66">#REF!</definedName>
    <definedName name="Mean">#REF!</definedName>
    <definedName name="midprice">[6]Liquidity_VaR!$E$7:$E$23</definedName>
    <definedName name="min">[2]NextClass1_MeanVar!$E$24</definedName>
    <definedName name="model" localSheetId="68">#REF!</definedName>
    <definedName name="model" localSheetId="67">#REF!</definedName>
    <definedName name="model" localSheetId="66">#REF!</definedName>
    <definedName name="model">#REF!</definedName>
    <definedName name="MSE">#REF!</definedName>
    <definedName name="mu">[14]Calcs_Mean2!$O$23</definedName>
    <definedName name="MyBank">[17]Cor_N_Cov!$G$14:$G$35</definedName>
    <definedName name="MyBankDeposits">[17]Cor_N_Cov!$D$14:$D$35</definedName>
    <definedName name="MyFriendsBank">[17]Cor_N_Cov!$H$14:$H$35</definedName>
    <definedName name="MyFriendsDeposits">[17]Cor_N_Cov!$E$14:$E$35</definedName>
    <definedName name="n" localSheetId="70">#REF!</definedName>
    <definedName name="n">[2]Binomial!$C$12</definedName>
    <definedName name="n_" localSheetId="52">#REF!</definedName>
    <definedName name="n_" localSheetId="40">#REF!</definedName>
    <definedName name="n_" localSheetId="45">#REF!</definedName>
    <definedName name="n_" localSheetId="26">#REF!</definedName>
    <definedName name="n_" localSheetId="68">#REF!</definedName>
    <definedName name="n_" localSheetId="67">#REF!</definedName>
    <definedName name="n_" localSheetId="66">#REF!</definedName>
    <definedName name="n_">#REF!</definedName>
    <definedName name="N__d1">[7]OptionsHW!$C$14:$E$14</definedName>
    <definedName name="N__d2">[7]OptionsHW!$C$15:$E$15</definedName>
    <definedName name="N_d1">[7]OptionsHW!$C$12:$E$12</definedName>
    <definedName name="N_d2">[7]OptionsHW!$C$13:$E$13</definedName>
    <definedName name="n1_">[14]Calcs_MeanDiff!$R$19</definedName>
    <definedName name="n2_">[14]Calcs_MeanDiff!$R$20</definedName>
    <definedName name="NewError">[1]RSquareAdj!$C$11</definedName>
    <definedName name="notional">[7]OptionsHW!$C$25:$E$25</definedName>
    <definedName name="offer">[6]Liquidity_VaR!$D$7:$D$23</definedName>
    <definedName name="p" localSheetId="52">[16]DurbinWatson!$B$3</definedName>
    <definedName name="p" localSheetId="40">[16]DurbinWatson!$B$3</definedName>
    <definedName name="p" localSheetId="70">#REF!</definedName>
    <definedName name="p" localSheetId="45">[16]DurbinWatson!$B$3</definedName>
    <definedName name="p" localSheetId="26">[16]DurbinWatson!$B$3</definedName>
    <definedName name="p" localSheetId="68">#REF!</definedName>
    <definedName name="p" localSheetId="67">#REF!</definedName>
    <definedName name="p" localSheetId="66">#REF!</definedName>
    <definedName name="p">#REF!</definedName>
    <definedName name="PD">[4]CDS!$C$21:$C$25</definedName>
    <definedName name="PDF">[14]Calcs_Mean2!$K$10:$K$30</definedName>
    <definedName name="Period" localSheetId="52">#REF!</definedName>
    <definedName name="Period" localSheetId="40">#REF!</definedName>
    <definedName name="Period" localSheetId="70">#REF!</definedName>
    <definedName name="Period" localSheetId="45">#REF!</definedName>
    <definedName name="Period" localSheetId="26">#REF!</definedName>
    <definedName name="Period" localSheetId="68">#REF!</definedName>
    <definedName name="Period" localSheetId="67">#REF!</definedName>
    <definedName name="Period" localSheetId="66">#REF!</definedName>
    <definedName name="Period">#REF!</definedName>
    <definedName name="peso_rate">[12]FX_Intro!$C$66</definedName>
    <definedName name="Pij" localSheetId="52">#REF!</definedName>
    <definedName name="Pij" localSheetId="40">#REF!</definedName>
    <definedName name="Pij" localSheetId="70">#REF!</definedName>
    <definedName name="Pij" localSheetId="45">#REF!</definedName>
    <definedName name="Pij" localSheetId="26">#REF!</definedName>
    <definedName name="Pij" localSheetId="68">#REF!</definedName>
    <definedName name="Pij" localSheetId="67">#REF!</definedName>
    <definedName name="Pij" localSheetId="66">#REF!</definedName>
    <definedName name="Pij">#REF!</definedName>
    <definedName name="pmt" localSheetId="52">#REF!</definedName>
    <definedName name="pmt" localSheetId="40">#REF!</definedName>
    <definedName name="pmt" localSheetId="45">#REF!</definedName>
    <definedName name="pmt" localSheetId="26">#REF!</definedName>
    <definedName name="pmt">#REF!</definedName>
    <definedName name="pmt_" localSheetId="52">#REF!</definedName>
    <definedName name="pmt_" localSheetId="40">#REF!</definedName>
    <definedName name="pmt_" localSheetId="45">#REF!</definedName>
    <definedName name="pmt_" localSheetId="26">#REF!</definedName>
    <definedName name="pmt_">#REF!</definedName>
    <definedName name="pmtperyear">[18]Bond!$C$6</definedName>
    <definedName name="pmts">[18]Bond!$E$12:$E$25</definedName>
    <definedName name="price1" localSheetId="52">#REF!</definedName>
    <definedName name="price1" localSheetId="40">#REF!</definedName>
    <definedName name="price1" localSheetId="70">#REF!</definedName>
    <definedName name="price1" localSheetId="45">#REF!</definedName>
    <definedName name="price1" localSheetId="26">#REF!</definedName>
    <definedName name="price1" localSheetId="68">#REF!</definedName>
    <definedName name="price1" localSheetId="67">#REF!</definedName>
    <definedName name="price1" localSheetId="66">#REF!</definedName>
    <definedName name="price1">#REF!</definedName>
    <definedName name="price2" localSheetId="52">#REF!</definedName>
    <definedName name="price2" localSheetId="40">#REF!</definedName>
    <definedName name="price2" localSheetId="45">#REF!</definedName>
    <definedName name="price2" localSheetId="26">#REF!</definedName>
    <definedName name="price2">#REF!</definedName>
    <definedName name="price3" localSheetId="52">#REF!</definedName>
    <definedName name="price3" localSheetId="40">#REF!</definedName>
    <definedName name="price3" localSheetId="45">#REF!</definedName>
    <definedName name="price3" localSheetId="26">#REF!</definedName>
    <definedName name="price3">#REF!</definedName>
    <definedName name="price4">#REF!</definedName>
    <definedName name="price5">#REF!</definedName>
    <definedName name="Probability1">[17]Copula3!$E$13:$E$62</definedName>
    <definedName name="Probability2">[17]Copula3!$F$13:$F$62</definedName>
    <definedName name="PS">[4]CDS!$C$11:$C$15</definedName>
    <definedName name="PV">[4]CDS!$E$11:$E$15</definedName>
    <definedName name="PV_">[4]CDS!$F$21:$F$25</definedName>
    <definedName name="pv_rf">[4]Spread2PD!$F$20:$F$29</definedName>
    <definedName name="pv_rf_">[4]Spread2PD!$F$40:$F$44</definedName>
    <definedName name="pv2_">[18]Dur2!$G$12:$G$25</definedName>
    <definedName name="PVA">[18]InstallmentLoan!$F$3</definedName>
    <definedName name="Pvalue">[14]Calcs_VarianceDiff!$E$18</definedName>
    <definedName name="PVPMT_A">[4]CDS!$J$21:$J$25</definedName>
    <definedName name="q" localSheetId="70">#REF!</definedName>
    <definedName name="q" localSheetId="68">#REF!</definedName>
    <definedName name="q" localSheetId="67">#REF!</definedName>
    <definedName name="q" localSheetId="66">#REF!</definedName>
    <definedName name="q">#REF!</definedName>
    <definedName name="r_" localSheetId="70">#REF!</definedName>
    <definedName name="r_" localSheetId="68">#REF!</definedName>
    <definedName name="r_" localSheetId="67">#REF!</definedName>
    <definedName name="r_" localSheetId="66">#REF!</definedName>
    <definedName name="r_">#REF!</definedName>
    <definedName name="range">[2]NextClass1_MeanVar!$E$26</definedName>
    <definedName name="rate">[4]CDS!$C$7</definedName>
    <definedName name="rated">[7]fxHW!$F$4:$H$4</definedName>
    <definedName name="ratef">[7]fxHW!$F$5:$H$5</definedName>
    <definedName name="RatingLast">[19]CreditMatrix!$D$10:$D$109</definedName>
    <definedName name="RatingNow">[19]CreditMatrix!$E$10:$E$109</definedName>
    <definedName name="ratingsTbl">[19]CreditMatrix!$B$2:$C$7</definedName>
    <definedName name="Ratio">[14]Calcs_VarianceDiff!$E$17</definedName>
    <definedName name="Recovery">[4]Spread2PD!$D$40:$D$44</definedName>
    <definedName name="risk1" localSheetId="52">#REF!</definedName>
    <definedName name="risk1" localSheetId="40">#REF!</definedName>
    <definedName name="risk1" localSheetId="70">#REF!</definedName>
    <definedName name="risk1" localSheetId="45">#REF!</definedName>
    <definedName name="risk1" localSheetId="26">#REF!</definedName>
    <definedName name="risk1" localSheetId="68">#REF!</definedName>
    <definedName name="risk1" localSheetId="67">#REF!</definedName>
    <definedName name="risk1" localSheetId="66">#REF!</definedName>
    <definedName name="risk1">#REF!</definedName>
    <definedName name="risk2" localSheetId="52">#REF!</definedName>
    <definedName name="risk2" localSheetId="40">#REF!</definedName>
    <definedName name="risk2" localSheetId="45">#REF!</definedName>
    <definedName name="risk2" localSheetId="26">#REF!</definedName>
    <definedName name="risk2">#REF!</definedName>
    <definedName name="risk3" localSheetId="52">#REF!</definedName>
    <definedName name="risk3" localSheetId="40">#REF!</definedName>
    <definedName name="risk3" localSheetId="45">#REF!</definedName>
    <definedName name="risk3" localSheetId="26">#REF!</definedName>
    <definedName name="risk3">#REF!</definedName>
    <definedName name="RSE">#REF!</definedName>
    <definedName name="RSS" localSheetId="70">#REF!</definedName>
    <definedName name="RSS">[1]RSquareAdj!#REF!</definedName>
    <definedName name="s" localSheetId="70">#REF!</definedName>
    <definedName name="s">#REF!</definedName>
    <definedName name="S0" localSheetId="70">#REF!</definedName>
    <definedName name="S0">#REF!</definedName>
    <definedName name="S0_e_qt">[7]OptionsHW!$C$17:$E$17</definedName>
    <definedName name="Salad" localSheetId="70">#REF!</definedName>
    <definedName name="Salad" localSheetId="68">#REF!</definedName>
    <definedName name="Salad" localSheetId="67">#REF!</definedName>
    <definedName name="Salad" localSheetId="66">#REF!</definedName>
    <definedName name="Salad">#REF!</definedName>
    <definedName name="SampleVar1">[14]Calcs_VarianceDiff!$E$13</definedName>
    <definedName name="SampleVar2">[14]Calcs_VarianceDiff!$E$14</definedName>
    <definedName name="SD" localSheetId="52">#REF!</definedName>
    <definedName name="SD" localSheetId="40">#REF!</definedName>
    <definedName name="SD" localSheetId="70">#REF!</definedName>
    <definedName name="SD" localSheetId="45">#REF!</definedName>
    <definedName name="SD" localSheetId="26">#REF!</definedName>
    <definedName name="SD" localSheetId="68">#REF!</definedName>
    <definedName name="SD" localSheetId="67">#REF!</definedName>
    <definedName name="SD" localSheetId="66">#REF!</definedName>
    <definedName name="SD">#REF!</definedName>
    <definedName name="sd_x">[1]MaximumLikelihood!$C$3</definedName>
    <definedName name="SD_xbar">[14]Calcs_Mean2!$O$28</definedName>
    <definedName name="SE0" localSheetId="52">#REF!</definedName>
    <definedName name="SE0" localSheetId="40">#REF!</definedName>
    <definedName name="SE0" localSheetId="70">#REF!</definedName>
    <definedName name="SE0" localSheetId="45">#REF!</definedName>
    <definedName name="SE0" localSheetId="26">#REF!</definedName>
    <definedName name="SE0" localSheetId="68">#REF!</definedName>
    <definedName name="SE0" localSheetId="67">#REF!</definedName>
    <definedName name="SE0" localSheetId="66">#REF!</definedName>
    <definedName name="SE0">#REF!</definedName>
    <definedName name="SE1_" localSheetId="52">#REF!</definedName>
    <definedName name="SE1_" localSheetId="40">#REF!</definedName>
    <definedName name="SE1_" localSheetId="45">#REF!</definedName>
    <definedName name="SE1_" localSheetId="26">#REF!</definedName>
    <definedName name="SE1_">#REF!</definedName>
    <definedName name="SE2_" localSheetId="52">#REF!</definedName>
    <definedName name="SE2_" localSheetId="40">#REF!</definedName>
    <definedName name="SE2_" localSheetId="45">#REF!</definedName>
    <definedName name="SE2_" localSheetId="26">#REF!</definedName>
    <definedName name="SE2_">#REF!</definedName>
    <definedName name="Shares">[11]VaR3!$D$6:$H$6</definedName>
    <definedName name="Sick" localSheetId="70">#REF!</definedName>
    <definedName name="Sick" localSheetId="68">#REF!</definedName>
    <definedName name="Sick" localSheetId="67">#REF!</definedName>
    <definedName name="Sick" localSheetId="66">#REF!</definedName>
    <definedName name="Sick">#REF!</definedName>
    <definedName name="sigma">[14]Calcs_Mean1!$O$21</definedName>
    <definedName name="simS">[6]Liquidity_VaR!$G$29</definedName>
    <definedName name="sims_a">[11]VaR1!$I$19:$I$39</definedName>
    <definedName name="sims_h">[11]VaR1!$H$19:$H$39</definedName>
    <definedName name="simSpread">[6]Liquidity_VaR!$J$7:$J$23</definedName>
    <definedName name="simSpreadPerShare">[6]Liquidity_VaR!$H$7:$H$23</definedName>
    <definedName name="Smoking" localSheetId="70">#REF!</definedName>
    <definedName name="Smoking" localSheetId="68">#REF!</definedName>
    <definedName name="Smoking" localSheetId="67">#REF!</definedName>
    <definedName name="Smoking" localSheetId="66">#REF!</definedName>
    <definedName name="Smoking">#REF!</definedName>
    <definedName name="Soda">BasketAnalysis!$G$4:$G$8</definedName>
    <definedName name="solver_adj" localSheetId="43" hidden="1">LDA_Constrained!$J$3:$K$3</definedName>
    <definedName name="solver_adj" localSheetId="41" hidden="1">LDA_Rotation!$J$3:$K$3</definedName>
    <definedName name="solver_adj" localSheetId="42" hidden="1">LDA_UnConstrained!$J$3:$K$3</definedName>
    <definedName name="solver_cvg" localSheetId="43" hidden="1">0.0001</definedName>
    <definedName name="solver_cvg" localSheetId="41" hidden="1">0.0001</definedName>
    <definedName name="solver_cvg" localSheetId="42" hidden="1">0.0001</definedName>
    <definedName name="solver_drv" localSheetId="43" hidden="1">1</definedName>
    <definedName name="solver_drv" localSheetId="41" hidden="1">1</definedName>
    <definedName name="solver_drv" localSheetId="42" hidden="1">1</definedName>
    <definedName name="solver_eng" localSheetId="43" hidden="1">1</definedName>
    <definedName name="solver_eng" localSheetId="41" hidden="1">1</definedName>
    <definedName name="solver_eng" localSheetId="42" hidden="1">1</definedName>
    <definedName name="solver_itr" localSheetId="43" hidden="1">2147483647</definedName>
    <definedName name="solver_itr" localSheetId="41" hidden="1">2147483647</definedName>
    <definedName name="solver_itr" localSheetId="42" hidden="1">2147483647</definedName>
    <definedName name="solver_lhs1" localSheetId="43" hidden="1">LDA_Constrained!$L$14</definedName>
    <definedName name="solver_lhs1" localSheetId="41" hidden="1">LDA_Rotation!$L$14</definedName>
    <definedName name="solver_lhs1" localSheetId="42" hidden="1">LDA_UnConstrained!$L$14</definedName>
    <definedName name="solver_lin" localSheetId="43" hidden="1">2</definedName>
    <definedName name="solver_lin" localSheetId="41" hidden="1">2</definedName>
    <definedName name="solver_lin" localSheetId="42" hidden="1">2</definedName>
    <definedName name="solver_mip" localSheetId="43" hidden="1">2147483647</definedName>
    <definedName name="solver_mip" localSheetId="41" hidden="1">2147483647</definedName>
    <definedName name="solver_mip" localSheetId="42" hidden="1">2147483647</definedName>
    <definedName name="solver_mni" localSheetId="43" hidden="1">30</definedName>
    <definedName name="solver_mni" localSheetId="41" hidden="1">30</definedName>
    <definedName name="solver_mni" localSheetId="42" hidden="1">30</definedName>
    <definedName name="solver_mrt" localSheetId="43" hidden="1">0.075</definedName>
    <definedName name="solver_mrt" localSheetId="41" hidden="1">0.075</definedName>
    <definedName name="solver_mrt" localSheetId="42" hidden="1">0.075</definedName>
    <definedName name="solver_msl" localSheetId="43" hidden="1">2</definedName>
    <definedName name="solver_msl" localSheetId="41" hidden="1">2</definedName>
    <definedName name="solver_msl" localSheetId="42" hidden="1">2</definedName>
    <definedName name="solver_neg" localSheetId="43" hidden="1">2</definedName>
    <definedName name="solver_neg" localSheetId="41" hidden="1">2</definedName>
    <definedName name="solver_neg" localSheetId="42" hidden="1">2</definedName>
    <definedName name="solver_nod" localSheetId="43" hidden="1">2147483647</definedName>
    <definedName name="solver_nod" localSheetId="41" hidden="1">2147483647</definedName>
    <definedName name="solver_nod" localSheetId="42" hidden="1">2147483647</definedName>
    <definedName name="solver_num" localSheetId="43" hidden="1">1</definedName>
    <definedName name="solver_num" localSheetId="41" hidden="1">1</definedName>
    <definedName name="solver_num" localSheetId="42" hidden="1">1</definedName>
    <definedName name="solver_opt" localSheetId="43" hidden="1">LDA_Constrained!$J$14</definedName>
    <definedName name="solver_opt" localSheetId="41" hidden="1">LDA_Rotation!$J$14</definedName>
    <definedName name="solver_opt" localSheetId="42" hidden="1">LDA_UnConstrained!$J$14</definedName>
    <definedName name="solver_pre" localSheetId="43" hidden="1">0.000001</definedName>
    <definedName name="solver_pre" localSheetId="41" hidden="1">0.000001</definedName>
    <definedName name="solver_pre" localSheetId="42" hidden="1">0.000001</definedName>
    <definedName name="solver_rbv" localSheetId="43" hidden="1">1</definedName>
    <definedName name="solver_rbv" localSheetId="41" hidden="1">1</definedName>
    <definedName name="solver_rbv" localSheetId="42" hidden="1">1</definedName>
    <definedName name="solver_rel1" localSheetId="43" hidden="1">2</definedName>
    <definedName name="solver_rel1" localSheetId="41" hidden="1">2</definedName>
    <definedName name="solver_rel1" localSheetId="42" hidden="1">2</definedName>
    <definedName name="solver_rhs1" localSheetId="43" hidden="1">1</definedName>
    <definedName name="solver_rhs1" localSheetId="41" hidden="1">1</definedName>
    <definedName name="solver_rhs1" localSheetId="42" hidden="1">1</definedName>
    <definedName name="solver_rlx" localSheetId="43" hidden="1">2</definedName>
    <definedName name="solver_rlx" localSheetId="41" hidden="1">2</definedName>
    <definedName name="solver_rlx" localSheetId="42" hidden="1">2</definedName>
    <definedName name="solver_rsd" localSheetId="43" hidden="1">0</definedName>
    <definedName name="solver_rsd" localSheetId="41" hidden="1">0</definedName>
    <definedName name="solver_rsd" localSheetId="42" hidden="1">0</definedName>
    <definedName name="solver_scl" localSheetId="43" hidden="1">1</definedName>
    <definedName name="solver_scl" localSheetId="41" hidden="1">1</definedName>
    <definedName name="solver_scl" localSheetId="42" hidden="1">1</definedName>
    <definedName name="solver_sho" localSheetId="43" hidden="1">2</definedName>
    <definedName name="solver_sho" localSheetId="41" hidden="1">2</definedName>
    <definedName name="solver_sho" localSheetId="42" hidden="1">2</definedName>
    <definedName name="solver_ssz" localSheetId="43" hidden="1">100</definedName>
    <definedName name="solver_ssz" localSheetId="41" hidden="1">100</definedName>
    <definedName name="solver_ssz" localSheetId="42" hidden="1">100</definedName>
    <definedName name="solver_tim" localSheetId="43" hidden="1">2147483647</definedName>
    <definedName name="solver_tim" localSheetId="41" hidden="1">2147483647</definedName>
    <definedName name="solver_tim" localSheetId="42" hidden="1">2147483647</definedName>
    <definedName name="solver_tol" localSheetId="43" hidden="1">0.01</definedName>
    <definedName name="solver_tol" localSheetId="41" hidden="1">0.01</definedName>
    <definedName name="solver_tol" localSheetId="42" hidden="1">0.01</definedName>
    <definedName name="solver_typ" localSheetId="43" hidden="1">1</definedName>
    <definedName name="solver_typ" localSheetId="41" hidden="1">1</definedName>
    <definedName name="solver_typ" localSheetId="42" hidden="1">1</definedName>
    <definedName name="solver_val" localSheetId="43" hidden="1">0</definedName>
    <definedName name="solver_val" localSheetId="41" hidden="1">0</definedName>
    <definedName name="solver_val" localSheetId="42" hidden="1">0</definedName>
    <definedName name="solver_ver" localSheetId="43" hidden="1">2</definedName>
    <definedName name="solver_ver" localSheetId="41" hidden="1">2</definedName>
    <definedName name="solver_ver" localSheetId="42" hidden="1">2</definedName>
    <definedName name="Spot">[7]fxHW!$F$3:$H$3</definedName>
    <definedName name="spread">[6]Liquidity_VaR!$F$7:$F$23</definedName>
    <definedName name="SpreadVaR" localSheetId="70">#REF!</definedName>
    <definedName name="SpreadVaR" localSheetId="68">#REF!</definedName>
    <definedName name="SpreadVaR" localSheetId="67">#REF!</definedName>
    <definedName name="SpreadVaR" localSheetId="66">#REF!</definedName>
    <definedName name="SpreadVaR">#REF!</definedName>
    <definedName name="ssreg" localSheetId="70">#REF!</definedName>
    <definedName name="ssreg" localSheetId="68">#REF!</definedName>
    <definedName name="ssreg" localSheetId="67">#REF!</definedName>
    <definedName name="ssreg" localSheetId="66">#REF!</definedName>
    <definedName name="ssreg">#REF!</definedName>
    <definedName name="ssresid" localSheetId="70">#REF!</definedName>
    <definedName name="ssresid" localSheetId="68">#REF!</definedName>
    <definedName name="ssresid" localSheetId="67">#REF!</definedName>
    <definedName name="ssresid" localSheetId="66">#REF!</definedName>
    <definedName name="ssresid">#REF!</definedName>
    <definedName name="SST">#REF!</definedName>
    <definedName name="SSx">#REF!</definedName>
    <definedName name="StartingPortfolio">[4]ExporeInf!$C$29:$H$29</definedName>
    <definedName name="stdev" localSheetId="52">#REF!</definedName>
    <definedName name="stdev" localSheetId="40">#REF!</definedName>
    <definedName name="stdev" localSheetId="70">#REF!</definedName>
    <definedName name="stdev" localSheetId="45">#REF!</definedName>
    <definedName name="stdev" localSheetId="26">#REF!</definedName>
    <definedName name="stdev">#REF!</definedName>
    <definedName name="Stuffed_Animal">BasketAnalysis!$H$4:$H$8</definedName>
    <definedName name="Sum">[13]CentralLimitTheorem!$C$7:$C$106</definedName>
    <definedName name="SupportThreshold">#REF!</definedName>
    <definedName name="t" localSheetId="52">#REF!</definedName>
    <definedName name="t" localSheetId="40">#REF!</definedName>
    <definedName name="t" localSheetId="70">#REF!</definedName>
    <definedName name="t" localSheetId="45">#REF!</definedName>
    <definedName name="t" localSheetId="26">#REF!</definedName>
    <definedName name="t" localSheetId="68">[15]CubicSpline3!$AB$8:$AB$38</definedName>
    <definedName name="t" localSheetId="67">[15]CubicSpline3!$AB$8:$AB$38</definedName>
    <definedName name="t" localSheetId="66">[15]CubicSpline3!$AB$8:$AB$38</definedName>
    <definedName name="t">#REF!</definedName>
    <definedName name="t_">[4]CDS!$B$21:$B$25</definedName>
    <definedName name="table_asf">[20]ASF!$C$31:$D$34</definedName>
    <definedName name="Time" localSheetId="52">#REF!</definedName>
    <definedName name="Time" localSheetId="40">#REF!</definedName>
    <definedName name="Time" localSheetId="70">#REF!</definedName>
    <definedName name="Time" localSheetId="45">#REF!</definedName>
    <definedName name="Time" localSheetId="26">#REF!</definedName>
    <definedName name="time" localSheetId="68">[15]CubicSpline1!$D$24:$D$27</definedName>
    <definedName name="time" localSheetId="67">[15]CubicSpline1!$D$24:$D$27</definedName>
    <definedName name="time" localSheetId="66">[15]CubicSpline1!$D$24:$D$27</definedName>
    <definedName name="time">#REF!</definedName>
    <definedName name="Time_">[4]Spread2PD!$B$40:$B$44</definedName>
    <definedName name="tmat">[4]ExporeInf!$C$3:$H$8</definedName>
    <definedName name="tmat12" localSheetId="52">#REF!</definedName>
    <definedName name="tmat12" localSheetId="40">#REF!</definedName>
    <definedName name="tmat12" localSheetId="70">#REF!</definedName>
    <definedName name="tmat12" localSheetId="45">#REF!</definedName>
    <definedName name="tmat12" localSheetId="26">#REF!</definedName>
    <definedName name="tmat12">#REF!</definedName>
    <definedName name="tmat5">[4]ExporeInf!$C$12:$H$17</definedName>
    <definedName name="tmatInf">[4]ExporeInf!$C$21:$H$26</definedName>
    <definedName name="TotalValue">[11]VaR3!$D$52</definedName>
    <definedName name="trans" localSheetId="68">#REF!</definedName>
    <definedName name="trans" localSheetId="67">#REF!</definedName>
    <definedName name="trans" localSheetId="66">#REF!</definedName>
    <definedName name="trans">#REF!</definedName>
    <definedName name="TSS" localSheetId="70">[1]RSquareAdj!#REF!</definedName>
    <definedName name="TSS">[1]RSquareAdj!#REF!</definedName>
    <definedName name="u" localSheetId="70">[9]MatrixMult_Credit!#REF!</definedName>
    <definedName name="u">[9]MatrixMult_Credit!#REF!</definedName>
    <definedName name="usd_peso">[12]FX_Intro!$C$65</definedName>
    <definedName name="v">'[21]2_PMT'!$C$13</definedName>
    <definedName name="Value">[11]VaR3!$D$50:$H$50</definedName>
    <definedName name="value_01">[18]Dur2!$I$12</definedName>
    <definedName name="value_lo" localSheetId="52">#REF!</definedName>
    <definedName name="value_lo" localSheetId="40">#REF!</definedName>
    <definedName name="value_lo" localSheetId="70">#REF!</definedName>
    <definedName name="value_lo" localSheetId="45">#REF!</definedName>
    <definedName name="value_lo" localSheetId="26">#REF!</definedName>
    <definedName name="value_lo" localSheetId="68">#REF!</definedName>
    <definedName name="value_lo" localSheetId="67">#REF!</definedName>
    <definedName name="value_lo" localSheetId="66">#REF!</definedName>
    <definedName name="value_lo">#REF!</definedName>
    <definedName name="value_rf_">[4]Spread2PD!$C$40:$C$44</definedName>
    <definedName name="Variance">[11]VaR3!$D$61</definedName>
    <definedName name="Variance_calc">[9]PortfolioVaRExample!$M$65</definedName>
    <definedName name="Volatility" localSheetId="70">#REF!</definedName>
    <definedName name="Volatility" localSheetId="68">#REF!</definedName>
    <definedName name="Volatility" localSheetId="67">#REF!</definedName>
    <definedName name="Volatility" localSheetId="66">#REF!</definedName>
    <definedName name="Volatility">#REF!</definedName>
    <definedName name="Volatility_calc" localSheetId="70">#REF!</definedName>
    <definedName name="Volatility_calc" localSheetId="68">#REF!</definedName>
    <definedName name="Volatility_calc" localSheetId="67">#REF!</definedName>
    <definedName name="Volatility_calc" localSheetId="66">#REF!</definedName>
    <definedName name="Volatility_calc">#REF!</definedName>
    <definedName name="volmat">[9]PortfolioVaRExample!$M$52:$Q$56</definedName>
    <definedName name="vols">[9]PortfolioVaRExample!$J$52:$J$56</definedName>
    <definedName name="vols_">[9]PortfolioVaRExample!$M$49:$Q$49</definedName>
    <definedName name="w">[9]MatrixMult_CovCorr!$M$43:$M$45</definedName>
    <definedName name="weight">[19]CreditMatrix_Weighted!$F$10:$F$109</definedName>
    <definedName name="weights">[11]VaR3!$C$55:$C$59</definedName>
    <definedName name="Withdrawl">[22]InvestmentReturns!$B$12</definedName>
    <definedName name="X" localSheetId="70">#REF!</definedName>
    <definedName name="X">[2]NextClass1_MeanVar!$C$30:$C$129</definedName>
    <definedName name="x_draw" localSheetId="70">#REF!</definedName>
    <definedName name="x_draw" localSheetId="68">#REF!</definedName>
    <definedName name="x_draw" localSheetId="67">#REF!</definedName>
    <definedName name="x_draw" localSheetId="66">#REF!</definedName>
    <definedName name="x_draw">#REF!</definedName>
    <definedName name="X_e_rt">[7]OptionsHW!$C$18:$E$18</definedName>
    <definedName name="X_orig">#REF!</definedName>
    <definedName name="x1_" localSheetId="70">#REF!</definedName>
    <definedName name="x1_" localSheetId="68">#REF!</definedName>
    <definedName name="x1_" localSheetId="67">#REF!</definedName>
    <definedName name="x1_" localSheetId="66">#REF!</definedName>
    <definedName name="X1_" localSheetId="57">SplittingExamplePt3!$B$3:$B$102</definedName>
    <definedName name="x1_">#REF!</definedName>
    <definedName name="X2_" localSheetId="57">SplittingExamplePt3!$C$3:$C$102</definedName>
    <definedName name="X2_">SplittingExamplePt2!$C$3:$C$102</definedName>
    <definedName name="X3_" localSheetId="57">SplittingExamplePt3!$D$3:$D$102</definedName>
    <definedName name="X3_">SplittingExamplePt2!$D$3:$D$102</definedName>
    <definedName name="xbar">[14]Calcs_Mean2!$O$20</definedName>
    <definedName name="xbar_mu__sigma_average">[14]Calcs_Mean1!$O$29</definedName>
    <definedName name="xbar1">[14]Calcs_MeanDiff!$R$21</definedName>
    <definedName name="xbar2">[14]Calcs_MeanDiff!$R$22</definedName>
    <definedName name="y" localSheetId="70">#REF!</definedName>
    <definedName name="y">[18]Bond!$C$8</definedName>
    <definedName name="y_draw" localSheetId="52">#REF!</definedName>
    <definedName name="y_draw" localSheetId="40">#REF!</definedName>
    <definedName name="y_draw" localSheetId="45">#REF!</definedName>
    <definedName name="y_draw" localSheetId="26">#REF!</definedName>
    <definedName name="y_draw" localSheetId="68">#REF!</definedName>
    <definedName name="y_draw" localSheetId="67">#REF!</definedName>
    <definedName name="y_draw" localSheetId="66">#REF!</definedName>
    <definedName name="y_draw">#REF!</definedName>
    <definedName name="y_orig">#REF!</definedName>
    <definedName name="ybar" localSheetId="52">#REF!</definedName>
    <definedName name="ybar" localSheetId="40">#REF!</definedName>
    <definedName name="ybar" localSheetId="45">#REF!</definedName>
    <definedName name="ybar" localSheetId="26">#REF!</definedName>
    <definedName name="ybar">#REF!</definedName>
    <definedName name="year">#REF!</definedName>
    <definedName name="year_Permute" localSheetId="70">#REF!</definedName>
    <definedName name="year_Permute">#REF!</definedName>
    <definedName name="year_RandPermute" localSheetId="70">#REF!</definedName>
    <definedName name="year_RandPermute">#REF!</definedName>
    <definedName name="years">[18]Bond!$C$7</definedName>
    <definedName name="yhat" localSheetId="52">#REF!</definedName>
    <definedName name="yhat" localSheetId="40">#REF!</definedName>
    <definedName name="yhat" localSheetId="70">#REF!</definedName>
    <definedName name="yhat" localSheetId="45">#REF!</definedName>
    <definedName name="yhat" localSheetId="26">#REF!</definedName>
    <definedName name="yhat" localSheetId="68">#REF!</definedName>
    <definedName name="yhat" localSheetId="67">#REF!</definedName>
    <definedName name="yhat" localSheetId="66">#REF!</definedName>
    <definedName name="yhat">#REF!</definedName>
    <definedName name="yhat_i">#REF!</definedName>
    <definedName name="YieldSims">#REF!</definedName>
    <definedName name="ytm">[10]qFunctions!$C$7</definedName>
    <definedName name="YTM_rf" localSheetId="70">#REF!</definedName>
    <definedName name="YTM_rf" localSheetId="68">#REF!</definedName>
    <definedName name="YTM_rf" localSheetId="67">#REF!</definedName>
    <definedName name="YTM_rf" localSheetId="66">#REF!</definedName>
    <definedName name="YTM_rf">#REF!</definedName>
    <definedName name="σ" localSheetId="70">#REF!</definedName>
    <definedName name="σ" localSheetId="68">#REF!</definedName>
    <definedName name="σ" localSheetId="67">#REF!</definedName>
    <definedName name="σ" localSheetId="66">#REF!</definedName>
    <definedName name="σ">#REF!</definedName>
  </definedNames>
  <calcPr calcId="191029" calcMode="autoNoTable" iterate="1" iterateCount="100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4" i="251" l="1"/>
  <c r="P13" i="251"/>
  <c r="O13" i="251"/>
  <c r="K9" i="251" a="1"/>
  <c r="K9" i="251" s="1"/>
  <c r="J9" i="251" a="1"/>
  <c r="J9" i="251" s="1"/>
  <c r="J13" i="251" s="1"/>
  <c r="K6" i="251" a="1"/>
  <c r="K6" i="251" s="1"/>
  <c r="J6" i="251" a="1"/>
  <c r="J6" i="251" s="1"/>
  <c r="J12" i="251" s="1" a="1"/>
  <c r="J12" i="251" s="1"/>
  <c r="J14" i="251" s="1" a="1"/>
  <c r="J14" i="251" s="1"/>
  <c r="P13" i="250"/>
  <c r="O13" i="250"/>
  <c r="K9" i="250" a="1"/>
  <c r="K9" i="250" s="1"/>
  <c r="J9" i="250" a="1"/>
  <c r="J9" i="250" s="1"/>
  <c r="J13" i="250" s="1"/>
  <c r="K6" i="250"/>
  <c r="K6" i="250" a="1"/>
  <c r="J6" i="250" a="1"/>
  <c r="J6" i="250" s="1"/>
  <c r="J12" i="250" s="1" a="1"/>
  <c r="J12" i="250" s="1"/>
  <c r="J14" i="250" s="1" a="1"/>
  <c r="J14" i="250" s="1"/>
  <c r="K3" i="249"/>
  <c r="P13" i="249" s="1"/>
  <c r="J3" i="249"/>
  <c r="F3" i="249" s="1" a="1"/>
  <c r="F42" i="249" l="1"/>
  <c r="F34" i="249"/>
  <c r="F26" i="249"/>
  <c r="F18" i="249"/>
  <c r="F10" i="249"/>
  <c r="F41" i="249"/>
  <c r="F33" i="249"/>
  <c r="F25" i="249"/>
  <c r="F17" i="249"/>
  <c r="F9" i="249"/>
  <c r="F23" i="249"/>
  <c r="F36" i="249"/>
  <c r="F20" i="249"/>
  <c r="F12" i="249"/>
  <c r="F4" i="249"/>
  <c r="F40" i="249"/>
  <c r="F32" i="249"/>
  <c r="F24" i="249"/>
  <c r="F16" i="249"/>
  <c r="F8" i="249"/>
  <c r="F39" i="249"/>
  <c r="F31" i="249"/>
  <c r="F15" i="249"/>
  <c r="F7" i="249"/>
  <c r="F37" i="249"/>
  <c r="F21" i="249"/>
  <c r="F5" i="249"/>
  <c r="F28" i="249"/>
  <c r="F35" i="249"/>
  <c r="F27" i="249"/>
  <c r="F19" i="249"/>
  <c r="F11" i="249"/>
  <c r="F3" i="249"/>
  <c r="F38" i="249"/>
  <c r="F30" i="249"/>
  <c r="F22" i="249"/>
  <c r="F14" i="249"/>
  <c r="F6" i="249"/>
  <c r="F29" i="249"/>
  <c r="F13" i="249"/>
  <c r="O13" i="249"/>
  <c r="J4" i="237" l="1"/>
  <c r="G3" i="237" s="1" a="1"/>
  <c r="G3" i="237" s="1"/>
  <c r="J7" i="237" s="1"/>
  <c r="O3" i="237"/>
  <c r="F3" i="237" a="1"/>
  <c r="F3" i="237" s="1"/>
  <c r="I7" i="237" s="1"/>
  <c r="J4" i="236"/>
  <c r="G3" i="236" s="1" a="1"/>
  <c r="G3" i="236" s="1"/>
  <c r="J7" i="236" s="1"/>
  <c r="O3" i="236"/>
  <c r="F3" i="236" a="1"/>
  <c r="F3" i="236" s="1"/>
  <c r="I7" i="236" s="1"/>
  <c r="D4" i="234"/>
  <c r="C4" i="234"/>
  <c r="Q13" i="220"/>
  <c r="P13" i="220"/>
  <c r="O13" i="220"/>
  <c r="N13" i="220"/>
  <c r="A14" i="220"/>
  <c r="A13" i="220"/>
  <c r="D2" i="220" a="1"/>
  <c r="G14" i="220" s="1"/>
  <c r="C4" i="216" a="1"/>
  <c r="E23" i="216" s="1"/>
  <c r="C4" i="219" a="1"/>
  <c r="C4" i="219" s="1"/>
  <c r="E4" i="219"/>
  <c r="C5" i="219"/>
  <c r="D5" i="219"/>
  <c r="E5" i="219"/>
  <c r="D6" i="219"/>
  <c r="D7" i="219"/>
  <c r="E7" i="219"/>
  <c r="C8" i="219"/>
  <c r="D8" i="219"/>
  <c r="C9" i="219"/>
  <c r="C10" i="219"/>
  <c r="D10" i="219"/>
  <c r="E10" i="219"/>
  <c r="C11" i="219"/>
  <c r="E11" i="219"/>
  <c r="E12" i="219"/>
  <c r="C13" i="219"/>
  <c r="D13" i="219"/>
  <c r="E13" i="219"/>
  <c r="D14" i="219"/>
  <c r="D15" i="219"/>
  <c r="E15" i="219"/>
  <c r="C16" i="219"/>
  <c r="D16" i="219"/>
  <c r="C17" i="219"/>
  <c r="C18" i="219"/>
  <c r="D18" i="219"/>
  <c r="E18" i="219"/>
  <c r="C19" i="219"/>
  <c r="E19" i="219"/>
  <c r="E20" i="219"/>
  <c r="C21" i="219"/>
  <c r="D21" i="219"/>
  <c r="E21" i="219"/>
  <c r="D22" i="219"/>
  <c r="D23" i="219"/>
  <c r="E23" i="219"/>
  <c r="A14" i="217"/>
  <c r="A13" i="217"/>
  <c r="A14" i="166"/>
  <c r="A13" i="166"/>
  <c r="I15" i="175"/>
  <c r="D12" i="166"/>
  <c r="J9" i="205"/>
  <c r="I9" i="205"/>
  <c r="H9" i="205"/>
  <c r="G9" i="205"/>
  <c r="F9" i="205"/>
  <c r="E9" i="205"/>
  <c r="B23" i="205" s="1" a="1"/>
  <c r="B23" i="205" s="1"/>
  <c r="C3" i="197"/>
  <c r="D3" i="197" s="1"/>
  <c r="C4" i="197"/>
  <c r="C5" i="197"/>
  <c r="D5" i="197" s="1"/>
  <c r="E5" i="197" s="1"/>
  <c r="C6" i="197"/>
  <c r="D6" i="197" s="1"/>
  <c r="E6" i="197" s="1"/>
  <c r="C7" i="197"/>
  <c r="D7" i="197" s="1"/>
  <c r="C8" i="197"/>
  <c r="C9" i="197"/>
  <c r="D9" i="197" s="1"/>
  <c r="E9" i="197" s="1"/>
  <c r="C10" i="197"/>
  <c r="C11" i="197"/>
  <c r="D11" i="197" s="1"/>
  <c r="C12" i="197"/>
  <c r="C13" i="197"/>
  <c r="D13" i="197" s="1"/>
  <c r="E13" i="197" s="1"/>
  <c r="C14" i="197"/>
  <c r="D14" i="197" s="1"/>
  <c r="C15" i="197"/>
  <c r="D15" i="197" s="1"/>
  <c r="C16" i="197"/>
  <c r="C17" i="197"/>
  <c r="D17" i="197" s="1"/>
  <c r="E17" i="197" s="1"/>
  <c r="C18" i="197"/>
  <c r="D18" i="197" s="1"/>
  <c r="C19" i="197"/>
  <c r="D19" i="197" s="1"/>
  <c r="C20" i="197"/>
  <c r="C21" i="197"/>
  <c r="D21" i="197" s="1"/>
  <c r="E21" i="197" s="1"/>
  <c r="C22" i="197"/>
  <c r="D22" i="197" s="1"/>
  <c r="E22" i="197" s="1"/>
  <c r="C23" i="197"/>
  <c r="D23" i="197" s="1"/>
  <c r="C24" i="197"/>
  <c r="B3" i="196"/>
  <c r="C3" i="196" s="1"/>
  <c r="B4" i="196"/>
  <c r="C4" i="196" s="1"/>
  <c r="B5" i="196"/>
  <c r="B6" i="196"/>
  <c r="C6" i="196" s="1"/>
  <c r="B7" i="196"/>
  <c r="C7" i="196" s="1"/>
  <c r="B8" i="196"/>
  <c r="C8" i="196" s="1"/>
  <c r="B9" i="196"/>
  <c r="B10" i="196"/>
  <c r="C10" i="196" s="1"/>
  <c r="B11" i="196"/>
  <c r="C11" i="196" s="1"/>
  <c r="E11" i="196" s="1"/>
  <c r="B12" i="196"/>
  <c r="C12" i="196" s="1"/>
  <c r="B13" i="196"/>
  <c r="B14" i="196"/>
  <c r="C14" i="196" s="1"/>
  <c r="B15" i="196"/>
  <c r="B16" i="196"/>
  <c r="C16" i="196" s="1"/>
  <c r="B17" i="196"/>
  <c r="B18" i="196"/>
  <c r="C18" i="196" s="1"/>
  <c r="B19" i="196"/>
  <c r="C19" i="196" s="1"/>
  <c r="B20" i="196"/>
  <c r="C20" i="196" s="1"/>
  <c r="B21" i="196"/>
  <c r="B22" i="196"/>
  <c r="C22" i="196" s="1"/>
  <c r="B23" i="196"/>
  <c r="C23" i="196" s="1"/>
  <c r="E23" i="196" s="1"/>
  <c r="B24" i="196"/>
  <c r="C24" i="196" s="1"/>
  <c r="B3" i="195"/>
  <c r="C3" i="195" s="1"/>
  <c r="B4" i="195"/>
  <c r="C4" i="195" s="1"/>
  <c r="B5" i="195"/>
  <c r="C5" i="195" s="1"/>
  <c r="B6" i="195"/>
  <c r="C6" i="195" s="1"/>
  <c r="B7" i="195"/>
  <c r="C7" i="195" s="1"/>
  <c r="B8" i="195"/>
  <c r="C8" i="195" s="1"/>
  <c r="B9" i="195"/>
  <c r="C9" i="195" s="1"/>
  <c r="B10" i="195"/>
  <c r="C10" i="195" s="1"/>
  <c r="B11" i="195"/>
  <c r="C11" i="195" s="1"/>
  <c r="B12" i="195"/>
  <c r="C12" i="195" s="1"/>
  <c r="B13" i="195"/>
  <c r="C13" i="195" s="1"/>
  <c r="B14" i="195"/>
  <c r="C14" i="195" s="1"/>
  <c r="B15" i="195"/>
  <c r="C15" i="195" s="1"/>
  <c r="B16" i="195"/>
  <c r="C16" i="195" s="1"/>
  <c r="B17" i="195"/>
  <c r="C17" i="195" s="1"/>
  <c r="B18" i="195"/>
  <c r="C18" i="195" s="1"/>
  <c r="B19" i="195"/>
  <c r="C19" i="195" s="1"/>
  <c r="B20" i="195"/>
  <c r="C20" i="195" s="1"/>
  <c r="B21" i="195"/>
  <c r="C21" i="195" s="1"/>
  <c r="B22" i="195"/>
  <c r="C22" i="195" s="1"/>
  <c r="B23" i="195"/>
  <c r="C23" i="195" s="1"/>
  <c r="B24" i="195"/>
  <c r="C24" i="195" s="1"/>
  <c r="L4" i="192"/>
  <c r="B4" i="192" s="1"/>
  <c r="L5" i="192"/>
  <c r="B5" i="192" s="1"/>
  <c r="L6" i="192"/>
  <c r="B6" i="192" s="1"/>
  <c r="B7" i="192"/>
  <c r="L7" i="192"/>
  <c r="L8" i="192"/>
  <c r="B8" i="192" s="1"/>
  <c r="L9" i="192"/>
  <c r="B9" i="192" s="1"/>
  <c r="L10" i="192"/>
  <c r="B10" i="192" s="1"/>
  <c r="B11" i="192"/>
  <c r="L11" i="192"/>
  <c r="L12" i="192"/>
  <c r="B12" i="192" s="1"/>
  <c r="L13" i="192"/>
  <c r="B13" i="192" s="1"/>
  <c r="L14" i="192"/>
  <c r="B14" i="192" s="1"/>
  <c r="B15" i="192"/>
  <c r="L15" i="192"/>
  <c r="L16" i="192"/>
  <c r="B16" i="192" s="1"/>
  <c r="L17" i="192"/>
  <c r="B17" i="192" s="1"/>
  <c r="L18" i="192"/>
  <c r="B18" i="192" s="1"/>
  <c r="B19" i="192"/>
  <c r="L19" i="192"/>
  <c r="L20" i="192"/>
  <c r="B20" i="192" s="1"/>
  <c r="L21" i="192"/>
  <c r="B21" i="192" s="1"/>
  <c r="L22" i="192"/>
  <c r="B22" i="192" s="1"/>
  <c r="B23" i="192"/>
  <c r="L23" i="192"/>
  <c r="L24" i="192"/>
  <c r="B24" i="192" s="1"/>
  <c r="L25" i="192"/>
  <c r="B25" i="192" s="1"/>
  <c r="L26" i="192"/>
  <c r="B26" i="192" s="1"/>
  <c r="B27" i="192"/>
  <c r="L27" i="192"/>
  <c r="F14" i="205" a="1"/>
  <c r="G14" i="205" a="1"/>
  <c r="F17" i="205" a="1"/>
  <c r="G16" i="205" a="1"/>
  <c r="F18" i="205" a="1"/>
  <c r="E14" i="205" a="1"/>
  <c r="H16" i="205" a="1"/>
  <c r="G18" i="205" a="1"/>
  <c r="F13" i="205" a="1"/>
  <c r="J13" i="205" a="1"/>
  <c r="I13" i="205" a="1"/>
  <c r="H15" i="205" a="1"/>
  <c r="H14" i="205" a="1"/>
  <c r="J18" i="205" a="1"/>
  <c r="J15" i="205" a="1"/>
  <c r="E18" i="205" a="1"/>
  <c r="G15" i="205" a="1"/>
  <c r="E13" i="205" a="1"/>
  <c r="E17" i="205" a="1"/>
  <c r="F16" i="205" a="1"/>
  <c r="I15" i="205" a="1"/>
  <c r="H17" i="205" a="1"/>
  <c r="H18" i="205" a="1"/>
  <c r="I14" i="205" a="1"/>
  <c r="I18" i="205" a="1"/>
  <c r="I17" i="205" a="1"/>
  <c r="I16" i="205" a="1"/>
  <c r="J17" i="205" a="1"/>
  <c r="F15" i="205" a="1"/>
  <c r="E15" i="205" a="1"/>
  <c r="H13" i="205" a="1"/>
  <c r="G13" i="205" a="1"/>
  <c r="G17" i="205" a="1"/>
  <c r="J16" i="205" a="1"/>
  <c r="J14" i="205" a="1"/>
  <c r="E16" i="205" a="1"/>
  <c r="I10" i="236" l="1"/>
  <c r="M2" i="236" s="1"/>
  <c r="E4" i="234"/>
  <c r="I10" i="237"/>
  <c r="M2" i="237" s="1"/>
  <c r="G13" i="220"/>
  <c r="J14" i="220"/>
  <c r="D2" i="220"/>
  <c r="D12" i="220" s="1"/>
  <c r="D17" i="220" s="1"/>
  <c r="N17" i="220" s="1"/>
  <c r="J15" i="220"/>
  <c r="J13" i="220"/>
  <c r="J12" i="220"/>
  <c r="J17" i="220" s="1"/>
  <c r="D15" i="220"/>
  <c r="D13" i="220"/>
  <c r="G15" i="220"/>
  <c r="D14" i="220"/>
  <c r="G12" i="220"/>
  <c r="G17" i="220" s="1"/>
  <c r="D8" i="216"/>
  <c r="C11" i="216"/>
  <c r="E21" i="216"/>
  <c r="D5" i="216"/>
  <c r="C8" i="216"/>
  <c r="E10" i="216"/>
  <c r="D13" i="216"/>
  <c r="C16" i="216"/>
  <c r="E18" i="216"/>
  <c r="D21" i="216"/>
  <c r="C6" i="216"/>
  <c r="E8" i="216"/>
  <c r="D11" i="216"/>
  <c r="C14" i="216"/>
  <c r="E16" i="216"/>
  <c r="D19" i="216"/>
  <c r="C22" i="216"/>
  <c r="D6" i="216"/>
  <c r="C9" i="216"/>
  <c r="E11" i="216"/>
  <c r="D14" i="216"/>
  <c r="C17" i="216"/>
  <c r="E19" i="216"/>
  <c r="D22" i="216"/>
  <c r="E22" i="216"/>
  <c r="E5" i="216"/>
  <c r="C19" i="216"/>
  <c r="C20" i="216"/>
  <c r="D4" i="216"/>
  <c r="D26" i="216" s="1"/>
  <c r="C7" i="216"/>
  <c r="E9" i="216"/>
  <c r="D12" i="216"/>
  <c r="C15" i="216"/>
  <c r="E17" i="216"/>
  <c r="D20" i="216"/>
  <c r="C23" i="216"/>
  <c r="D16" i="216"/>
  <c r="E14" i="216"/>
  <c r="E4" i="216"/>
  <c r="E26" i="216" s="1"/>
  <c r="D7" i="216"/>
  <c r="C10" i="216"/>
  <c r="E12" i="216"/>
  <c r="D15" i="216"/>
  <c r="C18" i="216"/>
  <c r="E20" i="216"/>
  <c r="D23" i="216"/>
  <c r="E13" i="216"/>
  <c r="C4" i="216"/>
  <c r="C26" i="216" s="1"/>
  <c r="E6" i="216"/>
  <c r="D9" i="216"/>
  <c r="C12" i="216"/>
  <c r="D17" i="216"/>
  <c r="C5" i="216"/>
  <c r="E7" i="216"/>
  <c r="D10" i="216"/>
  <c r="C13" i="216"/>
  <c r="E15" i="216"/>
  <c r="D18" i="216"/>
  <c r="C21" i="216"/>
  <c r="C22" i="219"/>
  <c r="D19" i="219"/>
  <c r="E16" i="219"/>
  <c r="C14" i="219"/>
  <c r="D11" i="219"/>
  <c r="E8" i="219"/>
  <c r="C6" i="219"/>
  <c r="C23" i="219"/>
  <c r="C26" i="219" s="1"/>
  <c r="D20" i="219"/>
  <c r="E17" i="219"/>
  <c r="C15" i="219"/>
  <c r="D12" i="219"/>
  <c r="E9" i="219"/>
  <c r="C7" i="219"/>
  <c r="D4" i="219"/>
  <c r="G4" i="219" s="1" a="1"/>
  <c r="G4" i="219" s="1"/>
  <c r="E22" i="219"/>
  <c r="C20" i="219"/>
  <c r="D17" i="219"/>
  <c r="E14" i="219"/>
  <c r="C12" i="219"/>
  <c r="D9" i="219"/>
  <c r="E6" i="219"/>
  <c r="E26" i="219" s="1"/>
  <c r="D26" i="219"/>
  <c r="E26" i="215"/>
  <c r="D26" i="215"/>
  <c r="C26" i="215"/>
  <c r="G4" i="215" a="1"/>
  <c r="G4" i="215" s="1"/>
  <c r="H13" i="205"/>
  <c r="H23" i="205" s="1"/>
  <c r="J14" i="205"/>
  <c r="J24" i="205" s="1"/>
  <c r="J16" i="205"/>
  <c r="J26" i="205" s="1"/>
  <c r="J18" i="205"/>
  <c r="J28" i="205" s="1"/>
  <c r="E13" i="205"/>
  <c r="E23" i="205" s="1"/>
  <c r="G14" i="205"/>
  <c r="G24" i="205" s="1"/>
  <c r="G16" i="205"/>
  <c r="G26" i="205" s="1"/>
  <c r="G18" i="205"/>
  <c r="G28" i="205" s="1"/>
  <c r="F13" i="205"/>
  <c r="F23" i="205" s="1"/>
  <c r="F15" i="205"/>
  <c r="F25" i="205" s="1"/>
  <c r="J17" i="205"/>
  <c r="J27" i="205" s="1"/>
  <c r="F14" i="205"/>
  <c r="F24" i="205" s="1"/>
  <c r="F16" i="205"/>
  <c r="F26" i="205" s="1"/>
  <c r="F18" i="205"/>
  <c r="F28" i="205" s="1"/>
  <c r="I13" i="205"/>
  <c r="I23" i="205" s="1"/>
  <c r="I15" i="205"/>
  <c r="I25" i="205" s="1"/>
  <c r="E17" i="205"/>
  <c r="E27" i="205" s="1"/>
  <c r="H14" i="205"/>
  <c r="H24" i="205" s="1"/>
  <c r="H16" i="205"/>
  <c r="H26" i="205" s="1"/>
  <c r="F17" i="205"/>
  <c r="F27" i="205" s="1"/>
  <c r="G13" i="205"/>
  <c r="G23" i="205" s="1"/>
  <c r="E14" i="205"/>
  <c r="E24" i="205" s="1"/>
  <c r="I14" i="205"/>
  <c r="I24" i="205" s="1"/>
  <c r="G15" i="205"/>
  <c r="G25" i="205" s="1"/>
  <c r="E16" i="205"/>
  <c r="E26" i="205" s="1"/>
  <c r="I16" i="205"/>
  <c r="I26" i="205" s="1"/>
  <c r="G17" i="205"/>
  <c r="G27" i="205" s="1"/>
  <c r="E18" i="205"/>
  <c r="E28" i="205" s="1"/>
  <c r="I18" i="205"/>
  <c r="I28" i="205" s="1"/>
  <c r="H15" i="205"/>
  <c r="H25" i="205" s="1"/>
  <c r="H17" i="205"/>
  <c r="H27" i="205" s="1"/>
  <c r="E15" i="205"/>
  <c r="E25" i="205" s="1"/>
  <c r="I17" i="205"/>
  <c r="I27" i="205" s="1"/>
  <c r="J13" i="205"/>
  <c r="J23" i="205" s="1"/>
  <c r="J15" i="205"/>
  <c r="J25" i="205" s="1"/>
  <c r="H18" i="205"/>
  <c r="H28" i="205" s="1"/>
  <c r="E3" i="196"/>
  <c r="E7" i="196"/>
  <c r="E19" i="196"/>
  <c r="E18" i="197"/>
  <c r="H18" i="197" s="1"/>
  <c r="E14" i="197"/>
  <c r="H14" i="197" s="1"/>
  <c r="C15" i="196"/>
  <c r="E15" i="196" s="1"/>
  <c r="G22" i="197"/>
  <c r="H13" i="197"/>
  <c r="I6" i="197"/>
  <c r="F23" i="196"/>
  <c r="F3" i="196"/>
  <c r="H5" i="197"/>
  <c r="I22" i="197"/>
  <c r="F11" i="196"/>
  <c r="H6" i="197"/>
  <c r="H9" i="197"/>
  <c r="F19" i="196"/>
  <c r="F7" i="196"/>
  <c r="C21" i="196"/>
  <c r="F21" i="196" s="1"/>
  <c r="C17" i="196"/>
  <c r="F17" i="196" s="1"/>
  <c r="C13" i="196"/>
  <c r="F13" i="196" s="1"/>
  <c r="C9" i="196"/>
  <c r="F9" i="196" s="1"/>
  <c r="C5" i="196"/>
  <c r="F5" i="196" s="1"/>
  <c r="H22" i="197"/>
  <c r="H17" i="197"/>
  <c r="D10" i="197"/>
  <c r="E10" i="197" s="1"/>
  <c r="G6" i="197"/>
  <c r="E20" i="196"/>
  <c r="F20" i="196"/>
  <c r="E8" i="196"/>
  <c r="F8" i="196"/>
  <c r="E22" i="196"/>
  <c r="F22" i="196"/>
  <c r="E18" i="196"/>
  <c r="F18" i="196"/>
  <c r="E14" i="196"/>
  <c r="F14" i="196"/>
  <c r="E10" i="196"/>
  <c r="F10" i="196"/>
  <c r="E6" i="196"/>
  <c r="F6" i="196"/>
  <c r="H21" i="197"/>
  <c r="E7" i="197"/>
  <c r="H7" i="197" s="1"/>
  <c r="E16" i="196"/>
  <c r="F16" i="196"/>
  <c r="E4" i="196"/>
  <c r="F4" i="196"/>
  <c r="E15" i="197"/>
  <c r="H15" i="197" s="1"/>
  <c r="E23" i="197"/>
  <c r="G23" i="197" s="1"/>
  <c r="E24" i="196"/>
  <c r="F24" i="196"/>
  <c r="E12" i="196"/>
  <c r="F12" i="196"/>
  <c r="E11" i="197"/>
  <c r="H11" i="197" s="1"/>
  <c r="E19" i="197"/>
  <c r="I19" i="197" s="1"/>
  <c r="E3" i="197"/>
  <c r="H3" i="197" s="1"/>
  <c r="D24" i="197"/>
  <c r="E24" i="197" s="1"/>
  <c r="G21" i="197"/>
  <c r="D20" i="197"/>
  <c r="E20" i="197" s="1"/>
  <c r="G17" i="197"/>
  <c r="D16" i="197"/>
  <c r="E16" i="197" s="1"/>
  <c r="G13" i="197"/>
  <c r="D12" i="197"/>
  <c r="E12" i="197" s="1"/>
  <c r="G9" i="197"/>
  <c r="D8" i="197"/>
  <c r="E8" i="197" s="1"/>
  <c r="G5" i="197"/>
  <c r="D4" i="197"/>
  <c r="E4" i="197" s="1"/>
  <c r="I21" i="197"/>
  <c r="I17" i="197"/>
  <c r="I13" i="197"/>
  <c r="I9" i="197"/>
  <c r="I5" i="197"/>
  <c r="G4" i="216" l="1" a="1"/>
  <c r="G4" i="216" s="1"/>
  <c r="K28" i="216" a="1"/>
  <c r="K28" i="216" s="1"/>
  <c r="O28" i="216" s="1" a="1"/>
  <c r="O28" i="216" s="1"/>
  <c r="K29" i="216" a="1"/>
  <c r="K29" i="216" s="1"/>
  <c r="O29" i="216" s="1" a="1"/>
  <c r="O29" i="216" s="1"/>
  <c r="K26" i="216" a="1"/>
  <c r="K26" i="216" s="1"/>
  <c r="O26" i="216" s="1" a="1"/>
  <c r="O26" i="216" s="1"/>
  <c r="K30" i="216" a="1"/>
  <c r="K30" i="216" s="1"/>
  <c r="O30" i="216" s="1" a="1"/>
  <c r="O30" i="216" s="1"/>
  <c r="K27" i="216" a="1"/>
  <c r="K27" i="216" s="1"/>
  <c r="O27" i="216" s="1" a="1"/>
  <c r="O27" i="216" s="1"/>
  <c r="K31" i="216" a="1"/>
  <c r="K31" i="216" s="1"/>
  <c r="O31" i="216" s="1" a="1"/>
  <c r="O31" i="216" s="1"/>
  <c r="K25" i="216" a="1"/>
  <c r="K25" i="216" s="1"/>
  <c r="O25" i="216" s="1" a="1"/>
  <c r="O25" i="216" s="1"/>
  <c r="K24" i="216" a="1"/>
  <c r="K24" i="216" s="1"/>
  <c r="O24" i="216" s="1" a="1"/>
  <c r="O24" i="216" s="1"/>
  <c r="G7" i="197"/>
  <c r="I7" i="197"/>
  <c r="G14" i="197"/>
  <c r="G18" i="197"/>
  <c r="G11" i="197"/>
  <c r="F15" i="196"/>
  <c r="I14" i="197"/>
  <c r="E5" i="196"/>
  <c r="I18" i="197"/>
  <c r="G15" i="197"/>
  <c r="I8" i="197"/>
  <c r="I12" i="197"/>
  <c r="H23" i="197"/>
  <c r="E9" i="196"/>
  <c r="G4" i="197"/>
  <c r="I10" i="197"/>
  <c r="I16" i="197"/>
  <c r="G10" i="197"/>
  <c r="H4" i="197"/>
  <c r="H10" i="197"/>
  <c r="E13" i="196"/>
  <c r="H20" i="197"/>
  <c r="E17" i="196"/>
  <c r="H24" i="197"/>
  <c r="I3" i="197"/>
  <c r="E21" i="196"/>
  <c r="I4" i="197"/>
  <c r="G3" i="197"/>
  <c r="G19" i="197"/>
  <c r="H19" i="197"/>
  <c r="G12" i="197"/>
  <c r="G8" i="197"/>
  <c r="I15" i="197"/>
  <c r="H8" i="197"/>
  <c r="G20" i="197"/>
  <c r="H12" i="197"/>
  <c r="I20" i="197"/>
  <c r="I11" i="197"/>
  <c r="I23" i="197"/>
  <c r="H16" i="197"/>
  <c r="I24" i="197"/>
  <c r="G24" i="197"/>
  <c r="G16" i="197"/>
  <c r="D2" i="217" l="1" a="1"/>
  <c r="M29" i="187"/>
  <c r="L29" i="187"/>
  <c r="K29" i="187"/>
  <c r="J29" i="187"/>
  <c r="I29" i="187"/>
  <c r="H29" i="187"/>
  <c r="M28" i="187"/>
  <c r="L28" i="187"/>
  <c r="K28" i="187"/>
  <c r="J28" i="187"/>
  <c r="I28" i="187"/>
  <c r="H28" i="187"/>
  <c r="M27" i="187"/>
  <c r="L27" i="187"/>
  <c r="K27" i="187"/>
  <c r="J27" i="187"/>
  <c r="I27" i="187"/>
  <c r="H27" i="187"/>
  <c r="M26" i="187"/>
  <c r="L26" i="187"/>
  <c r="K26" i="187"/>
  <c r="J26" i="187"/>
  <c r="I26" i="187"/>
  <c r="H26" i="187"/>
  <c r="M25" i="187"/>
  <c r="L25" i="187"/>
  <c r="K25" i="187"/>
  <c r="J25" i="187"/>
  <c r="I25" i="187"/>
  <c r="H25" i="187"/>
  <c r="M24" i="187"/>
  <c r="L24" i="187"/>
  <c r="K24" i="187"/>
  <c r="J24" i="187"/>
  <c r="I24" i="187"/>
  <c r="H24" i="187"/>
  <c r="M23" i="187"/>
  <c r="L23" i="187"/>
  <c r="K23" i="187"/>
  <c r="J23" i="187"/>
  <c r="I23" i="187"/>
  <c r="H23" i="187"/>
  <c r="M22" i="187"/>
  <c r="L22" i="187"/>
  <c r="K22" i="187"/>
  <c r="J22" i="187"/>
  <c r="I22" i="187"/>
  <c r="H22" i="187"/>
  <c r="M21" i="187"/>
  <c r="L21" i="187"/>
  <c r="K21" i="187"/>
  <c r="J21" i="187"/>
  <c r="I21" i="187"/>
  <c r="H21" i="187"/>
  <c r="M20" i="187"/>
  <c r="L20" i="187"/>
  <c r="K20" i="187"/>
  <c r="J20" i="187"/>
  <c r="I20" i="187"/>
  <c r="H20" i="187"/>
  <c r="M15" i="187"/>
  <c r="L15" i="187"/>
  <c r="K15" i="187"/>
  <c r="J15" i="187"/>
  <c r="I15" i="187"/>
  <c r="H15" i="187"/>
  <c r="M14" i="187"/>
  <c r="L14" i="187"/>
  <c r="K14" i="187"/>
  <c r="J14" i="187"/>
  <c r="I14" i="187"/>
  <c r="H14" i="187"/>
  <c r="M11" i="187"/>
  <c r="L11" i="187"/>
  <c r="K11" i="187"/>
  <c r="J11" i="187"/>
  <c r="I11" i="187"/>
  <c r="H11" i="187"/>
  <c r="M10" i="187"/>
  <c r="L10" i="187"/>
  <c r="K10" i="187"/>
  <c r="J10" i="187"/>
  <c r="I10" i="187"/>
  <c r="H10" i="187"/>
  <c r="M9" i="187"/>
  <c r="L9" i="187"/>
  <c r="K9" i="187"/>
  <c r="J9" i="187"/>
  <c r="I9" i="187"/>
  <c r="H9" i="187"/>
  <c r="M8" i="187"/>
  <c r="L8" i="187"/>
  <c r="K8" i="187"/>
  <c r="J8" i="187"/>
  <c r="I8" i="187"/>
  <c r="H8" i="187"/>
  <c r="M7" i="187"/>
  <c r="L7" i="187"/>
  <c r="K7" i="187"/>
  <c r="J7" i="187"/>
  <c r="I7" i="187"/>
  <c r="H7" i="187"/>
  <c r="M6" i="187"/>
  <c r="L6" i="187"/>
  <c r="K6" i="187"/>
  <c r="J6" i="187"/>
  <c r="I6" i="187"/>
  <c r="H6" i="187"/>
  <c r="M5" i="187"/>
  <c r="L5" i="187"/>
  <c r="K5" i="187"/>
  <c r="J5" i="187"/>
  <c r="I5" i="187"/>
  <c r="H5" i="187"/>
  <c r="M4" i="187"/>
  <c r="L4" i="187"/>
  <c r="L13" i="187" s="1"/>
  <c r="K4" i="187"/>
  <c r="K13" i="187" s="1"/>
  <c r="J4" i="187"/>
  <c r="I4" i="187"/>
  <c r="H4" i="187"/>
  <c r="M3" i="187"/>
  <c r="L3" i="187"/>
  <c r="K3" i="187"/>
  <c r="J3" i="187"/>
  <c r="J16" i="187" s="1"/>
  <c r="I3" i="187"/>
  <c r="I16" i="187" s="1"/>
  <c r="H3" i="187"/>
  <c r="M2" i="187"/>
  <c r="M16" i="187" s="1"/>
  <c r="L2" i="187"/>
  <c r="L16" i="187" s="1"/>
  <c r="K2" i="187"/>
  <c r="K16" i="187" s="1"/>
  <c r="J2" i="187"/>
  <c r="J17" i="187" s="1"/>
  <c r="I2" i="187"/>
  <c r="H2" i="187"/>
  <c r="H16" i="187" s="1"/>
  <c r="D2" i="217" l="1"/>
  <c r="J12" i="217" s="1"/>
  <c r="J15" i="217"/>
  <c r="G13" i="217"/>
  <c r="G14" i="217"/>
  <c r="G15" i="217"/>
  <c r="D13" i="217"/>
  <c r="J14" i="217"/>
  <c r="D15" i="217"/>
  <c r="J13" i="217"/>
  <c r="D14" i="217"/>
  <c r="O22" i="187" a="1"/>
  <c r="O22" i="187" s="1"/>
  <c r="O28" i="187" a="1"/>
  <c r="O28" i="187" s="1"/>
  <c r="O20" i="187" a="1"/>
  <c r="O20" i="187" s="1"/>
  <c r="O23" i="187" a="1"/>
  <c r="O23" i="187" s="1"/>
  <c r="O25" i="187" a="1"/>
  <c r="O25" i="187" s="1"/>
  <c r="O26" i="187" a="1"/>
  <c r="O26" i="187" s="1"/>
  <c r="O21" i="187" a="1"/>
  <c r="O21" i="187" s="1"/>
  <c r="O24" i="187" a="1"/>
  <c r="O24" i="187" s="1"/>
  <c r="O27" i="187" a="1"/>
  <c r="O27" i="187" s="1"/>
  <c r="K17" i="187"/>
  <c r="H13" i="187"/>
  <c r="H17" i="187"/>
  <c r="P29" i="187" s="1" a="1"/>
  <c r="P29" i="187" s="1"/>
  <c r="O29" i="187" a="1"/>
  <c r="O29" i="187" s="1"/>
  <c r="I13" i="187"/>
  <c r="I17" i="187"/>
  <c r="J13" i="187"/>
  <c r="L17" i="187"/>
  <c r="M13" i="187"/>
  <c r="M17" i="187"/>
  <c r="D12" i="217" l="1"/>
  <c r="G12" i="217"/>
  <c r="D17" i="217"/>
  <c r="G17" i="217"/>
  <c r="J17" i="217"/>
  <c r="Q29" i="187"/>
  <c r="T29" i="187" s="1"/>
  <c r="Q21" i="187"/>
  <c r="S21" i="187" s="1"/>
  <c r="P28" i="187" a="1"/>
  <c r="P28" i="187" s="1"/>
  <c r="P20" i="187" a="1"/>
  <c r="P20" i="187" s="1"/>
  <c r="P26" i="187" a="1"/>
  <c r="P26" i="187" s="1"/>
  <c r="Q26" i="187" s="1"/>
  <c r="S26" i="187" s="1"/>
  <c r="P23" i="187" a="1"/>
  <c r="P23" i="187" s="1"/>
  <c r="P24" i="187" a="1"/>
  <c r="P24" i="187" s="1"/>
  <c r="P27" i="187" a="1"/>
  <c r="P27" i="187" s="1"/>
  <c r="P21" i="187" a="1"/>
  <c r="P21" i="187" s="1"/>
  <c r="P25" i="187" a="1"/>
  <c r="P25" i="187" s="1"/>
  <c r="P22" i="187" a="1"/>
  <c r="P22" i="187" s="1"/>
  <c r="Q25" i="187"/>
  <c r="S25" i="187" s="1"/>
  <c r="Q23" i="187"/>
  <c r="S23" i="187" s="1"/>
  <c r="Q22" i="187"/>
  <c r="S22" i="187" s="1"/>
  <c r="N17" i="217" l="1"/>
  <c r="T21" i="187"/>
  <c r="T23" i="187"/>
  <c r="T25" i="187"/>
  <c r="Q20" i="187"/>
  <c r="S20" i="187" s="1"/>
  <c r="T24" i="187"/>
  <c r="T22" i="187"/>
  <c r="T26" i="187"/>
  <c r="S29" i="187"/>
  <c r="Q24" i="187"/>
  <c r="S24" i="187" s="1"/>
  <c r="Q27" i="187"/>
  <c r="S27" i="187" s="1"/>
  <c r="Q28" i="187"/>
  <c r="S28" i="187" s="1"/>
  <c r="T28" i="187" l="1"/>
  <c r="T27" i="187"/>
  <c r="T20" i="187"/>
  <c r="H16" i="175" l="1"/>
  <c r="H15" i="175"/>
  <c r="I14" i="175"/>
  <c r="H14" i="175"/>
  <c r="I11" i="175"/>
  <c r="I10" i="175"/>
  <c r="I9" i="175"/>
  <c r="H9" i="175"/>
  <c r="I8" i="175"/>
  <c r="H8" i="175"/>
  <c r="H7" i="175"/>
  <c r="I6" i="175"/>
  <c r="H6" i="175"/>
  <c r="H17" i="175" s="1"/>
  <c r="I5" i="175"/>
  <c r="I17" i="175" s="1"/>
  <c r="L22" i="175" l="1" a="1"/>
  <c r="L22" i="175" s="1"/>
  <c r="L20" i="175" a="1"/>
  <c r="L20" i="175" s="1"/>
  <c r="L21" i="175" a="1"/>
  <c r="L21" i="175" s="1"/>
  <c r="L23" i="175" a="1"/>
  <c r="L23" i="175" s="1"/>
  <c r="I16" i="175"/>
  <c r="K22" i="175" s="1" a="1"/>
  <c r="K22" i="175" s="1"/>
  <c r="H13" i="175"/>
  <c r="I13" i="175"/>
  <c r="M22" i="175" l="1"/>
  <c r="O22" i="175" s="1"/>
  <c r="K20" i="175" a="1"/>
  <c r="K20" i="175" s="1"/>
  <c r="K21" i="175" a="1"/>
  <c r="K21" i="175" s="1"/>
  <c r="K23" i="175" a="1"/>
  <c r="K23" i="175" s="1"/>
  <c r="M23" i="175" l="1"/>
  <c r="P23" i="175" s="1"/>
  <c r="M21" i="175"/>
  <c r="P21" i="175" s="1"/>
  <c r="O21" i="175"/>
  <c r="M20" i="175"/>
  <c r="P20" i="175" s="1"/>
  <c r="P22" i="175"/>
  <c r="O20" i="175" l="1"/>
  <c r="O23" i="175"/>
  <c r="D17" i="166" l="1"/>
  <c r="G12" i="166"/>
  <c r="G17" i="166" s="1"/>
  <c r="J12" i="166"/>
  <c r="D13" i="166"/>
  <c r="G13" i="166"/>
  <c r="J13" i="166"/>
  <c r="D14" i="166"/>
  <c r="G14" i="166"/>
  <c r="J14" i="166"/>
  <c r="D15" i="166"/>
  <c r="G15" i="166"/>
  <c r="J15" i="166"/>
  <c r="J17" i="166"/>
  <c r="C9" i="164"/>
  <c r="C12" i="164" s="1"/>
  <c r="I12" i="164" s="1"/>
  <c r="F9" i="164"/>
  <c r="F12" i="164" s="1"/>
  <c r="C10" i="164"/>
  <c r="F10" i="164"/>
  <c r="C6" i="163"/>
  <c r="C9" i="163" s="1"/>
  <c r="I9" i="163" s="1"/>
  <c r="F6" i="163"/>
  <c r="F9" i="163" s="1"/>
  <c r="C7" i="163"/>
  <c r="F7" i="163"/>
  <c r="C16" i="163"/>
  <c r="C19" i="163" s="1"/>
  <c r="I19" i="163" s="1"/>
  <c r="F16" i="163"/>
  <c r="F19" i="163" s="1"/>
  <c r="C17" i="163"/>
  <c r="F17" i="163"/>
  <c r="C26" i="163"/>
  <c r="F26" i="163"/>
  <c r="F29" i="163" s="1"/>
  <c r="C27" i="163"/>
  <c r="F27" i="163"/>
  <c r="C29" i="163"/>
  <c r="I29" i="163" s="1"/>
  <c r="C6" i="162"/>
  <c r="F6" i="162"/>
  <c r="C7" i="162"/>
  <c r="F7" i="162"/>
  <c r="C9" i="162"/>
  <c r="I9" i="162" s="1"/>
  <c r="F9" i="162"/>
  <c r="N17" i="166"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<sst xmlns="http://schemas.openxmlformats.org/spreadsheetml/2006/main" count="24416" uniqueCount="5483">
  <si>
    <t>yhat</t>
  </si>
  <si>
    <t>x2</t>
  </si>
  <si>
    <t>y</t>
  </si>
  <si>
    <t>x3</t>
  </si>
  <si>
    <t>x1</t>
  </si>
  <si>
    <t>b</t>
  </si>
  <si>
    <t>Question</t>
  </si>
  <si>
    <t>Points</t>
  </si>
  <si>
    <t>sum</t>
  </si>
  <si>
    <t>mean</t>
  </si>
  <si>
    <t>2,1</t>
  </si>
  <si>
    <t>1,2</t>
  </si>
  <si>
    <t>2</t>
  </si>
  <si>
    <t>1</t>
  </si>
  <si>
    <t>Both</t>
  </si>
  <si>
    <t>Player2</t>
  </si>
  <si>
    <t>Player1</t>
  </si>
  <si>
    <t>Neither</t>
  </si>
  <si>
    <t>http://shapleyvalue.com/index.php</t>
  </si>
  <si>
    <t>123</t>
  </si>
  <si>
    <t>13</t>
  </si>
  <si>
    <t>12</t>
  </si>
  <si>
    <t>Contribution</t>
  </si>
  <si>
    <t>Coalition</t>
  </si>
  <si>
    <t>Weight</t>
  </si>
  <si>
    <t>Players123</t>
  </si>
  <si>
    <t>Players23</t>
  </si>
  <si>
    <t>Players13</t>
  </si>
  <si>
    <t>Players12</t>
  </si>
  <si>
    <t>Player3</t>
  </si>
  <si>
    <t>None</t>
  </si>
  <si>
    <t>f(1,2,3)</t>
  </si>
  <si>
    <t>f(2,3)</t>
  </si>
  <si>
    <t>E[y]</t>
  </si>
  <si>
    <t>f(1,3)</t>
  </si>
  <si>
    <t>f(1,2)</t>
  </si>
  <si>
    <t>f(3)</t>
  </si>
  <si>
    <t>f(2)</t>
  </si>
  <si>
    <t>f(1)</t>
  </si>
  <si>
    <t>a</t>
  </si>
  <si>
    <t>Additive_2Player</t>
  </si>
  <si>
    <t>Additive_2P_Cases</t>
  </si>
  <si>
    <t>Additive_2P_Expectation</t>
  </si>
  <si>
    <t>Website</t>
  </si>
  <si>
    <t>Additive_3Player</t>
  </si>
  <si>
    <t>Next class</t>
  </si>
  <si>
    <t>PCA</t>
  </si>
  <si>
    <t>GAMs</t>
  </si>
  <si>
    <t>Naïve Bayes: Text Data</t>
  </si>
  <si>
    <t>Enjoyment</t>
  </si>
  <si>
    <t>Genre</t>
  </si>
  <si>
    <t>Explosions</t>
  </si>
  <si>
    <t>LikedIt</t>
  </si>
  <si>
    <t>Action</t>
  </si>
  <si>
    <t>HasExplosions</t>
  </si>
  <si>
    <t>NoExplosions</t>
  </si>
  <si>
    <t>Romance</t>
  </si>
  <si>
    <t>DislikedIt</t>
  </si>
  <si>
    <t>isAction</t>
  </si>
  <si>
    <t>hasExplosions</t>
  </si>
  <si>
    <r>
      <t>P(c</t>
    </r>
    <r>
      <rPr>
        <vertAlign val="subscript"/>
        <sz val="20"/>
        <color theme="1"/>
        <rFont val="Calibri (Body)"/>
      </rPr>
      <t>i</t>
    </r>
    <r>
      <rPr>
        <sz val="20"/>
        <color theme="1"/>
        <rFont val="Calibri"/>
        <family val="2"/>
        <scheme val="minor"/>
      </rPr>
      <t>)</t>
    </r>
  </si>
  <si>
    <t>P(Liked)</t>
  </si>
  <si>
    <t>P(Disliked)</t>
  </si>
  <si>
    <t>P(ci|Liked)</t>
  </si>
  <si>
    <t>P(ci|Disliked)</t>
  </si>
  <si>
    <t>P(c|Liked)</t>
  </si>
  <si>
    <t>P(c|Disliked)</t>
  </si>
  <si>
    <t>P(c)</t>
  </si>
  <si>
    <t>train</t>
  </si>
  <si>
    <t>test</t>
  </si>
  <si>
    <t>fit_forecast</t>
  </si>
  <si>
    <t>Rcode</t>
  </si>
  <si>
    <t>Shapley: Model Interpretation</t>
  </si>
  <si>
    <t>type</t>
  </si>
  <si>
    <t>text</t>
  </si>
  <si>
    <t>Ham</t>
  </si>
  <si>
    <t>see this</t>
  </si>
  <si>
    <t>see here</t>
  </si>
  <si>
    <t>buy me a hat</t>
  </si>
  <si>
    <t>cat in the hat</t>
  </si>
  <si>
    <t>fat cat</t>
  </si>
  <si>
    <t>Spam</t>
  </si>
  <si>
    <t>buy this</t>
  </si>
  <si>
    <t>see this buy</t>
  </si>
  <si>
    <t>buy that</t>
  </si>
  <si>
    <t>sell your cat</t>
  </si>
  <si>
    <t>buy me a cat</t>
  </si>
  <si>
    <t>buy</t>
  </si>
  <si>
    <t>sell</t>
  </si>
  <si>
    <t>see</t>
  </si>
  <si>
    <t>ham</t>
  </si>
  <si>
    <t>buy a hat</t>
  </si>
  <si>
    <t>see the cat</t>
  </si>
  <si>
    <t>see the hat</t>
  </si>
  <si>
    <t>cat</t>
  </si>
  <si>
    <t>fat</t>
  </si>
  <si>
    <t>hat</t>
  </si>
  <si>
    <t>this</t>
  </si>
  <si>
    <t>here</t>
  </si>
  <si>
    <t>me</t>
  </si>
  <si>
    <t>in</t>
  </si>
  <si>
    <t>the</t>
  </si>
  <si>
    <t>that</t>
  </si>
  <si>
    <t>your</t>
  </si>
  <si>
    <t>P(Ham)</t>
  </si>
  <si>
    <t>P(Spam)</t>
  </si>
  <si>
    <r>
      <t>P(c</t>
    </r>
    <r>
      <rPr>
        <vertAlign val="subscript"/>
        <sz val="20"/>
        <color theme="1"/>
        <rFont val="Calibri (Body)"/>
      </rPr>
      <t>i</t>
    </r>
    <r>
      <rPr>
        <sz val="20"/>
        <color theme="1"/>
        <rFont val="Calibri"/>
        <family val="2"/>
        <scheme val="minor"/>
      </rPr>
      <t>|Ham)</t>
    </r>
  </si>
  <si>
    <r>
      <t>P(c</t>
    </r>
    <r>
      <rPr>
        <vertAlign val="subscript"/>
        <sz val="20"/>
        <color theme="1"/>
        <rFont val="Calibri (Body)"/>
      </rPr>
      <t>i</t>
    </r>
    <r>
      <rPr>
        <sz val="20"/>
        <color theme="1"/>
        <rFont val="Calibri"/>
        <family val="2"/>
        <scheme val="minor"/>
      </rPr>
      <t>|Spam)</t>
    </r>
  </si>
  <si>
    <t>P(c|Ham)</t>
  </si>
  <si>
    <t>P(c|Spam)</t>
  </si>
  <si>
    <r>
      <t>P(Ham</t>
    </r>
    <r>
      <rPr>
        <vertAlign val="subscript"/>
        <sz val="20"/>
        <color theme="1"/>
        <rFont val="Calibri (Body)"/>
      </rPr>
      <t>i</t>
    </r>
    <r>
      <rPr>
        <sz val="20"/>
        <color theme="1"/>
        <rFont val="Calibri"/>
        <family val="2"/>
        <scheme val="minor"/>
      </rPr>
      <t>)</t>
    </r>
  </si>
  <si>
    <r>
      <t>P(Spam</t>
    </r>
    <r>
      <rPr>
        <vertAlign val="subscript"/>
        <sz val="20"/>
        <color theme="1"/>
        <rFont val="Calibri (Body)"/>
      </rPr>
      <t>i</t>
    </r>
    <r>
      <rPr>
        <sz val="20"/>
        <color theme="1"/>
        <rFont val="Calibri"/>
        <family val="2"/>
        <scheme val="minor"/>
      </rPr>
      <t>)</t>
    </r>
  </si>
  <si>
    <t>Extra</t>
  </si>
  <si>
    <t>PCA_RCode</t>
  </si>
  <si>
    <t>Calculation</t>
  </si>
  <si>
    <t>Boxers4</t>
  </si>
  <si>
    <t>LimePaint</t>
  </si>
  <si>
    <t>GreenPaint2</t>
  </si>
  <si>
    <t>GreenPaint1</t>
  </si>
  <si>
    <t>Dimensions</t>
  </si>
  <si>
    <t>Boxers3</t>
  </si>
  <si>
    <t>Boxers2</t>
  </si>
  <si>
    <t>Boxers1</t>
  </si>
  <si>
    <t>Terminology</t>
  </si>
  <si>
    <t>ax + by + cz</t>
  </si>
  <si>
    <t>A linear combination of x, y, and z:</t>
  </si>
  <si>
    <t>Linear Combination</t>
  </si>
  <si>
    <t>Unhappy</t>
  </si>
  <si>
    <t>Mad</t>
  </si>
  <si>
    <t>Poor</t>
  </si>
  <si>
    <t>Reflexes</t>
  </si>
  <si>
    <t>Reach</t>
  </si>
  <si>
    <t>Tall</t>
  </si>
  <si>
    <t>Fast</t>
  </si>
  <si>
    <t>Strong</t>
  </si>
  <si>
    <t>Brutish</t>
  </si>
  <si>
    <t>10110001</t>
  </si>
  <si>
    <t>Aggressive</t>
  </si>
  <si>
    <t>01110111</t>
  </si>
  <si>
    <t>Athletic</t>
  </si>
  <si>
    <t>11111000</t>
  </si>
  <si>
    <t>Yellow</t>
  </si>
  <si>
    <t>Blue</t>
  </si>
  <si>
    <t>PC2</t>
  </si>
  <si>
    <t>PC1</t>
  </si>
  <si>
    <t>PC3</t>
  </si>
  <si>
    <t>White</t>
  </si>
  <si>
    <t xml:space="preserve">  </t>
  </si>
  <si>
    <t>Eigenvectors are the loadings.</t>
  </si>
  <si>
    <t>Eigenvalues are explained variance.</t>
  </si>
  <si>
    <t>Calculated eigenvalues of covariance matrix.</t>
  </si>
  <si>
    <t>Calculate the covariance matrix of the data.</t>
  </si>
  <si>
    <t>Scale and center your data if appropriate.</t>
  </si>
  <si>
    <t>https://www.youtube.com/watch?v=iib_imkZ5fk</t>
  </si>
  <si>
    <t>Youtube video about paint mixing.</t>
  </si>
  <si>
    <t>train_text</t>
  </si>
  <si>
    <t>test_text</t>
  </si>
  <si>
    <t>fit_forecast_text</t>
  </si>
  <si>
    <t>RCode_text</t>
  </si>
  <si>
    <t>Flowers,Get_Well_Card,Soda</t>
  </si>
  <si>
    <t>Flowers,Stuffed_Animal,Balloons,Candy_Bar</t>
  </si>
  <si>
    <t>Flowers,Get_Well_Card,Candy_Bar</t>
  </si>
  <si>
    <t>Soda,Stuffed_Animal,Balloons</t>
  </si>
  <si>
    <t>Support</t>
  </si>
  <si>
    <t>Transaction</t>
  </si>
  <si>
    <t>Flowers</t>
  </si>
  <si>
    <t>Get_Well_Card</t>
  </si>
  <si>
    <t>Soda</t>
  </si>
  <si>
    <t>Stuffed_Animal</t>
  </si>
  <si>
    <t>Balloons</t>
  </si>
  <si>
    <t>Candy_Bar</t>
  </si>
  <si>
    <t>#1</t>
  </si>
  <si>
    <t>#2</t>
  </si>
  <si>
    <t>#3</t>
  </si>
  <si>
    <t>#4</t>
  </si>
  <si>
    <t>#5</t>
  </si>
  <si>
    <t>Count</t>
  </si>
  <si>
    <t>Confidence</t>
  </si>
  <si>
    <t>Lift</t>
  </si>
  <si>
    <t>TransactionID</t>
  </si>
  <si>
    <t>Item</t>
  </si>
  <si>
    <t>Transaction_101</t>
  </si>
  <si>
    <t>Transaction_102</t>
  </si>
  <si>
    <t>Transaction_103</t>
  </si>
  <si>
    <t>Transaction_104</t>
  </si>
  <si>
    <t>Transaction_105</t>
  </si>
  <si>
    <t>TransactionsData_v1</t>
  </si>
  <si>
    <t>TransactionsData_v2</t>
  </si>
  <si>
    <t>TransactionsData_v3</t>
  </si>
  <si>
    <t>BasketAnalysis</t>
  </si>
  <si>
    <t>AprioriAlgo_RCode1</t>
  </si>
  <si>
    <t>AprioriAlgo_RCode2</t>
  </si>
  <si>
    <t>f(x1,E[x2],E[x3])</t>
  </si>
  <si>
    <t>f(E[x1],x2,E[x3])</t>
  </si>
  <si>
    <t>f(E[x1],E[x2],x3)</t>
  </si>
  <si>
    <t>f(x1,x2,E[x3])</t>
  </si>
  <si>
    <t>f(x1,E[x2],x3)</t>
  </si>
  <si>
    <t>f(E[x1],x2,x3)</t>
  </si>
  <si>
    <t>f(x1,x2,x3)</t>
  </si>
  <si>
    <t>f([x1],E[x2],E[x3])</t>
  </si>
  <si>
    <t>bhat</t>
  </si>
  <si>
    <t>E[x2]</t>
  </si>
  <si>
    <t>E[x3]</t>
  </si>
  <si>
    <t>E[x1]</t>
  </si>
  <si>
    <t>Theory2Models1</t>
  </si>
  <si>
    <t>Theory2Models2</t>
  </si>
  <si>
    <t>Theory2Models3</t>
  </si>
  <si>
    <t>Example1_Notation</t>
  </si>
  <si>
    <t>Example1_Indicator</t>
  </si>
  <si>
    <t>Example1_Values</t>
  </si>
  <si>
    <t>Additive_3Variable</t>
  </si>
  <si>
    <t>Additive_3Variable_Waterfall</t>
  </si>
  <si>
    <t>Shapley</t>
  </si>
  <si>
    <t>Naïve Bayes</t>
  </si>
  <si>
    <t>Introduction1</t>
  </si>
  <si>
    <t>Introduction2</t>
  </si>
  <si>
    <t>Introduction3</t>
  </si>
  <si>
    <t>Years</t>
  </si>
  <si>
    <t>HoursPerDay</t>
  </si>
  <si>
    <t>Bonus</t>
  </si>
  <si>
    <t>SplittingExample</t>
  </si>
  <si>
    <t>X1</t>
  </si>
  <si>
    <t>X2</t>
  </si>
  <si>
    <t>X3</t>
  </si>
  <si>
    <t>split</t>
  </si>
  <si>
    <t>n - split</t>
  </si>
  <si>
    <t>V(R1)</t>
  </si>
  <si>
    <t>V(R2)</t>
  </si>
  <si>
    <t>V(R1) + V(R2)</t>
  </si>
  <si>
    <t>CostComplexityPruning_1</t>
  </si>
  <si>
    <t>CostComplexityPruning_2</t>
  </si>
  <si>
    <t>Details</t>
  </si>
  <si>
    <t>Decision Trees</t>
  </si>
  <si>
    <t>Used for Decisions; not for predictions.</t>
  </si>
  <si>
    <t>Fit</t>
  </si>
  <si>
    <t>Split</t>
  </si>
  <si>
    <t>Loop through dimensions</t>
  </si>
  <si>
    <t>Loop through values</t>
  </si>
  <si>
    <t>Prune</t>
  </si>
  <si>
    <t>Cost Complexity Pruning</t>
  </si>
  <si>
    <t>Cost Function</t>
  </si>
  <si>
    <t>Variance</t>
  </si>
  <si>
    <t>Continuous: RSS</t>
  </si>
  <si>
    <t>Categorical: Gini</t>
  </si>
  <si>
    <t>Intro</t>
  </si>
  <si>
    <t>Practice</t>
  </si>
  <si>
    <t>SplittingExamplePt1</t>
  </si>
  <si>
    <t>SplittingExamplePt2</t>
  </si>
  <si>
    <t>SplittingExamplePt3</t>
  </si>
  <si>
    <t>Pruning</t>
  </si>
  <si>
    <t>Summary</t>
  </si>
  <si>
    <t>RCode_Trees</t>
  </si>
  <si>
    <t>Dimensions_Trees</t>
  </si>
  <si>
    <t>How is complexity measured for a decision tree?</t>
  </si>
  <si>
    <r>
      <t xml:space="preserve">As </t>
    </r>
    <r>
      <rPr>
        <sz val="20"/>
        <color theme="1"/>
        <rFont val="Symbol"/>
        <charset val="2"/>
      </rPr>
      <t>a</t>
    </r>
    <r>
      <rPr>
        <sz val="20"/>
        <color theme="1"/>
        <rFont val="Calibri"/>
        <family val="2"/>
        <scheme val="minor"/>
      </rPr>
      <t xml:space="preserve"> gets larger, what happens to the complexity of the trees?</t>
    </r>
  </si>
  <si>
    <t>What is the output of Cost Complexity Pruning?</t>
  </si>
  <si>
    <t>For regression with a decision tree, what metric can be used to measure the quality of a split?</t>
  </si>
  <si>
    <t>Go until jurong point, crazy.. Available only in bugis n great world la e buffet... Cine there got amore wat...</t>
  </si>
  <si>
    <t>Ok lar... Joking wif u oni...</t>
  </si>
  <si>
    <t>spam</t>
  </si>
  <si>
    <t>Free entry in 2 a wkly comp to win FA Cup final tkts 21st May 2005. Text FA to 87121 to receive entry question(std txt rate)T&amp;C's apply 08452810075over18's</t>
  </si>
  <si>
    <t>U dun say so early hor... U c already then say...</t>
  </si>
  <si>
    <t>Nah I don't think he goes to usf, he lives around here though</t>
  </si>
  <si>
    <t>FreeMsg Hey there darling it's been 3 week's now and no word back! I'd like some fun you up for it still? Tb ok! XxX std chgs to send, £1.50 to rcv</t>
  </si>
  <si>
    <t>Even my brother is not like to speak with me. They treat me like aids patent.</t>
  </si>
  <si>
    <t>As per your request 'Melle Melle (Oru Minnaminunginte Nurungu Vettam)' has been set as your callertune for all Callers. Press *9 to copy your friends Callertune</t>
  </si>
  <si>
    <t>WINNER!! As a valued network customer you have been selected to receivea £900 prize reward! To claim call 09061701461. Claim code KL341. Valid 12 hours only.</t>
  </si>
  <si>
    <t>Had your mobile 11 months or more? U R entitled to Update to the latest colour mobiles with camera for Free! Call The Mobile Update Co FREE on 08002986030</t>
  </si>
  <si>
    <t>I'm gonna be home soon and i don't want to talk about this stuff anymore tonight, k? I've cried enough today.</t>
  </si>
  <si>
    <t>SIX chances to win CASH! From 100 to 20,000 pounds txt&gt; CSH11 and send to 87575. Cost 150p/day, 6days, 16+ TsandCs apply Reply HL 4 info</t>
  </si>
  <si>
    <t>URGENT! You have won a 1 week FREE membership in our £100,000 Prize Jackpot! Txt the word: CLAIM to No: 81010 T&amp;C www.dbuk.net LCCLTD POBOX 4403LDNW1A7RW18</t>
  </si>
  <si>
    <t>I've been searching for the right words to thank you for this breather. I promise i wont take your help for granted and will fulfil my promise. You have been wonderful and a blessing at all times.</t>
  </si>
  <si>
    <t>I HAVE A DATE ON SUNDAY WITH WILL!!</t>
  </si>
  <si>
    <t>XXXMobileMovieClub: To use your credit, click the WAP link in the next txt message or click here&gt;&gt; http://wap. xxxmobilemovieclub.com?n=QJKGIGHJJGCBL</t>
  </si>
  <si>
    <t>Oh k...i'm watching here:)</t>
  </si>
  <si>
    <t>Eh u remember how 2 spell his name... Yes i did. He v naughty make until i v wet.</t>
  </si>
  <si>
    <t>Fine if thats the way u feel. Thats the way its gota b</t>
  </si>
  <si>
    <t>England v Macedonia - dont miss the goals/team news. Txt ur national team to 87077 eg ENGLAND to 87077 Try:WALES, SCOTLAND 4txt/ú1.20 POBOXox36504W45WQ 16+</t>
  </si>
  <si>
    <t>Is that seriously how you spell his name?</t>
  </si>
  <si>
    <t>I‘m going to try for 2 months ha ha only joking</t>
  </si>
  <si>
    <t>So ü pay first lar... Then when is da stock comin...</t>
  </si>
  <si>
    <t>Aft i finish my lunch then i go str down lor. Ard 3 smth lor. U finish ur lunch already?</t>
  </si>
  <si>
    <t>Ffffffffff. Alright no way I can meet up with you sooner?</t>
  </si>
  <si>
    <t>Just forced myself to eat a slice. I'm really not hungry tho. This sucks. Mark is getting worried. He knows I'm sick when I turn down pizza. Lol</t>
  </si>
  <si>
    <t>Lol your always so convincing.</t>
  </si>
  <si>
    <t>Did you catch the bus ? Are you frying an egg ? Did you make a tea? Are you eating your mom's left over dinner ? Do you feel my Love ?</t>
  </si>
  <si>
    <t>I'm back &amp;amp; we're packing the car now, I'll let you know if there's room</t>
  </si>
  <si>
    <t>Ahhh. Work. I vaguely remember that! What does it feel like? Lol</t>
  </si>
  <si>
    <t>Wait that's still not all that clear, were you not sure about me being sarcastic or that that's why x doesn't want to live with us</t>
  </si>
  <si>
    <t xml:space="preserve">Yeah he got in at 2 and was v apologetic. n had fallen out and she was actin like spoilt child and he got caught up in that. Till 2! But we won't go there! Not doing too badly cheers. You? </t>
  </si>
  <si>
    <t>K tell me anything about you.</t>
  </si>
  <si>
    <t>For fear of fainting with the of all that housework you just did? Quick have a cuppa</t>
  </si>
  <si>
    <t>Thanks for your subscription to Ringtone UK your mobile will be charged £5/month Please confirm by replying YES or NO. If you reply NO you will not be charged</t>
  </si>
  <si>
    <t>Yup... Ok i go home look at the timings then i msg ü again... Xuhui going to learn on 2nd may too but her lesson is at 8am</t>
  </si>
  <si>
    <t>Oops, I'll let you know when my roommate's done</t>
  </si>
  <si>
    <t>I see the letter B on my car</t>
  </si>
  <si>
    <t>Anything lor... U decide...</t>
  </si>
  <si>
    <t>Hello! How's you and how did saturday go? I was just texting to see if you'd decided to do anything tomo. Not that i'm trying to invite myself or anything!</t>
  </si>
  <si>
    <t>Pls go ahead with watts. I just wanted to be sure. Do have a great weekend. Abiola</t>
  </si>
  <si>
    <t>Did I forget to tell you ? I want you , I need you, I crave you ... But most of all ... I love you my sweet Arabian steed ... Mmmmmm ... Yummy</t>
  </si>
  <si>
    <t>07732584351 - Rodger Burns - MSG = We tried to call you re your reply to our sms for a free nokia mobile + free camcorder. Please call now 08000930705 for delivery tomorrow</t>
  </si>
  <si>
    <t>WHO ARE YOU SEEING?</t>
  </si>
  <si>
    <t>Great! I hope you like your man well endowed. I am  &amp;lt;#&amp;gt;  inches...</t>
  </si>
  <si>
    <t>No calls..messages..missed calls</t>
  </si>
  <si>
    <t>Didn't you get hep b immunisation in nigeria.</t>
  </si>
  <si>
    <t>Fair enough, anything going on?</t>
  </si>
  <si>
    <t>Yeah hopefully, if tyler can't do it I could maybe ask around a bit</t>
  </si>
  <si>
    <t>U don't know how stubborn I am. I didn't even want to go to the hospital. I kept telling Mark I'm not a weak sucker. Hospitals are for weak suckers.</t>
  </si>
  <si>
    <t>What you thinked about me. First time you saw me in class.</t>
  </si>
  <si>
    <t>A gram usually runs like  &amp;lt;#&amp;gt; , a half eighth is smarter though and gets you almost a whole second gram for  &amp;lt;#&amp;gt;</t>
  </si>
  <si>
    <t>K fyi x has a ride early tomorrow morning but he's crashing at our place tonight</t>
  </si>
  <si>
    <t>Wow. I never realized that you were so embarassed by your accomodations. I thought you liked it, since i was doing the best i could and you always seemed so happy about "the cave". I'm sorry I didn't and don't have more to give. I'm sorry i offered. I'm sorry your room was so embarassing.</t>
  </si>
  <si>
    <t>SMS. ac Sptv: The New Jersey Devils and the Detroit Red Wings play Ice Hockey. Correct or Incorrect? End? Reply END SPTV</t>
  </si>
  <si>
    <t>Do you know what Mallika Sherawat did yesterday? Find out now @  &amp;lt;URL&amp;gt;</t>
  </si>
  <si>
    <t xml:space="preserve">Congrats! 1 year special cinema pass for 2 is yours. call 09061209465 now! C Suprman V, Matrix3, StarWars3, etc all 4 FREE! bx420-ip4-5we. 150pm. Dont miss out! </t>
  </si>
  <si>
    <t>Sorry, I'll call later in meeting.</t>
  </si>
  <si>
    <t>Tell where you reached</t>
  </si>
  <si>
    <t>Yes..gauti and sehwag out of odi series.</t>
  </si>
  <si>
    <t>Your gonna have to pick up a $1 burger for yourself on your way home. I can't even move. Pain is killing me.</t>
  </si>
  <si>
    <t>Ha ha ha good joke. Girls are situation seekers.</t>
  </si>
  <si>
    <t>Its a part of checking IQ</t>
  </si>
  <si>
    <t>Sorry my roommates took forever, it ok if I come by now?</t>
  </si>
  <si>
    <t>Ok lar i double check wif da hair dresser already he said wun cut v short. He said will cut until i look nice.</t>
  </si>
  <si>
    <t>As a valued customer, I am pleased to advise you that following recent review of your Mob No. you are awarded with a £1500 Bonus Prize, call 09066364589</t>
  </si>
  <si>
    <t>Today is "song dedicated day.." Which song will u dedicate for me? Send this to all ur valuable frnds but first rply me...</t>
  </si>
  <si>
    <t>Urgent UR awarded a complimentary trip to EuroDisinc Trav, Aco&amp;Entry41 Or £1000. To claim txt DIS to 87121 18+6*£1.50(moreFrmMob. ShrAcomOrSglSuplt)10, LS1 3AJ</t>
  </si>
  <si>
    <t>Did you hear about the new "Divorce Barbie"? It comes with all of Ken's stuff!</t>
  </si>
  <si>
    <t>I plane to give on this month end.</t>
  </si>
  <si>
    <t>Wah lucky man... Then can save money... Hee...</t>
  </si>
  <si>
    <t>Finished class where are you.</t>
  </si>
  <si>
    <t>HI BABE IM AT HOME NOW WANNA DO SOMETHING? XX</t>
  </si>
  <si>
    <t>K..k:)where are you?how did you performed?</t>
  </si>
  <si>
    <t>U can call me now...</t>
  </si>
  <si>
    <t>I am waiting machan. Call me once you free.</t>
  </si>
  <si>
    <t>Thats cool. i am a gentleman and will treat you with dignity and respect.</t>
  </si>
  <si>
    <t>I like you peoples very much:) but am very shy pa.</t>
  </si>
  <si>
    <t>Does not operate after  &amp;lt;#&amp;gt;  or what</t>
  </si>
  <si>
    <t>Its not the same here. Still looking for a job. How much do Ta's earn there.</t>
  </si>
  <si>
    <t>Sorry, I'll call later</t>
  </si>
  <si>
    <t xml:space="preserve">K. Did you call me just now ah? </t>
  </si>
  <si>
    <t>Ok i am on the way to home hi hi</t>
  </si>
  <si>
    <t>You will be in the place of that man</t>
  </si>
  <si>
    <t>Yup next stop.</t>
  </si>
  <si>
    <t>I call you later, don't have network. If urgnt, sms me.</t>
  </si>
  <si>
    <t>For real when u getting on yo? I only need 2 more tickets and one more jacket and I'm done. I already used all my multis.</t>
  </si>
  <si>
    <t>Yes I started to send requests to make it but pain came back so I'm back in bed. Double coins at the factory too. I gotta cash in all my nitros.</t>
  </si>
  <si>
    <t>I'm really not up to it still tonight babe</t>
  </si>
  <si>
    <t>Ela kano.,il download, come wen ur free..</t>
  </si>
  <si>
    <t>Yeah do! Don‘t stand to close tho- you‘ll catch something!</t>
  </si>
  <si>
    <t xml:space="preserve">Sorry to be a pain. Is it ok if we meet another night? I spent late afternoon in casualty and that means i haven't done any of y stuff42moro and that includes all my time sheets and that. Sorry. </t>
  </si>
  <si>
    <t>Smile in Pleasure Smile in Pain Smile when trouble pours like Rain Smile when sum1 Hurts U Smile becoz SOMEONE still Loves to see u Smiling!!</t>
  </si>
  <si>
    <t>Please call our customer service representative on 0800 169 6031 between 10am-9pm as you have WON a guaranteed £1000 cash or £5000 prize!</t>
  </si>
  <si>
    <t>Havent planning to buy later. I check already lido only got 530 show in e afternoon. U finish work already?</t>
  </si>
  <si>
    <t>Your free ringtone is waiting to be collected. Simply text the password "MIX" to 85069 to verify. Get Usher and Britney. FML, PO Box 5249, MK17 92H. 450Ppw 16</t>
  </si>
  <si>
    <t>Watching telugu movie..wat abt u?</t>
  </si>
  <si>
    <t>i see. When we finish we have loads of loans to pay</t>
  </si>
  <si>
    <t>Hi. Wk been ok - on hols now! Yes on for a bit of a run. Forgot that i have hairdressers appointment at four so need to get home n shower beforehand. Does that cause prob for u?"</t>
  </si>
  <si>
    <t>I see a cup of coffee animation</t>
  </si>
  <si>
    <t>Please don't text me anymore. I have nothing else to say.</t>
  </si>
  <si>
    <t>Okay name ur price as long as its legal! Wen can I pick them up? Y u ave x ams xx</t>
  </si>
  <si>
    <t>I'm still looking for a car to buy. And have not gone 4the driving test yet.</t>
  </si>
  <si>
    <t>wow. You're right! I didn't mean to do that. I guess once i gave up on boston men and changed my search location to nyc, something changed. Cuz on my signin page it still says boston.</t>
  </si>
  <si>
    <t>Umma my life and vava umma love you lot dear</t>
  </si>
  <si>
    <t>Thanks a lot for your wishes on my birthday. Thanks you for making my birthday truly memorable.</t>
  </si>
  <si>
    <t>Aight, I'll hit you up when I get some cash</t>
  </si>
  <si>
    <t>How would my ip address test that considering my computer isn't a minecraft server</t>
  </si>
  <si>
    <t>I know! Grumpy old people. My mom was like you better not be lying. Then again I am always the one to play jokes...</t>
  </si>
  <si>
    <t>Dont worry. I guess he's busy.</t>
  </si>
  <si>
    <t>What is the plural of the noun research?</t>
  </si>
  <si>
    <t>Going for dinner.msg you after.</t>
  </si>
  <si>
    <t>I'm ok wif it cos i like 2 try new things. But i scared u dun like mah. Cos u said not too loud.</t>
  </si>
  <si>
    <t>GENT! We are trying to contact you. Last weekends draw shows that you won a £1000 prize GUARANTEED. Call 09064012160. Claim Code K52. Valid 12hrs only. 150ppm</t>
  </si>
  <si>
    <t>Wa, ur openin sentence very formal... Anyway, i'm fine too, juz tt i'm eatin too much n puttin on weight...Haha... So anythin special happened?</t>
  </si>
  <si>
    <t>As I entered my cabin my PA said, '' Happy B'day Boss !!''. I felt special. She askd me 4 lunch. After lunch she invited me to her apartment. We went there.</t>
  </si>
  <si>
    <t xml:space="preserve">You are a winner U have been specially selected 2 receive £1000 or a 4* holiday (flights inc) speak to a live operator 2 claim 0871277810910p/min (18+) </t>
  </si>
  <si>
    <t xml:space="preserve">Goodo! Yes we must speak friday - egg-potato ratio for tortilla needed! </t>
  </si>
  <si>
    <t>Hmm...my uncle just informed me that he's paying the school directly. So pls buy food.</t>
  </si>
  <si>
    <t>PRIVATE! Your 2004 Account Statement for 07742676969 shows 786 unredeemed Bonus Points. To claim call 08719180248 Identifier Code: 45239 Expires</t>
  </si>
  <si>
    <t>URGENT! Your Mobile No. was awarded £2000 Bonus Caller Prize on 5/9/03 This is our final try to contact U! Call from Landline 09064019788 BOX42WR29C, 150PPM</t>
  </si>
  <si>
    <t>here is my new address -apples&amp;pairs&amp;all that malarky</t>
  </si>
  <si>
    <t>Todays Voda numbers ending 7548 are selected to receive a $350 award. If you have a match please call 08712300220 quoting claim code 4041 standard rates app</t>
  </si>
  <si>
    <t xml:space="preserve">I am going to sao mu today. Will be done only at 12 </t>
  </si>
  <si>
    <t>Ü predict wat time ü'll finish buying?</t>
  </si>
  <si>
    <t>Good stuff, will do.</t>
  </si>
  <si>
    <t>Just so that you know,yetunde hasn't sent money yet. I just sent her a text not to bother sending. So its over, you dont have to involve yourself in anything. I shouldn't have imposed anything on you in the first place so for that, i apologise.</t>
  </si>
  <si>
    <t>Are you there in room.</t>
  </si>
  <si>
    <t>HEY GIRL. HOW R U? HOPE U R WELL ME AN DEL R BAK! AGAIN LONG TIME NO C! GIVE ME A CALL SUM TIME FROM LUCYxx</t>
  </si>
  <si>
    <t>K..k:)how much does it cost?</t>
  </si>
  <si>
    <t>I'm home.</t>
  </si>
  <si>
    <t>Dear, will call Tmorrow.pls accomodate.</t>
  </si>
  <si>
    <t>First answer my question.</t>
  </si>
  <si>
    <t>Sunshine Quiz Wkly Q! Win a top Sony DVD player if u know which country the Algarve is in? Txt ansr to 82277. £1.50 SP:Tyrone</t>
  </si>
  <si>
    <t>Want 2 get laid tonight? Want real Dogging locations sent direct 2 ur mob? Join the UK's largest Dogging Network bt Txting GRAVEL to 69888! Nt. ec2a. 31p.msg@150p</t>
  </si>
  <si>
    <t>I only haf msn. It's yijue@hotmail.com</t>
  </si>
  <si>
    <t>He is there. You call and meet him</t>
  </si>
  <si>
    <t>No no. I will check all rooms befor activities</t>
  </si>
  <si>
    <t>You'll not rcv any more msgs from the chat svc. For FREE Hardcore services text GO to: 69988 If u get nothing u must Age Verify with yr network &amp; try again</t>
  </si>
  <si>
    <t>Got c... I lazy to type... I forgot ü in lect... I saw a pouch but like not v nice...</t>
  </si>
  <si>
    <t>K, text me when you're on the way</t>
  </si>
  <si>
    <t>Sir, Waiting for your mail.</t>
  </si>
  <si>
    <t>A swt thought: "Nver get tired of doing little things 4 lovable persons.." Coz..somtimes those little things occupy d biggest part in their Hearts.. Gud ni8</t>
  </si>
  <si>
    <t>I know you are. Can you pls open the back?</t>
  </si>
  <si>
    <t>Yes see ya not on the dot</t>
  </si>
  <si>
    <t>Whats the staff name who is taking class for us?</t>
  </si>
  <si>
    <t>FreeMsg Why haven't you replied to my text? I'm Randy, sexy, female and live local. Luv to hear from u. Netcollex Ltd 08700621170150p per msg reply Stop to end</t>
  </si>
  <si>
    <t>Ummma.will call after check in.our life will begin from qatar so pls pray very hard.</t>
  </si>
  <si>
    <t>K..i deleted my contact that why?</t>
  </si>
  <si>
    <t>Sindu got job in birla soft ..</t>
  </si>
  <si>
    <t>The wine is flowing and i'm i have nevering..</t>
  </si>
  <si>
    <t>Yup i thk cine is better cos no need 2 go down 2 plaza mah.</t>
  </si>
  <si>
    <t>Ok... Ur typical reply...</t>
  </si>
  <si>
    <t>You are everywhere dirt, on the floor, the windows, even on my shirt. And sometimes when i open my mouth, you are all that comes flowing out. I dream of my world without you, then half my chores are out too. A time of joy for me, lots of tv shows i.ll see. But i guess like all things you just must exist, like rain, hail and mist, and when my time here is done, you and i become one.</t>
  </si>
  <si>
    <t>Aaooooright are you at work?</t>
  </si>
  <si>
    <t>I'm leaving my house now...</t>
  </si>
  <si>
    <t>Hello, my love. What are you doing? Did you get to that interview today? Are you you happy? Are you being a good boy? Do you think of me?Are you missing me ?</t>
  </si>
  <si>
    <t>Customer service annoncement. You have a New Years delivery waiting for you. Please call 07046744435 now to arrange delivery</t>
  </si>
  <si>
    <t>You are a winner U have been specially selected 2 receive £1000 cash or a 4* holiday (flights inc) speak to a live operator 2 claim 0871277810810</t>
  </si>
  <si>
    <t>Keep yourself safe for me because I need you and I miss you already and I envy everyone that see's you in real life</t>
  </si>
  <si>
    <t>New car and house for my parents.:)i have only new job in hand:)</t>
  </si>
  <si>
    <t>I'm so in love with you. I'm excited each day i spend with you. You make me so happy.</t>
  </si>
  <si>
    <t>-PLS STOP bootydelious (32/F) is inviting you to be her friend. Reply YES-434 or NO-434 See her: www.SMS.ac/u/bootydelious STOP? Send STOP FRND to 62468</t>
  </si>
  <si>
    <t>BangBabes Ur order is on the way. U SHOULD receive a Service Msg 2 download UR content. If U do not, GoTo wap. bangb. tv on UR mobile internet/service menu</t>
  </si>
  <si>
    <t>I place all ur points on e cultures module already.</t>
  </si>
  <si>
    <t>URGENT! We are trying to contact you. Last weekends draw shows that you have won a £900 prize GUARANTEED. Call 09061701939. Claim code S89. Valid 12hrs only</t>
  </si>
  <si>
    <t>Hi frnd, which is best way to avoid missunderstding wit our beloved one's?</t>
  </si>
  <si>
    <t xml:space="preserve">Great escape. I fancy the bridge but needs her lager. See you tomo </t>
  </si>
  <si>
    <t>Yes :)it completely in out of form:)clark also utter waste.</t>
  </si>
  <si>
    <t>Sir, I need AXIS BANK account no and bank address.</t>
  </si>
  <si>
    <t xml:space="preserve">Hmmm.. Thk sure got time to hop ard... Ya, can go 4 free abt... Muz call u to discuss liao... </t>
  </si>
  <si>
    <t xml:space="preserve">What time you coming down later? </t>
  </si>
  <si>
    <t xml:space="preserve">Bloody hell, cant believe you forgot my surname Mr . Ill give u a clue, its spanish and begins with m... </t>
  </si>
  <si>
    <t>Well, i'm gonna finish my bath now. Have a good...fine night.</t>
  </si>
  <si>
    <t>Let me know when you've got the money so carlos can make the call</t>
  </si>
  <si>
    <t>U still going to the mall?</t>
  </si>
  <si>
    <t>Turns out my friends are staying for the whole show and won't be back til ~ &amp;lt;#&amp;gt; , so feel free to go ahead and smoke that $ &amp;lt;#&amp;gt;  worth</t>
  </si>
  <si>
    <t>Text her. If she doesnt reply let me know so i can have her log in</t>
  </si>
  <si>
    <t>Hi! You just spoke to MANEESHA V. We'd like to know if you were satisfied with the experience. Reply Toll Free with Yes or No.</t>
  </si>
  <si>
    <t>You lifted my hopes with the offer of money. I am in need. Especially when the end of the month approaches and it hurts my studying. Anyways have a gr8 weekend</t>
  </si>
  <si>
    <t>Lol no. U can trust me.</t>
  </si>
  <si>
    <t>ok. I am a gentleman and will treat you with dignity and respect.</t>
  </si>
  <si>
    <t>He will, you guys close?</t>
  </si>
  <si>
    <t>Going on nothing great.bye</t>
  </si>
  <si>
    <t>Hello handsome ! Are you finding that job ? Not being lazy ? Working towards getting back that net for mummy ? Where's my boytoy now ? Does he miss me ?</t>
  </si>
  <si>
    <t>Haha awesome, be there in a minute</t>
  </si>
  <si>
    <t>Please call our customer service representative on FREEPHONE 0808 145 4742 between 9am-11pm as you have WON a guaranteed £1000 cash or £5000 prize!</t>
  </si>
  <si>
    <t>Have you got Xmas radio times. If not i will get it now</t>
  </si>
  <si>
    <t>I jus reached home. I go bathe first. But my sis using net tell u when she finishes k...</t>
  </si>
  <si>
    <t>Are you unique enough? Find out from 30th August. www.areyouunique.co.uk</t>
  </si>
  <si>
    <t>I'm sorry. I've joined the league of people that dont keep in touch. You mean a great deal to me. You have been a friend at all times even at great personal cost. Do have a great week.|</t>
  </si>
  <si>
    <t>Hi :)finally i completed the course:)</t>
  </si>
  <si>
    <t>It will stop on itself. I however suggest she stays with someone that will be able to give ors for every stool.</t>
  </si>
  <si>
    <t>How are you doing? Hope you've settled in for the new school year. Just wishin you a gr8 day</t>
  </si>
  <si>
    <t>Gud mrng dear hav a nice day</t>
  </si>
  <si>
    <t>Did u got that persons story</t>
  </si>
  <si>
    <t xml:space="preserve">is your hamster dead? Hey so tmr i meet you at 1pm orchard mrt? </t>
  </si>
  <si>
    <t>Hi its Kate how is your evening? I hope i can see you tomorrow for a bit but i have to bloody babyjontet! Txt back if u can. :) xxx</t>
  </si>
  <si>
    <t>Found it, ENC  &amp;lt;#&amp;gt; , where you at?</t>
  </si>
  <si>
    <t>I sent you  &amp;lt;#&amp;gt;  bucks</t>
  </si>
  <si>
    <t>Hello darlin ive finished college now so txt me when u finish if u can love Kate xxx</t>
  </si>
  <si>
    <t>Your account has been refilled successfully by INR  &amp;lt;DECIMAL&amp;gt; . Your KeralaCircle prepaid account balance is Rs  &amp;lt;DECIMAL&amp;gt; . Your Transaction ID is KR &amp;lt;#&amp;gt; .</t>
  </si>
  <si>
    <t>Goodmorning sleeping ga.</t>
  </si>
  <si>
    <t>U call me alter at 11 ok.</t>
  </si>
  <si>
    <t>Ü say until like dat i dun buy ericsson oso cannot oredi lar...</t>
  </si>
  <si>
    <t>Aight yo, dats straight dogg</t>
  </si>
  <si>
    <t>You please give us connection today itself before  &amp;lt;DECIMAL&amp;gt;  or refund the bill</t>
  </si>
  <si>
    <t>Both :) i shoot big loads so get ready!</t>
  </si>
  <si>
    <t>What's up bruv, hope you had a great break. Do have a rewarding semester.</t>
  </si>
  <si>
    <t>Home so we can always chat</t>
  </si>
  <si>
    <t>K:)k:)good:)study well.</t>
  </si>
  <si>
    <t>Yup... How ü noe leh...</t>
  </si>
  <si>
    <t>Sounds great! Are you home now?</t>
  </si>
  <si>
    <t>Finally the match heading towards draw as your prediction.</t>
  </si>
  <si>
    <t>Tired. I haven't slept well the past few nights.</t>
  </si>
  <si>
    <t>Easy ah?sen got selected means its good..</t>
  </si>
  <si>
    <t>I have to take exam with march 3</t>
  </si>
  <si>
    <t>Yeah you should. I think you can use your gt atm now to register. Not sure but if there's anyway i can help let me know. But when you do be sure you are ready.</t>
  </si>
  <si>
    <t>Ok no prob. Take ur time.</t>
  </si>
  <si>
    <t>There is os called ubandu which will run without installing in hard disk...you can use that os to copy the important files in system and give it to repair shop..</t>
  </si>
  <si>
    <t>U say leh... Of course nothing happen lar. Not say v romantic jus a bit only lor. I thk e nite scenery not so nice leh.</t>
  </si>
  <si>
    <t>500 New Mobiles from 2004, MUST GO! Txt: NOKIA to No: 89545 &amp; collect yours today!From ONLY £1 www.4-tc.biz 2optout 087187262701.50gbp/mtmsg18</t>
  </si>
  <si>
    <t>Would really appreciate if you call me. Just need someone to talk to.</t>
  </si>
  <si>
    <t>Will u meet ur dream partner soon? Is ur career off 2 a flyng start? 2 find out free, txt HORO followed by ur star sign, e. g. HORO ARIES</t>
  </si>
  <si>
    <t>Hey company elama po mudyadhu.</t>
  </si>
  <si>
    <t>Life is more strict than teacher... Bcoz Teacher teaches lesson &amp;amp; then conducts exam, But Life first conducts Exam &amp;amp; then teaches Lessons. Happy morning. . .</t>
  </si>
  <si>
    <t>Dear good morning now only i am up</t>
  </si>
  <si>
    <t>Get down in gandhipuram and walk to cross cut road. Right side &amp;lt;#&amp;gt; street road and turn at first right.</t>
  </si>
  <si>
    <t>Dear we are going to our rubber place</t>
  </si>
  <si>
    <t>Sorry battery died, yeah I'm here</t>
  </si>
  <si>
    <t>Yes:)here tv is always available in work place..</t>
  </si>
  <si>
    <t>Text &amp; meet someone sexy today. U can find a date or even flirt its up to U. Join 4 just 10p. REPLY with NAME &amp; AGE eg Sam 25. 18 -msg recd@thirtyeight pence</t>
  </si>
  <si>
    <t>I have printed it oh. So  &amp;lt;#&amp;gt;  come upstairs</t>
  </si>
  <si>
    <t>Or ill be a little closer like at the bus stop on the same street</t>
  </si>
  <si>
    <t>Where are you?when wil you reach here?</t>
  </si>
  <si>
    <t>New Theory: Argument wins d SITUATION, but loses the PERSON. So dont argue with ur friends just.. . . . kick them &amp;amp; say, I'm always correct.!</t>
  </si>
  <si>
    <t>U 447801259231 have a secret admirer who is looking 2 make contact with U-find out who they R*reveal who thinks UR so special-call on 09058094597</t>
  </si>
  <si>
    <t>Tomarrow final hearing on my laptop case so i cant.</t>
  </si>
  <si>
    <t>PLEASSSSSSSEEEEEE TEL ME V AVENT DONE SPORTSx</t>
  </si>
  <si>
    <t>Okay. No no, just shining on. That was meant to be signing, but that sounds better.</t>
  </si>
  <si>
    <t>Although i told u dat i'm into baig face watches now but i really like e watch u gave cos it's fr u. Thanx 4 everything dat u've done today, i'm touched...</t>
  </si>
  <si>
    <t>U don't remember that old commercial?</t>
  </si>
  <si>
    <t>Too late. I said i have the website. I didn't i have or dont have the slippers</t>
  </si>
  <si>
    <t>I asked you to call him now ok</t>
  </si>
  <si>
    <t>Kallis wont bat in 2nd innings.</t>
  </si>
  <si>
    <t>It didnt work again oh. Ok goodnight then. I.ll fix and have it ready by the time you wake up. You are very dearly missed have a good night sleep.</t>
  </si>
  <si>
    <t>Congratulations ur awarded 500 of CD vouchers or 125gift guaranteed &amp; Free entry 2 100 wkly draw txt MUSIC to 87066 TnCs www.Ldew.com1win150ppmx3age16</t>
  </si>
  <si>
    <t>Ranjith cal drpd Deeraj and deepak 5min hold</t>
  </si>
  <si>
    <t>Wen ur lovable bcums angry wid u, dnt take it seriously.. Coz being angry is d most childish n true way of showing deep affection, care n luv!.. kettoda manda... Have nice day da.</t>
  </si>
  <si>
    <t>What you doing?how are you?</t>
  </si>
  <si>
    <t>Ups which is 3days also, and the shipping company that takes 2wks. The other way is usps which takes a week but when it gets to lag you may have to bribe nipost to get your stuff.</t>
  </si>
  <si>
    <t>I'm back, lemme know when you're ready</t>
  </si>
  <si>
    <t>Don't necessarily expect it to be done before you get back though because I'm just now headin out</t>
  </si>
  <si>
    <t>Mmm so yummy babe ... Nice jolt to the suzy</t>
  </si>
  <si>
    <t>Where are you lover ? I need you ...</t>
  </si>
  <si>
    <t>We tried to contact you re your reply to our offer of a Video Handset? 750 anytime networks mins? UNLIMITED TEXT? Camcorder? Reply or call 08000930705 NOW</t>
  </si>
  <si>
    <t>I‘m parked next to a MINI!!!! When are you coming in today do you think?</t>
  </si>
  <si>
    <t>Yup</t>
  </si>
  <si>
    <t>Anyway i'm going shopping on my own now. Cos my sis not done yet. Dun disturb u liao.</t>
  </si>
  <si>
    <t>MY NO. IN LUTON 0125698789 RING ME IF UR AROUND! H*</t>
  </si>
  <si>
    <t>Hey I am really horny want to chat or see me naked text hot to 69698 text charged at 150pm to unsubscribe text stop 69698</t>
  </si>
  <si>
    <t>Why you Dint come with us.</t>
  </si>
  <si>
    <t>Same. Wana plan a trip sometme then</t>
  </si>
  <si>
    <t>Not sure yet, still trying to get a hold of him</t>
  </si>
  <si>
    <t>Ur ringtone service has changed! 25 Free credits! Go to club4mobiles.com to choose content now! Stop? txt CLUB STOP to 87070. 150p/wk Club4 PO Box1146 MK45 2WT</t>
  </si>
  <si>
    <t>The evo. I just had to download flash. Jealous?</t>
  </si>
  <si>
    <t>Ringtone Club: Get the UK singles chart on your mobile each week and choose any top quality ringtone! This message is free of charge.</t>
  </si>
  <si>
    <t>Come to mu, we're sorting out our narcotics situation</t>
  </si>
  <si>
    <t>Night has ended for another day, morning has come in a special way. May you smile like the sunny rays and leaves your worries at the blue blue bay.</t>
  </si>
  <si>
    <t>HMV BONUS SPECIAL 500 pounds of genuine HMV vouchers to be won. Just answer 4 easy questions. Play Now! Send HMV to 86688 More info:www.100percent-real.com</t>
  </si>
  <si>
    <t>Usf I guess, might as well take 1 car</t>
  </si>
  <si>
    <t>No objection. My bf not coming.</t>
  </si>
  <si>
    <t>Thanx...</t>
  </si>
  <si>
    <t>Tell rob to mack his gf in the theater</t>
  </si>
  <si>
    <t>Awesome, I'll see you in a bit</t>
  </si>
  <si>
    <t>Just sent it. So what type of food do you like?</t>
  </si>
  <si>
    <t>All done? All handed in? Celebrations in full swing yet?</t>
  </si>
  <si>
    <t>You got called a tool?</t>
  </si>
  <si>
    <t>Wen u miss someone, the person is definitely special for u..... But if the person is so special, why to miss them, just Keep-in-touch gdeve..</t>
  </si>
  <si>
    <t>Ok. I asked for money how far</t>
  </si>
  <si>
    <t>Okie...</t>
  </si>
  <si>
    <t>Yeah I think my usual guy's still passed out from last night, if you get ahold of anybody let me know and I'll throw down</t>
  </si>
  <si>
    <t>K, I might come by tonight then if my class lets out early</t>
  </si>
  <si>
    <t>Ok..</t>
  </si>
  <si>
    <t>hi baby im cruisin with my girl friend what r u up 2? give me a call in and hour at home if thats alright or fone me on this fone now love jenny xxx</t>
  </si>
  <si>
    <t>My life Means a lot to me, Not because I love my life, But because I love the people in my life, The world calls them friends, I call them my World:-).. Ge:-)..</t>
  </si>
  <si>
    <t>Dear,shall mail tonite.busy in the street,shall update you tonite.things are looking ok.varunnathu edukkukayee raksha ollu.but a good one in real sense.</t>
  </si>
  <si>
    <t>Hey you told your name to gautham ah?</t>
  </si>
  <si>
    <t>Haf u found him? I feel so stupid da v cam was working.</t>
  </si>
  <si>
    <t>Oops. 4 got that bit.</t>
  </si>
  <si>
    <t>Are you this much buzy</t>
  </si>
  <si>
    <t>I accidentally deleted the message. Resend please.</t>
  </si>
  <si>
    <t>T-Mobile customer you may now claim your FREE CAMERA PHONE upgrade &amp; a pay &amp; go sim card for your loyalty. Call on 0845 021 3680.Offer ends 28thFeb.T&amp;C's apply</t>
  </si>
  <si>
    <t>Unless it's a situation where YOU GO GURL would be more appropriate</t>
  </si>
  <si>
    <t>Hurt me... Tease me... Make me cry... But in the end of my life when i die plz keep one rose on my grave and say STUPID I MISS U.. HAVE A NICE DAY BSLVYL</t>
  </si>
  <si>
    <t>I cant pick the phone right now. Pls send a message</t>
  </si>
  <si>
    <t>Need a coffee run tomo?Can't believe it's that time of week already</t>
  </si>
  <si>
    <t>Awesome, I remember the last time we got somebody high for the first time with diesel :V</t>
  </si>
  <si>
    <t>Shit that is really shocking and scary, cant imagine for a second. Def up for night out. Do u think there is somewhere i could crash for night, save on taxi?</t>
  </si>
  <si>
    <t xml:space="preserve">Oh and by the way you do have more food in your fridge! Want to go out for a meal tonight? </t>
  </si>
  <si>
    <t>He is a womdarfull actor</t>
  </si>
  <si>
    <t>SMS. ac Blind Date 4U!: Rodds1 is 21/m from Aberdeen, United Kingdom. Check Him out http://img. sms. ac/W/icmb3cktz8r7!-4 no Blind Dates send HIDE</t>
  </si>
  <si>
    <t xml:space="preserve">Yup... From what i remb... I think should be can book... </t>
  </si>
  <si>
    <t>Jos ask if u wana meet up?</t>
  </si>
  <si>
    <t>Lol yes. Our friendship is hanging on a thread cause u won't buy stuff.</t>
  </si>
  <si>
    <t>TheMob&gt; Check out our newest selection of content, Games, Tones, Gossip, babes and sport, Keep your mobile fit and funky text WAP to 82468</t>
  </si>
  <si>
    <t>Where are the garage keys? They aren't on the bookshelf</t>
  </si>
  <si>
    <t>Today is ACCEPT DAY..U Accept me as? Brother Sister Lover Dear1 Best1 Clos1 Lvblefrnd Jstfrnd Cutefrnd Lifpartnr Belovd Swtheart Bstfrnd No rply means enemy</t>
  </si>
  <si>
    <t>Think ur smart ? Win £200 this week in our weekly quiz, text PLAY to 85222 now!T&amp;Cs WinnersClub PO BOX 84, M26 3UZ. 16+. GBP1.50/week</t>
  </si>
  <si>
    <t>He says he'll give me a call when his friend's got the money but that he's definitely buying before the end of the week</t>
  </si>
  <si>
    <t>Hi the way I was with u 2day, is the normal way&amp;this is the real me. UR unique&amp;I hope I know u 4 the rest of mylife. Hope u find wot was lost.</t>
  </si>
  <si>
    <t>You made my day. Do have a great day too.</t>
  </si>
  <si>
    <t>K.k:)advance happy pongal.</t>
  </si>
  <si>
    <t>Hmmm... Guess we can go 4 kb n power yoga... Haha, dunno we can tahan power yoga anot... Thk got lo oso, forgot liao...</t>
  </si>
  <si>
    <t>Not really dude, have no friends i'm afraid :(</t>
  </si>
  <si>
    <t>December only! Had your mobile 11mths+? You are entitled to update to the latest colour camera mobile for Free! Call The Mobile Update Co FREE on 08002986906</t>
  </si>
  <si>
    <t>Coffee cake, i guess...</t>
  </si>
  <si>
    <t>Merry Christmas to you too babe, i love ya *kisses*</t>
  </si>
  <si>
    <t xml:space="preserve">Hey... Why dont we just go watch x men and have lunch... Haha </t>
  </si>
  <si>
    <t>cud u tell ppl im gona b a bit l8 cos 2 buses hav gon past cos they were full &amp; im still waitin 4 1. Pete x</t>
  </si>
  <si>
    <t>That would be great. We'll be at the Guild. Could meet on Bristol road or somewhere - will get in touch over weekend. Our plans take flight! Have a good week</t>
  </si>
  <si>
    <t>No problem. How are you doing?</t>
  </si>
  <si>
    <t>Hi da:)how is the todays class?</t>
  </si>
  <si>
    <t>I'd say that's a good sign but, well, you know my track record at reading women</t>
  </si>
  <si>
    <t>Cool, text me when you're parked</t>
  </si>
  <si>
    <t>I'm reading the text i just sent you. Its meant to be a joke. So read it in that light</t>
  </si>
  <si>
    <t>K.k:)apo k.good movie.</t>
  </si>
  <si>
    <t>Maybe i could get book out tomo then return it immediately ..? Or something.</t>
  </si>
  <si>
    <t>Call Germany for only 1 pence per minute! Call from a fixed line via access number 0844 861 85 85. No prepayment. Direct access!</t>
  </si>
  <si>
    <t>Any chance you might have had with me evaporated as soon as you violated my privacy by stealing my phone number from your employer's paperwork. Not cool at all. Please do not contact me again or I will report you to your supervisor.</t>
  </si>
  <si>
    <t>Valentines Day Special! Win over £1000 in our quiz and take your partner on the trip of a lifetime! Send GO to 83600 now. 150p/msg rcvd. CustCare:08718720201.</t>
  </si>
  <si>
    <t>Ta-Daaaaa! I am home babe, are you still up ?</t>
  </si>
  <si>
    <t>Cool. So how come you havent been wined and dined before?</t>
  </si>
  <si>
    <t>Just sleeping..and surfing</t>
  </si>
  <si>
    <t>U calling me right? Call my hand phone...</t>
  </si>
  <si>
    <t>Ok that's great thanx a lot.</t>
  </si>
  <si>
    <t>I take it the post has come then! You must have 1000s of texts now! Happy reading. My one from wiv hello caroline at the end is my favourite. Bless him</t>
  </si>
  <si>
    <t>Where u been hiding stranger?</t>
  </si>
  <si>
    <t>Am not interested to do like that.</t>
  </si>
  <si>
    <t>My sister cleared two round in birla soft yesterday.</t>
  </si>
  <si>
    <t>Gudnite....tc...practice going on</t>
  </si>
  <si>
    <t>Dis is yijue. I jus saw ur mail. In case huiming havent sent u my num. Dis is my num.</t>
  </si>
  <si>
    <t>One small prestige problem now.</t>
  </si>
  <si>
    <t>Fancy a shag? I do.Interested? sextextuk.com txt XXUK SUZY to 69876. Txts cost 1.50 per msg. TnCs on website. X</t>
  </si>
  <si>
    <t>Just checking in on you. Really do miss seeing Jeremiah. Do have a great month</t>
  </si>
  <si>
    <t>Nah can't help you there, I've never had an iphone</t>
  </si>
  <si>
    <t>If you're not in my car in an hour and a half I'm going apeshit</t>
  </si>
  <si>
    <t>TODAY is Sorry day.! If ever i was angry with you, if ever i misbehaved or hurt you? plz plz JUST SLAP URSELF Bcoz, Its ur fault, I'm basically GOOD</t>
  </si>
  <si>
    <t>Yo you guys ever figure out how much we need for alcohol? Jay and I are trying to figure out how much we can safely spend on weed</t>
  </si>
  <si>
    <t>&amp;lt;#&amp;gt; ISH MINUTES WAS 5 MINUTES AGO. WTF.</t>
  </si>
  <si>
    <t>Thank You for calling.Forgot to say Happy Onam to you Sirji.I am fine here and remembered you when i met an insurance person.Meet You in Qatar Insha Allah.Rakhesh, ex Tata AIG who joined TISSCO,Tayseer.</t>
  </si>
  <si>
    <t>Ur cash-balance is currently 500 pounds - to maximize ur cash-in now send CASH to 86688 only 150p/msg. CC: 08708800282 HG/Suite342/2Lands Row/W1J6HL</t>
  </si>
  <si>
    <t>I'm an actor. When i work, i work in the evening and sleep late. Since i'm unemployed at the moment, i ALWAYS sleep late. When you're unemployed, every day is saturday.</t>
  </si>
  <si>
    <t>Hello! Just got here, st andrews-boy its a long way! Its cold. I will keep you posted</t>
  </si>
  <si>
    <t>Ha ha cool cool chikku chikku:-):-DB-)</t>
  </si>
  <si>
    <t>Oh ok no prob..</t>
  </si>
  <si>
    <t>Check audrey's status right now</t>
  </si>
  <si>
    <t>Busy here. Trying to finish for new year. I am looking forward to finally meeting you...</t>
  </si>
  <si>
    <t>Good afternoon sunshine! How dawns that day ? Are we refreshed and happy to be alive? Do we breathe in the air and smile ? I think of you, my love ... As always</t>
  </si>
  <si>
    <t>Well i know Z will take care of me. So no worries.</t>
  </si>
  <si>
    <t>Update_Now - Xmas Offer! Latest Motorola, SonyEricsson &amp; Nokia &amp; FREE Bluetooth! Double Mins &amp; 1000 Txt on Orange. Call MobileUpd8 on 08000839402 or call2optout/F4Q=</t>
  </si>
  <si>
    <t>Here is your discount code RP176781. To stop further messages reply stop. www.regalportfolio.co.uk. Customer Services 08717205546</t>
  </si>
  <si>
    <t>Wat uniform? In where get?</t>
  </si>
  <si>
    <t>Cool, text me when you're ready</t>
  </si>
  <si>
    <t>Hello my boytoy ... Geeee I miss you already and I just woke up. I wish you were here in bed with me, cuddling me. I love you ...</t>
  </si>
  <si>
    <t>I will spoil you in bed as well :)</t>
  </si>
  <si>
    <t>I'm going for bath will msg you next  &amp;lt;#&amp;gt;  min..</t>
  </si>
  <si>
    <t>I cant keep talking to people if am not sure i can pay them if they agree to price. So pls tell me what you want to really buy and how much you are willing to pay</t>
  </si>
  <si>
    <t>Thanks for your Ringtone Order, Reference T91. You will be charged GBP 4 per week. You can unsubscribe at anytime by calling customer services on 09057039994</t>
  </si>
  <si>
    <t>Can you say what happen</t>
  </si>
  <si>
    <t>You could have seen me..i did't recognise you Face.:)</t>
  </si>
  <si>
    <t>Well there's not a lot of things happening in Lindsay on New years *sighs* Some bars in Ptbo and the blue heron has something going</t>
  </si>
  <si>
    <t>Keep my payasam there if rinu brings</t>
  </si>
  <si>
    <t>I taught that Ranjith sir called me. So only i sms like that. Becaus hes verifying about project. Prabu told today so only pa dont mistake me..</t>
  </si>
  <si>
    <t>I guess that's why you re worried. You must know that there's a way the body repairs itself. And i'm quite sure you shouldn't worry. We'll take it slow. First the tests, they will guide when your ovulation is then just relax. Nothing you've said is a reason to worry but i.ll keep on followin you up.</t>
  </si>
  <si>
    <t>Yeah sure, give me a couple minutes to track down my wallet</t>
  </si>
  <si>
    <t>Hey leave it. not a big deal:-) take care.</t>
  </si>
  <si>
    <t>Hey i will be late ah... Meet you at 945+</t>
  </si>
  <si>
    <t>Double mins and txts 4 6months FREE Bluetooth on Orange. Available on Sony, Nokia Motorola phones. Call MobileUpd8 on 08000839402 or call2optout/N9DX</t>
  </si>
  <si>
    <t>It took Mr owl 3 licks</t>
  </si>
  <si>
    <t>Customer place i will call you.</t>
  </si>
  <si>
    <t>Mm that time you dont like fun</t>
  </si>
  <si>
    <t>4mths half price Orange line rental &amp; latest camera phones 4 FREE. Had your phone 11mths ? Call MobilesDirect free on 08000938767 to update now! or2stoptxt</t>
  </si>
  <si>
    <t>Yup having my lunch buffet now.. U eat already?</t>
  </si>
  <si>
    <t>Huh so late... Fr dinner?</t>
  </si>
  <si>
    <t xml:space="preserve">Hey so this sat are we going for the intro pilates only? Or the kickboxing too? </t>
  </si>
  <si>
    <t>Morning only i can ok.</t>
  </si>
  <si>
    <t>Yes i think so. I am in office but my lap is in room i think thats on for the last few days. I didnt shut that down</t>
  </si>
  <si>
    <t>Pick you up bout 7.30ish? What time are  and that going?</t>
  </si>
  <si>
    <t>From here after The performance award is calculated every two month.not for current one month period..</t>
  </si>
  <si>
    <t>Was actually sleeping and still might when u call back. So a text is gr8. You rock sis. Will send u a text wen i wake.</t>
  </si>
  <si>
    <t>You are always putting your business out there. You put pictures of your ass on facebook. You are one of the most open people i've ever met. Why would i think a picture of your room would hurt you, make you feel violated.</t>
  </si>
  <si>
    <t>Good evening Sir, Al Salam Wahleykkum.sharing a happy news.By the grace of God, i got an offer from Tayseer,TISSCO and i joined.Hope you are fine.Inshah Allah,meet you sometime.Rakhesh,visitor from India.</t>
  </si>
  <si>
    <t>Hmmm...k...but i want to change the field quickly da:-)i wanna get system administrator or network administrator..</t>
  </si>
  <si>
    <t>FREE RINGTONE text FIRST to 87131 for a poly or text GET to 87131 for a true tone! Help? 0845 2814032 16 after 1st free, tones are 3x£150pw to e£nd txt stop</t>
  </si>
  <si>
    <t>Dear how is chechi. Did you talk to her</t>
  </si>
  <si>
    <t>The hair cream has not been shipped.</t>
  </si>
  <si>
    <t>None of that's happening til you get here though</t>
  </si>
  <si>
    <t>Yep, the great loxahatchee xmas tree burning of  &amp;lt;#&amp;gt;  starts in an hour</t>
  </si>
  <si>
    <t>Haha get used to driving to usf man, I know a lot of stoners</t>
  </si>
  <si>
    <t>All was well until slightly disastrous class this pm with my fav darlings! Hope day off ok. Coffee wld be good as can't stay late tomorrow. Same time + place as always?</t>
  </si>
  <si>
    <t>Hello! Good week? Fancy a drink or something later?</t>
  </si>
  <si>
    <t>Headin towards busetop</t>
  </si>
  <si>
    <t>Message:some text missing* Sender:Name Missing* *Number Missing *Sent:Date missing *Missing U a lot thats y everything is missing sent via fullonsms.com</t>
  </si>
  <si>
    <t>Come by our room at some point so we can iron out the plan for this weekend</t>
  </si>
  <si>
    <t>Cos i want it to be your thing</t>
  </si>
  <si>
    <t xml:space="preserve">Okies... I'll go yan jiu too... We can skip ard oso, go cine den go mrt one, blah blah blah... </t>
  </si>
  <si>
    <t>Bring home some Wendy =D</t>
  </si>
  <si>
    <t>100 dating service cal;l 09064012103 box334sk38ch</t>
  </si>
  <si>
    <t>Whatsup there. Dont u want to sleep</t>
  </si>
  <si>
    <t>Alright i have a new goal now</t>
  </si>
  <si>
    <t>FREE entry into our £250 weekly competition just text the word WIN to 80086 NOW. 18 T&amp;C www.txttowin.co.uk</t>
  </si>
  <si>
    <t>Alright, I'll head out in a few minutes, text me where to meet you</t>
  </si>
  <si>
    <t>Send a logo 2 ur lover - 2 names joined by a heart. Txt LOVE NAME1 NAME2 MOBNO eg LOVE ADAM EVE 07123456789 to 87077 Yahoo! POBox36504W45WQ TxtNO 4 no ads 150p</t>
  </si>
  <si>
    <t>Yes:)from last week itself i'm taking live call.</t>
  </si>
  <si>
    <t>Someone has contacted our dating service and entered your phone because they fancy you! To find out who it is call from a landline 09111032124 . PoBox12n146tf150p</t>
  </si>
  <si>
    <t>Siva is in hostel aha:-.</t>
  </si>
  <si>
    <t>URGENT! Your Mobile number has been awarded with a £2000 prize GUARANTEED. Call 09058094455 from land line. Claim 3030. Valid 12hrs only</t>
  </si>
  <si>
    <t>Send this to ur friends and receive something about ur voice..... How is my speaking expression? 1.childish 2.naughty 3.Sentiment 4.rowdy 5.ful of attitude 6.romantic 7.shy 8.Attractive 9.funny  &amp;lt;#&amp;gt; .irritating  &amp;lt;#&amp;gt; .lovable. reply me..</t>
  </si>
  <si>
    <t>Ok. She'll be ok. I guess</t>
  </si>
  <si>
    <t>aathi..where are you dear..</t>
  </si>
  <si>
    <t>Any pain on urination any thing else?</t>
  </si>
  <si>
    <t>7 at esplanade.. Do ü mind giving me a lift cos i got no car today..</t>
  </si>
  <si>
    <t>I wnt to buy a BMW car urgently..its vry urgent.but hv a shortage of  &amp;lt;#&amp;gt; Lacs.there is no source to arng dis amt. &amp;lt;#&amp;gt; lacs..thats my prob</t>
  </si>
  <si>
    <t>At home watching tv lor.</t>
  </si>
  <si>
    <t>Does she usually take fifteen fucking minutes to respond to a yes or no question</t>
  </si>
  <si>
    <t>Congrats! Nokia 3650 video camera phone is your Call 09066382422 Calls cost 150ppm Ave call 3mins vary from mobiles 16+ Close 300603 post BCM4284 Ldn WC1N3XX</t>
  </si>
  <si>
    <t>Booked ticket for pongal?</t>
  </si>
  <si>
    <t>You available now? I'm like right around hillsborough &amp;amp;  &amp;lt;#&amp;gt; th</t>
  </si>
  <si>
    <t>The message sent is askin for  &amp;lt;#&amp;gt; dollars. Shoul i pay  &amp;lt;#&amp;gt;  or  &amp;lt;#&amp;gt; ?</t>
  </si>
  <si>
    <t>Ask g or iouri, I've told the story like ten times already</t>
  </si>
  <si>
    <t>How long does applebees fucking take</t>
  </si>
  <si>
    <t>Hi hope u get this txt~journey hasnt been gd,now about 50 mins late I think.</t>
  </si>
  <si>
    <t>But i have to. I like to have love and arrange.</t>
  </si>
  <si>
    <t>Yes..he is really great..bhaji told kallis best cricketer after sachin in world:).very tough to get out.</t>
  </si>
  <si>
    <t>You were supposed to wake ME up &amp;gt;:(</t>
  </si>
  <si>
    <t>Oic... I saw him too but i tot he din c me... I found a group liao...</t>
  </si>
  <si>
    <t>HEY HEY WERETHE MONKEESPEOPLE SAY WE MONKEYAROUND! HOWDY GORGEOUS, HOWU DOIN? FOUNDURSELF A JOBYET SAUSAGE?LOVE JEN XXX</t>
  </si>
  <si>
    <t>Sorry, my battery died, I can come by but I'm only getting a gram for now, where's your place?</t>
  </si>
  <si>
    <t xml:space="preserve">Well done, blimey, exercise, yeah, i kinda remember wot that is, hmm. </t>
  </si>
  <si>
    <t>I wont get concentration dear you know you are my mind and everything :-)</t>
  </si>
  <si>
    <t>LOL ... Have you made plans for new years?</t>
  </si>
  <si>
    <t>10 min later k...</t>
  </si>
  <si>
    <t>hanks lotsly!</t>
  </si>
  <si>
    <t>Thanks for this hope you had a good day today</t>
  </si>
  <si>
    <t>K:)k:)what are detail you want to transfer?acc no enough?</t>
  </si>
  <si>
    <t>Ok i will tell her to stay out. Yeah its been tough but we are optimistic things will improve this month.</t>
  </si>
  <si>
    <t>Loan for any purpose £500 - £75,000. Homeowners + Tenants welcome. Have you been previously refused? We can still help. Call Free 0800 1956669 or text back 'help'</t>
  </si>
  <si>
    <t>Si si. I think ill go make those oreo truffles.</t>
  </si>
  <si>
    <t>LOOK AT AMY URE A BEAUTIFUL, INTELLIGENT WOMAN AND I LIKE U A LOT. I KNOW U DONT LIKE ME LIKE THAT SO DONT WORRY.</t>
  </si>
  <si>
    <t>I hope you that's the result of being consistently intelligent and kind. Start asking him about practicum links and keep your ears open and all the best. ttyl</t>
  </si>
  <si>
    <t>1.20 that call cost. Which i guess isnt bad. Miss ya, need ya, want ya, love ya</t>
  </si>
  <si>
    <t>Going thru a very different feeling.wavering decisions and coping up with the same is the same individual.time will heal everything i believe.</t>
  </si>
  <si>
    <t>Where did u go? My phone is gonna die you have to stay in here</t>
  </si>
  <si>
    <t>Great. Never been better. Each day gives even more reasons to thank God</t>
  </si>
  <si>
    <t>UpgrdCentre Orange customer, you may now claim your FREE CAMERA PHONE upgrade for your loyalty. Call now on 0207 153 9153. Offer ends 26th July. T&amp;C's apply. Opt-out available</t>
  </si>
  <si>
    <t>Sorry, I'll call later ok bye</t>
  </si>
  <si>
    <t>Ok i am on the way to railway</t>
  </si>
  <si>
    <t>great princess! I love giving and receiving oral. Doggy style is my fave position. How about you? I enjoy making love  &amp;lt;#&amp;gt;  times per night :)</t>
  </si>
  <si>
    <t>They don't put that stuff on the roads to keep it from getting slippery over there?</t>
  </si>
  <si>
    <t>When are you going to ride your bike?</t>
  </si>
  <si>
    <t>Yup, no need. I'll jus wait 4 e rain 2 stop.</t>
  </si>
  <si>
    <t>There are many company. Tell me the language.</t>
  </si>
  <si>
    <t>okmail: Dear Dave this is your final notice to collect your 4* Tenerife Holiday or #5000 CASH award! Call 09061743806 from landline. TCs SAE Box326 CW25WX 150ppm</t>
  </si>
  <si>
    <t>How long has it been since you screamed, princess?</t>
  </si>
  <si>
    <t>Nothing. I meant that once the money enters your account here, the bank will remove its flat rate. Someone transfered  &amp;lt;#&amp;gt;  to my account and  &amp;lt;#&amp;gt; dollars got removed. So the banks differ and charges also differ.be sure you trust the 9ja person you are sending account details to cos...</t>
  </si>
  <si>
    <t>Want 2 get laid tonight? Want real Dogging locations sent direct 2 ur Mob? Join the UK's largest Dogging Network by txting MOAN to 69888Nyt. ec2a. 31p.msg@150p</t>
  </si>
  <si>
    <t>Nice line said by a broken heart- Plz don't cum 1 more times infront of me... Other wise once again I ll trust U... Good 9t:)</t>
  </si>
  <si>
    <t>Ok I'm gonna head up to usf in like fifteen minutes</t>
  </si>
  <si>
    <t>Love you aathi..love u lot..</t>
  </si>
  <si>
    <t>Tension ah?what machi?any problem?</t>
  </si>
  <si>
    <t>K, can I pick up another 8th when you're done?</t>
  </si>
  <si>
    <t>When're you guys getting back? G said you were thinking about not staying for mcr</t>
  </si>
  <si>
    <t>Almost there, see u in a sec</t>
  </si>
  <si>
    <t>Yo carlos, a few friends are already asking me about you, you working at all this weekend?</t>
  </si>
  <si>
    <t>Watching tv lor...</t>
  </si>
  <si>
    <t>Thank you baby! I cant wait to taste the real thing...</t>
  </si>
  <si>
    <t>You should change your fb to jaykwon thuglyfe falconerf</t>
  </si>
  <si>
    <t>If we win its really no 1 side for long time.</t>
  </si>
  <si>
    <t>FREE MESSAGE Activate your 500 FREE Text Messages by replying to this message with the word FREE For terms &amp; conditions, visit www.07781482378.com</t>
  </si>
  <si>
    <t>Dear reached railway. What happen to you</t>
  </si>
  <si>
    <t>Depends on quality. If you want the type i sent boye, faded glory, then about 6. If you want ralphs maybe 2</t>
  </si>
  <si>
    <t>I think i've fixed it can you send a test message?</t>
  </si>
  <si>
    <t>Sorry man my account's dry or I would, if you want we could trade back half or I could buy some shit with my credit card</t>
  </si>
  <si>
    <t>Congrats! 1 year special cinema pass for 2 is yours. call 09061209465 now! C Suprman V, Matrix3, StarWars3, etc all 4 FREE! bx420-ip4-5we. 150pm. Dont miss out!</t>
  </si>
  <si>
    <t>Sorry,in meeting I'll call later</t>
  </si>
  <si>
    <t>What class of  &amp;lt;#&amp;gt;  reunion?</t>
  </si>
  <si>
    <t>Are you free now?can i call now?</t>
  </si>
  <si>
    <t>Got meh... When?</t>
  </si>
  <si>
    <t>Nope... Think i will go for it on monday... Sorry i replied so late</t>
  </si>
  <si>
    <t>Some of them told accenture is not confirm. Is it true.</t>
  </si>
  <si>
    <t>Kate jackson rec center before 7ish, right?</t>
  </si>
  <si>
    <t>Dear i have reache room</t>
  </si>
  <si>
    <t>Fighting with the world is easy, u either win or lose bt fightng with some1 who is close to u is dificult if u lose - u lose if u win - u still lose.</t>
  </si>
  <si>
    <t>When can ü come out?</t>
  </si>
  <si>
    <t>Check with nuerologist.</t>
  </si>
  <si>
    <t>Lolnice. I went from a fish to ..water.?</t>
  </si>
  <si>
    <t>+123 Congratulations - in this week's competition draw u have won the £1450 prize to claim just call 09050002311 b4280703. T&amp;Cs/stop SMS 08718727868. Over 18 only 150ppm</t>
  </si>
  <si>
    <t>No it's waiting in e car dat's bored wat. Cos wait outside got nothing 2 do. At home can do my stuff or watch tv wat.</t>
  </si>
  <si>
    <t>Maybe westshore or hyde park village, the place near my house?</t>
  </si>
  <si>
    <t>You should know now. So how's anthony. Are you bringing money. I've school fees to pay and rent and stuff like that. Thats why i need your help. A friend in need....|</t>
  </si>
  <si>
    <t>What's the significance?</t>
  </si>
  <si>
    <t>Your opinion about me? 1. Over 2. Jada 3. Kusruthi 4. Lovable 5. Silent 6. Spl character 7. Not matured 8. Stylish 9. Simple Pls reply..</t>
  </si>
  <si>
    <t>8 at the latest, g's still there if you can scrounge up some ammo and want to give the new ak a try</t>
  </si>
  <si>
    <t>Prabha..i'm soryda..realy..frm heart i'm sory</t>
  </si>
  <si>
    <t>Lol ok your forgiven :)</t>
  </si>
  <si>
    <t>No..jst change tat only..</t>
  </si>
  <si>
    <t>You are guaranteed the latest Nokia Phone, a 40GB iPod MP3 player or a £500 prize! Txt word: COLLECT to No: 83355! IBHltd LdnW15H 150p/Mtmsgrcvd18+</t>
  </si>
  <si>
    <t>S:)no competition for him.</t>
  </si>
  <si>
    <t>Boltblue tones for 150p Reply POLY# or MONO# eg POLY3 1. Cha Cha Slide 2. Yeah 3. Slow Jamz 6. Toxic 8. Come With Me or STOP 4 more tones txt MORE</t>
  </si>
  <si>
    <t>Your credits have been topped up for http://www.bubbletext.com Your renewal Pin is tgxxrz</t>
  </si>
  <si>
    <t xml:space="preserve">That way transport is less problematic than on sat night. By the way, if u want to ask  n  to join my bday, feel free. But need to know definite nos as booking on fri. </t>
  </si>
  <si>
    <t>Usually the person is unconscious that's in children but in adults they may just behave abnormally. I.ll call you now</t>
  </si>
  <si>
    <t>But that's on ebay it might be less elsewhere.</t>
  </si>
  <si>
    <t>Shall i come to get pickle</t>
  </si>
  <si>
    <t>Were gonna go get some tacos</t>
  </si>
  <si>
    <t>That's very rude, you on campus?</t>
  </si>
  <si>
    <t>URGENT!: Your Mobile No. was awarded a £2,000 Bonus Caller Prize on 02/09/03! This is our 2nd attempt to contact YOU! Call 0871-872-9755 BOX95QU</t>
  </si>
  <si>
    <t>Hi i won't b ard 4 christmas. But do enjoy n merry x'mas.</t>
  </si>
  <si>
    <t>Today's Offer! Claim ur £150 worth of discount vouchers! Text YES to 85023 now! SavaMob, member offers mobile! T Cs 08717898035. £3.00 Sub. 16 . Unsub reply X</t>
  </si>
  <si>
    <t>Yes! How is a pretty lady like you single?</t>
  </si>
  <si>
    <t>You will recieve your tone within the next 24hrs. For Terms and conditions please see Channel U Teletext Pg 750</t>
  </si>
  <si>
    <t>Jay says that you're a double-faggot</t>
  </si>
  <si>
    <t xml:space="preserve">PRIVATE! Your 2003 Account Statement for 07815296484 shows 800 un-redeemed S.I.M. points. Call 08718738001 Identifier Code 41782 Expires 18/11/04 </t>
  </si>
  <si>
    <t>What Today-sunday..sunday is holiday..so no work..</t>
  </si>
  <si>
    <t>I'll be late...</t>
  </si>
  <si>
    <t>I've not called you in a while. This is hoping it was l8r malaria and that you know that we miss you guys. I miss Bani big, so pls give her my love especially. Have a great day.</t>
  </si>
  <si>
    <t>Good afternoon, my love! How goes that day ? I hope maybe you got some leads on a job. I think of you, boytoy and send you a passionate kiss from across the sea</t>
  </si>
  <si>
    <t>Probably gonna be here for a while, see you later tonight &amp;lt;)</t>
  </si>
  <si>
    <t>Or maybe my fat fingers just press all these buttons and it doesn't know what to do.</t>
  </si>
  <si>
    <t>Ummmmmaah Many many happy returns of d day my dear sweet heart.. HAPPY BIRTHDAY dear</t>
  </si>
  <si>
    <t>I am in tirupur da, once you started from office call me.</t>
  </si>
  <si>
    <t>from www.Applausestore.com MonthlySubscription@50p/msg max6/month T&amp;CsC web age16 2stop txt stop</t>
  </si>
  <si>
    <t>A famous quote : when you develop the ability to listen to 'anything' unconditionally without losing your temper or self confidence, it means you are ......... 'MARRIED'</t>
  </si>
  <si>
    <t>But am going to college pa. What to do. are else ill come there it self. Pa.</t>
  </si>
  <si>
    <t>4 oclock at mine. Just to bash out a flat plan.</t>
  </si>
  <si>
    <t>This girl does not stay in bed. This girl doesn't need recovery time. Id rather pass out while having fun then be cooped up in bed</t>
  </si>
  <si>
    <t>Then any special there?</t>
  </si>
  <si>
    <t>I know but you need to get hotel now. I just got my invitation but i had to apologise. Cali is to sweet for me to come to some english bloke's weddin</t>
  </si>
  <si>
    <t>Sorry that took so long, omw now</t>
  </si>
  <si>
    <t>Wait  &amp;lt;#&amp;gt;  min..</t>
  </si>
  <si>
    <t>Ok give me 5 minutes I think I see her. BTW you're my alibi. You were cutting my hair the whole time.</t>
  </si>
  <si>
    <t>Imagine you finally get to sink into that bath after I have put you through your paces, maybe even having you eat me for a while before I left ... But also imagine the feel of that cage on your cock surrounded by the bath water, reminding you always who owns you ... Enjoy, my cuck</t>
  </si>
  <si>
    <t>Hurry up, I've been weed-deficient for like three days</t>
  </si>
  <si>
    <t>Sure, if I get an acknowledgement from you that it's astoundingly tactless and generally faggy to demand a blood oath fo</t>
  </si>
  <si>
    <t>Ok. Every night take a warm bath drink a cup of milk and you'll see a work of magic. You still need to loose weight. Just so that you know</t>
  </si>
  <si>
    <t>I‘ll have a look at the frying pan in case it‘s cheap or a book perhaps. No that‘s silly a frying pan isn‘t likely to be a book</t>
  </si>
  <si>
    <t>O. Well uv causes mutations. Sunscreen is like essential thesedays</t>
  </si>
  <si>
    <t>Having lunch:)you are not in online?why?</t>
  </si>
  <si>
    <t>I know that my friend already told that.</t>
  </si>
  <si>
    <t>Hi Princess! Thank you for the pics. You are very pretty. How are you?</t>
  </si>
  <si>
    <t xml:space="preserve">Aiyo... U always c our ex one... I dunno abt mei, she haven reply... First time u reply so fast... Y so lucky not workin huh, got bao by ur sugardad ah...gee.. </t>
  </si>
  <si>
    <t>Hi msg me:)i'm in office..</t>
  </si>
  <si>
    <t>Thanx 4 e brownie it's v nice...</t>
  </si>
  <si>
    <t>Geeeee ... I love you so much I can barely stand it</t>
  </si>
  <si>
    <t xml:space="preserve">GENT! We are trying to contact you. Last weekends draw shows that you won a £1000 prize GUARANTEED. Call 09064012160. Claim Code K52. Valid 12hrs only. 150ppm </t>
  </si>
  <si>
    <t>Fuck babe ... I miss you already, you know ? Can't you let me send you some money towards your net ? I need you ... I want you ... I crave you ...</t>
  </si>
  <si>
    <t>Ill call u 2mrw at ninish, with my address that icky American freek wont stop callin me 2 bad Jen k eh?</t>
  </si>
  <si>
    <t>Oooh bed ridden ey? What are YOU thinking of?</t>
  </si>
  <si>
    <t>So anyways, you can just go to your gym or whatever, my love *smiles* I hope your ok and having a good day babe ... I miss you so much already</t>
  </si>
  <si>
    <t>Love it! Daddy will make you scream with pleasure! I am going to slap your ass with my dick!</t>
  </si>
  <si>
    <t>WOT U WANNA DO THEN MISSY?</t>
  </si>
  <si>
    <t>Yar lor wait 4 my mum 2 finish sch then have lunch lor... I whole morning stay at home clean my room now my room quite clean... Hee...</t>
  </si>
  <si>
    <t>Do you know where my lab goggles went</t>
  </si>
  <si>
    <t>Can you open the door?</t>
  </si>
  <si>
    <t>Waiting for your call.</t>
  </si>
  <si>
    <t xml:space="preserve">Nope i waiting in sch 4 daddy... </t>
  </si>
  <si>
    <t>You have won ?1,000 cash or a ?2,000 prize! To claim, call09050000327</t>
  </si>
  <si>
    <t>I'm tired of arguing with you about this week after week. Do what you want and from now on, i'll do the same.</t>
  </si>
  <si>
    <t>Ü wait 4 me in sch i finish ard 5..</t>
  </si>
  <si>
    <t>our mobile number has won £5000, to claim calls us back or ring the claims hot line on 09050005321.</t>
  </si>
  <si>
    <t>Arngd marriage is while u r walkin unfortuntly a snake bites u. bt love marriage is dancing in frnt of d snake &amp;amp; sayin Bite me, bite me.</t>
  </si>
  <si>
    <t>Huh so early.. Then ü having dinner outside izzit?</t>
  </si>
  <si>
    <t>Ok anyway no need to change with what you said</t>
  </si>
  <si>
    <t>We tried to contact you re your reply to our offer of 750 mins 150 textand a new video phone call 08002988890 now or reply for free delivery tomorrow</t>
  </si>
  <si>
    <t>my ex-wife was not able to have kids. Do you want kids one day?</t>
  </si>
  <si>
    <t>So how's scotland. Hope you are not over showing your JJC tendencies. Take care. Live the dream</t>
  </si>
  <si>
    <t>Tell them u have a headache and just want to use 1 hour of sick time.</t>
  </si>
  <si>
    <t xml:space="preserve">I dun thk i'll quit yet... Hmmm, can go jazz ? Yogasana oso can... We can go meet em after our lessons den... </t>
  </si>
  <si>
    <t>Pete can you please ring meive hardly gotany credit</t>
  </si>
  <si>
    <t>Ya srsly better than yi tho</t>
  </si>
  <si>
    <t>I'm in a meeting, call me later at</t>
  </si>
  <si>
    <t>For ur chance to win a £250 wkly shopping spree TXT: SHOP to 80878. T's&amp;C's www.txt-2-shop.com custcare 08715705022, 1x150p/wk</t>
  </si>
  <si>
    <t>You have been specially selected to receive a 2000 pound award! Call 08712402050 BEFORE the lines close. Cost 10ppm. 16+. T&amp;Cs apply. AG Promo</t>
  </si>
  <si>
    <t>PRIVATE! Your 2003 Account Statement for 07753741225 shows 800 un-redeemed S. I. M. points. Call 08715203677 Identifier Code: 42478 Expires 24/10/04</t>
  </si>
  <si>
    <t>You still at grand prix?</t>
  </si>
  <si>
    <t>I met you as a stranger and choose you as my friend. As long as the world stands, our friendship never ends. Lets be Friends forever!!! Gud nitz...</t>
  </si>
  <si>
    <t>I am great! How are you?</t>
  </si>
  <si>
    <t>Gud mrng dear have a nice day</t>
  </si>
  <si>
    <t>You have an important customer service announcement. Call FREEPHONE 0800 542 0825 now!</t>
  </si>
  <si>
    <t>Will do. Was exhausted on train this morning. Too much wine and pie. You sleep well too</t>
  </si>
  <si>
    <t>I'm going out to buy mum's present ar.</t>
  </si>
  <si>
    <t>Mind blastin.. No more Tsunamis will occur from now on.. Rajnikant stopped swimming in Indian Ocean..:-D</t>
  </si>
  <si>
    <t>If u sending her home first it's ok lor. I'm not ready yet.</t>
  </si>
  <si>
    <t>Speaking of does he have any cash yet?</t>
  </si>
  <si>
    <t>Be happy there. I will come after noon</t>
  </si>
  <si>
    <t>Meet after lunch la...</t>
  </si>
  <si>
    <t>TaKe CaRE n gET WeLL sOOn</t>
  </si>
  <si>
    <t xml:space="preserve">XCLUSIVE@CLUBSAISAI 2MOROW 28/5 SOIREE SPECIALE ZOUK WITH NICHOLS FROM PARIS.FREE ROSES 2 ALL LADIES !!! info: 07946746291/07880867867 </t>
  </si>
  <si>
    <t>what I meant to say is cant wait to see u again getting bored of this bridgwater banter</t>
  </si>
  <si>
    <t>Neva mind it's ok..</t>
  </si>
  <si>
    <t>It's fine, imma get a drink or somethin. Want me to come find you?</t>
  </si>
  <si>
    <t>22 days to kick off! For Euro2004 U will be kept up to date with the latest news and results daily. To be removed send GET TXT STOP to 83222</t>
  </si>
  <si>
    <t>Its a valentine game. . . Send dis msg to all ur friends. .. If 5 answers r d same then someone really loves u. Ques- which colour suits me the best?rply me</t>
  </si>
  <si>
    <t>I have many dependents</t>
  </si>
  <si>
    <t>THANX4 TODAY CER IT WAS NICE 2 CATCH UP BUT WE AVE 2 FIND MORE TIME MORE OFTEN OH WELL TAKE CARE C U SOON.C</t>
  </si>
  <si>
    <t>I called and said all to him:)then he have to choose this future.</t>
  </si>
  <si>
    <t>Happy valentines day I know its early but i have hundreds of handsomes and beauties to wish. So i thought to finish off aunties and uncles 1st...</t>
  </si>
  <si>
    <t>He like not v shock leh. Cos telling shuhui is like telling leona also. Like dat almost all know liao. He got ask me abt ur reaction lor.</t>
  </si>
  <si>
    <t>For my family happiness..</t>
  </si>
  <si>
    <t>I come n pick ü up... Come out immediately aft ur lesson...</t>
  </si>
  <si>
    <t>Let there be snow. Let there be snow. This kind of weather brings ppl together so friendships can grow.</t>
  </si>
  <si>
    <t>Dear we got  &amp;lt;#&amp;gt;  dollars hi hi</t>
  </si>
  <si>
    <t>Good words.... But words may leave u in dismay many times.</t>
  </si>
  <si>
    <t>MAKE SURE ALEX KNOWS HIS BIRTHDAY IS OVER IN FIFTEEN MINUTES AS FAR AS YOU'RE CONCERNED</t>
  </si>
  <si>
    <t>sorry, no, have got few things to do. may be in pub later.</t>
  </si>
  <si>
    <t>Nah it's straight, if you can just bring bud or drinks or something that's actually a little more useful than straight cash</t>
  </si>
  <si>
    <t>Haha good to hear, I'm officially paid and on the market for an 8th</t>
  </si>
  <si>
    <t>How many licks does it take to get to the center of a tootsie pop?</t>
  </si>
  <si>
    <t>Yup i thk they r e teacher said that will make my face look longer. Darren ask me not 2 cut too short.</t>
  </si>
  <si>
    <t>New TEXTBUDDY Chat 2 horny guys in ur area 4 just 25p Free 2 receive Search postcode or at gaytextbuddy.com. TXT ONE name to 89693</t>
  </si>
  <si>
    <t>Todays Vodafone numbers ending with 4882 are selected to a receive a £350 award. If your number matches call 09064019014 to receive your £350 award.</t>
  </si>
  <si>
    <t>Please dont say like that. Hi hi hi</t>
  </si>
  <si>
    <t>Thank u!</t>
  </si>
  <si>
    <t>Oh that was a forwarded message. I thought you send that to me</t>
  </si>
  <si>
    <t>Got it. Seventeen pounds for seven hundred ml – hope ok.</t>
  </si>
  <si>
    <t>Dear Voucher Holder, 2 claim this weeks offer, at your PC go to http://www.e-tlp.co.uk/expressoffer Ts&amp;Cs apply.2 stop texts txt STOP to 80062.</t>
  </si>
  <si>
    <t>Me n him so funny...</t>
  </si>
  <si>
    <t>Sweetheart, hope you are not having that kind of day! Have one with loads of reasons to smile. Biola</t>
  </si>
  <si>
    <t>When ü login dat time... Dad fetching ü home now?</t>
  </si>
  <si>
    <t>What will we do in the shower, baby?</t>
  </si>
  <si>
    <t>I had askd u a question some hours before. Its answer</t>
  </si>
  <si>
    <t>Well imma definitely need to restock before thanksgiving, I'll let you know when I'm out</t>
  </si>
  <si>
    <t xml:space="preserve"> said kiss, kiss, i can't do the sound effects! He is a gorgeous man isn't he! Kind of person who needs a smile to brighten his day! </t>
  </si>
  <si>
    <t>Probably gonna swing by in a wee bit</t>
  </si>
  <si>
    <t>Ya very nice. . .be ready on thursday</t>
  </si>
  <si>
    <t>Allo! We have braved the buses and taken on the trains and triumphed. I mean we‘re in b‘ham. Have a jolly good rest of week</t>
  </si>
  <si>
    <t>Watching cartoon, listening music &amp;amp; at eve had to go temple &amp;amp; church.. What about u?</t>
  </si>
  <si>
    <t>Do you mind if I ask what happened? You dont have to say if it is uncomfortable.</t>
  </si>
  <si>
    <t>PRIVATE! Your 2003 Account Statement for shows 800 un-redeemed S. I. M. points. Call 08715203694 Identifier Code: 40533 Expires 31/10/04</t>
  </si>
  <si>
    <t>No prob. I will send to your email.</t>
  </si>
  <si>
    <t>You have won ?1,000 cash or a ?2,000 prize! To claim, call09050000327. T&amp;C: RSTM, SW7 3SS. 150ppm</t>
  </si>
  <si>
    <t>Thats cool! Sometimes slow and gentle. Sonetimes rough and hard :)</t>
  </si>
  <si>
    <t>I'm gonna say no. Sorry. I would but as normal am starting to panic about time. Sorry again! Are you seeing on Tuesday?</t>
  </si>
  <si>
    <t>Wait, do you know if wesleys in town? I bet she does hella drugs!</t>
  </si>
  <si>
    <t>Fine i miss you very much.</t>
  </si>
  <si>
    <t>Tell them the drug dealer's getting impatient</t>
  </si>
  <si>
    <t>Sun cant come to earth but send luv as rays. cloud cant come to river but send luv as rain. I cant come to meet U, but can send my care as msg to U. Gud evng</t>
  </si>
  <si>
    <t>It doesnt make sense to take it there unless its free. If you need to know more, wikipedia.com</t>
  </si>
  <si>
    <t>88800 and 89034 are premium phone services call 08718711108</t>
  </si>
  <si>
    <t>Under the sea, there lays a rock. In the rock, there is an envelope. In the envelope, there is a paper. On the paper, there are 3 words... '</t>
  </si>
  <si>
    <t>Then mum's repent how?</t>
  </si>
  <si>
    <t>Sorry me going home first... Daddy come fetch ü later...</t>
  </si>
  <si>
    <t>Leave it de:-). Start Prepare for next:-)..</t>
  </si>
  <si>
    <t>Yes baby! We can study all the positions of the kama sutra ;)</t>
  </si>
  <si>
    <t>En chikku nange bakra msg kalstiya..then had tea/coffee?</t>
  </si>
  <si>
    <t>Carlos'll be here in a minute if you still need to buy</t>
  </si>
  <si>
    <t>This pay is  &amp;lt;DECIMAL&amp;gt;  lakhs:)</t>
  </si>
  <si>
    <t>Have a good evening! Ttyl</t>
  </si>
  <si>
    <t>Did u receive my msg?</t>
  </si>
  <si>
    <t>Ho ho - big belly laugh! See ya tomo</t>
  </si>
  <si>
    <t>SMS. ac sun0819 posts HELLO:"You seem cool, wanted to say hi. HI!!!" Stop? Send STOP to 62468</t>
  </si>
  <si>
    <t>Get ur 1st RINGTONE FREE NOW! Reply to this msg with TONE. Gr8 TOP 20 tones to your phone every week just £1.50 per wk 2 opt out send STOP 08452810071 16</t>
  </si>
  <si>
    <t>Ditto. And you won't have to worry about me saying ANYTHING to you anymore. Like i said last night, you do whatever you want and i'll do the same. Peace.</t>
  </si>
  <si>
    <t>I've got  &amp;lt;#&amp;gt; , any way I could pick up?</t>
  </si>
  <si>
    <t>I dont knw pa, i just drink milk..</t>
  </si>
  <si>
    <t xml:space="preserve">Maybe?! Say hi to  and find out if  got his card. Great escape or wetherspoons? </t>
  </si>
  <si>
    <t>Piggy, r u awake? I bet u're still sleeping. I'm going 4 lunch now...</t>
  </si>
  <si>
    <t>Cause I'm not freaky lol</t>
  </si>
  <si>
    <t>Missed your call cause I was yelling at scrappy. Miss u. Can't wait for u to come home. I'm so lonely today.</t>
  </si>
  <si>
    <t>What is this 'hex' place you talk of? Explain!</t>
  </si>
  <si>
    <t>Ü log off 4 wat. It's sdryb8i</t>
  </si>
  <si>
    <t>Is xy going 4 e lunch?</t>
  </si>
  <si>
    <t>Hi I'm sue. I am 20 years old and work as a lapdancer. I love sex. Text me live - I'm i my bedroom now. text SUE to 89555. By TextOperator G2 1DA 150ppmsg 18+</t>
  </si>
  <si>
    <t>I wanted to ask ü to wait 4 me to finish lect. Cos my lect finishes in an hour anyway.</t>
  </si>
  <si>
    <t>Have you finished work yet? :)</t>
  </si>
  <si>
    <t>Every King Was Once A Crying Baby And Every Great Building Was Once A Map.. Not Imprtant Where U r TODAY, BUT Where U Wil Reach TOMORW. Gud ni8</t>
  </si>
  <si>
    <t>Dear,Me at cherthala.in case u r coming cochin pls call bfore u start.i shall also reach accordingly.or tell me which day u r coming.tmorow i am engaged ans its holiday.</t>
  </si>
  <si>
    <t>Thanks love. But am i doing torch or bold.</t>
  </si>
  <si>
    <t>&lt;Forwarded from 448712404000&gt;Please CALL 08712404000 immediately as there is an urgent message waiting for you.</t>
  </si>
  <si>
    <t>Was the farm open?</t>
  </si>
  <si>
    <t>Sorry to trouble u again. Can buy 4d for my dad again? 1405, 1680, 1843. All 2 big 1 small, sat n sun. Thanx.</t>
  </si>
  <si>
    <t>My sister in law, hope you are having a great month. Just saying hey. Abiola</t>
  </si>
  <si>
    <t>Will purchase d stuff today and mail to you. Do you have a po box number?</t>
  </si>
  <si>
    <t>Ah poop. Looks like ill prob have to send in my laptop to get fixed cuz it has a gpu problem</t>
  </si>
  <si>
    <t>Good. Good job. I like entrepreneurs</t>
  </si>
  <si>
    <t>Aight, you close by or still down around alex's place?</t>
  </si>
  <si>
    <t>meet you in corporation st outside gap … you can see how my mind is working!</t>
  </si>
  <si>
    <t>Mum ask ü to buy food home...</t>
  </si>
  <si>
    <t>K..u also dont msg or reply to his msg..</t>
  </si>
  <si>
    <t>How much r ü willing to pay?</t>
  </si>
  <si>
    <t>What is important is that you prevent dehydration by giving her enough fluids</t>
  </si>
  <si>
    <t>Thats a bit weird, even ?- where is the do supposed to be happening? But good idea, sure they will be in pub!</t>
  </si>
  <si>
    <t>True dear..i sat to pray evening and felt so.so i sms'd you in some time...</t>
  </si>
  <si>
    <t>I don't think I can get away for a trek that long with family in town, sorry</t>
  </si>
  <si>
    <t>So when do you wanna gym harri</t>
  </si>
  <si>
    <t>Quite late lar... Ard 12 anyway i wun b drivin...</t>
  </si>
  <si>
    <t>To review and KEEP the fantastic Nokia N-Gage game deck with Club Nokia, go 2 www.cnupdates.com/newsletter. unsubscribe from alerts reply with the word OUT</t>
  </si>
  <si>
    <t>4mths half price Orange line rental &amp; latest camera phones 4 FREE. Had your phone 11mths+? Call MobilesDirect free on 08000938767 to update now! or2stoptxt T&amp;Cs</t>
  </si>
  <si>
    <t>Height of Confidence: All the Aeronautics professors wer calld &amp;amp; they wer askd 2 sit in an aeroplane. Aftr they sat they wer told dat the plane ws made by their students. Dey all hurried out of d plane.. Bt only 1 didnt move... He said:"if it is made by my students,this wont even start........ Datz confidence..</t>
  </si>
  <si>
    <t>It just seems like weird timing that the night that all you and g want is for me to come smoke is the same day as when a shitstorm is attributed to me always coming over and making everyone smoke</t>
  </si>
  <si>
    <t>08714712388 between 10am-7pm Cost 10p</t>
  </si>
  <si>
    <t>Save yourself the stress. If the person has a dorm account, just send your account details and the money will be sent to you.</t>
  </si>
  <si>
    <t>He also knows about lunch menu only da. . I know</t>
  </si>
  <si>
    <t>When i have stuff to sell i.ll tell you</t>
  </si>
  <si>
    <t>+449071512431 URGENT! This is the 2nd attempt to contact U!U have WON £1250 CALL 09071512433 b4 050703 T&amp;CsBCM4235WC1N3XX. callcost 150ppm mobilesvary. max£7. 50</t>
  </si>
  <si>
    <t>Book which lesson? then you msg me... I will call up after work or sth... I'm going to get specs. My membership is PX3748</t>
  </si>
  <si>
    <t>You have WON a guaranteed £1000 cash or a £2000 prize. To claim yr prize call our customer service representative on 08714712394 between 10am-7pm</t>
  </si>
  <si>
    <t>Macha dont feel upset.i can assume your mindset.believe me one evening with me and i have some wonderful plans for both of us.LET LIFE BEGIN AGAIN.call me anytime</t>
  </si>
  <si>
    <t>Oh is it? Send me the address</t>
  </si>
  <si>
    <t>S'fine. Anytime. All the best with it.</t>
  </si>
  <si>
    <t>That is wondar full flim.</t>
  </si>
  <si>
    <t>Ya even those cookies have jelly on them</t>
  </si>
  <si>
    <t>The world is running and i am still.maybe all are feeling the same,so be it.or i have to admit,i am mad.then where is the correction?or let me call this is life.and keep running with the world,may be u r also running.lets run.</t>
  </si>
  <si>
    <t>Got it! It looks scrumptious... daddy wants to eat you all night long!</t>
  </si>
  <si>
    <t>Of cos can lar i'm not so ba dao ok... 1 pm lor... Y u never ask where we go ah... I said u would ask on fri but he said u will ask today...</t>
  </si>
  <si>
    <t>Alright omw, gotta change my order to a half8th</t>
  </si>
  <si>
    <t>Exactly. Anyways how far. Is jide her to study or just visiting</t>
  </si>
  <si>
    <t>Dunno y u ask me.</t>
  </si>
  <si>
    <t>Email AlertFrom: Jeri StewartSize: 2KBSubject: Low-cost prescripiton drvgsTo listen to email call 123</t>
  </si>
  <si>
    <t>No he didn't. Spring is coming early yay!</t>
  </si>
  <si>
    <t>Lol you won't feel bad when I use her money to take you out to a steak dinner =D</t>
  </si>
  <si>
    <t>Even u dont get in trouble while convincing..just tel him once or twice and just tel neglect his msgs dont c and read it..just dont reply</t>
  </si>
  <si>
    <t>Leaving to qatar tonite in search of an opportunity.all went fast.pls add me in ur prayers dear.Rakhesh</t>
  </si>
  <si>
    <t>Then why no one talking to me</t>
  </si>
  <si>
    <t>Thanks for looking out for me. I really appreciate.</t>
  </si>
  <si>
    <t>Hi. Customer Loyalty Offer:The NEW Nokia6650 Mobile from ONLY £10 at TXTAUCTION! Txt word: START to No: 81151 &amp; get yours Now! 4T&amp;Ctxt TC 150p/MTmsg</t>
  </si>
  <si>
    <t>Wish i were with you now!</t>
  </si>
  <si>
    <t>Haha mayb u're rite... U know me well. Da feeling of being liked by someone is gd lor. U faster go find one then all gals in our group attached liao.</t>
  </si>
  <si>
    <t>Yes i will be there. Glad you made it.</t>
  </si>
  <si>
    <t>Do well :)all will for little time. Thing of good times ahead:</t>
  </si>
  <si>
    <t>Just got up. have to be out of the room very soon. …. i hadn't put the clocks back til at 8 i shouted at everyone to get up and then realised it was 7. wahay. another hour in bed.</t>
  </si>
  <si>
    <t>Ok. There may be a free gym about.</t>
  </si>
  <si>
    <t>Men like shorter ladies. Gaze up into his eyes.</t>
  </si>
  <si>
    <t>Dunno he jus say go lido. Same time 930.</t>
  </si>
  <si>
    <t>I promise to take good care of you, princess. I have to run now. Please send pics when you get a chance. Ttyl!</t>
  </si>
  <si>
    <t>U are subscribed to the best Mobile Content Service in the UK for £3 per 10 days until you send STOP to 82324. Helpline 08706091795</t>
  </si>
  <si>
    <t>Is there a reason we've not spoken this year? Anyways have a great week and all the best in your exam</t>
  </si>
  <si>
    <t>By monday next week. Give me the full gist</t>
  </si>
  <si>
    <t>Do you realize that in about 40 years, we'll have thousands of old ladies running around with tattoos?</t>
  </si>
  <si>
    <t>You have an important customer service announcement from PREMIER.</t>
  </si>
  <si>
    <t>Dont gimme that lip caveboy</t>
  </si>
  <si>
    <t>When did you get to the library</t>
  </si>
  <si>
    <t xml:space="preserve">Realy sorry-i don't recognise this number and am now confused :) who r u please?! </t>
  </si>
  <si>
    <t>So why didnt you holla?</t>
  </si>
  <si>
    <t>Cant think of anyone with * spare room off * top of my head</t>
  </si>
  <si>
    <t>Faith makes things possible,Hope makes things work,Love makes things beautiful,May you have all three this Christmas!Merry Christmas!</t>
  </si>
  <si>
    <t>U should have made an appointment</t>
  </si>
  <si>
    <t>Call me when you/carlos is/are here, my phone's vibrate is acting up and I might not hear texts</t>
  </si>
  <si>
    <t>Romantic Paris. 2 nights, 2 flights from £79 Book now 4 next year. Call 08704439680Ts&amp;Cs apply.</t>
  </si>
  <si>
    <t>We are at grandmas. Oh dear, u still ill? I felt Shit this morning but i think i am just hungover! Another night then. We leave on sat.</t>
  </si>
  <si>
    <t>Urgent Ur £500 guaranteed award is still unclaimed! Call 09066368327 NOW closingdate04/09/02 claimcode M39M51 £1.50pmmorefrommobile2Bremoved-MobyPOBox734LS27YF</t>
  </si>
  <si>
    <t>Nothing but we jus tot u would ask cos u ba gua... But we went mt faber yest... Yest jus went out already mah so today not going out... Jus call lor...</t>
  </si>
  <si>
    <t>Wishing you and your family Merry "X" mas and HAPPY NEW Year in advance..</t>
  </si>
  <si>
    <t>UR awarded a City Break and could WIN a £200 Summer Shopping spree every WK. Txt STORE to 88039 . SkilGme. TsCs087147403231Winawk!Age16 £1.50perWKsub</t>
  </si>
  <si>
    <t>I'm nt goin, got somethin on, unless they meetin 4 dinner lor... Haha, i wonder who will go tis time...</t>
  </si>
  <si>
    <t>Lol I know! They're so dramatic. Schools already closed for tomorrow. Apparently we can't drive in the inch of snow were supposed to get.</t>
  </si>
  <si>
    <t>Not getting anywhere with this damn job hunting over here!</t>
  </si>
  <si>
    <t xml:space="preserve">Lol! U drunkard! Just doing my hair at d moment. Yeah still up 4 tonight. Wats the plan? </t>
  </si>
  <si>
    <t>idc get over here, you are not weaseling your way out of this shit twice in a row</t>
  </si>
  <si>
    <t>I wil be there with in  &amp;lt;#&amp;gt;  minutes. Got any space</t>
  </si>
  <si>
    <t>Thanks for picking up the trash.</t>
  </si>
  <si>
    <t>Why don't you go tell your friend you're not sure you want to live with him because he smokes too much then spend hours begging him to come smoke</t>
  </si>
  <si>
    <t>Hi its Kate it was lovely to see you tonight and ill phone you tomorrow. I got to sing and a guy gave me his card! xxx</t>
  </si>
  <si>
    <t>Happy New year my dear brother. I really do miss you. Just got your number and decided to send you this text wishing you only happiness. Abiola</t>
  </si>
  <si>
    <t>That means get the door</t>
  </si>
  <si>
    <t>Hmmm ... I thought we said 2 hours slave, not 3 ... You are late ... How should I punish you ?</t>
  </si>
  <si>
    <t>Beerage?</t>
  </si>
  <si>
    <t>You have an important customer service announcement from PREMIER. Call FREEPHONE 0800 542 0578 now!</t>
  </si>
  <si>
    <t>Dont think so. It turns off like randomlly within 5min of opening</t>
  </si>
  <si>
    <t>She was supposed to be but couldn't make it, she's still in town though</t>
  </si>
  <si>
    <t>It does it on its own. Most of the time it fixes my spelling. But sometimes it gets a completely diff word. Go figure</t>
  </si>
  <si>
    <t>Ever thought about living a good life with a perfect partner? Just txt back NAME and AGE to join the mobile community. (100p/SMS)</t>
  </si>
  <si>
    <t>5 Free Top Polyphonic Tones call 087018728737, National Rate. Get a toppoly tune sent every week, just text SUBPOLY to 81618, £3 per pole. UnSub 08718727870.</t>
  </si>
  <si>
    <t>This is hoping you enjoyed your game yesterday. Sorry i've not been in touch but pls know that you are fondly bein thot off. Have a great week. Abiola</t>
  </si>
  <si>
    <t>All e best 4 ur driving tmr :-)</t>
  </si>
  <si>
    <t>Y?WHERE U AT DOGBREATH? ITS JUST SOUNDING LIKE JAN C THATS AL!!!!!!!!!</t>
  </si>
  <si>
    <t>Omg I want to scream. I weighed myself and I lost more weight! Woohoo!</t>
  </si>
  <si>
    <t>There generally isn't one. It's an uncountable noun - u in the dictionary. pieces of research?</t>
  </si>
  <si>
    <t>it's really getting me down just hanging around.</t>
  </si>
  <si>
    <t>Orange customer, you may now claim your FREE CAMERA PHONE upgrade for your loyalty. Call now on 0207 153 9996. Offer ends 14thMarch. T&amp;C's apply. Opt-out availa</t>
  </si>
  <si>
    <t>Petey boy whereare you me and all your friendsare in theKingshead come down if you canlove Nic</t>
  </si>
  <si>
    <t>Ok i msg u b4 i leave my house.</t>
  </si>
  <si>
    <t>Gimme a few was  &amp;lt;#&amp;gt;  minutes ago</t>
  </si>
  <si>
    <t>Last Chance! Claim ur £150 worth of discount vouchers today! Text SHOP to 85023 now! SavaMob, offers mobile! T Cs SavaMob POBOX84, M263UZ. £3.00 Sub. 16</t>
  </si>
  <si>
    <t>Appt is at &amp;lt;TIME&amp;gt; am. Not my fault u don't listen. I told u twice</t>
  </si>
  <si>
    <t>FREE for 1st week! No1 Nokia tone 4 ur mobile every week just txt NOKIA to 8077 Get txting and tell ur mates. www.getzed.co.uk POBox 36504 W45WQ 16+ norm150p/tone</t>
  </si>
  <si>
    <t>You have won a guaranteed £200 award or even £1000 cashto claim UR award call free on 08000407165 (18+) 2 stop getstop on 88222 PHP. RG21 4JX</t>
  </si>
  <si>
    <t>K I'll be there before 4.</t>
  </si>
  <si>
    <t>I dled 3d its very imp</t>
  </si>
  <si>
    <t>sure, but make sure he knows we ain't smokin yet</t>
  </si>
  <si>
    <t>Boooo you always work. Just quit.</t>
  </si>
  <si>
    <t>I am taking half day leave bec i am not well</t>
  </si>
  <si>
    <t>Ugh I don't wanna get out of bed. It's so warm.</t>
  </si>
  <si>
    <t>S:)s.nervous  &amp;lt;#&amp;gt; :)</t>
  </si>
  <si>
    <t>So there's a ring that comes with the guys costumes. It's there so they can gift their future yowifes. Hint hint</t>
  </si>
  <si>
    <t>Congratulations ur awarded either £500 of CD gift vouchers &amp; Free entry 2 our £100 weekly draw txt MUSIC to 87066 TnCs www.Ldew.com1win150ppmx3age16</t>
  </si>
  <si>
    <t>I borrow ur bag ok.</t>
  </si>
  <si>
    <t>U were outbid by simonwatson5120 on the Shinco DVD Plyr. 2 bid again, visit sms. ac/smsrewards 2 end bid notifications, reply END OUT</t>
  </si>
  <si>
    <t>Where's my boytoy? I miss you ... What happened?</t>
  </si>
  <si>
    <t>He has lots of used ones babe, but the model doesn't help. Youi have to bring it over and he'll match it up</t>
  </si>
  <si>
    <t>Also are you bringing galileo or dobby</t>
  </si>
  <si>
    <t>Then why you not responding</t>
  </si>
  <si>
    <t>BOO BABE! U ENJOYIN YOURJOB? U SEEMED 2 B GETTIN ON WELL HUNNY!HOPE URE OK?TAKE CARE &amp; ILLSPEAK 2U SOONLOTS OF LOVEME XXXX.</t>
  </si>
  <si>
    <t>Good afternoon starshine! How's my boytoy? Does he crave me yet? Ache to fuck me ? *sips cappuccino* I miss you babe *teasing kiss*</t>
  </si>
  <si>
    <t>On the road so cant txt</t>
  </si>
  <si>
    <t>SMSSERVICES. for yourinclusive text credits, pls goto www.comuk.net login= 3qxj9 unsubscribe with STOP, no extra charge. help 08702840625.COMUK. 220-CM2 9AE</t>
  </si>
  <si>
    <t>25p 4 alfie Moon's Children in need song on ur mob. Tell ur m8s. Txt Tone charity to 8007 for Nokias or Poly charity for polys: zed 08701417012 profit 2 charity.</t>
  </si>
  <si>
    <t>Hmm .. Bits and pieces lol ... *sighs* ...</t>
  </si>
  <si>
    <t>Hahaha..use your brain dear</t>
  </si>
  <si>
    <t>Hey. You got any mail?</t>
  </si>
  <si>
    <t>Sorry light turned green, I meant another friend wanted  &amp;lt;#&amp;gt;  worth but he may not be around</t>
  </si>
  <si>
    <t>Thanks for yesterday sir. You have been wonderful. Hope you enjoyed the burial. MojiBiola</t>
  </si>
  <si>
    <t>U have a secret admirer. REVEAL who thinks U R So special. Call 09065174042. To opt out Reply REVEAL STOP. 1.50 per msg recd. Cust care 07821230901</t>
  </si>
  <si>
    <t>Hi mate its RV did u hav a nice hol just a message 3 say hello coz havent sent u 1 in ages started driving so stay off roads!RVx</t>
  </si>
  <si>
    <t>Dear Voucher Holder, To claim this weeks offer, at you PC please go to http://www.e-tlp.co.uk/expressoffer Ts&amp;Cs apply. To stop texts, txt STOP to 80062</t>
  </si>
  <si>
    <t>Thank you so much. When we skyped wit kz and sura, we didnt get the pleasure of your company. Hope you are good. We've given you ultimatum oh! We are countin down to aburo. Enjoy! This is the message i sent days ago</t>
  </si>
  <si>
    <t>Surely result will offer:)</t>
  </si>
  <si>
    <t>Good Morning my Dear........... Have a great &amp;amp; successful day.</t>
  </si>
  <si>
    <t>Do you want 750 anytime any network mins 150 text and a NEW VIDEO phone for only five pounds per week call 08002888812 or reply for delivery tomorrow</t>
  </si>
  <si>
    <t>Sir, I have been late in paying rent for the past few months and had to pay a $ &amp;lt;#&amp;gt;  charge. I felt it would be inconsiderate of me to nag about something you give at great cost to yourself and that's why i didnt speak up. I however am in a recession and wont be able to pay the charge this month hence my askin well ahead of month's end. Can you please help. Thanks</t>
  </si>
  <si>
    <t>We tried to contact you re our offer of New Video Phone 750 anytime any network mins HALF PRICE Rental camcorder call 08000930705 or reply for delivery Wed</t>
  </si>
  <si>
    <t>Last chance 2 claim ur £150 worth of discount vouchers-Text YES to 85023 now!SavaMob-member offers mobile T Cs 08717898035. £3.00 Sub. 16 . Remove txt X or STOP</t>
  </si>
  <si>
    <t>I luv u soo much u dont understand how special u r 2 me ring u 2morrow luv u xxx</t>
  </si>
  <si>
    <t>Pls send me a comprehensive mail about who i'm paying, when and how much.</t>
  </si>
  <si>
    <t>Our Prashanthettan's mother passed away last night. pray for her and family.</t>
  </si>
  <si>
    <t xml:space="preserve">Urgent! call 09066350750 from your landline. Your complimentary 4* Ibiza Holiday or 10,000 cash await collection SAE T&amp;Cs PO BOX 434 SK3 8WP 150 ppm 18+ </t>
  </si>
  <si>
    <t>K.k:)when are you going?</t>
  </si>
  <si>
    <t>Meanwhile in the shit suite: xavier decided to give us  &amp;lt;#&amp;gt;  seconds of warning that samantha was coming over and is playing jay's guitar to impress her or some shit. Also I don't think doug realizes I don't live here anymore</t>
  </si>
  <si>
    <t>My stomach has been thru so much trauma I swear I just can't eat. I better lose weight.</t>
  </si>
  <si>
    <t>I am in office:)whats the matter..msg me now.i will call you at break:).</t>
  </si>
  <si>
    <t>Yeah there's barely enough room for the two of us, x has too many fucking shoes. Sorry man, see you later</t>
  </si>
  <si>
    <t>U reach orchard already? U wan 2 go buy tickets first?</t>
  </si>
  <si>
    <t>I am real, baby! I want to bring out your inner tigress...</t>
  </si>
  <si>
    <t>No da if you run that it activate the full version da.</t>
  </si>
  <si>
    <t>AH POOR BABY!HOPE URFEELING BETTERSN LUV! PROBTHAT OVERDOSE OF WORK HEY GO CAREFUL SPK 2 U SN LOTS OF LOVEJEN XXX.</t>
  </si>
  <si>
    <t>Stop the story. I've told him i've returned it and he's saying i should not re order it.</t>
  </si>
  <si>
    <t>Talk sexy!! Make new friends or fall in love in the worlds most discreet text dating service. Just text VIP to 83110 and see who you could meet.</t>
  </si>
  <si>
    <t>Going to take your babe out ?</t>
  </si>
  <si>
    <t>Hai ana tomarrow am coming on morning.  &amp;lt;DECIMAL&amp;gt;  ill be there in sathy then we ll go to RTO office. Reply me after came to home.</t>
  </si>
  <si>
    <t>Spoons it is then okay?</t>
  </si>
  <si>
    <t>Did he just say somebody is named tampa</t>
  </si>
  <si>
    <t>In work now. Going have in few min.</t>
  </si>
  <si>
    <t>Your brother is a genius</t>
  </si>
  <si>
    <t>Sorry, I guess whenever I can get a hold of my connections, maybe an hour or two? I'll text you</t>
  </si>
  <si>
    <t>Did u find out what time the bus is at coz i need to sort some stuff out.</t>
  </si>
  <si>
    <t>Dude ive been seeing a lotta corvettes lately</t>
  </si>
  <si>
    <t>Congratulations ur awarded either a yrs supply of CDs from Virgin Records or a Mystery Gift GUARANTEED Call 09061104283 Ts&amp;Cs www.smsco.net £1.50pm approx 3mins</t>
  </si>
  <si>
    <t>Same here, but I consider walls and bunkers and shit important just because I never play on peaceful but I guess your place is high enough that it don't matter</t>
  </si>
  <si>
    <t>PRIVATE! Your 2003 Account Statement for 07808 XXXXXX shows 800 un-redeemed S. I. M. points. Call 08719899217 Identifier Code: 41685 Expires 07/11/04</t>
  </si>
  <si>
    <t>Hello. We need some posh birds and chaps to user trial prods for champneys. Can i put you down? I need your address and dob asap. Ta r</t>
  </si>
  <si>
    <t>What do U want for Xmas? How about 100 free text messages &amp; a new video phone with half price line rental? Call free now on 0800 0721072 to find out more!</t>
  </si>
  <si>
    <t>Well am officially in a philosophical hole, so if u wanna call am at home ready to be saved!</t>
  </si>
  <si>
    <t>Its going good...no problem..but still need little experience to understand american customer voice...</t>
  </si>
  <si>
    <t>I'll text you when I drop x off</t>
  </si>
  <si>
    <t>Ugh its been a long day. I'm exhausted. Just want to cuddle up and take a nap</t>
  </si>
  <si>
    <t>Talk With Yourself Atleast Once In A Day...!!! Otherwise You Will Miss Your Best FRIEND In This WORLD...!!! -Shakespeare- SHESIL  &amp;lt;#&amp;gt;</t>
  </si>
  <si>
    <t>Shop till u Drop, IS IT YOU, either 10K, 5K, £500 Cash or £100 Travel voucher, Call now, 09064011000. NTT PO Box CR01327BT fixedline Cost 150ppm mobile vary</t>
  </si>
  <si>
    <t>Are you in castor? You need to see something</t>
  </si>
  <si>
    <t>Sunshine Quiz Wkly Q! Win a top Sony DVD player if u know which country Liverpool played in mid week? Txt ansr to 82277. £1.50 SP:Tyrone</t>
  </si>
  <si>
    <t>U have a secret admirer who is looking 2 make contact with U-find out who they R*reveal who thinks UR so special-call on 09058094565</t>
  </si>
  <si>
    <t>U have a Secret Admirer who is looking 2 make contact with U-find out who they R*reveal who thinks UR so special-call on 09065171142-stopsms-08</t>
  </si>
  <si>
    <t>Reminder: You have not downloaded the content you have already paid for. Goto http://doit. mymoby. tv/ to collect your content.</t>
  </si>
  <si>
    <t>see, i knew giving you a break a few times woul lead to you always wanting to miss curfew. I was gonna gibe you 'til one, but a MIDNIGHT movie is not gonna get out til after 2. You need to come home. You need to getsleep and, if anything, you need to b studdying ear training.</t>
  </si>
  <si>
    <t>I love to give massages. I use lots of baby oil... What is your fave position?</t>
  </si>
  <si>
    <t>Dude we should go sup again</t>
  </si>
  <si>
    <t>Yoyyooo u know how to change permissions for a drive in mac. My usb flash drive</t>
  </si>
  <si>
    <t>Gibbs unsold.mike hussey</t>
  </si>
  <si>
    <t>I like to talk pa but am not able to. I dont know y.</t>
  </si>
  <si>
    <t>Y dun cut too short leh. U dun like ah? She failed. She's quite sad.</t>
  </si>
  <si>
    <t>You unbelievable faglord</t>
  </si>
  <si>
    <t>Wife.how she knew the time of murder exactly</t>
  </si>
  <si>
    <t>Why do you ask princess?</t>
  </si>
  <si>
    <t>I am great princess! What are you thinking about me? :)</t>
  </si>
  <si>
    <t>Nutter. Cutter. Ctter. Cttergg. Cttargg. Ctargg. Ctagg. ie you</t>
  </si>
  <si>
    <t>It's ok i noe u're busy but i'm really too bored so i msg u. I oso dunno wat colour she choose 4 me one.</t>
  </si>
  <si>
    <t>Doesn't g have class early tomorrow and thus shouldn't be trying to smoke at  &amp;lt;#&amp;gt;</t>
  </si>
  <si>
    <t>Superb Thought- "Be grateful that u dont have everything u want. That means u still have an opportunity to be happier tomorrow than u are today.":-)</t>
  </si>
  <si>
    <t>Hope you are having a good week. Just checking in</t>
  </si>
  <si>
    <t>I'm used to it. I just hope my agents don't drop me since i've only booked a few things this year. This whole me in boston, them in nyc was an experiment.</t>
  </si>
  <si>
    <t>Thursday night? Yeah, sure thing, we'll work it out then</t>
  </si>
  <si>
    <t>Probably money worries. Things are coming due and i have several outstanding invoices for work i did two and three months ago.</t>
  </si>
  <si>
    <t>How is it possible to teach you. And where.</t>
  </si>
  <si>
    <t>I wonder if your phone battery went dead ? I had to tell you, I love you babe</t>
  </si>
  <si>
    <t xml:space="preserve">Lovely smell on this bus and it ain't tobacco... </t>
  </si>
  <si>
    <t>We're all getting worried over here, derek and taylor have already assumed the worst</t>
  </si>
  <si>
    <t>Hey what's up charles sorry about the late reply.</t>
  </si>
  <si>
    <t>all the lastest from Stereophonics, Marley, Dizzee Racal, Libertines and The Strokes! Win Nookii games with Flirt!! Click TheMob WAP Bookmark or text WAP to 82468</t>
  </si>
  <si>
    <t>I.ll give her once i have it. Plus she said grinule greet you whenever we speak</t>
  </si>
  <si>
    <t>WHITE FUDGE OREOS ARE IN STORES</t>
  </si>
  <si>
    <t>January Male Sale! Hot Gay chat now cheaper, call 08709222922. National rate from 1.5p/min cheap to 7.8p/min peak! To stop texts call 08712460324 (10p/min)</t>
  </si>
  <si>
    <t>My love ! How come it took you so long to leave for Zaher's? I got your words on ym and was happy to see them but was sad you had left. I miss you</t>
  </si>
  <si>
    <t>I am sorry it hurt you.</t>
  </si>
  <si>
    <t>Can't. I feel nauseous. I'm so pissed. I didn't eat any sweets all week cause today I was planning to pig out. I was dieting all week. And now I'm not hungry :/</t>
  </si>
  <si>
    <t>Ok lor but not too early. Me still having project meeting now.</t>
  </si>
  <si>
    <t>Call me da, i am waiting for your call.</t>
  </si>
  <si>
    <t>I could ask carlos if we could get more if anybody else can chip in</t>
  </si>
  <si>
    <t>Was actually about to send you a reminder today. Have a wonderful weekend</t>
  </si>
  <si>
    <t>When people see my msgs, They think Iam addicted to msging... They are wrong, Bcoz They don\'t know that Iam addicted to my sweet Friends..!! BSLVYL</t>
  </si>
  <si>
    <t xml:space="preserve">Hey you gave them your photo when you registered for driving ah? Tmr wanna meet at yck? </t>
  </si>
  <si>
    <t>Dont talk to him ever ok its my word.</t>
  </si>
  <si>
    <t>When u wana see it then</t>
  </si>
  <si>
    <t>On ma way to school. Can you pls send me ashley's number</t>
  </si>
  <si>
    <t>It shall be fine. I have avalarr now. Will hollalater</t>
  </si>
  <si>
    <t>She went to attend another two rounds today..but still did't reach home..</t>
  </si>
  <si>
    <t>Actually i deleted my old website..now i m blogging at magicalsongs.blogspot.com</t>
  </si>
  <si>
    <t>K, wait chikku..il send aftr  &amp;lt;#&amp;gt; mins</t>
  </si>
  <si>
    <t>But I'm on a diet. And I ate 1 too many slices of pizza yesterday. Ugh I'm ALWAYS on a diet.</t>
  </si>
  <si>
    <t>K:)i will give my kvb acc details:)</t>
  </si>
  <si>
    <t>Oh all have to come ah?</t>
  </si>
  <si>
    <t>money!!! you r a lucky winner ! 2 claim your prize text money 2 88600 over £1million to give away ! ppt150x3+normal text rate box403 w1t1jy</t>
  </si>
  <si>
    <t>I'm really sorry i won't b able 2 do this friday.hope u can find an alternative.hope yr term's going ok:-)</t>
  </si>
  <si>
    <t>Congratulations ore mo owo re wa. Enjoy it and i wish you many happy moments to and fro wherever you go</t>
  </si>
  <si>
    <t>So do you have samus shoulders yet</t>
  </si>
  <si>
    <t>What time you think you'll have it? Need to know when I should be near campus</t>
  </si>
  <si>
    <t>Dear Matthew please call 09063440451 from a landline, your complimentary 4*Lux Tenerife holiday or £1000 CASH await collection. ppm150 SAE T&amp;Cs Box334 SK38XH.</t>
  </si>
  <si>
    <t>Then dun wear jeans lor...</t>
  </si>
  <si>
    <t>Since when, which side, any fever, any vomitin.</t>
  </si>
  <si>
    <t>K:)k.are you in college?</t>
  </si>
  <si>
    <t>Urgent! call 09061749602 from Landline. Your complimentary 4* Tenerife Holiday or £10,000 cash await collection SAE T&amp;Cs BOX 528 HP20 1YF 150ppm 18+</t>
  </si>
  <si>
    <t>Better. Made up for Friday and stuffed myself like a pig yesterday. Now I feel bleh. But at least its not writhing pain kind of bleh.</t>
  </si>
  <si>
    <t>No we sell it all so we'll have tons if coins. Then sell our coins to someone thru paypal. Voila! Money back in life pockets:)</t>
  </si>
  <si>
    <t>Theyre doing it to lots of places. Only hospitals and medical places are safe.</t>
  </si>
  <si>
    <t>How about getting in touch with folks waiting for company? Just txt back your NAME and AGE to opt in! Enjoy the community (150p/SMS)</t>
  </si>
  <si>
    <t>And also I've sorta blown him off a couple times recently so id rather not text him out of the blue looking for weed</t>
  </si>
  <si>
    <t>I sent my scores to sophas and i had to do secondary application for a few schools. I think if you are thinking of applying, do a research on cost also. Contact joke ogunrinde, her school is one me the less expensive ones</t>
  </si>
  <si>
    <t>I cant wait to see you! How were the photos were useful? :)</t>
  </si>
  <si>
    <t>Ur cash-balance is currently 500 pounds - to maximize ur cash-in now send GO to 86688 only 150p/msg. CC: 08718720201 PO BOX 114/14 TCR/W1</t>
  </si>
  <si>
    <t xml:space="preserve">Hey i booked the kb on sat already... what other lessons are we going for ah? Keep your sat night free we need to meet and confirm our lodging </t>
  </si>
  <si>
    <t>Chk in ur belovd ms dict</t>
  </si>
  <si>
    <t>Is that what time you want me to come?</t>
  </si>
  <si>
    <t>Awesome, lemme know whenever you're around</t>
  </si>
  <si>
    <t>Shb b ok lor... Thanx...</t>
  </si>
  <si>
    <t>Beautiful Truth against Gravity.. Read carefully: "Our heart feels light when someone is in it.. But it feels very heavy when someone leaves it.." GOOD NIGHT</t>
  </si>
  <si>
    <t>Also remember to get dobby's bowl from your car</t>
  </si>
  <si>
    <t>Filthy stories and GIRLS waiting for your</t>
  </si>
  <si>
    <t>Sorry i now then c ur msg... Yar lor so poor thing... But only 4 one night... Tmr u'll have a brand new room 2 sleep in...</t>
  </si>
  <si>
    <t>Love isn't a decision, it's a feeling. If we could decide who to love, then, life would be much simpler, but then less magical</t>
  </si>
  <si>
    <t>Welp apparently he retired</t>
  </si>
  <si>
    <t>My sort code is  and acc no is . The bank is natwest. Can you reply to confirm i've sent this to the right person!</t>
  </si>
  <si>
    <t>Where @</t>
  </si>
  <si>
    <t>U sure u can't take any sick time?</t>
  </si>
  <si>
    <t>URGENT! We are trying to contact U. Todays draw shows that you have won a £800 prize GUARANTEED. Call 09050001808 from land line. Claim M95. Valid12hrs only</t>
  </si>
  <si>
    <t>Yo chad which gymnastics class do you wanna take? The site says Christians class is full..</t>
  </si>
  <si>
    <t>Or better still can you catch her and let ask her if she can sell  &amp;lt;#&amp;gt;  for me.</t>
  </si>
  <si>
    <t>I am not sure about night menu. . . I know only about noon menu</t>
  </si>
  <si>
    <t>What do u want when i come back?.a beautiful necklace as a token of my heart for you.thats what i will give but ONLY to MY WIFE OF MY LIKING.BE THAT AND SEE..NO ONE can give you that.dont call me.i will wait till i come.</t>
  </si>
  <si>
    <t>Are you willing to go for aptitude class.</t>
  </si>
  <si>
    <t>It wont b until 2.15 as trying 2 sort house out, is that ok?</t>
  </si>
  <si>
    <t>Yar lor he wan 2 go c horse racing today mah, so eat earlier lor. I ate chicken rice. U?</t>
  </si>
  <si>
    <t>Haha awesome, omw back now then</t>
  </si>
  <si>
    <t>Yup i thk so until e shop closes lor.</t>
  </si>
  <si>
    <t>what is your account number?</t>
  </si>
  <si>
    <t>Eh u send wrongly lar...</t>
  </si>
  <si>
    <t xml:space="preserve">Hey no I ad a crap nite was borin without ya 2 boggy with me u boring biatch! Thanx but u wait til nxt time il ave ya </t>
  </si>
  <si>
    <t>Ok i shall talk to him</t>
  </si>
  <si>
    <t>Dont hesitate. You know this is the second time she has had weakness like that. So keep i notebook of what she eat and did the day before or if anything changed the day before so that we can be sure its nothing</t>
  </si>
  <si>
    <t>Hey you can pay. With salary de. Only  &amp;lt;#&amp;gt; .</t>
  </si>
  <si>
    <t>Another month. I need chocolate weed and alcohol.</t>
  </si>
  <si>
    <t>If he started searching he will get job in few days.he have great potential and talent.</t>
  </si>
  <si>
    <t>Reckon need to be in town by eightish to walk from * carpark.</t>
  </si>
  <si>
    <t>Congrats! 2 mobile 3G Videophones R yours. call 09063458130 now! videochat wid your mates, play java games, Dload polyPH music, noline rentl.</t>
  </si>
  <si>
    <t>LOOK AT THE FUCKIN TIME. WHAT THE FUCK YOU THINK IS UP</t>
  </si>
  <si>
    <t>Yo guess what I just dropped</t>
  </si>
  <si>
    <t>Carlos says he'll be at mu in  &amp;lt;#&amp;gt;  minutes</t>
  </si>
  <si>
    <t>I'm in office now . I will call you  &amp;lt;#&amp;gt;  min:)</t>
  </si>
  <si>
    <t>Geeee ... I miss you already, you know ? Your all I can think about. Fuck, I can't wait till next year when we will be together ... *loving kiss*</t>
  </si>
  <si>
    <t>Yun ah.the ubi one say if ü wan call by tomorrow.call 67441233 look for irene.ere only got bus8,22,65,61,66,382. Ubi cres,ubi tech park.6ph for 1st 5wkg days.èn</t>
  </si>
  <si>
    <t>Ugh. Gotta drive back to sd from la. My butt is sore.</t>
  </si>
  <si>
    <t>26th OF JULY</t>
  </si>
  <si>
    <t>Hi im having the most relaxing time ever! we have to get up at 7am every day! was the party good the other night? I get home tomorrow at 5ish.</t>
  </si>
  <si>
    <t>Up to ü... Ü wan come then come lor... But i din c any stripes skirt...</t>
  </si>
  <si>
    <t>The Xmas story is peace.. The Xmas msg is love.. The Xmas miracle is jesus.. Hav a blessed month ahead &amp;amp; wish U Merry Xmas...</t>
  </si>
  <si>
    <t>I can't, I don't have her number!</t>
  </si>
  <si>
    <t>Change again... It's e one next to escalator...</t>
  </si>
  <si>
    <t>Yetunde i'm in class can you not run water on it to make it ok. Pls now.</t>
  </si>
  <si>
    <t xml:space="preserve">Not a lot has happened here. Feels very quiet. Beth is at her aunts and charlie is working lots. Just me and helen in at the mo. How have you been? </t>
  </si>
  <si>
    <t>Then ü wait 4 me at bus stop aft ur lect lar. If i dun c ü then i go get my car then come back n pick ü.</t>
  </si>
  <si>
    <t>Aight will do, thanks again for comin out</t>
  </si>
  <si>
    <t>No..but heard abt tat..</t>
  </si>
  <si>
    <t>&amp;lt;#&amp;gt;  am I think? Should say on syllabus</t>
  </si>
  <si>
    <t>Umma. Did she say anything</t>
  </si>
  <si>
    <t>Give me a sec to think think about it</t>
  </si>
  <si>
    <t>Panasonic &amp; BluetoothHdset FREE. Nokia FREE. Motorola FREE &amp; DoubleMins &amp; DoubleTxt on Orange contract. Call MobileUpd8 on 08000839402 or call 2optout</t>
  </si>
  <si>
    <t>I don't quite know what to do. I still can't get hold of anyone. I cud pick you up bout 7.30pm and we can see if they're in the pub?</t>
  </si>
  <si>
    <t>Poyyarikatur,kolathupalayam,unjalur post,erode dis, &amp;lt;#&amp;gt; .</t>
  </si>
  <si>
    <t>Dear Hero,i am leaving to qatar tonite for an apt opportunity.pls do keep in touch at  &amp;lt;EMAIL&amp;gt; ,kerala</t>
  </si>
  <si>
    <t>Lol I would but my mom would have a fit and tell the whole family how crazy and terrible I am</t>
  </si>
  <si>
    <t>I just got home babe, are you still awake ?</t>
  </si>
  <si>
    <t>I dunno they close oredi not... Ü v ma fan...</t>
  </si>
  <si>
    <t>Just buy a pizza. Meat lovers or supreme. U get to pick.</t>
  </si>
  <si>
    <t>Ya, told..she was asking wats matter?</t>
  </si>
  <si>
    <t>Dear,regret i cudnt pick call.drove down frm ctla now at cochin home.left mobile in car..ente style ishtamayoo?happy bakrid!</t>
  </si>
  <si>
    <t>FREE for 1st week! No1 Nokia tone 4 ur mob every week just txt NOKIA to 8007 Get txting and tell ur mates www.getzed.co.uk POBox 36504 W45WQ norm150p/tone 16+</t>
  </si>
  <si>
    <t>Shall i send that exe to your mail id.</t>
  </si>
  <si>
    <t>Nope watching tv at home... Not going out. V bored...</t>
  </si>
  <si>
    <t>Don know..wait i will check it.</t>
  </si>
  <si>
    <t>Good afternoon on this glorious anniversary day, my sweet J !! I hope this finds you happy and content, my Prey. I think of you and send a teasing kiss from across the sea coaxing images of fond souveniers ... You Cougar-Pen</t>
  </si>
  <si>
    <t>Guess what! Somebody you know secretly fancies you! Wanna find out who it is? Give us a call on 09065394514 From Landline DATEBox1282EssexCM61XN 150p/min 18</t>
  </si>
  <si>
    <t>We still on for tonight?</t>
  </si>
  <si>
    <t>May i call You later Pls</t>
  </si>
  <si>
    <t>Hasn't that been the pattern recently crap weekends?</t>
  </si>
  <si>
    <t>I have a sore throat. It's scratches when I talk</t>
  </si>
  <si>
    <t>Yes da. Any plm at ur office</t>
  </si>
  <si>
    <t>Are you not around or just still asleep? :V</t>
  </si>
  <si>
    <t>Lol you forgot it eh ? Yes, I'll bring it in babe</t>
  </si>
  <si>
    <t>Its good, we'll find a way</t>
  </si>
  <si>
    <t>Can not use foreign stamps in this country. Good lecture .</t>
  </si>
  <si>
    <t>Yup bathe liao...</t>
  </si>
  <si>
    <t>HAPPY NEW YEAR MY NO.1 MAN</t>
  </si>
  <si>
    <t>OH MR SHEFFIELD! You wanna play THAT game, okay. You're the boss and I'm the nanny. You give me a raise and I'll give YOU one!!</t>
  </si>
  <si>
    <t>ZOE IT JUST HIT ME 2 IM FUCKING SHITIN MYSELF IL DEFO TRY MY HARDEST 2 CUM 2MOROW LUV U MILLIONS LEKDOG</t>
  </si>
  <si>
    <t>Hello baby, did you get back to your mom's ? Are you setting up the computer now ? Filling your belly ? How goes it loverboy ? I miss you already ... *sighs*</t>
  </si>
  <si>
    <t>No my blankets are sufficient, thx</t>
  </si>
  <si>
    <t>naughty little thought: 'its better to flirt, flirt n flirt, rather than loving someone n gettin hurt, hurt n hurt...:-) Gud nyt</t>
  </si>
  <si>
    <t>Edison has rightly said, "A fool can ask more questions than a wise man can answer" Now you know why all of us are speechless during ViVa.. GM,GN,GE,GNT:-)</t>
  </si>
  <si>
    <t>They just talking thats it de. They wont any other.</t>
  </si>
  <si>
    <t>Today am going to college so am not able to atten the class.</t>
  </si>
  <si>
    <t>I'm in class. Will holla later</t>
  </si>
  <si>
    <t>Mmm thats better now i got a roast down me! id b better if i had a few drinks down me 2! Good indian?</t>
  </si>
  <si>
    <t>We know someone who you know that fancies you. Call 09058097218 to find out who. POBox 6, LS15HB 150p</t>
  </si>
  <si>
    <t xml:space="preserve">Come round, it's . </t>
  </si>
  <si>
    <t>Do 1 thing! Change that sentence into: "Because i want 2 concentrate in my educational career im leaving here.."</t>
  </si>
  <si>
    <t>1000's flirting NOW! Txt GIRL or BLOKE &amp; ur NAME &amp; AGE, eg GIRL ZOE 18 to 8007 to join and get chatting!</t>
  </si>
  <si>
    <t>I walked an hour 2 c u! doesnt that show I care y wont u believe im serious?</t>
  </si>
  <si>
    <t>18 days to Euro2004 kickoff! U will be kept informed of all the latest news and results daily. Unsubscribe send GET EURO STOP to 83222.</t>
  </si>
  <si>
    <t>Are you available for soiree on June 3rd?</t>
  </si>
  <si>
    <t>Do u noe wat time e place dat sells 4d closes?</t>
  </si>
  <si>
    <t>I got another job! The one at the hospital doing data analysis or something, starts on monday! Not sure when my thesis will got finished</t>
  </si>
  <si>
    <t>Jay's getting really impatient and belligerent</t>
  </si>
  <si>
    <t>HIYA COMIN 2 BRISTOL 1 ST WEEK IN APRIL. LES GOT OFF + RUDI ON NEW YRS EVE BUT I WAS SNORING.THEY WERE DRUNK! U BAK AT COLLEGE YET? MY WORK SENDS INK 2 BATH.</t>
  </si>
  <si>
    <t>I'm at work. Please call</t>
  </si>
  <si>
    <t>Then u drive lor.</t>
  </si>
  <si>
    <t>Ard 515 like dat. Y?</t>
  </si>
  <si>
    <t>Tell me they're female :V how're you throwing in? We're deciding what all to get now</t>
  </si>
  <si>
    <t>EASTENDERS TV Quiz. What FLOWER does DOT compare herself to? D= VIOLET E= TULIP F= LILY txt D E or F to 84025 NOW 4 chance 2 WIN £100 Cash WKENT/150P16+</t>
  </si>
  <si>
    <t>I'm working technical support :)voice process.networking field.</t>
  </si>
  <si>
    <t>I might come to kerala for 2 days.so you can be prepared to take a leave once i finalise .dont plan any travel during my visit.need to finish urgent works.</t>
  </si>
  <si>
    <t>Ok. Not sure what time tho as not sure if can get to library before class. Will try. See you at some point! Have good eve.</t>
  </si>
  <si>
    <t>We have new local dates in your area - Lots of new people registered in YOUR AREA. Reply DATE to start now! 18 only www.flirtparty.us REPLYS150</t>
  </si>
  <si>
    <t>That's fine, I'll bitch at you about it later then</t>
  </si>
  <si>
    <t>No my mum went 2 dentist.</t>
  </si>
  <si>
    <t>Once free call me sir. I am waiting for you.</t>
  </si>
  <si>
    <t>Meeting u is my work. . . Tel me when shall i do my work tomorrow</t>
  </si>
  <si>
    <t>Someone U know has asked our dating service 2 contact you! Cant Guess who? CALL 09058091854 NOW all will be revealed. PO BOX385 M6 6WU</t>
  </si>
  <si>
    <t>Jus finish bathing...</t>
  </si>
  <si>
    <t>alright, I'll make sure the car is back tonight</t>
  </si>
  <si>
    <t>URGENT! We are trying to contact U. Todays draw shows that you have won a £800 prize GUARANTEED. Call 09050003091 from land line. Claim C52. Valid12hrs only</t>
  </si>
  <si>
    <t>Dear U've been invited to XCHAT. This is our final attempt to contact u! Txt CHAT to 86688</t>
  </si>
  <si>
    <t>Lul im gettin some juicy gossip at the hospital. Two nurses are talking about how fat they are gettin. And one thinks shes obese. Oyea.</t>
  </si>
  <si>
    <t>Aight ill get on fb in a couple minutes</t>
  </si>
  <si>
    <t>Oi. Ami parchi na re. Kicchu kaaj korte iccha korche na. Phone ta tul na. Plz. Plz.</t>
  </si>
  <si>
    <t>Where can download clear movies. Dvd copies.</t>
  </si>
  <si>
    <t>Yep, by the pretty sculpture</t>
  </si>
  <si>
    <t>Convey my regards to him</t>
  </si>
  <si>
    <t>Me too watching surya movie only. . .after 6 pm vijay movie POKKIRI</t>
  </si>
  <si>
    <t>You tell what happen dont behave like this to me. Ok no need to say</t>
  </si>
  <si>
    <t>Can u get pic msgs to your phone?</t>
  </si>
  <si>
    <t>Send to someone else :-)</t>
  </si>
  <si>
    <t>Wat makes some people dearer is not just de happiness dat u feel when u meet them but de pain u feel when u miss dem!!!</t>
  </si>
  <si>
    <t>For me the love should start with attraction.i should feel that I need her every time around me.she should be the first thing which comes in my thoughts.I would start the day and end it with her.she should be there every time I dream.love will be then when my every breath has her name.my life should happen around her.my life will be named to her.I would cry for her.will give all my happiness and take all her sorrows.I will be ready to fight with anyone for her.I will be in love when I will be doing the craziest things for her.love will be when I don't have to proove anyone that my girl is the most beautiful lady on the whole planet.I will always be singing praises for her.love will be when I start up making chicken curry and end up makiing sambar.life will be the most beautiful then.will get every morning and thank god for the day because she is with me.I would like to say a lot..will tell later..</t>
  </si>
  <si>
    <t>FR'NDSHIP is like a needle of a clock. Though V r in d same clock, V r nt able 2 met. Evn if V meet,itz only 4few seconds. Bt V alwys stay conected. Gud 9t;-)</t>
  </si>
  <si>
    <t>I don't think he has spatula hands!</t>
  </si>
  <si>
    <t>You can never do NOTHING</t>
  </si>
  <si>
    <t>You are awarded a SiPix Digital Camera! call 09061221061 from landline. Delivery within 28days. T Cs Box177. M221BP. 2yr warranty. 150ppm. 16 . p p£3.99</t>
  </si>
  <si>
    <t>Goodmorning today i am late for  &amp;lt;DECIMAL&amp;gt; min.</t>
  </si>
  <si>
    <t xml:space="preserve">WIN URGENT! Your mobile number has been awarded with a £2000 prize GUARANTEED call 09061790121 from land line. claim 3030 valid 12hrs only 150ppm </t>
  </si>
  <si>
    <t>Please da call me any mistake from my side sorry da. Pls da goto doctor.</t>
  </si>
  <si>
    <t>Where r we meeting?</t>
  </si>
  <si>
    <t>Well the weather in cali's great. But its complexities are great. You need a car to move freely, its taxes are outrageous. But all in all its a great place. The sad part is i missing home.</t>
  </si>
  <si>
    <t>Now only i reached home. . . I am very tired now. . I will come tomorro</t>
  </si>
  <si>
    <t>Ryder unsold.now gibbs.</t>
  </si>
  <si>
    <t>Dear Subscriber ur draw 4 £100 gift voucher will b entered on receipt of a correct ans. When was Elvis Presleys Birthday? TXT answer to 80062</t>
  </si>
  <si>
    <t>Don't fret. I'll buy the ovulation test strips and send them to you. You wont get them til like march. Can you send me your postal address.u'll be alright.Okay.</t>
  </si>
  <si>
    <t>NO GIFTS!! You trying to get me to throw myself off a cliff or something?</t>
  </si>
  <si>
    <t>Been up to ne thing interesting. Did you have a good birthday? When are u wrking nxt? I started uni today.</t>
  </si>
  <si>
    <t>You busy or can I come by at some point and figure out what we're doing tomorrow</t>
  </si>
  <si>
    <t>Yeah go on then, bored and depressed sittin waitin for phone to ring... Hope the wind drops though, scary</t>
  </si>
  <si>
    <t>Black shirt n blue jeans... I thk i c ü...</t>
  </si>
  <si>
    <t>Aiyah sorry lor... I watch tv watch until i forgot 2 check my phone.</t>
  </si>
  <si>
    <t>Message Important information for O2 user. Today is your lucky day! 2 find out why log onto http://www.urawinner.com there is a fantastic surprise awaiting you</t>
  </si>
  <si>
    <t>on hen night. Going with a swing</t>
  </si>
  <si>
    <t>Good afternoon, my love. How goes your day ? What are you up to ? I woke early and am online waiting for you ... Hmmm ... Italian boy is online I see . *grins*</t>
  </si>
  <si>
    <t>From someone not to smoke when every time I've smoked in the last two weeks is because of you calling or texting me that you wanted to smoke</t>
  </si>
  <si>
    <t>No you'll just get a headache trying to figure it out. U can trust me to do the math. I promise. O:-)</t>
  </si>
  <si>
    <t>S s..first time..dhoni rocks...</t>
  </si>
  <si>
    <t>Ok ill tell the company</t>
  </si>
  <si>
    <t>Awesome, think we can get an 8th at usf some time tonight?</t>
  </si>
  <si>
    <t>So that means you still think of teju</t>
  </si>
  <si>
    <t>No I'm good for the movie, is it ok if I leave in an hourish?</t>
  </si>
  <si>
    <t>No no:)this is kallis home ground.amla home town is durban:)</t>
  </si>
  <si>
    <t>So lets make it saturday or monday as per convenience.</t>
  </si>
  <si>
    <t>Hey... What time is your driving on fri? We go for evaluation on fri?</t>
  </si>
  <si>
    <t>449050000301 You have won a £2,000 price! To claim, call 09050000301.</t>
  </si>
  <si>
    <t>I'm going 4 lunch now wif my family then aft dat i go str 2 orchard lor.</t>
  </si>
  <si>
    <t>Bored of speed dating? Try SPEEDCHAT, txt SPEEDCHAT to 80155, if you don't like em txt SWAP and get a new chatter! Chat80155 POBox36504W45WQ 150p/msg rcd 16</t>
  </si>
  <si>
    <t>Cancel cheyyamo?and get some money back?</t>
  </si>
  <si>
    <t>Do you want 750 anytime any network mins 150 text and a NEW video phone for only five pounds per week call 08000776320 now or reply for delivery Tomorrow</t>
  </si>
  <si>
    <t>Ok.ok ok..then..whats ur todays plan</t>
  </si>
  <si>
    <t>Good morning princess! How are you?</t>
  </si>
  <si>
    <t>Aiyar sorry lor forgot 2 tell u...</t>
  </si>
  <si>
    <t>For taking part in our mobile survey yesterday! You can now have 500 texts 2 use however you wish. 2 get txts just send TXT to 80160 T&amp;C www.txt43.com 1.50p</t>
  </si>
  <si>
    <t xml:space="preserve">Not tonight mate. Catching up on some sleep. This is my new number by the way. </t>
  </si>
  <si>
    <t>Height of "Oh shit....!!" situation: A guy throws a luv letter on a gal but falls on her brothers head whos a gay,.;-):-D</t>
  </si>
  <si>
    <t>Ur HMV Quiz cash-balance is currently £500 - to maximize ur cash-in now send HMV1 to 86688 only 150p/msg</t>
  </si>
  <si>
    <t>So check your errors and if you had difficulties, do correction.</t>
  </si>
  <si>
    <t>Howz pain?hope u r fine..</t>
  </si>
  <si>
    <t>U wake up already? Thanx 4 e tau sar piah it's quite nice.</t>
  </si>
  <si>
    <t>K do I need a login or anything</t>
  </si>
  <si>
    <t>Dont forget you can place as many FREE Requests with 1stchoice.co.uk as you wish. For more Information call 08707808226.</t>
  </si>
  <si>
    <t>LOL ... No just was busy</t>
  </si>
  <si>
    <t>What * u wearing?</t>
  </si>
  <si>
    <t>Oh:)as usual vijay film or its different?</t>
  </si>
  <si>
    <t>I don't know u and u don't know me. Send CHAT to 86688 now and let's find each other! Only 150p/Msg rcvd. HG/Suite342/2Lands/Row/W1J6HL LDN. 18 years or over.</t>
  </si>
  <si>
    <t>Have you had a good day? Mine was really busy are you up to much tomorrow night?</t>
  </si>
  <si>
    <t>And is there a way you can send shade's stuff to her. And she has been wonderful too.</t>
  </si>
  <si>
    <t>Really... I tot ur paper ended long ago... But wat u copied jus now got use? U happy lar... I still haf 2 study :-(</t>
  </si>
  <si>
    <t>Thank you, winner notified by sms. Good Luck! No future marketing reply STOP to 84122 customer services 08450542832</t>
  </si>
  <si>
    <t>Babe ? I lost you ... :-(</t>
  </si>
  <si>
    <t>Ok... Help me ask if she's working tmr a not?</t>
  </si>
  <si>
    <t>I'm not driving... Raining! Then i'll get caught at e mrt station lor.</t>
  </si>
  <si>
    <t>Not a drop in the tank</t>
  </si>
  <si>
    <t>(That said can you text him one more time?)</t>
  </si>
  <si>
    <t>Ok i go change also...</t>
  </si>
  <si>
    <t>1000's of girls many local 2 u who r virgins 2 this &amp; r ready 2 4fil ur every sexual need. Can u 4fil theirs? text CUTE to 69911(£1.50p. m)</t>
  </si>
  <si>
    <t>Did u find a sitter for kaitlyn? I was sick and slept all day yesterday.</t>
  </si>
  <si>
    <t>Sorry man, accidentally left my phone on silent last night and didn't check it til I got up</t>
  </si>
  <si>
    <t>Hey.. Something came up last min.. Think i wun be signing up tmr.. Hee</t>
  </si>
  <si>
    <t>He's an adult and would learn from the experience. There's no real danger. I just dont like peeps using drugs they dont need. But no comment</t>
  </si>
  <si>
    <t>Hey! There's veggie pizza... :/</t>
  </si>
  <si>
    <t>Yun buying... But school got offer 2000 plus only...</t>
  </si>
  <si>
    <t>You sure your neighbors didnt pick it up</t>
  </si>
  <si>
    <t>K. I will sent it again</t>
  </si>
  <si>
    <t>Well. Im computerless. Time to make some oreo truffles</t>
  </si>
  <si>
    <t>Haha yeah I see that now, be there in a sec</t>
  </si>
  <si>
    <t>I am not having her number sir</t>
  </si>
  <si>
    <t>Lol now I'm after that hot air balloon!</t>
  </si>
  <si>
    <t>Ok . . now i am in bus. . If i come soon i will come otherwise tomorrow</t>
  </si>
  <si>
    <t>Msgs r not time pass.They silently say that I am thinking of U right now and also making U think of me at least 4 a moment. Gd nt.swt drms @Shesil</t>
  </si>
  <si>
    <t>Yeah, we can probably swing by once my roommate finishes up with his girl</t>
  </si>
  <si>
    <t>Got what it takes 2 take part in the WRC Rally in Oz? U can with Lucozade Energy! Text RALLY LE to 61200 (25p), see packs or lucozade.co.uk/wrc &amp; itcould be u!</t>
  </si>
  <si>
    <t>Happy new years melody!</t>
  </si>
  <si>
    <t>Ü dun need to pick ur gf?</t>
  </si>
  <si>
    <t>Yay! You better not have told that to 5 other girls either.</t>
  </si>
  <si>
    <t>Horrible u eat macs eat until u forgot abt me already rite... U take so long 2 reply. I thk it's more toot than b4 so b prepared. Now wat shall i eat?</t>
  </si>
  <si>
    <t xml:space="preserve">Did he say how fantastic I am by any chance, or anything need a bigger life lift as losing the will 2 live, do you think I would be the first person 2 die from N V Q? </t>
  </si>
  <si>
    <t>Just nw i came to hme da..</t>
  </si>
  <si>
    <t>I'm outside islands, head towards hard rock and you'll run into me</t>
  </si>
  <si>
    <t>To day class is there are no class.</t>
  </si>
  <si>
    <t>I'm in chennai velachery:)</t>
  </si>
  <si>
    <t>You flippin your shit yet?</t>
  </si>
  <si>
    <t>K give me a sec, breaking a  &amp;lt;#&amp;gt;  at cstore</t>
  </si>
  <si>
    <t>Am i that much bad to avoid like this?</t>
  </si>
  <si>
    <t>Yo, you around? Just got my car back</t>
  </si>
  <si>
    <t>Annoying isn't it.</t>
  </si>
  <si>
    <t>Goodmorning, Today i am late for  &amp;lt;#&amp;gt; min.</t>
  </si>
  <si>
    <t>There's no point hangin on to mr not right if he's not makin u happy</t>
  </si>
  <si>
    <t>All will come alive.better correct any good looking figure there itself..</t>
  </si>
  <si>
    <t>In that case I guess I'll see you at campus lodge</t>
  </si>
  <si>
    <t>We're done...</t>
  </si>
  <si>
    <t>Come to my home for one last time i wont do anything. Trust me.</t>
  </si>
  <si>
    <t>I was up all night too worrying about this appt. It's a shame we missed a girls night out with quizzes popcorn and you doing my hair.</t>
  </si>
  <si>
    <t>Sex up ur mobile with a FREE sexy pic of Jordan! Just text BABE to 88600. Then every wk get a sexy celeb! PocketBabe.co.uk 4 more pics. 16 £3/wk 087016248</t>
  </si>
  <si>
    <t>Ok... C ya...</t>
  </si>
  <si>
    <t>You have 1 new voicemail. Please call 08719181503</t>
  </si>
  <si>
    <t>What he said is not the matter. My mind saying some other matter is there.</t>
  </si>
  <si>
    <t>Al he does is moan at me if n e thin goes wrong its my fault&amp;al de arguments r my fault&amp;fed up of him of himso y bother? Hav 2go, thanx.xx</t>
  </si>
  <si>
    <t>NEFT Transaction with reference number  &amp;lt;#&amp;gt;  for Rs. &amp;lt;DECIMAL&amp;gt;  has been credited to the beneficiary account on  &amp;lt;#&amp;gt;  at  &amp;lt;TIME&amp;gt; : &amp;lt;#&amp;gt;</t>
  </si>
  <si>
    <t>Otherwise had part time job na-tuition..</t>
  </si>
  <si>
    <t>I know she called me</t>
  </si>
  <si>
    <t>Me also da, i feel yesterday night  wait til 2day night dear.</t>
  </si>
  <si>
    <t>Thanks for understanding. I've been trying to tell sura that.</t>
  </si>
  <si>
    <t>WIN a year supply of CDs 4 a store of ur choice worth £500 &amp; enter our £100 Weekly draw txt MUSIC to 87066 Ts&amp;Cs www.Ldew.com.subs16+1win150ppmx3</t>
  </si>
  <si>
    <t>The whole car appreciated the last two! Dad and are having a map reading semi argument but apart from that things are going ok. P.</t>
  </si>
  <si>
    <t>As a SIM subscriber, you are selected to receive a Bonus! Get it delivered to your door, Txt the word OK to No: 88600 to claim. 150p/msg, EXP. 30Apr</t>
  </si>
  <si>
    <t>I need you to be in my strong arms...</t>
  </si>
  <si>
    <t>Also maaaan are you missing out</t>
  </si>
  <si>
    <t>His bday real is in april .</t>
  </si>
  <si>
    <t>Guessin you ain't gonna be here before 9?</t>
  </si>
  <si>
    <t>Ok then i will come to ur home after half an hour</t>
  </si>
  <si>
    <t>Yo, the game almost over? Want to go to walmart soon</t>
  </si>
  <si>
    <t>Yeah, probably but not sure. Ilol let u know, but personally I wuldnt bother, then again if ur goin to then I mite as well!!</t>
  </si>
  <si>
    <t>I'll text now! All creepy like so he won't think that we forgot</t>
  </si>
  <si>
    <t>that would be good … I'll phone you tomo lunchtime, shall I, to organise something?</t>
  </si>
  <si>
    <t>You have 1 new voicemail. Please call 08719181513.</t>
  </si>
  <si>
    <t>Damn, can you make it tonight or do you want to just wait til tomorrow</t>
  </si>
  <si>
    <t>K..k..i'm also fine:)when will you complete the course?</t>
  </si>
  <si>
    <t>True. It is passable. And if you get a high score and apply for phd, you get 5years of salary. So it makes life easier.</t>
  </si>
  <si>
    <t>No. 1 Nokia Tone 4 ur mob every week! Just txt NOK to 87021. 1st Tone FREE ! so get txtin now and tell ur friends. 150p/tone. 16 reply HL 4info</t>
  </si>
  <si>
    <t>Prakesh is there know.</t>
  </si>
  <si>
    <t>Teach me apps da. When you come to college.</t>
  </si>
  <si>
    <t>Rofl betta invest in some  anti aging products</t>
  </si>
  <si>
    <t>sir, you will receive the account no another 1hr time. Sorry for the delay.</t>
  </si>
  <si>
    <t>Reply with your name and address and YOU WILL RECEIVE BY POST a weeks completely free accommodation at various global locations www.phb1.com ph:08700435505150p</t>
  </si>
  <si>
    <t>So ü'll be submitting da project tmr rite?</t>
  </si>
  <si>
    <t>FREE entry into our £250 weekly comp just send the word ENTER to 84128 NOW. 18 T&amp;C www.textcomp.com cust care 08712405020.</t>
  </si>
  <si>
    <t>Jus ans me lar. U'll noe later.</t>
  </si>
  <si>
    <t>I want to send something that can sell fast.  &amp;lt;#&amp;gt; k is not easy money.</t>
  </si>
  <si>
    <t>have got * few things to do. may be in * pub later.</t>
  </si>
  <si>
    <t>1's finish meeting call me.</t>
  </si>
  <si>
    <t>Lol ok. I'll snatch her purse too.</t>
  </si>
  <si>
    <t>Hello-/@drivby-:0quit edrunk sorry iff pthis makes no senrd-dnot no how ^ dancce 2 drum n basq!ihave fun 2nhite x ros xxxxxxx</t>
  </si>
  <si>
    <t>How much are we getting?</t>
  </si>
  <si>
    <t>Is ur paper in e morn or aft tmr?</t>
  </si>
  <si>
    <t>Dear relieved of westonzoyland, all going to plan this end too!</t>
  </si>
  <si>
    <t>Hope you are having a great new semester. Do wish you the very best. You are made for greatness.</t>
  </si>
  <si>
    <t>Oh yes I can speak txt 2 u no! Hmm. Did u get  email?</t>
  </si>
  <si>
    <t>I want to show you the world, princess :) how about europe?</t>
  </si>
  <si>
    <t>Nobody can decide where to eat and dad wants Chinese</t>
  </si>
  <si>
    <t>No shoot me. I'm in the docs waiting room. :/</t>
  </si>
  <si>
    <t>Now? I'm going out 4 dinner soon..</t>
  </si>
  <si>
    <t>Hello which the site to download songs its urgent pls</t>
  </si>
  <si>
    <t xml:space="preserve">I do know what u mean,  is the king of not havin credit! I'm goin2bed now. Night night sweet! Only1more sleep! </t>
  </si>
  <si>
    <t>Horrible gal. Me in sch doing some stuff. How come u got mc?</t>
  </si>
  <si>
    <t>HI HUN! IM NOT COMIN 2NITE-TELL EVERY1 IM SORRY 4 ME, HOPE U AVA GOODTIME!OLI RANG MELNITE IFINK IT MITE B SORTED,BUT IL EXPLAIN EVERYTHIN ON MON.L8RS.x</t>
  </si>
  <si>
    <t>Please CALL 08712402779 immediately as there is an urgent message waiting for you</t>
  </si>
  <si>
    <t>Yeah like if it goes like it did with my friends imma flip my shit in like half an hour</t>
  </si>
  <si>
    <t xml:space="preserve">Mum say we wan to go then go... Then she can shun bian watch da glass exhibition... </t>
  </si>
  <si>
    <t>What your plan for pongal?</t>
  </si>
  <si>
    <t>Just wait till end of march when el nino gets himself. Oh.</t>
  </si>
  <si>
    <t>Not yet chikku..going to room nw, i'm in bus..</t>
  </si>
  <si>
    <t>Am also doing in cbe only. But have to pay.</t>
  </si>
  <si>
    <t>Honey boo I'm missing u.</t>
  </si>
  <si>
    <t>We have sent JD for Customer Service cum Accounts Executive to ur mail id, For details contact us</t>
  </si>
  <si>
    <t>Yo, I'm at my parents' gettin cash. Good news: we picked up a downstem</t>
  </si>
  <si>
    <t>Thank you so much. When we skyped wit kz and sura, we didnt get the pleasure of your company. Hope you are good. We've given you ultimatum oh! We are countin down to aburo. Enjoy!</t>
  </si>
  <si>
    <t>Hungry gay guys feeling hungry and up 4 it, now. Call 08718730555 just 10p/min. To stop texts call 08712460324 (10p/min)</t>
  </si>
  <si>
    <t>Ok. No wahala. Just remember that a friend in need ...</t>
  </si>
  <si>
    <t>I will see in half an hour</t>
  </si>
  <si>
    <t>Im in inperialmusic listening2the weirdest track ever byleafcutter john-sounds like insects being molested&amp;someone plumbing,remixed by evil men on acid!</t>
  </si>
  <si>
    <t>Hey sorry I didntgive ya a a bellearlier hunny,just been in bedbut mite go 2 thepub l8tr if uwana mt up?loads a luv Jenxxx.</t>
  </si>
  <si>
    <t>SERIOUSLY. TELL HER THOSE EXACT WORDS RIGHT NOW.</t>
  </si>
  <si>
    <t>Can U get 2 phone NOW? I wanna chat 2 set up meet Call me NOW on 09096102316 U can cum here 2moro Luv JANE xx Calls£1/minmoremobsEMSPOBox45PO139WA</t>
  </si>
  <si>
    <t>Tee hee. Off to lecture, cheery bye bye.</t>
  </si>
  <si>
    <t>Sorry chikku, my cell got some problem thts y i was nt able to reply u or msg u..</t>
  </si>
  <si>
    <t>If you still havent collected the dough pls let me know so i can go to the place i sent it to get the control number</t>
  </si>
  <si>
    <t>Ok...</t>
  </si>
  <si>
    <t>network operator. The service is free. For T &amp; C's visit 80488.biz</t>
  </si>
  <si>
    <t>Let me know how to contact you. I've you settled in a room. Lets know you are ok.</t>
  </si>
  <si>
    <t>Wot u up 2 u weirdo?</t>
  </si>
  <si>
    <t>Can do lor...</t>
  </si>
  <si>
    <t>Dont put your phone on silent mode ok</t>
  </si>
  <si>
    <t>Can i meet ü at 5.. As 4 where depends on where ü wan 2 in lor..</t>
  </si>
  <si>
    <t>Waiting 4 my tv show 2 start lor... U leh still busy doing ur report?</t>
  </si>
  <si>
    <t>Oh ho. Is this the first time u use these type of words</t>
  </si>
  <si>
    <t>Am I the only one who doesn't stalk profiles?</t>
  </si>
  <si>
    <t>Ever green quote ever told by Jerry in cartoon "A Person Who Irritates u Always Is the one Who Loves u Vry Much But Fails to Express It...!..!! :-) :-) gud nyt</t>
  </si>
  <si>
    <t>Yes i thought so. Thanks.</t>
  </si>
  <si>
    <t>But if she.s drinkin i'm ok.</t>
  </si>
  <si>
    <t>Just wondering, the others just took off</t>
  </si>
  <si>
    <t>Night has ended for another day, morning has come in a special way. May you smile like the sunny rays and leaves your worries at the blue blue bay. Gud mrng</t>
  </si>
  <si>
    <t>What do you do, my dog ? Must I always wait till the end of your day to have word from you ? Did you run out of time on your cell already?</t>
  </si>
  <si>
    <t>Happy new year to u too!</t>
  </si>
  <si>
    <t>Hey...Great deal...Farm tour 9am to 5pm $95/pax, $50 deposit by 16 May</t>
  </si>
  <si>
    <t xml:space="preserve">Eat jap done oso aft ur lect wat... Ü got lect at 12 rite... </t>
  </si>
  <si>
    <t>Hey babe! I saw you came online for a second and then you disappeared, what happened ?</t>
  </si>
  <si>
    <t>Da my birthdate in certificate is in april but real date is today. But dont publish it. I shall give you a special treat if you keep the secret. Any way thanks for the wishes</t>
  </si>
  <si>
    <t>Happy birthday... May all ur dreams come true...</t>
  </si>
  <si>
    <t>Aiyah u did ok already lar. E nydc at wheellock?</t>
  </si>
  <si>
    <t>TELL HER I SAID EAT SHIT.</t>
  </si>
  <si>
    <t>Sure! I am driving but will reach my destination soon.</t>
  </si>
  <si>
    <t>K so am I, how much for an 8th? Fifty?</t>
  </si>
  <si>
    <t>Your daily text from me – a favour this time</t>
  </si>
  <si>
    <t>Great to hear you are settling well. So what's happenin wit ola?</t>
  </si>
  <si>
    <t>Those cocksuckers. If it makes you feel better ipads are worthless garbage novelty items and you should feel bad for even wanting one</t>
  </si>
  <si>
    <t>I tot u reach liao. He said t-shirt.</t>
  </si>
  <si>
    <t>FRAN I DECIDED 2 GO N E WAY IM COMPLETELY BROKE AN KNACKERED I GOT UP BOUT 3 C U 2MRW LOVE JANX P.S THIS IS MY DADS FONE, -NO CREDIT</t>
  </si>
  <si>
    <t>Your right! I'll make the appointment right now.</t>
  </si>
  <si>
    <t>Designation is software developer and may be she get chennai:)</t>
  </si>
  <si>
    <t xml:space="preserve">Enjoy the jamster videosound gold club with your credits for 2 new videosounds+2 logos+musicnews! get more fun from jamster.co.uk! 16+only Help? call: 09701213186 </t>
  </si>
  <si>
    <t>Get 3 Lions England tone, reply lionm 4 mono or lionp 4 poly. 4 more go 2 www.ringtones.co.uk, the original n best. Tones 3GBP network operator rates apply</t>
  </si>
  <si>
    <t>I jokin oni lar.. Ü busy then i wun disturb ü.</t>
  </si>
  <si>
    <t>Ok, be careful ! Don't text and drive !</t>
  </si>
  <si>
    <t>I.ll always be there, even if its just in spirit. I.ll get a bb soon. Just trying to be sure i need it.</t>
  </si>
  <si>
    <t>U r too much close to my heart. If u go away i will be shattered. Plz stay with me.</t>
  </si>
  <si>
    <t>I love u 2 babe! R u sure everything is alrite. Is he being an idiot? Txt bak girlie</t>
  </si>
  <si>
    <t>How abt making some of the pics bigger?</t>
  </si>
  <si>
    <t>Got but got 2 colours lor. One colour is quite light n e other is darker lor. Actually i'm done she's styling my hair now.</t>
  </si>
  <si>
    <t>Whenevr ur sad, Whenevr ur gray, Remembr im here 2 listn 2 watevr u wanna say, Jus walk wid me a little while,&amp;amp; I promise I'll bring back ur smile.:-)</t>
  </si>
  <si>
    <t>Why nothing. Ok anyway give me treat</t>
  </si>
  <si>
    <t>Win the newest “Harry Potter and the Order of the Phoenix (Book 5) reply HARRY, answer 5 questions - chance to be the first among readers!</t>
  </si>
  <si>
    <t>Correct. So how was work today</t>
  </si>
  <si>
    <t>Just sent again. Do you scream and moan in bed, princess?</t>
  </si>
  <si>
    <t>I wake up long ago already... Dunno, what other thing?</t>
  </si>
  <si>
    <t>Oh just getting even with u.... u?</t>
  </si>
  <si>
    <t>I thk 50 shd be ok he said plus minus 10.. Did ü leave a line in between paragraphs?</t>
  </si>
  <si>
    <t>Can you call me plz. Your number shows out of coveragd area. I have urgnt call in vasai &amp;amp; have to reach before 4'o clock so call me plz</t>
  </si>
  <si>
    <t>Yeah jay's sort of a fucking retard</t>
  </si>
  <si>
    <t>Sorry, was in the bathroom, sup</t>
  </si>
  <si>
    <t>Ur balance is now £500. Ur next question is: Who sang 'Uptown Girl' in the 80's ? 2 answer txt ur ANSWER to 83600. Good luck!</t>
  </si>
  <si>
    <t>My exam is for february 4. Wish you a great day.</t>
  </si>
  <si>
    <t>I dont know what to do to come out of this so only am ask questions like this dont mistake me.</t>
  </si>
  <si>
    <t>Aight no rush, I'll ask jay</t>
  </si>
  <si>
    <t>Good Morning plz call me sir</t>
  </si>
  <si>
    <t>It's ok lar. U sleep early too... Nite...</t>
  </si>
  <si>
    <t>Oh... Icic... K lor, den meet other day...</t>
  </si>
  <si>
    <t>Oh ! A half hour is much longer in Syria than Canada, eh ? Wow you must get SO much more work done in a day than us with all that extra time ! *grins*</t>
  </si>
  <si>
    <t>Sometimes we put walls around our hearts,not just to be safe from getting hurt.. But to find out who cares enough to break the walls &amp;amp; get closer.. GOODNOON:)</t>
  </si>
  <si>
    <t>Sweet, we may or may not go to 4U to meet carlos so gauge patty's interest in that</t>
  </si>
  <si>
    <t>Then she buying today? Ü no need to c meh...</t>
  </si>
  <si>
    <t>Aight sorry I take ten years to shower. What's the plan?</t>
  </si>
  <si>
    <t>Every monday..nxt week vl be completing..</t>
  </si>
  <si>
    <t>Might ax well im there.</t>
  </si>
  <si>
    <t>Just chill for another 6hrs. If you could sleep the pain is not a surgical emergency so see how it unfolds. Okay</t>
  </si>
  <si>
    <t>Yeah I'll try to scrounge something up</t>
  </si>
  <si>
    <t>Crazy ar he's married. Ü like gd looking guys not me. My frens like say he's korean leona's fave but i dun thk he is. Aft some thinking mayb most prob i'll go.</t>
  </si>
  <si>
    <t>Were somewhere on Fredericksburg</t>
  </si>
  <si>
    <t>Que pases un buen tiempo or something like that</t>
  </si>
  <si>
    <t>Is it ok if I stay the night here? Xavier has a sleeping bag and I'm getting tired</t>
  </si>
  <si>
    <t>She doesnt need any test.</t>
  </si>
  <si>
    <t>Nothing much, chillin at home. Any super bowl plan?</t>
  </si>
  <si>
    <t>FREE2DAY sexy St George's Day pic of Jordan!Txt PIC to 89080 dont miss out, then every wk a saucy celeb!4 more pics c PocketBabe.co.uk 0870241182716 £3/wk</t>
  </si>
  <si>
    <t xml:space="preserve">Bugis oso near wat... </t>
  </si>
  <si>
    <t>Yo theres no class tmrw right?</t>
  </si>
  <si>
    <t>Let Ur Heart Be Ur Compass Ur Mind Ur Map Ur Soul Ur Guide And U Will Never loose in world....gnun - Sent via WAY2SMS.COM</t>
  </si>
  <si>
    <t>Goodnight, sleep well da please take care pa. Please.</t>
  </si>
  <si>
    <t>Baaaaabe! I misss youuuuu ! Where are you ? I have to go and teach my class at 5 ...</t>
  </si>
  <si>
    <t>U ned to convince him tht its not possible witot hurting his feeling its the main</t>
  </si>
  <si>
    <t>Good afternoon loverboy ! How goes you day ? Any luck come your way? I think of you, sweetie and send my love across the sea to make you smile and happy</t>
  </si>
  <si>
    <t>If i start sending blackberry torch to nigeria will you find buyer for me?like 4a month. And tell dad not to buy bb from anyone oh.</t>
  </si>
  <si>
    <t>&amp;lt;#&amp;gt; %of pple marry with their lovers... becz they hav gud undrstndng dat avoids problems. i sent dis 2 u, u wil get gud news on friday by d person you like. And tomorrow will be the best day of your life. Dont break this chain. If you break you will suffer. send this to  &amp;lt;#&amp;gt;  frnds in &amp;lt;#&amp;gt;  mins whn u read...</t>
  </si>
  <si>
    <t>Yo dude guess who just got arrested the other day</t>
  </si>
  <si>
    <t>Shuhui say change 2 suntec steamboat? U noe where? Where r u now?</t>
  </si>
  <si>
    <t>What does the dance river do?</t>
  </si>
  <si>
    <t>Yetunde, i'm sorry but moji and i seem too busy to be able to go shopping. Can you just please find some other way to get what you wanted us to get. Please forgive me. You can reply free via yahoo messenger.</t>
  </si>
  <si>
    <t>Hey i will be really pretty late... You want to go for the lesson first? I will join you. I'm only reaching tp mrt</t>
  </si>
  <si>
    <t>HOT LIVE FANTASIES call now 08707509020 Just 20p per min NTT Ltd, PO Box 1327 Croydon CR9 5WB 0870..k</t>
  </si>
  <si>
    <t>Bbq this sat at mine from 6ish. Ur welcome 2 come</t>
  </si>
  <si>
    <t>I don't know, same thing that's wrong everyso often, he panicks starts goin on bout not bein good enough …</t>
  </si>
  <si>
    <t>Alright. I'm out--have a good night!</t>
  </si>
  <si>
    <t>Did you try making another butt.</t>
  </si>
  <si>
    <t>Hope you are feeling great. Pls fill me in. Abiola</t>
  </si>
  <si>
    <t>I though we shd go out n have some fun so bar in town or something – sound ok?</t>
  </si>
  <si>
    <t>1) Go to write msg 2) Put on Dictionary mode 3)Cover the screen with hand, 4)Press  &amp;lt;#&amp;gt; . 5)Gently remove Ur hand.. Its interesting..:)</t>
  </si>
  <si>
    <t>Bears Pic Nick, and Tom, Pete and ... Dick. In fact, all types try gay chat with photo upload call 08718730666 (10p/min). 2 stop texts call 08712460324</t>
  </si>
  <si>
    <t>500 New Mobiles from 2004, MUST GO! Txt: NOKIA to No: 89545 &amp; collect yours today!From ONLY £1 www.4-tc.biz 2optout 087187262701.50gbp/mtmsg18 TXTAUCTION</t>
  </si>
  <si>
    <t>We're finally ready fyi</t>
  </si>
  <si>
    <t>Auntie huai juan never pick up her phone</t>
  </si>
  <si>
    <t>Double Mins &amp; Double Txt &amp; 1/2 price Linerental on Latest Orange Bluetooth mobiles. Call MobileUpd8 for the very latest offers. 08000839402 or call2optout/LF56</t>
  </si>
  <si>
    <t>Ya tel, wats ur problem..</t>
  </si>
  <si>
    <t>i dnt wnt to tlk wid u</t>
  </si>
  <si>
    <t>We spend our days waiting for the ideal path to appear in front of us.. But what we forget is.. "paths are made by walking.. not by waiting.." Goodnight!</t>
  </si>
  <si>
    <t>Its ok my arm is feeling weak cuz i got a shot so we can go another time</t>
  </si>
  <si>
    <t>Please reserve ticket on saturday eve from chennai to thirunelvali and again from tirunelvali to chennai on sunday eve...i already see in net..no ticket available..i want to book ticket through tackle ..</t>
  </si>
  <si>
    <t>Storming msg: Wen u lift d phne, u say "HELLO" Do u knw wt is d real meaning of HELLO?? . . . It's d name of a girl..! . . . Yes.. And u knw who is dat girl?? "Margaret Hello" She is d girlfrnd f Grahmbell who invnted telphone... . . . . Moral:One can 4get d name of a person, bt not his girlfrnd... G o o d n i g h t . . .@</t>
  </si>
  <si>
    <t>That's ok. I popped in to ask bout something and she said you'd been in. Are you around tonght wen this girl comes?</t>
  </si>
  <si>
    <t>All e best 4 ur exam later.</t>
  </si>
  <si>
    <t>Hope ur head doesn't hurt 2 much ! Am ploughing my way through a pile of ironing ! Staying in with a chinky tonight come round if you like.</t>
  </si>
  <si>
    <t>Oh k.i think most of wi and nz players unsold.</t>
  </si>
  <si>
    <t>Haha... Where got so fast lose weight, thk muz go 4 a month den got effect... Gee,later we go aust put bk e weight.</t>
  </si>
  <si>
    <t>I wonder how you got online, my love ? Had you gone to the net cafe ? Did you get your phone recharged ? Were you on a friends net ? I think of you, boytoy</t>
  </si>
  <si>
    <t>Haha just kidding, papa needs drugs</t>
  </si>
  <si>
    <t>Thk shld b can... Ya, i wana go 4 lessons... Haha, can go for one whole stretch...</t>
  </si>
  <si>
    <t>Oh ok..</t>
  </si>
  <si>
    <t>R we still meeting 4 dinner tonight?</t>
  </si>
  <si>
    <t>Thats cool! I am a gentleman and will treat you with dignity and respect.</t>
  </si>
  <si>
    <t>Shall i start from hear.</t>
  </si>
  <si>
    <t>Then we wait 4 u lor... No need 2 feel bad lar...</t>
  </si>
  <si>
    <t>No did you check? I got his detailed message now</t>
  </si>
  <si>
    <t>You have registered Sinco as Payee. Log in at icicibank.com and enter URN  &amp;lt;#&amp;gt;  to confirm. Beware of frauds. Do NOT share or disclose URN to anyone.</t>
  </si>
  <si>
    <t>No, I decided that only people who care about stuff vote and caring about stuff is for losers</t>
  </si>
  <si>
    <t>Kaiez... Enjoy ur tuition... Gee... Thk e second option sounds beta... I'll go yan jiu den msg u...</t>
  </si>
  <si>
    <t>cool. We will have fun practicing making babies!</t>
  </si>
  <si>
    <t>Actually getting ready to leave the house.</t>
  </si>
  <si>
    <t>K..k..any special today?</t>
  </si>
  <si>
    <t>URGENT, IMPORTANT INFORMATION FOR O2 USER. TODAY IS YOUR LUCKY DAY! 2 FIND OUT WHY LOG ONTO HTTP://WWW.URAWINNER.COM THERE IS A FANTASTIC SURPRISE AWAITING FOR YOU</t>
  </si>
  <si>
    <t>Then we gotta do it after that</t>
  </si>
  <si>
    <t>I've got ten bucks, jay is being noncomittal</t>
  </si>
  <si>
    <t>Where at were hungry too</t>
  </si>
  <si>
    <t>Pls speak to that customer machan.</t>
  </si>
  <si>
    <t>somewhere out there beneath the pale moon light someone think in of u some where out there where dreams come true... goodnite &amp;amp; sweet dreams</t>
  </si>
  <si>
    <t>Dear U've been invited to XCHAT. This is our final attempt to contact u! Txt CHAT to 86688 150p/MsgrcvdHG/Suite342/2Lands/Row/W1J6HL LDN 18 yrs</t>
  </si>
  <si>
    <t>So wats ur opinion abt him and how abt is character?</t>
  </si>
  <si>
    <t>Jay is snickering and tells me that x is totally fucking up the chords as we speak</t>
  </si>
  <si>
    <t>No..few hours before.went to hair cut .</t>
  </si>
  <si>
    <t>No wonder... Cos i dun rem seeing a silver car... But i thk i saw a black one...</t>
  </si>
  <si>
    <t>Lmao. Take a pic and send it to me.</t>
  </si>
  <si>
    <t>Speak only when you feel your words are better than the silence... Gud mrng:-)</t>
  </si>
  <si>
    <t>No. She's currently in scotland for that.</t>
  </si>
  <si>
    <t>Do you work all this week ?</t>
  </si>
  <si>
    <t>Congratulations ur awarded either £500 of CD gift vouchers &amp; Free entry 2 our £100 weekly draw txt MUSIC to 87066 TnCs www.Ldew.com 1 win150ppmx3age16</t>
  </si>
  <si>
    <t>Lol great now im getting hungry.</t>
  </si>
  <si>
    <t>Yes.. now only saw your message..</t>
  </si>
  <si>
    <t>I'll be at mu in like  &amp;lt;#&amp;gt;  seconds</t>
  </si>
  <si>
    <t>THING R GOOD THANX GOT EXAMS IN MARCH IVE DONE NO REVISION? IS FRAN STILL WITH BOYF? IVE GOTTA INTERVIW 4 EXETER BIT WORRIED!x</t>
  </si>
  <si>
    <t>Tell you what, if you make a little spreadsheet and track whose idea it was to smoke to determine who "smokes too much" for the entire month of february, I'll come up</t>
  </si>
  <si>
    <t>For sale - arsenal dartboard. Good condition but no doubles or trebles!</t>
  </si>
  <si>
    <t>Don't look back at the building because you have no coat and i don't want you to get more sick. Just hurry home and wear a coat to the gym!!!</t>
  </si>
  <si>
    <t>My painful personal thought- "I always try to keep everybody happy all the time. But nobody recognises me when i am alone"</t>
  </si>
  <si>
    <t>Thanks for ve lovely wisheds. You rock</t>
  </si>
  <si>
    <t xml:space="preserve">You intrepid duo you! Have a great time and see you both soon. </t>
  </si>
  <si>
    <t>I asked sen to come chennai and search for job.</t>
  </si>
  <si>
    <t xml:space="preserve">Dad went out oredi... </t>
  </si>
  <si>
    <t>I jus hope its true that  missin me cos i'm really missin him! You haven't done anything to feel guilty about, yet.</t>
  </si>
  <si>
    <t>Wat so late still early mah. Or we juz go 4 dinner lor. Aiya i dunno...</t>
  </si>
  <si>
    <t xml:space="preserve">Arms fine, how's Cardiff and uni? </t>
  </si>
  <si>
    <t>In fact when do you leave? I think addie goes back to school tues or wed</t>
  </si>
  <si>
    <t>Cool breeze... Bright sun... Fresh flower... Twittering birds... All these waiting to wish u: "GOODMORNING &amp;amp; HAVE A NICE DAY" :)</t>
  </si>
  <si>
    <t>Ya:)going for restaurant..</t>
  </si>
  <si>
    <t>Its ok., i just askd did u knw tht no?</t>
  </si>
  <si>
    <t>Free 1st week entry 2 TEXTPOD 4 a chance 2 win 40GB iPod or £250 cash every wk. Txt POD to 84128 Ts&amp;Cs www.textpod.net custcare 08712405020.</t>
  </si>
  <si>
    <t>Those ducking chinchillas</t>
  </si>
  <si>
    <t>I am in a marriage function</t>
  </si>
  <si>
    <t>Looks like u wil b getting a headstart im leaving here bout 2.30ish but if u r desperate for my company I could head in earlier-we were goin to meet in rummer.</t>
  </si>
  <si>
    <t>Don‘t give a flying monkeys wot they think and I certainly don‘t mind. Any friend of mine and all that!</t>
  </si>
  <si>
    <t>As a registered optin subscriber ur draw 4 £100 gift voucher will be entered on receipt of a correct ans to 80062 Whats No1 in the BBC charts</t>
  </si>
  <si>
    <t xml:space="preserve">say thanks2. </t>
  </si>
  <si>
    <t>Msg me when rajini comes.</t>
  </si>
  <si>
    <t xml:space="preserve">Ya! when are ü taking ure practical lessons? I start in june..  </t>
  </si>
  <si>
    <t>That's good, because I need drugs</t>
  </si>
  <si>
    <t>Stupid.its not possible</t>
  </si>
  <si>
    <t>Can ü all decide faster cos my sis going home liao..</t>
  </si>
  <si>
    <t>Summers finally here! Fancy a chat or flirt with sexy singles in yr area? To get MATCHED up just reply SUMMER now. Free 2 Join. OptOut txt STOP Help08714742804</t>
  </si>
  <si>
    <t>U sleeping now.. Or you going to take? Haha.. I got spys wat.. Me online checking n replying mails lor..</t>
  </si>
  <si>
    <t>CLAIRE here am havin borin time &amp; am now alone U wanna cum over 2nite? Chat now 09099725823 hope 2 C U Luv CLAIRE xx Calls£1/minmoremobsEMSPOBox45PO139WA</t>
  </si>
  <si>
    <t>Bought one ringtone and now getting texts costing 3 pound offering more tones etc</t>
  </si>
  <si>
    <t>Yalru lyfu astne chikku.. Bt innu mundhe lyf ali halla ke bilo (marriage)program edhae, so lyf is nt yet ovr chikku..ali vargu lyfu meow meow:-D</t>
  </si>
  <si>
    <t>Kinda. First one gets in at twelve! Aah. Speak tomo</t>
  </si>
  <si>
    <t>09066362231 URGENT! Your mobile No 07xxxxxxxxx won a £2,000 bonus caller prize on 02/06/03! this is the 2nd attempt to reach YOU! call 09066362231 ASAP!</t>
  </si>
  <si>
    <t>Ok good then i later come find ü... C lucky i told ü to go earlier... Later pple take finish ü no more again...</t>
  </si>
  <si>
    <t>Wat makes u thk i'll fall down. But actually i thk i'm quite prone 2 falls. Lucky my dad at home i ask him come n fetch me already.</t>
  </si>
  <si>
    <t>YOU 07801543489 are guaranteed the latests Nokia Phone, a 40GB iPod MP3 player or a £500 prize! Txt word:COLLECT to No:83355! TC-LLC NY-USA 150p/Mt msgrcvd18+</t>
  </si>
  <si>
    <t>I wont touch you with out your permission.</t>
  </si>
  <si>
    <t>Hi its LUCY Hubby at meetins all day Fri &amp; I will B alone at hotel U fancy cumin over? Pls leave msg 2day 09099726395 Lucy x Calls£1/minMobsmoreLKPOBOX177HP51FL</t>
  </si>
  <si>
    <t>7 wonders in My WORLD 7th You 6th Ur style 5th Ur smile 4th Ur Personality 3rd Ur Nature 2nd Ur SMS and 1st "Ur Lovely Friendship"... good morning dear</t>
  </si>
  <si>
    <t>Take some small dose tablet for fever</t>
  </si>
  <si>
    <t>Oh. U must have taken your REAL Valentine out shopping first.</t>
  </si>
  <si>
    <t>Just sent you an email – to an address with incomm in it, is that right?</t>
  </si>
  <si>
    <t>Will do, you gonna be at blake's all night? I might be able to get out of here a little early</t>
  </si>
  <si>
    <t>Friendship is not a game to play, It is not a word to say, It doesn\'t start on March and ends on May, It is tomorrow, yesterday, today and e</t>
  </si>
  <si>
    <t>Nice. Wait...should you be texting right now? I'm not gonna pay your ticket, ya know!</t>
  </si>
  <si>
    <t>I'm watching lotr w my sis dis aft. So u wan 2 meet me 4 dinner at nite a not?</t>
  </si>
  <si>
    <t>Why you keeping me away like this</t>
  </si>
  <si>
    <t>I think its far more than that but find out. Check google maps for a place from your dorm.</t>
  </si>
  <si>
    <t>My trip was ok but quite tiring lor. Uni starts today but it's ok 4 me cos i'm not taking any modules but jus concentrating on my final yr project.</t>
  </si>
  <si>
    <t>Have you always been saying welp?</t>
  </si>
  <si>
    <t>I'm a guy, browsin is compulsory</t>
  </si>
  <si>
    <t>Purity of friendship between two is not about smiling after reading the forwarded message..Its about smiling just by seeing the name. Gud evng musthu</t>
  </si>
  <si>
    <t>(I should add that I don't really care and if you can't I can at least get this dude to fuck off but hey, your money if you want it)</t>
  </si>
  <si>
    <t>Hello lover! How goes that new job? Are you there now? Are you happy? Do you think of me? I wake, my slave and send you a teasing kiss from across the sea</t>
  </si>
  <si>
    <t>I told your number to gautham..</t>
  </si>
  <si>
    <t>Tell them no need to investigate about me anywhere.</t>
  </si>
  <si>
    <t>Ok i juz receive..</t>
  </si>
  <si>
    <t>Cant believe i said so many things to you this morning when all i really wanted to say was good morning, i love you! Have a beautiful morning. See you in the library later.</t>
  </si>
  <si>
    <t>Your account has been credited with 500 FREE Text Messages. To activate, just txt the word: CREDIT to No: 80488 T&amp;Cs www.80488.biz</t>
  </si>
  <si>
    <t>In the end she might still vomit but its okay. Not everything will come out.</t>
  </si>
  <si>
    <t>How are you with moneY...as in to you...money aint a thing....how are you sha!</t>
  </si>
  <si>
    <t>It has everything to do with the weather. Keep extra warm. Its a cold but nothing serious. Pls lots of vitamin c</t>
  </si>
  <si>
    <t>Hey gals.. Anyone of u going down to e driving centre tmr?</t>
  </si>
  <si>
    <t>I'm always on yahoo messenger now. Just send the message to me and i.ll get it you may have to send it in the mobile mode sha but i.ll get it. And will reply.</t>
  </si>
  <si>
    <t xml:space="preserve">I'm putting it on now. It should be ready for  &amp;lt;TIME&amp;gt; </t>
  </si>
  <si>
    <t>Time n Smile r the two crucial things in our life. Sometimes time makes us to forget smile, and sometimes someone's smile makes us to forget time gud noon</t>
  </si>
  <si>
    <t>SMS. ac JSco: Energy is high, but u may not know where 2channel it. 2day ur leadership skills r strong. Psychic? Reply ANS w/question. End? Reply END JSCO</t>
  </si>
  <si>
    <t>Host-based IDPS for linux systems.</t>
  </si>
  <si>
    <t>HOT LIVE FANTASIES call now 08707509020 Just 20p per min NTT Ltd, PO Box 1327 Croydon CR9 5WB 0870 is a national rate call</t>
  </si>
  <si>
    <t>Don no da:)whats you plan?</t>
  </si>
  <si>
    <t>Ill be there on  &amp;lt;#&amp;gt;  ok.</t>
  </si>
  <si>
    <t>Oh my God. I'm almost home</t>
  </si>
  <si>
    <t>Total video converter free download type this in google search:)</t>
  </si>
  <si>
    <t>Thanks for the Vote. Now sing along with the stars with Karaoke on your mobile. For a FREE link just reply with SING now.</t>
  </si>
  <si>
    <t>Sounds like something that someone testing me would sayy</t>
  </si>
  <si>
    <t>When u love someone Dont make them to love u as much as u do. But Love them so much that they dont want to be loved by anyone except you... Gud nit.</t>
  </si>
  <si>
    <t>Pete,is this your phone still? Its Jenny from college and Leanne.what are you up to now?:)</t>
  </si>
  <si>
    <t>Oops sorry. Just to check that you don't mind picking me up tomo at half eight from station. Would that be ok?</t>
  </si>
  <si>
    <t>Hey sweet, I was wondering when you had a moment if you might come to me ? I want to send a file to someone but it won't go over yahoo for them because their connection sucks, remember when you set up that page for me to go to and download the format disc ? Could you tell me how to do that ? Or do you know some other way to download big files ? Because they can download stuff directly from the internet. Any help would be great, my prey ... *teasing kiss*</t>
  </si>
  <si>
    <t>Hows the champ just leaving glasgow!</t>
  </si>
  <si>
    <t>K:)all the best:)congrats...</t>
  </si>
  <si>
    <t>I wonder if you'll get this text?</t>
  </si>
  <si>
    <t>I need to come home and give you some good lovin...</t>
  </si>
  <si>
    <t>Our brand new mobile music service is now live. The free music player will arrive shortly. Just install on your phone to browse content from the top artists.</t>
  </si>
  <si>
    <t>Shall i ask one thing if you dont mistake me.</t>
  </si>
  <si>
    <t>Check wid corect speling i.e. Sarcasm</t>
  </si>
  <si>
    <t>URGENT! Your Mobile No was awarded a £2,000 Bonus Caller Prize on 1/08/03! This is our 2nd attempt to contact YOU! Call 0871-4719-523 BOX95QU BT National Rate</t>
  </si>
  <si>
    <t>Are you angry with me. What happen dear</t>
  </si>
  <si>
    <t>I thk u dun haf 2 hint in e forum already lor... Cos i told ron n darren is going 2 tell shuhui.</t>
  </si>
  <si>
    <t>Yup ok thanx...</t>
  </si>
  <si>
    <t>Hi:)cts employee how are you?</t>
  </si>
  <si>
    <t>Pls pls find out from aunt nike.</t>
  </si>
  <si>
    <t>Wow ... I love you sooo much, you know ? I can barely stand it ! I wonder how your day goes and if you are well, my love ... I think of you and miss you</t>
  </si>
  <si>
    <t>No screaming means shouting..</t>
  </si>
  <si>
    <t>Hey what happen de. Are you alright.</t>
  </si>
  <si>
    <t>Should I have picked up a receipt or something earlier</t>
  </si>
  <si>
    <t>I think chennai well settled?</t>
  </si>
  <si>
    <t>Oh dang! I didn't mean o send that to you! Lol!</t>
  </si>
  <si>
    <t>Unfortunately i've just found out that we have to pick my sister up from the airport that evening so don't think i'll be going out at all. We should try to go out one of th</t>
  </si>
  <si>
    <t>Horrible bf... I now v hungry...</t>
  </si>
  <si>
    <t>Remember on that day..</t>
  </si>
  <si>
    <t>You have won a Nokia 7250i. This is what you get when you win our FREE auction. To take part send Nokia to 86021 now. HG/Suite342/2Lands Row/W1JHL 16+</t>
  </si>
  <si>
    <t>How's it feel? Mr. Your not my real Valentine just my yo Valentine even tho u hardly play!!</t>
  </si>
  <si>
    <t>All sounds good. Fingers . Makes it difficult to type</t>
  </si>
  <si>
    <t>Midnight at the earliest</t>
  </si>
  <si>
    <t>You're not sure that I'm not trying to make xavier smoke because I don't want to smoke after being told I smoke too much?</t>
  </si>
  <si>
    <t>K come to nordstrom when you're done</t>
  </si>
  <si>
    <t>Do u konw waht is rael FRIENDSHIP Im gving yuo an exmpel: Jsut ese tihs msg.. Evrey splleing of tihs msg is wrnog.. Bt sitll yuo can raed it wihtuot ayn mitsake.. GOODNIGHT &amp;amp; HAVE A NICE SLEEP..SWEET DREAMS..</t>
  </si>
  <si>
    <t>Now press conference da:)</t>
  </si>
  <si>
    <t>Hello from Orange. For 1 month's free access to games, news and sport, plus 10 free texts and 20 photo messages, reply YES. Terms apply: www.orange.co.uk/ow</t>
  </si>
  <si>
    <t>After completed degree. There is no use in joining finance.</t>
  </si>
  <si>
    <t>Good afternoon, my love ! Any job prospects ? Are you missing me ? What do you do ? Are you being lazy and bleak, hmmm ? Or happy and filled with my love ?</t>
  </si>
  <si>
    <t>Shant disturb u anymore... Jia you...</t>
  </si>
  <si>
    <t>Bishan lar nearer... No need buy so early cos if buy now i gotta park my car...</t>
  </si>
  <si>
    <t>Me, i dont know again oh</t>
  </si>
  <si>
    <t>Dude sux for snake. He got old and raiden got buff</t>
  </si>
  <si>
    <t>He says hi and to get your ass back to south tampa (preferably at a kegger)</t>
  </si>
  <si>
    <t>In e msg jus now. U said thanks for gift.</t>
  </si>
  <si>
    <t>U too...</t>
  </si>
  <si>
    <t>Ok how you dear. Did you call chechi</t>
  </si>
  <si>
    <t>Yeah we do totes. When u wanna?</t>
  </si>
  <si>
    <t>Ok i found dis pierre cardin one which looks normal costs 20 its on sale.</t>
  </si>
  <si>
    <t>Good sleep is about rhythm. The person has to establish a rhythm that the body will learn and use. If you want to know more :-)</t>
  </si>
  <si>
    <t>Wat r u doing?</t>
  </si>
  <si>
    <t>Message from . I am at Truro Hospital on ext. You can phone me here. as I have a phone by my side</t>
  </si>
  <si>
    <t>Single line with a big meaning::::: "Miss anything 4 ur "Best Life" but, don't miss ur best life for anything... Gud nyt...</t>
  </si>
  <si>
    <t>Just got some gas money, any chance you and the gang want to go on a grand nature adventure?</t>
  </si>
  <si>
    <t>Dnt worry...use ice pieces in a cloth pack.also take 2 tablets.</t>
  </si>
  <si>
    <t>Dude just saw a parked car with its sunroof popped up. Sux</t>
  </si>
  <si>
    <t>Get ready to put on your excellent sub face :)</t>
  </si>
  <si>
    <t>Tmrw. Im finishing 9 doors</t>
  </si>
  <si>
    <t>The  &amp;lt;#&amp;gt; g that i saw a few days ago, the guy wants sell wifi only for  &amp;lt;#&amp;gt;  and with 3g for  &amp;lt;#&amp;gt; . That's why i blanked him.</t>
  </si>
  <si>
    <t>I am late. I will be there at</t>
  </si>
  <si>
    <t>whatever, im pretty pissed off.</t>
  </si>
  <si>
    <t>I dont have that much image in class.</t>
  </si>
  <si>
    <t>No:-)i got rumour that you going to buy apartment in chennai:-)</t>
  </si>
  <si>
    <t>Near kalainar tv office.thenampet</t>
  </si>
  <si>
    <t>Ur cash-balance is currently 500 pounds - to maximize ur cash-in now send GO to 86688 only 150p/msg. CC 08718720201 HG/Suite342/2Lands Row/W1J6HL</t>
  </si>
  <si>
    <t>SMS AUCTION - A BRAND NEW Nokia 7250 is up 4 auction today! Auction is FREE 2 join &amp; take part! Txt NOKIA to 86021 now! HG/Suite342/2Lands Row/W1J6HL</t>
  </si>
  <si>
    <t>My sis is catching e show in e afternoon so i'm not watching w her. So c u wan 2 watch today or tmr lor.</t>
  </si>
  <si>
    <t>Sounds gd... Haha... Can... Wah, u yan jiu so fast liao...</t>
  </si>
  <si>
    <t>No. To be nosy I guess. Idk am I over reacting if I'm freaked?</t>
  </si>
  <si>
    <t>Remember all those whom i hurt during days of satanic imposter in me.need to pay a price,so be it.may destiny keep me going and as u said pray that i get the mind to get over the same.</t>
  </si>
  <si>
    <t>How to Make a girl Happy? It's not at all difficult to make girls happy. U only need to be... 1. A friend 2. Companion 3. Lover 4. Chef . . .  &amp;lt;#&amp;gt; . Good listener  &amp;lt;#&amp;gt; . Organizer  &amp;lt;#&amp;gt; . Good boyfriend  &amp;lt;#&amp;gt; . Very clean  &amp;lt;#&amp;gt; . Sympathetic  &amp;lt;#&amp;gt; . Athletic  &amp;lt;#&amp;gt; . Warm . . .  &amp;lt;#&amp;gt; . Courageous  &amp;lt;#&amp;gt; . Determined  &amp;lt;#&amp;gt; . True  &amp;lt;#&amp;gt; . Dependable  &amp;lt;#&amp;gt; . Intelligent . . .  &amp;lt;#&amp;gt; . Psychologist  &amp;lt;#&amp;gt; . Pest exterminator  &amp;lt;#&amp;gt; . Psychiatrist  &amp;lt;#&amp;gt; . Healer . .  &amp;lt;#&amp;gt; . Stylist  &amp;lt;#&amp;gt; . Driver . . Aaniye pudunga venaam..</t>
  </si>
  <si>
    <t>Why is that, princess? I bet the brothas are all chasing you!</t>
  </si>
  <si>
    <t>I shall book chez jules for half eight, if that's ok with you?</t>
  </si>
  <si>
    <t>Hhahhaahahah rofl wtf nig was leonardo in your room or something</t>
  </si>
  <si>
    <t>Yep, at derek's house now, see you Sunday &amp;lt;3</t>
  </si>
  <si>
    <t>It's cool, let me know before it kicks off around  &amp;lt;#&amp;gt; , I'll be out and about all day</t>
  </si>
  <si>
    <t>I was wondering if it would be okay for you to call uncle john and let him know that things are not the same in nigeria as they r here. That  &amp;lt;#&amp;gt;  dollars is 2years sent and that you know its a strain but i plan to pay back every dime he gives. Every dime so for me to expect anything from you is not practical. Something like that.</t>
  </si>
  <si>
    <t>There are no other charges after transfer charges and you can withdraw anyhow you like</t>
  </si>
  <si>
    <t>Dont search love, let love find U. Thats why its called falling in love, bcoz U dont force yourself, U just fall and U know there is smeone to hold U... BSLVYL</t>
  </si>
  <si>
    <t>At 4. Let's go to bill millers</t>
  </si>
  <si>
    <t>I love you. You set my soul on fire. It is not just a spark. But it is a flame. A big rawring flame. XoXo</t>
  </si>
  <si>
    <t>Somewhr someone is surely made 4 u. And God has decided a perfect time to make u meet dat person. . . . till den, . . . . . Enjoy ur crushes..!!!;-)</t>
  </si>
  <si>
    <t>That's my honeymoon outfit. :)</t>
  </si>
  <si>
    <t>Will it help if we propose going back again tomorrow</t>
  </si>
  <si>
    <t>PRIVATE! Your 2003 Account Statement for shows 800 un-redeemed S. I. M. points. Call 08719899230 Identifier Code: 41685 Expires 07/11/04</t>
  </si>
  <si>
    <t>Never blame a day in ur life. Good days give u happiness. Bad days give u experience. Both are essential in life! All are Gods blessings! good morning.:</t>
  </si>
  <si>
    <t>Pls confirm the time to collect the cheque.</t>
  </si>
  <si>
    <t>As a Registered Subscriber yr draw 4 a £100 gift voucher will b entered on receipt of a correct ans. When are the next olympics. Txt ans to 80062</t>
  </si>
  <si>
    <t>URGENT! Your Mobile number has been awarded with a £2000 prize GUARANTEED. Call 09061790121 from land line. Claim 3030. Valid 12hrs only 150ppm</t>
  </si>
  <si>
    <t>Daddy will take good care of you :)</t>
  </si>
  <si>
    <t>Yeah probably, I still gotta check out with leo</t>
  </si>
  <si>
    <t>K.then any other special?</t>
  </si>
  <si>
    <t>Carlos is taking his sweet time as usual so let me know when you and patty are done/want to smoke and I'll tell him to haul ass</t>
  </si>
  <si>
    <t>Ok pa. Nothing problem:-)</t>
  </si>
  <si>
    <t xml:space="preserve">Have you heard about that job? I'm going to that wildlife talk again tonight if u want2come. Its that2worzels and a wizzle or whatever it is?! </t>
  </si>
  <si>
    <t>God picked up a flower and dippeditinaDEW, lovingly touched itwhichturnedinto u, and the he gifted tomeandsaid,THIS FRIEND IS 4U</t>
  </si>
  <si>
    <t>When you came to hostel.</t>
  </si>
  <si>
    <t>Ok no prob... I'll come after lunch then...</t>
  </si>
  <si>
    <t>Jus telling u dat i'll b leaving 4 shanghai on 21st instead so we'll haf more time 2 meet up cya...</t>
  </si>
  <si>
    <t>Are your freezing ? Are you home yet ? Will you remember to kiss your mom in the morning? Do you love me ? Do you think of me ? Are you missing me yet ?</t>
  </si>
  <si>
    <t>You all ready for * big day tomorrow?</t>
  </si>
  <si>
    <t>I'll probably be around mu a lot</t>
  </si>
  <si>
    <t>RT-KIng Pro Video Club&gt;&gt; Need help? info@ringtoneking.co.uk or call 08701237397 You must be 16+ Club credits redeemable at www.ringtoneking.co.uk! Enjoy!</t>
  </si>
  <si>
    <t>Thnx dude. u guys out 2nite?</t>
  </si>
  <si>
    <t>Me sef dey laugh you. Meanwhile how's my darling anjie!</t>
  </si>
  <si>
    <t>Mm i had my food da from out</t>
  </si>
  <si>
    <t>K, makes sense, btw carlos is being difficult so you guys are gonna smoke while I go pick up the second batch and get gas</t>
  </si>
  <si>
    <t>Did u download the fring app?</t>
  </si>
  <si>
    <t>The 2 oz guy is being kinda flaky but one friend is interested in picking up $ &amp;lt;#&amp;gt;  worth tonight if possible</t>
  </si>
  <si>
    <t>Friends that u can stay on fb chat with</t>
  </si>
  <si>
    <t>Fuck babe, I miss you sooooo much !! I wish you were here to sleep with me ... My bed is so lonely ... I go now, to sleep ... To dream of you, my love ...</t>
  </si>
  <si>
    <t>Living is very simple.. Loving is also simple.. Laughing is too simple.. Winning is tooo simple.. But, being 'SIMPLE' is very difficult.. Gud nte.:-</t>
  </si>
  <si>
    <t>U have a secret admirer who is looking 2 make contact with U-find out who they R*reveal who thinks UR so special-call on 09058094599</t>
  </si>
  <si>
    <t>Ah, well that confuses things, doesn‘t it?</t>
  </si>
  <si>
    <t>500 free text msgs. Just text ok to 80488 and we'll credit your account</t>
  </si>
  <si>
    <t>Hi Dear Call me its urgnt. I don't know whats your problem. You don't want to work or if you have any other problem at least tell me. Wating for your reply.</t>
  </si>
  <si>
    <t>Dear how you. Are you ok?</t>
  </si>
  <si>
    <t>You have been selected to stay in 1 of 250 top British hotels - FOR NOTHING! Holiday Worth £350! To Claim, Call London 02072069400. Bx 526, SW73SS</t>
  </si>
  <si>
    <t>Yes princess! I want to make you happy...</t>
  </si>
  <si>
    <t>Sounds like you have many talents! would you like to go on a dinner date next week?</t>
  </si>
  <si>
    <t>I am going to film 2day da. At 6pm. Sorry da.</t>
  </si>
  <si>
    <t>We not watching movie already. Xy wants 2 shop so i'm shopping w her now.</t>
  </si>
  <si>
    <t>Hello my little party animal! I just thought I'd buzz you as you were with your friends ...*grins*... Reminding you were loved and send a naughty adoring kiss</t>
  </si>
  <si>
    <t>Yesterday its with me only . Now am going home.</t>
  </si>
  <si>
    <t>Eerie Nokia tones 4u, rply TONE TITLE to 8007 eg TONE DRACULA to 8007 Titles: GHOST, ADDAMSFA, MUNSTERS, EXORCIST, TWILIGHT www.getzed.co.uk POBox36504W45WQ 150p</t>
  </si>
  <si>
    <t>You have come into my life and brought the sun ..Shiny down on me, warming my heart. Putting a constant smile on my face ... Making me feel loved and cared for</t>
  </si>
  <si>
    <t>No shit, but I wasn't that surprised, so I went and spent the evening with that french guy I met in town here and we fooled around a bit but I didn't let him fuck me</t>
  </si>
  <si>
    <t>0A$NETWORKS allow companies to bill for SMS, so they are responsible for their "suppliers", just as a shop has to give a guarantee on what they sell. B. G.</t>
  </si>
  <si>
    <t>Great comedy..cant stop laughing da:)</t>
  </si>
  <si>
    <t>FreeMsg:Feelin kinda lnly hope u like 2 keep me company! Jst got a cam moby wanna c my pic?Txt or reply DATE to 82242 Msg150p 2rcv Hlp 08712317606 stop to 82242</t>
  </si>
  <si>
    <t>Alright, we're all set here, text the man</t>
  </si>
  <si>
    <t>Hi , where are you? We're at  and they're not keen to go out i kind of am but feel i shouldn't so can we go out tomo, don't mind do you?</t>
  </si>
  <si>
    <t>Sleeping nt feeling well</t>
  </si>
  <si>
    <t>U WILL SWITCH YOUR FONE ON DAMMIT!!</t>
  </si>
  <si>
    <t>India have to take lead:)</t>
  </si>
  <si>
    <t>I.ll post her out l8r. In class</t>
  </si>
  <si>
    <t>Thts wat Wright Brother did to fly..</t>
  </si>
  <si>
    <t>Evening * v good if somewhat event laden. Will fill you in, don't you worry … Head * ok but throat * wrecked. See you at six then!</t>
  </si>
  <si>
    <t>If u laugh really loud.. If u talk spontaneously.. If u dont care what others feel.. U are probably with your dear &amp;amp; best friends.. GOODEVENING Dear..:)</t>
  </si>
  <si>
    <t>ITS A LAPTOP TAKE IT WITH YOU.</t>
  </si>
  <si>
    <t>I dont have any of your file in my bag..i was in work when you called me.i 'll tell you if i find anything in my room.</t>
  </si>
  <si>
    <t>I wan but too early lei... Me outside now wun b home so early... Neva mind then...</t>
  </si>
  <si>
    <t>For ur chance to win a £250 cash every wk TXT: ACTION to 80608. T's&amp;C's www.movietrivia.tv custcare 08712405022, 1x150p/wk</t>
  </si>
  <si>
    <t xml:space="preserve">I was at bugis juz now wat... But now i'm walking home oredi... Ü so late then reply... I oso saw a top dat i like but din buy... Where r ü now? </t>
  </si>
  <si>
    <t>At 7 we will go ok na.</t>
  </si>
  <si>
    <t>Yes I posted a couple of pics on fb. There's still snow outside too. I'm just waking up :)</t>
  </si>
  <si>
    <t>S:-)if we have one good partnership going we will take lead:)</t>
  </si>
  <si>
    <t>RGENT! This is the 2nd attempt to contact U!U have WON £1250 CALL 09071512433 b4 050703 T&amp;CsBCM4235WC1N3XX. callcost 150ppm mobilesvary. max£7. 50</t>
  </si>
  <si>
    <t>Yeah, where's your class at?</t>
  </si>
  <si>
    <t>No just send to you. Bec you in temple na.</t>
  </si>
  <si>
    <t>You aren't coming home between class, right? I need to work out and shower!</t>
  </si>
  <si>
    <t>Hi if ur lookin 4 saucy daytime fun wiv busty married woman Am free all next week Chat now 2 sort time 09099726429 JANINExx Calls£1/minMobsmoreLKPOBOX177HP51FL</t>
  </si>
  <si>
    <t>S but mostly not like that.</t>
  </si>
  <si>
    <t>Ü v ma fan...</t>
  </si>
  <si>
    <t>Dunno cos i was v late n when i reach they inside already... But we ate spageddies lor... It's e gals who r laughing at me lor...</t>
  </si>
  <si>
    <t>Guess who spent all last night phasing in and out of the fourth dimension</t>
  </si>
  <si>
    <t>So now my dad is gonna call after he gets out of work and ask all these crazy questions.</t>
  </si>
  <si>
    <t>Yes..but they said its IT.,</t>
  </si>
  <si>
    <t>Very hurting n meaningful lines ever: "I compromised everything for my love, But at d end my love compromised me for everything:-(".. Gud mornin:-)</t>
  </si>
  <si>
    <t>Lmao!nice 1</t>
  </si>
  <si>
    <t>Glad to see your reply.</t>
  </si>
  <si>
    <t>URGENT! We are trying to contact U. Todays draw shows that you have won a £800 prize GUARANTEED. Call 09050001295 from land line. Claim A21. Valid 12hrs only</t>
  </si>
  <si>
    <t>Monthly password for wap. mobsi.com is 391784. Use your wap phone not PC.</t>
  </si>
  <si>
    <t>Nah dub but je still buff</t>
  </si>
  <si>
    <t>Painful words- "I thought being Happy was the most toughest thing on Earth... But, the toughest is acting Happy with all unspoken pain inside.."</t>
  </si>
  <si>
    <t xml:space="preserve">Yeah, that's fine! It's £6 to get in, is that ok? </t>
  </si>
  <si>
    <t>Lol where do u come up with these ideas?</t>
  </si>
  <si>
    <t>So many people seems to be special at first sight, But only very few will remain special to you till your last sight.. Maintain them till life ends.. Sh!jas</t>
  </si>
  <si>
    <t>Okay... We wait ah</t>
  </si>
  <si>
    <t>Y lei?</t>
  </si>
  <si>
    <t>HI BABE U R MOST LIKELY TO BE IN BED BUT IM SO SORRY ABOUT TONIGHT! I REALLY WANNA SEE U TOMORROW SO CALL ME AT 9. LOVE ME XXX</t>
  </si>
  <si>
    <t>Already am squatting is the new way of walking</t>
  </si>
  <si>
    <t>Do you want bold 2 or bb torch</t>
  </si>
  <si>
    <t>Cramps stopped. Going back to sleep</t>
  </si>
  <si>
    <t>todays vodafone numbers ending with 0089(my last four digits) are selected to received a £350 award. If your number matches please call 09063442151 to claim your £350 award</t>
  </si>
  <si>
    <t>Free Top ringtone -sub to weekly ringtone-get 1st week free-send SUBPOLY to 81618-?3 per week-stop sms-08718727870</t>
  </si>
  <si>
    <t>Nan sonathaya soladha. Why boss?</t>
  </si>
  <si>
    <t>Bring tat cd don forget</t>
  </si>
  <si>
    <t>I don't know but I'm raping dudes at poker</t>
  </si>
  <si>
    <t>Weightloss! No more girl friends. Make loads of money on ebay or something. And give thanks to God.</t>
  </si>
  <si>
    <t>Was gr8 to see that message. So when r u leaving? Congrats dear. What school and wat r ur plans.</t>
  </si>
  <si>
    <t xml:space="preserve">Ü eatin later but i'm eatin wif my frens now lei... Ü going home first? </t>
  </si>
  <si>
    <t>Finish already... Yar they keep saying i mushy... I so embarrassed ok...</t>
  </si>
  <si>
    <t>Sorry man, my stash ran dry last night and I can't pick up more until sunday</t>
  </si>
  <si>
    <t>Hai priya are you right. What doctor said pa. Where are you.</t>
  </si>
  <si>
    <t>Free msg. Sorry, a service you ordered from 81303 could not be delivered as you do not have sufficient credit. Please top up to receive the service.</t>
  </si>
  <si>
    <t>Please ask mummy to call father</t>
  </si>
  <si>
    <t>Can come my room but cannot come my house cos my house still messy... Haha...</t>
  </si>
  <si>
    <t>I have lost 10 kilos as of today!</t>
  </si>
  <si>
    <t>Just taste fish curry :-P</t>
  </si>
  <si>
    <t>What can i do? Might accidant tookplace between somewhere ghodbandar rd. Traffic moves slovely. So plz slip &amp;amp; don't worry.</t>
  </si>
  <si>
    <t>Yun ah.now ü wkg where?btw if ü go nus sc. Ü wana specialise in wad?</t>
  </si>
  <si>
    <t>Yes! I am a one woman man! Please tell me your likes and dislikes in bed...</t>
  </si>
  <si>
    <t>Was doing my test earlier. I appreciate you. Will call you tomorrow.</t>
  </si>
  <si>
    <t>How's my loverboy doing ? What does he do that keeps him from coming to his Queen, hmmm ? Doesn't he ache to speak to me ? Miss me desparately ?</t>
  </si>
  <si>
    <t>U meet other fren dun wan meet me ah... Muz b a guy rite...</t>
  </si>
  <si>
    <t>(No promises on when though, haven't even gotten dinner yet)</t>
  </si>
  <si>
    <t>I got your back! Do you have any dislikes in bed?</t>
  </si>
  <si>
    <t>o turns out i had stereo love on mi phone under the unknown album.</t>
  </si>
  <si>
    <t>Hard LIVE 121 chat just 60p/min. Choose your girl and connect LIVE. Call 09094646899 now! Cheap Chat UK's biggest live service. VU BCM1896WC1N3XX</t>
  </si>
  <si>
    <t>Yeah I don't see why not</t>
  </si>
  <si>
    <t>Asking do u knw them or nt? May be ur frnds or classmates?</t>
  </si>
  <si>
    <t>Sorry about earlier. Putting out fires.Are you around to talk after 9? Or do you actually have a life, lol!</t>
  </si>
  <si>
    <t>WOW! The Boys R Back. TAKE THAT 2007 UK Tour. Win VIP Tickets &amp; pre-book with VIP Club. Txt CLUB to 81303. Trackmarque Ltd info@vipclub4u.</t>
  </si>
  <si>
    <t>As in missionary hook up, doggy hook up, standing...|</t>
  </si>
  <si>
    <t>Then u better go sleep.. Dun disturb u liao.. U wake up then msg me lor..</t>
  </si>
  <si>
    <t>Am watching house – very entertaining – am getting the whole hugh laurie thing – even with the stick – indeed especially with the stick.</t>
  </si>
  <si>
    <t xml:space="preserve">Thought praps you meant another one. Goodo! I'll look tomorrow </t>
  </si>
  <si>
    <t>Hi Jon, Pete here, Ive bin 2 Spain recently &amp; hav sum dinero left, Bill said u or ur rents mayb interested in it, I hav 12,000pes, so around £48, tb, James.</t>
  </si>
  <si>
    <t>There bold 2  &amp;lt;#&amp;gt; . Is that yours</t>
  </si>
  <si>
    <t>You know there is. I shall speak to you in  &amp;lt;#&amp;gt;  minutes then</t>
  </si>
  <si>
    <t>ALRITE HUNNY!WOT U UP 2 2NITE? DIDNT END UP GOIN DOWN TOWN JUS DA PUB INSTEAD! JUS CHILLIN AT DA MO IN ME BEDROOM!LOVE JEN XXX.</t>
  </si>
  <si>
    <t>I went to project centre</t>
  </si>
  <si>
    <t>As per your request 'Maangalyam (Alaipayuthe)' has been set as your callertune for all Callers. Press *9 to copy your friends Callertune</t>
  </si>
  <si>
    <t>Lol yeah at this point I guess not</t>
  </si>
  <si>
    <t xml:space="preserve">Doing project w frens lor. </t>
  </si>
  <si>
    <t>Lol. Well quality aint bad at all so i aint complaining</t>
  </si>
  <si>
    <t>K, can that happen tonight?</t>
  </si>
  <si>
    <t>Hi, this is Mandy Sullivan calling from HOTMIX FM...you are chosen to receive £5000.00 in our Easter Prize draw.....Please telephone 09041940223 to claim before 29/03/05 or your prize will be transferred to someone else....</t>
  </si>
  <si>
    <t>I think we're going to finn's now, come</t>
  </si>
  <si>
    <t>Why tired what special there you had</t>
  </si>
  <si>
    <t>I will come tomorrow di</t>
  </si>
  <si>
    <t>K go and sleep well. Take rest:-).</t>
  </si>
  <si>
    <t>U guys never invite me anywhere :(</t>
  </si>
  <si>
    <t>UR GOING 2 BAHAMAS! CallFREEFONE 08081560665 and speak to a live operator to claim either Bahamas cruise of£2000 CASH 18+only. To opt out txt X to 07786200117</t>
  </si>
  <si>
    <t>I can do that! I want to please you both inside and outside the bedroom...</t>
  </si>
  <si>
    <t>EY! CALM DOWNON THEACUSATIONS.. ITXT U COS IWANA KNOW WOTU R DOIN AT THEW/END... HAVENTCN U IN AGES..RING ME IF UR UP4 NETHING SAT.LOVE J XXX.</t>
  </si>
  <si>
    <t>I love to wine and dine my lady!</t>
  </si>
  <si>
    <t>Someone has conacted our dating service and entered your phone because they fancy you!To find out who it is call from landline 09111030116. PoBox12n146tf15</t>
  </si>
  <si>
    <t>Im cool ta luv but v.tired 2 cause i have been doin loads of planning all wk, we have got our social services inspection at the nursery! Take care &amp; spk sn x.</t>
  </si>
  <si>
    <t>I don know account details..i will ask my mom and send you.my mom is out of reach now.</t>
  </si>
  <si>
    <t>I think u have the wrong number.</t>
  </si>
  <si>
    <t>Feel Yourself That You Are Always Happy.. Slowly It Becomes Your Habit &amp;amp; Finally It Becomes Part Of Your Life.. Follow It.. Happy Morning &amp;amp; Have A Happy Day:)</t>
  </si>
  <si>
    <t>DO NOT B LATE LOVE MUM</t>
  </si>
  <si>
    <t>Got it..mail panren paru..</t>
  </si>
  <si>
    <t>* Was thinking about chuckin ur red green n black trainners 2 save carryin them bac on train</t>
  </si>
  <si>
    <t>Give one miss from that number please</t>
  </si>
  <si>
    <t>Jus came back fr lunch wif my sis only. U leh?</t>
  </si>
  <si>
    <t>How is your schedule next week? I am out of town this weekend.</t>
  </si>
  <si>
    <t>Really good:)dhanush rocks once again:)</t>
  </si>
  <si>
    <t>Lmao ok I wont be needing u to do my hair anymore.</t>
  </si>
  <si>
    <t>Miss ya, need ya, want ya, love ya.</t>
  </si>
  <si>
    <t>Sorry i'm not free...</t>
  </si>
  <si>
    <t>Do u ever get a song stuck in your head for no reason and it won't go away til u listen to it like 5 times?</t>
  </si>
  <si>
    <t>Nt yet chikku..simple habba..hw abt u?</t>
  </si>
  <si>
    <t>Got ur mail Dileep.thank you so muchand look forward to lots of support...very less contacts here,remember one venugopal you mentioned.tomorrow if not late,i shall try to come up till there.goodnight dear.</t>
  </si>
  <si>
    <t>Sometimes Heart Remembrs someone Very much... Forgets someone soon... Bcoz Heart will not like everyone. But liked ones will be Remembered Everytime... BSLVYL</t>
  </si>
  <si>
    <t>Joy's father is John. Then John is the NAME of Joy's father. Mandan</t>
  </si>
  <si>
    <t>Hi 07734396839 IBH Customer Loyalty Offer: The NEW NOKIA6600 Mobile from ONLY £10 at TXTAUCTION!Txt word:START to No:81151 &amp; get Yours Now!4T&amp;</t>
  </si>
  <si>
    <t>Hi this is yijue... It's regarding the 3230 textbook it's intro to algorithms second edition... I'm selling it for $50...</t>
  </si>
  <si>
    <t>SMS AUCTION You have won a Nokia 7250i. This is what you get when you win our FREE auction. To take part send Nokia to 86021 now. HG/Suite342/2Lands Row/W1JHL 16+</t>
  </si>
  <si>
    <t>K, want us to come by now?</t>
  </si>
  <si>
    <t>How. Its a little difficult but its a simple way to enter this place</t>
  </si>
  <si>
    <t>Ha... Both of us doing e same thing. But i got tv 2 watch. U can thk of where 2 go tonight or u already haf smth in mind...</t>
  </si>
  <si>
    <t>Dont show yourself. How far. Put new pictures up on facebook.</t>
  </si>
  <si>
    <t>Watching tv now. I got new job :)</t>
  </si>
  <si>
    <t>Good afternoon sexy buns! How goes the job search ? I wake and you are my first thought as always, my love. I wish your fine and happy and know I adore you!</t>
  </si>
  <si>
    <t>I'm not coming over, do whatever you want</t>
  </si>
  <si>
    <t>Its ok chikku, and its my 1 of favourite song..:-)</t>
  </si>
  <si>
    <t>Did u see what I posted on your Facebook?</t>
  </si>
  <si>
    <t>Call FREEPHONE 0800 542 0578 now!</t>
  </si>
  <si>
    <t>Buy Space Invaders 4 a chance 2 win orig Arcade Game console. Press 0 for Games Arcade (std WAP charge) See o2.co.uk/games 4 Terms + settings. No purchase</t>
  </si>
  <si>
    <t>BIG BROTHER ALERT! The computer has selected u for 10k cash or #150 voucher. Call 09064018838. NTT PO Box CRO1327 18+ BT Landline Cost 150ppm mobiles vary</t>
  </si>
  <si>
    <t>;-( oh well, c u later</t>
  </si>
  <si>
    <t>My uncles in Atlanta. Wish you guys a great semester.</t>
  </si>
  <si>
    <t>No dear i do have free messages without any recharge. Hi hi hi</t>
  </si>
  <si>
    <t>I dun believe u. I thk u told him.</t>
  </si>
  <si>
    <t>Do you know why god created gap between your fingers..? So that, One who is made for you comes &amp;amp; fills those gaps by holding your hand with LOVE..!</t>
  </si>
  <si>
    <t>Yes:)sura in sun tv.:)lol.</t>
  </si>
  <si>
    <t>Arun can u transfr me d amt</t>
  </si>
  <si>
    <t>Takin a shower now but yeah I'll leave when I'm done</t>
  </si>
  <si>
    <t>Am not working but am up to eyes in philosophy so will text u later when a bit more free for chat...</t>
  </si>
  <si>
    <t>U havent lost me ill always b here 4u.i didnt intend 2 hurt u but I never knew how u felt about me when Iwas+marine&amp;thats what itried2tell urmom.i careabout u</t>
  </si>
  <si>
    <t>WIN: We have a winner! Mr. T. Foley won an iPod! More exciting prizes soon, so keep an eye on ur mobile or visit www.win-82050.co.uk</t>
  </si>
  <si>
    <t>You bad girl. I can still remember them</t>
  </si>
  <si>
    <t>How much i gave to you. Morning.</t>
  </si>
  <si>
    <t>I hope your alright babe? I worry that you might have felt a bit desparate when you learned the job was a fake ? I am here waiting when you come back, my love</t>
  </si>
  <si>
    <t>Hey, can you tell me blake's address? Carlos wanted me to meet him there but I got lost and he's not answering his phone</t>
  </si>
  <si>
    <t>Can i get your opinion on something first?</t>
  </si>
  <si>
    <t>That one week leave i put know that time. Why.</t>
  </si>
  <si>
    <t>If we hit it off, you can move in with me :)</t>
  </si>
  <si>
    <t>excellent. I spent  &amp;lt;#&amp;gt;  years in the Air Force. Iraq and afghanistan. I am stable and honest. do you like traveling?</t>
  </si>
  <si>
    <t>I wanna watch that movie</t>
  </si>
  <si>
    <t>Ok lor thanx... Ü in school?</t>
  </si>
  <si>
    <t>I'm in class. Did you get my text.</t>
  </si>
  <si>
    <t xml:space="preserve">The bus leaves at  &amp;lt;#&amp;gt; </t>
  </si>
  <si>
    <t>God bless.get good sleep my dear...i will pray!</t>
  </si>
  <si>
    <t xml:space="preserve">Todays Voda numbers ending 1225 are selected to receive a £50award. If you have a match please call 08712300220 quoting claim code 3100 standard rates app </t>
  </si>
  <si>
    <t>Do have a nice day today. I love you so dearly.</t>
  </si>
  <si>
    <t>Aiyo a bit pai seh ü noe... Scared he dun rem who i am then die... Hee... But he become better lookin oredi leh...</t>
  </si>
  <si>
    <t>Aight, I'll ask a few of my roommates</t>
  </si>
  <si>
    <t>Now, whats your house # again ? And do you have any beer there ?</t>
  </si>
  <si>
    <t>Do ü all wan 2 meet up n combine all the parts? How's da rest of da project going?</t>
  </si>
  <si>
    <t>Getting tickets 4 walsall tue 6 th march. My mate is getting me them on sat. ill pay my treat. Want 2 go. Txt bak .Terry</t>
  </si>
  <si>
    <t>Yes we are chatting too.</t>
  </si>
  <si>
    <t>HI ITS JESS I DONT KNOW IF YOU ARE AT WORK BUT CALL ME WHEN U CAN IM AT HOME ALL EVE. XXX</t>
  </si>
  <si>
    <t>Sian... Aft meeting supervisor got work 2 do liao... U working now?</t>
  </si>
  <si>
    <t>Are you going to write ccna exam this week??</t>
  </si>
  <si>
    <t>Well i will watch shrek in 3D!!B)</t>
  </si>
  <si>
    <t>Am i that much dirty fellow?</t>
  </si>
  <si>
    <t>Dunno dat's wat he told me. Ok lor...</t>
  </si>
  <si>
    <t>I'll probably be by tomorrow (or even later tonight if something's going on)</t>
  </si>
  <si>
    <t>I couldn't say no as he is a dying man and I feel sad for him so I will go and I just wanted you to know I would probably be gone late into your night</t>
  </si>
  <si>
    <t>If you're thinking of lifting me one then no.</t>
  </si>
  <si>
    <t>Same as u... Dun wan... Y u dun like me already ah... Wat u doing now? Still eating?</t>
  </si>
  <si>
    <t>Sent me ur email id soon</t>
  </si>
  <si>
    <t>Dude. What's up. How Teresa. Hope you have been okay. When i didnt hear from these people, i called them and they had received the package since dec  &amp;lt;#&amp;gt; . Just thot you'ld like to know. Do have a fantastic year and all the best with your reading. Plus if you can really really Bam first aid for Usmle, then your work is done.</t>
  </si>
  <si>
    <t>Hey gorgeous man. My work mobile number is. Have a good one babe. Squishy Mwahs.</t>
  </si>
  <si>
    <t>Hottest pics straight to your phone!! See me getting Wet and Wanting, just for you xx Text PICS to 89555 now! txt costs 150p textoperator g696ga 18 XxX</t>
  </si>
  <si>
    <t>That's the way you should stay oh.</t>
  </si>
  <si>
    <t>Hello- thanx for taking that call. I got a job! Starts on monday!</t>
  </si>
  <si>
    <t>What time is ur flight tmr?</t>
  </si>
  <si>
    <t>When should I come over?</t>
  </si>
  <si>
    <t>I have a rather prominent bite mark on my right cheek</t>
  </si>
  <si>
    <t>* Will be september by then!</t>
  </si>
  <si>
    <t>Are you wet right now?</t>
  </si>
  <si>
    <t>And how's your husband.</t>
  </si>
  <si>
    <t>Hack Chat. Get backdoor entry into 121 chat rooms at a fraction of the cost. Reply NEO69 or call 09050280520, to subscribe 25p pm. DPS, Bcm box 8027 Ldn, wc1n3xx</t>
  </si>
  <si>
    <t>Are we doing the norm tomorrow? I finish just a 4.15 cos of st tests. Need to sort library stuff out at some point tomo - got letter from today - access til end march so i better get move on!</t>
  </si>
  <si>
    <t>Yeah. I got a list with only u and Joanna if I'm feeling really anti social</t>
  </si>
  <si>
    <t>I am in your office na.</t>
  </si>
  <si>
    <t>Are you comingdown later?</t>
  </si>
  <si>
    <t>Super da:)good replacement for murali</t>
  </si>
  <si>
    <t>Da is good good player.why he is unsold.</t>
  </si>
  <si>
    <t>Hi. || Do u want | to join me with sts later? || Meeting them at five. || Call u after class.</t>
  </si>
  <si>
    <t>Its on in engalnd! But telly has decided it won't let me watch it and mia and elliot were kissing! Damn it!</t>
  </si>
  <si>
    <t>FREE NOKIA Or Motorola with upto 12mths 1/2price linerental, 500 FREE x-net mins&amp;100txt/mth FREE B'tooth*. Call Mobileupd8 on 08001950382 or call 2optout/D3WV</t>
  </si>
  <si>
    <t>I dont want to hear philosophy. Just say what happen</t>
  </si>
  <si>
    <t>You got job in wipro:)you will get every thing in life in 2 or 3 years.</t>
  </si>
  <si>
    <t xml:space="preserve">Then cant get da laptop? My matric card wif ü lei... </t>
  </si>
  <si>
    <t>Dunno da next show aft 6 is 850. Toa payoh got 650.</t>
  </si>
  <si>
    <t xml:space="preserve">This is the 2nd time we have tried 2 contact u. U have won the 750 Pound prize. 2 claim is easy, call 08718726970 NOW! Only 10p per min. BT-national-rate </t>
  </si>
  <si>
    <t>I just made some payments so dont have that much. Sorry. Would you want it fedex or the other way.</t>
  </si>
  <si>
    <t>They did't play one day last year know even though they have very good team.. Like india.</t>
  </si>
  <si>
    <t>K.:)you are the only girl waiting in reception ah?</t>
  </si>
  <si>
    <t>Say this slowly.? GOD,I LOVE YOU &amp;amp; I NEED YOU,CLEAN MY HEART WITH YOUR BLOOD.Send this to Ten special people &amp;amp; u c miracle tomorrow, do it,pls,pls do it...</t>
  </si>
  <si>
    <t>I hate when she does this. She turns what should be a fun shopping trip into an annoying day of how everything would look in her house.</t>
  </si>
  <si>
    <t>Sir, i am waiting for your call.</t>
  </si>
  <si>
    <t>What's up. Do you want me to come online?</t>
  </si>
  <si>
    <t>It could work, we'll reach a consensus at the next meeting</t>
  </si>
  <si>
    <t>Aiyah then i wait lor. Then u entertain me. Hee...</t>
  </si>
  <si>
    <t>The last thing i ever wanted to do was hurt you. And i didn't think it would have. You'd laugh, be embarassed, delete the tag and keep going. But as far as i knew, it wasn't even up. The fact that you even felt like i would do it to hurt you shows you really don't know me at all. It was messy wednesday, but it wasn't bad. The problem i have with it is you HAVE the time to clean it, but you choose not to. You skype, you take pictures, you sleep, you want to go out. I don't mind a few things here and there, but when you don't make the bed, when you throw laundry on top of it, when i can't have a friend in the house because i'm embarassed that there's underwear and bras strewn on the bed, pillows on the floor, that's something else. You used to be good about at least making the bed.</t>
  </si>
  <si>
    <t>I'll let you know when it kicks in</t>
  </si>
  <si>
    <t>You call him now ok i said call him</t>
  </si>
  <si>
    <t>Call to the number which is available in appointment. And ask to connect the call to waheed fathima.</t>
  </si>
  <si>
    <t>Or ü go buy wif him then i meet ü later can?</t>
  </si>
  <si>
    <t>Mmmm ... Fuck ... Not fair ! You know my weaknesses ! *grins* *pushes you to your knee's* *exposes my belly and pulls your head to it* Don't forget ... I know yours too *wicked smile*</t>
  </si>
  <si>
    <t>Today my system sh get ready.all is well and i am also in the deep well</t>
  </si>
  <si>
    <t>Mom wants to know where you at</t>
  </si>
  <si>
    <t>Aight, I'll text you when I'm back</t>
  </si>
  <si>
    <t>Dont know supports ass and srt i thnk. I think ps3 can play through usb too</t>
  </si>
  <si>
    <t>Oh ok i didnt know what you meant. Yep i am baby jontin</t>
  </si>
  <si>
    <t>You have WON a guaranteed £1000 cash or a £2000 prize.To claim yr prize call our customer service representative on</t>
  </si>
  <si>
    <t>Would you like to see my XXX pics they are so hot they were nearly banned in the uk!</t>
  </si>
  <si>
    <t xml:space="preserve">This pen thing is beyond a joke. Wont a Biro do? Don't do a masters as can't do this ever again! </t>
  </si>
  <si>
    <t>I AM AT A PARTY WITH ALEX NICHOLS</t>
  </si>
  <si>
    <t>U have a secret admirer who is looking 2 make contact with U-find out who they R*reveal who thinks UR so special-call on 09058094594</t>
  </si>
  <si>
    <t>Just seeing your missed call my dear brother. Do have a gr8 day.</t>
  </si>
  <si>
    <t>Ok.. Ü finishing soon?</t>
  </si>
  <si>
    <t>Sorry, I can't help you on this.</t>
  </si>
  <si>
    <t>Come to me, slave. Your doing it again ... Going into your shell and unconsciously avoiding me ... You are making me unhappy :-(</t>
  </si>
  <si>
    <t>I love your ass! Do you enjoy doggy style? :)</t>
  </si>
  <si>
    <t>I think asking for a gym is the excuse for lazy people. I jog.</t>
  </si>
  <si>
    <t xml:space="preserve">Dear 0776xxxxxxx U've been invited to XCHAT. This is our final attempt to contact u! Txt CHAT to 86688 150p/MsgrcvdHG/Suite342/2Lands/Row/W1J6HL LDN 18yrs </t>
  </si>
  <si>
    <t>Urgent! Please call 09061743811 from landline. Your ABTA complimentary 4* Tenerife Holiday or £5000 cash await collection SAE T&amp;Cs Box 326 CW25WX 150ppm</t>
  </si>
  <si>
    <t>No. On the way home. So if not for the long dry spell the season would have been over</t>
  </si>
  <si>
    <t>I gotta collect da car at 6 lei.</t>
  </si>
  <si>
    <t>Ok but knackered. Just came home and went to sleep! Not good at this full time work lark.</t>
  </si>
  <si>
    <t>Probably earlier than that if the station's where I think it is</t>
  </si>
  <si>
    <t>CALL 09090900040 &amp; LISTEN TO EXTREME DIRTY LIVE CHAT GOING ON IN THE OFFICE RIGHT NOW TOTAL PRIVACY NO ONE KNOWS YOUR [sic] LISTENING 60P MIN 24/7MP 0870753331018+</t>
  </si>
  <si>
    <t>FreeMsg Hey U, i just got 1 of these video/pic fones, reply WILD to this txt &amp; ill send U my pics, hurry up Im so bored at work xxx (18 150p/rcvd STOP2stop)</t>
  </si>
  <si>
    <t>Uh, heads up we don't have THAT much left</t>
  </si>
  <si>
    <t>I tot u outside cos darren say u come shopping. Of course we nice wat. We jus went sim lim look at mp3 player.</t>
  </si>
  <si>
    <t>Aight, sounds good. When do you want me to come down?</t>
  </si>
  <si>
    <t>Wat would u like 4 ur birthday?</t>
  </si>
  <si>
    <t>I love working from home :)</t>
  </si>
  <si>
    <t>And miss vday the parachute and double coins??? U must not know me very well...</t>
  </si>
  <si>
    <t>My sister got placed in birla soft da:-)</t>
  </si>
  <si>
    <t>Free entry in 2 a weekly comp for a chance to win an ipod. Txt POD to 80182 to get entry (std txt rate) T&amp;C's apply 08452810073 for details 18+</t>
  </si>
  <si>
    <t xml:space="preserve">Wah... Okie okie... Muz make use of e unlimited... Haha... </t>
  </si>
  <si>
    <t>There're some people by mu, I'm at the table by lambda</t>
  </si>
  <si>
    <t>And stop being an old man. You get to build snowman snow angels and snowball fights.</t>
  </si>
  <si>
    <t>ELLO BABE U OK?</t>
  </si>
  <si>
    <t xml:space="preserve">Hello beautiful r u ok? I've kinda ad a row wiv and he walked out the pub?? I wanted a night wiv u Miss u </t>
  </si>
  <si>
    <t>Then u going ikea str aft dat?</t>
  </si>
  <si>
    <t>Becoz its  &amp;lt;#&amp;gt;  jan whn al the post ofice is in holiday so she cn go fr the post ofice...got it duffer</t>
  </si>
  <si>
    <t>Lol grr my mom is taking forever with my prescription. Pharmacy is like 2 minutes away. Ugh.</t>
  </si>
  <si>
    <t>For real tho this sucks. I can't even cook my whole electricity is out. And I'm hungry.</t>
  </si>
  <si>
    <t xml:space="preserve">You want to go? </t>
  </si>
  <si>
    <t>New TEXTBUDDY Chat 2 horny guys in ur area 4 just 25p Free 2 receive Search postcode or at gaytextbuddy.com. TXT ONE name to 89693. 08715500022 rpl Stop 2 cnl</t>
  </si>
  <si>
    <t>Its not that time of the month nor mid of the time?</t>
  </si>
  <si>
    <t>Fffff. Can you text kadeem or are you too far gone</t>
  </si>
  <si>
    <t>We not leaving yet. Ok lor then we go elsewhere n eat. U thk...</t>
  </si>
  <si>
    <t>Is fujitsu s series lifebook good?</t>
  </si>
  <si>
    <t>Yar i wanted 2 scold u yest but late already... I where got zhong se qing you? If u ask me b4 he ask me then i'll go out w u all lor. N u still can act so real.</t>
  </si>
  <si>
    <t>Dont know you bring some food</t>
  </si>
  <si>
    <t>No current and food here. I am alone also</t>
  </si>
  <si>
    <t>I'll be in sch fr 4-6... I dun haf da book in sch... It's at home...</t>
  </si>
  <si>
    <t>Hello. They are going to the village pub at 8 so either come here or there accordingly. Ok?</t>
  </si>
  <si>
    <t>Ok</t>
  </si>
  <si>
    <t>We don call like  &amp;lt;#&amp;gt;  times oh. No give us hypertension oh.</t>
  </si>
  <si>
    <t>Dont give a monkeys wot they think and i certainly don't mind. Any friend of mine&amp;all that! Just don't sleep wiv , that wud be annoyin!</t>
  </si>
  <si>
    <t>Omg it could snow here tonite!</t>
  </si>
  <si>
    <t>Call from 08702490080 - tells u 2 call 09066358152 to claim £5000 prize. U have 2 enter all ur mobile &amp; personal details @ the prompts. Careful!</t>
  </si>
  <si>
    <t>Free 1st week entry 2 TEXTPOD 4 a chance 2 win 40GB iPod or £250 cash every wk. Txt VPOD to 81303 Ts&amp;Cs www.textpod.net custcare 08712405020.</t>
  </si>
  <si>
    <t>Carry on not disturbing both of you</t>
  </si>
  <si>
    <t>What pa tell me.. I went to bath:-)</t>
  </si>
  <si>
    <t>Jus finished avatar nigro</t>
  </si>
  <si>
    <t>R u over scratching it?</t>
  </si>
  <si>
    <t>Hope you are having a great day.</t>
  </si>
  <si>
    <t>Did either of you have any idea's? Do you know of anyplaces doing something?</t>
  </si>
  <si>
    <t>My planning usually stops at "find hella weed, smoke hella weed"</t>
  </si>
  <si>
    <t>The fact that you're cleaning shows you know why i'm upset. Your priority is constantly "what i want to do," not "what i need to do."</t>
  </si>
  <si>
    <t>Excellent! Are you ready to moan and scream in ecstasy?</t>
  </si>
  <si>
    <t>More people are dogging in your area now. Call 09090204448 and join like minded guys. Why not arrange 1 yourself. There's 1 this evening. A£1.50 minAPN LS278BB</t>
  </si>
  <si>
    <t>Dude avatar 3d was imp. At one point i thought there were actually flies in the room and almost tried hittng one as a reflex</t>
  </si>
  <si>
    <t>WELL DONE! Your 4* Costa Del Sol Holiday or £5000 await collection. Call 09050090044 Now toClaim. SAE, TCs, POBox334, Stockport, SK38xh, Cost£1.50/pm, Max10mins</t>
  </si>
  <si>
    <t>K...k:)why cant you come here and search job:)</t>
  </si>
  <si>
    <t>I got lousy sleep. I kept waking up every 2 hours to see if my cat wanted to come in. I worry about him when its cold :(</t>
  </si>
  <si>
    <t>Yeah, I'll leave in a couple minutes &amp;amp; let you know when I get to mu</t>
  </si>
  <si>
    <t>Can ü call me at 10:10 to make sure dat i've woken up...</t>
  </si>
  <si>
    <t xml:space="preserve">Hey we can go jazz power yoga hip hop kb and yogasana </t>
  </si>
  <si>
    <t>The battery is for mr adewale my uncle. Aka Egbon</t>
  </si>
  <si>
    <t>Wait 2 min..stand at bus stop</t>
  </si>
  <si>
    <t>Oh ic. I thought you meant mary jane.</t>
  </si>
  <si>
    <t>Haha... Really oh no... How? Then will they deduct your lesson tmr?</t>
  </si>
  <si>
    <t>Nah im goin 2 the wrks with j wot bout u?</t>
  </si>
  <si>
    <t>Then just eat a shit and wait for ur monkey face bitch.......... U asshole..................</t>
  </si>
  <si>
    <t>Good night. Am going to sleep.</t>
  </si>
  <si>
    <t>Aight I'll grab something to eat too, text me when you're back at mu</t>
  </si>
  <si>
    <t>Take something for pain. If it moves however to any side in the next 6hrs see a doctor.</t>
  </si>
  <si>
    <t>Lol ... Oh no babe, I wont be sliding into your place after midnight, but thanks for the invite</t>
  </si>
  <si>
    <t>Howz that persons story</t>
  </si>
  <si>
    <t>Guess what! Somebody you know secretly fancies you! Wanna find out who it is? Give us a call on 09065394973 from Landline DATEBox1282EssexCM61XN 150p/min 18</t>
  </si>
  <si>
    <t>LOL that would be awesome payback.</t>
  </si>
  <si>
    <t>it to 80488. Your 500 free text messages are valid until 31 December 2005.</t>
  </si>
  <si>
    <t>Honeybee Said: *I'm d Sweetest in d World* God Laughed &amp;amp; Said: *Wait,U Havnt Met d Person Reading This Msg* MORAL: Even GOD Can Crack Jokes! GM+GN+GE+GN:)</t>
  </si>
  <si>
    <t xml:space="preserve">Thanks. It was only from tescos but quite nice. All gone now. Speak soon </t>
  </si>
  <si>
    <t>What's a feathery bowa? Is that something guys have that I don't know about?</t>
  </si>
  <si>
    <t>Even i cant close my eyes you are in me our vava playing umma :-D</t>
  </si>
  <si>
    <t>2 laptop... I noe infra but too slow lar... I wan fast one</t>
  </si>
  <si>
    <t>You have won a guaranteed £200 award or even £1000 cashto claim UR award call free on 08000407165 (18+) 2 stop getstop on 88222 PHP</t>
  </si>
  <si>
    <t>Nvm it's ok...</t>
  </si>
  <si>
    <t>Enjoy ur life. . Good night</t>
  </si>
  <si>
    <t>Yes but can we meet in town cos will go to gep and then home. You could text at bus stop. And don't worry we'll have finished by march … ish!</t>
  </si>
  <si>
    <t>Thats cool. Where should i cum? On you or in you? :)</t>
  </si>
  <si>
    <t>Delhi and chennai still silent.</t>
  </si>
  <si>
    <t>Lol alright i was thinkin that too haha</t>
  </si>
  <si>
    <t>Reply to win £100 weekly! Where will the 2006 FIFA World Cup be held? Send STOP to 87239 to end service</t>
  </si>
  <si>
    <t>No I'm in the same boat. Still here at my moms. Check me out on yo. I'm half naked.</t>
  </si>
  <si>
    <t>Shhhhh nobody is supposed to know!</t>
  </si>
  <si>
    <t xml:space="preserve">Sorry, I'll call later in meeting any thing related to trade please call Arul. &amp;lt;#&amp;gt; </t>
  </si>
  <si>
    <t>Hey i will be late... i'm at amk. Need to drink tea or coffee</t>
  </si>
  <si>
    <t>Urgent! Please call 09061743810 from landline. Your ABTA complimentary 4* Tenerife Holiday or #5000 cash await collection SAE T&amp;Cs Box 326 CW25WX 150 ppm</t>
  </si>
  <si>
    <t>The length is e same but e top shorter n i got a fringe now. I thk i'm not going liao. Too lazy. Dun wan 2 distract u also.</t>
  </si>
  <si>
    <t>S..antha num corrct dane</t>
  </si>
  <si>
    <t>The basket's gettin full so I might be by tonight</t>
  </si>
  <si>
    <t>HI DARLIN IVE JUST GOT BACK AND I HAD A REALLY NICE NIGHT AND THANKS SO MUCH FOR THE LIFT SEE U TOMORROW XXX</t>
  </si>
  <si>
    <t>No other Valentines huh? The proof is on your fb page. Ugh I'm so glad I really DIDN'T watch your rupaul show you TOOL!</t>
  </si>
  <si>
    <t>Free tones Hope you enjoyed your new content. text stop to 61610 to unsubscribe. help:08712400602450p Provided by tones2you.co.uk</t>
  </si>
  <si>
    <t>Eh den sat u book e kb liao huh...</t>
  </si>
  <si>
    <t>Have you been practising your curtsey?</t>
  </si>
  <si>
    <t>Lol boo I was hoping for a laugh</t>
  </si>
  <si>
    <t>YEH I AM DEF UP4 SOMETHING SAT,JUST GOT PAYED2DAY &amp; I HAVBEEN GIVEN A£50 PAY RISE 4MY WORK &amp; HAVEBEEN MADE PRESCHOOLCO-ORDINATOR 2I AM FEELINGOOD LUV</t>
  </si>
  <si>
    <t>Well, I have to leave for my class babe ... You never came back to me ... :-( ... Hope you have a nice sleep, my love</t>
  </si>
  <si>
    <t>LMAO where's your fish memory when I need it?</t>
  </si>
  <si>
    <t>But i'll b going 2 sch on mon. My sis need 2 take smth.</t>
  </si>
  <si>
    <t>Idea will soon get converted to live:)</t>
  </si>
  <si>
    <t>TheMob&gt;Yo yo yo-Here comes a new selection of hot downloads for our members to get for FREE! Just click &amp; open the next link sent to ur fone...</t>
  </si>
  <si>
    <t>S....s...india going to draw the series after many years in south african soil..</t>
  </si>
  <si>
    <t>Goodmorning, today i am late for  &amp;lt;DECIMAL&amp;gt; min.</t>
  </si>
  <si>
    <t>Can't take any major roles in community outreach. You rock mel</t>
  </si>
  <si>
    <t>Shopping lor. Them raining mah hard 2 leave orchard.</t>
  </si>
  <si>
    <t>Hi here. have birth at on the  to  at 8lb 7oz. Mother and baby doing brilliantly.</t>
  </si>
  <si>
    <t>See the forwarding message for proof</t>
  </si>
  <si>
    <t>I can't keep going through this. It was never my intention to run you out, but if you choose to do that rather than keep the room clean so *I* don't have to say no to visitors, then maybe that's the best choice. Yes, I wanted you to be embarassed, so maybe you'd feel for once how I feel when i have a friend who wants to drop buy and i have to say no, as happened this morning. I've tried everything. I don't know what else to do.</t>
  </si>
  <si>
    <t>Dunno lei... I thk mum lazy to go out... I neva ask her yet...</t>
  </si>
  <si>
    <t>Do whatever you want. You know what the rules are. We had a talk earlier this week about what had to start happening, you showing responsibility. Yet, every week it's can i bend the rule this way? What about that way? Do whatever. I'm tired of having thia same argument with you every week. And a  &amp;lt;#&amp;gt;  movie DOESNT inlude the previews. You're still getting in after 1.</t>
  </si>
  <si>
    <t>Beautiful Truth against Gravity.. Read carefully: "Our heart feels light when someone is in it.. But it feels very heavy when someone leaves it.." GOODMORNING</t>
  </si>
  <si>
    <t>Great News! Call FREEFONE 08006344447 to claim your guaranteed £1000 CASH or £2000 gift. Speak to a live operator NOW!</t>
  </si>
  <si>
    <t>Ambrith..madurai..met u in arun dha marrge..remembr?</t>
  </si>
  <si>
    <t xml:space="preserve">Just re read it and I have no shame but tell me how he takes it and if he runs I will blame u 4 ever!! Not really 4 ever just a long time </t>
  </si>
  <si>
    <t>Princess, is your kitty shaved or natural?</t>
  </si>
  <si>
    <t>Better than bb. If he wont use it, his wife will or them doctor</t>
  </si>
  <si>
    <t>Ya it came a while ago</t>
  </si>
  <si>
    <t>From tomorrow onwards eve 6 to 3 work.</t>
  </si>
  <si>
    <t>Anything lor but toa payoh got place 2 walk meh...</t>
  </si>
  <si>
    <t>I don't have anybody's number, I still haven't thought up a tactful way to ask alex</t>
  </si>
  <si>
    <t>U can WIN £100 of Music Gift Vouchers every week starting NOW Txt the word DRAW to 87066 TsCs www.ldew.com SkillGame,1Winaweek, age16.150ppermessSubscription</t>
  </si>
  <si>
    <t>Is there any movie theatre i can go to and watch unlimited movies and just pay once?</t>
  </si>
  <si>
    <t>U having lunch alone? I now so bored...</t>
  </si>
  <si>
    <t xml:space="preserve">Yes obviously, but you are the eggs-pert and the potato head… Speak soon! </t>
  </si>
  <si>
    <t>Nah man, my car is meant to be crammed full of people</t>
  </si>
  <si>
    <t>No got new job at bar in airport on satsgettin 4.47per hour but means no lie in! keep in touch</t>
  </si>
  <si>
    <t>Kallis is ready for bat in 2nd innings</t>
  </si>
  <si>
    <t>Thanx but my birthday is over already.</t>
  </si>
  <si>
    <t>Ugh y can't u just apologize, admit u were wrong and ask me to take u back?</t>
  </si>
  <si>
    <t>I noe la... U wana pei bf oso rite... K lor, other days den...</t>
  </si>
  <si>
    <t>Yes, i'm small kid.. And boost is the secret of my energy..</t>
  </si>
  <si>
    <t>IM GONNA MISS U SO MUCH</t>
  </si>
  <si>
    <t>Is avatar supposed to have subtoitles</t>
  </si>
  <si>
    <t>Simply sitting and watching match in office..</t>
  </si>
  <si>
    <t>You can jot down things you want to remember later.</t>
  </si>
  <si>
    <t>Oh sorry please its over</t>
  </si>
  <si>
    <t xml:space="preserve">Hey are we going for the lo lesson or gym? </t>
  </si>
  <si>
    <t>Dont pack what you can buy at any store.like cereals. If you must pack food, pack gari or something 9ja that you will miss.</t>
  </si>
  <si>
    <t>You always make things bigger than they are</t>
  </si>
  <si>
    <t>Ü dun wan to watch infernal affair?</t>
  </si>
  <si>
    <t>Me not waking up until 4 in the afternoon, sup</t>
  </si>
  <si>
    <t>I can send you a pic if you like :)</t>
  </si>
  <si>
    <t>Okay... I booked all already... Including the one at bugis.</t>
  </si>
  <si>
    <t>Aight fuck it, I'll get it later</t>
  </si>
  <si>
    <t>No de. But call me after some time. Ill tell you k</t>
  </si>
  <si>
    <t>So dont use hook up any how</t>
  </si>
  <si>
    <t>How much is blackberry bold2 in nigeria.</t>
  </si>
  <si>
    <t>Hi where you. You in home or calicut?</t>
  </si>
  <si>
    <t>Hey darlin.. i can pick u up at college if u tell me wen &amp; where 2 mt.. love Pete xx</t>
  </si>
  <si>
    <t>Call 09094100151 to use ur mins! Calls cast 10p/min (mob vary). Service provided by AOM, just GBP5/month. AOM Box61,M60 1ER until u stop. Ages 18+ only!</t>
  </si>
  <si>
    <t>Oh... I was thkin of goin yogasana at 10 den no nd to go at 3 den can rush to parco 4 nb... Okie lor, u call me when ready...</t>
  </si>
  <si>
    <t>Y so late but i need to go n get da laptop...</t>
  </si>
  <si>
    <t>Sir, I am waiting for your mail.</t>
  </si>
  <si>
    <t>.Please charge my mobile when you get up in morning.</t>
  </si>
  <si>
    <t>Nothing, i got msg frm tht unknown no..</t>
  </si>
  <si>
    <t>Ugh fuck it I'm resubbing to eve</t>
  </si>
  <si>
    <t>He didn't see his shadow. We get an early spring yay</t>
  </si>
  <si>
    <t>I did. One slice and one breadstick. Lol</t>
  </si>
  <si>
    <t>Hey ! I want you ! I crave you ! I miss you ! I need you ! I love you, Ahmad Saeed al Hallaq ...</t>
  </si>
  <si>
    <t>Is there any training tomorrow?</t>
  </si>
  <si>
    <t>URGENT! Your mobile No *********** WON a £2,000 Bonus Caller Prize on 02/06/03! This is the 2nd attempt to reach YOU! Call 09066362220 ASAP! BOX97N7QP, 150ppm</t>
  </si>
  <si>
    <t>Pass dis to all ur contacts n see wat u get! Red;i'm in luv wid u. Blue;u put a smile on my face. Purple;u r realy hot. Pink;u r so swt. Orange;i thnk i lyk u. Green;i realy wana go out wid u. Yelow;i wnt u bck. Black;i'm jealous of u. Brown;i miss you Nw plz giv me one color</t>
  </si>
  <si>
    <t>Cos daddy arranging time c wat time fetch ü mah...</t>
  </si>
  <si>
    <t>Then. You are eldest know.</t>
  </si>
  <si>
    <t>Who's there say hi to our drugdealer</t>
  </si>
  <si>
    <t>Its hard to believe things like this. All can say lie but think twice before saying anything to me.</t>
  </si>
  <si>
    <t xml:space="preserve">Eerie Nokia tones 4u, rply TONE TITLE to 8007 eg TONE DRACULA to 8007 Titles: GHOST, ADDAMSFA, MUNSTERS, EXORCIST, TWILIGHT www.getzed.co.uk POBox36504W45WQ 150p </t>
  </si>
  <si>
    <t>Sexy Singles are waiting for you! Text your AGE followed by your GENDER as wither M or F E.G.23F. For gay men text your AGE followed by a G. e.g.23G.</t>
  </si>
  <si>
    <t>Good night my dear.. Sleepwell&amp;amp;Take care</t>
  </si>
  <si>
    <t>That is wondarfull song</t>
  </si>
  <si>
    <t>FreeMsg: Claim ur 250 SMS messages-Text OK to 84025 now!Use web2mobile 2 ur mates etc. Join Txt250.com for 1.50p/wk. T&amp;C BOX139, LA32WU. 16 . Remove txtX or stop</t>
  </si>
  <si>
    <t>Yar lor actually we quite fast... Cos da ge slow wat... Haha...</t>
  </si>
  <si>
    <t>Must come later.. I normally bathe him in da afternoon mah..</t>
  </si>
  <si>
    <t>Trust me. Even if isn't there, its there.</t>
  </si>
  <si>
    <t>Hey hun-onbus goin 2 meet him. He wants 2go out 4a meal but I donyt feel like it cuz have 2 get last bus home!But hes sweet latelyxxx</t>
  </si>
  <si>
    <t>85233 FREE&gt;Ringtone!Reply REAL</t>
  </si>
  <si>
    <t>I can take you at like noon</t>
  </si>
  <si>
    <t>Where is it. Is there any opening for mca.</t>
  </si>
  <si>
    <t>I'm aight. Wat's happening on your side.</t>
  </si>
  <si>
    <t>I'm done oredi...</t>
  </si>
  <si>
    <t>you are sweet as well, princess. Please tell me your likes and dislikes in bed...</t>
  </si>
  <si>
    <t>How are you. Wish you a great semester</t>
  </si>
  <si>
    <t>Moji i love you more than words. Have a rich day</t>
  </si>
  <si>
    <t>Dude how do you like the buff wind.</t>
  </si>
  <si>
    <t>alright babe, justthought id sayhey! how u doin?nearly the endof me wk offdam nevamind!We will have 2Hook up sn if uwant m8? loveJen x.</t>
  </si>
  <si>
    <t>Well done ENGLAND! Get the official poly ringtone or colour flag on yer mobile! text TONE or FLAG to 84199 NOW! Opt-out txt ENG STOP. Box39822 W111WX £1.50</t>
  </si>
  <si>
    <t>No i'm not. I can't give you everything you want and need. You actually could do better for yourself on yor own--you've got more money than i do. I can't get work, i can't get a man, i can't pay the rent, i can't even fill my fucking gas tank. yes, i'm stressed and depressed. I didn't even call home for thanksgiving cuz i'll have to tell them i,m up to nothing.</t>
  </si>
  <si>
    <t>S:-)kallis wont play in first two odi:-)</t>
  </si>
  <si>
    <t>Then get some cash together and I'll text jason</t>
  </si>
  <si>
    <t>Oh, my love, it's soooo good to hear from you. Omg I missed you so much today. I'm sorry your having problems with the provider but thank you for tming me</t>
  </si>
  <si>
    <t>Final Chance! Claim ur £150 worth of discount vouchers today! Text YES to 85023 now! SavaMob, member offers mobile! T Cs SavaMob POBOX84, M263UZ. £3.00 Subs 16</t>
  </si>
  <si>
    <t>Probably, want to pick up more?</t>
  </si>
  <si>
    <t>I'm done...</t>
  </si>
  <si>
    <t>Are you the cutest girl in the world or what</t>
  </si>
  <si>
    <t>No dice, art class 6 thru 9 :( thanks though. Any idea what time I should come tomorrow?</t>
  </si>
  <si>
    <t>SMS SERVICES. for your inclusive text credits, pls goto www.comuk.net login= ***** unsubscribe with STOP. no extra charge. help:08700469649. PO BOX420. IP4 5WE</t>
  </si>
  <si>
    <t>Oh Howda gud gud.. Mathe en samachara chikku:-)</t>
  </si>
  <si>
    <t>I thk 530 lor. But dunno can get tickets a not. Wat u doing now?</t>
  </si>
  <si>
    <t>Audrie lousy autocorrect</t>
  </si>
  <si>
    <t>Its a site to simulate the test. It just gives you very tough questions to test your readiness.</t>
  </si>
  <si>
    <t>Anyway seriously hit me up when you're back because otherwise I have to light up with armand and he always has shit and/or is vomiting</t>
  </si>
  <si>
    <t>I fetch yun or u fetch?</t>
  </si>
  <si>
    <t>Thank you. I like you as well...</t>
  </si>
  <si>
    <t>Hmmm ... And imagine after you've come home from that having to rub my feet, make me dinner and help me get ready for my date ! Are you sure your ready for that kind of life ?</t>
  </si>
  <si>
    <t>Lara said she can loan me  &amp;lt;#&amp;gt; .</t>
  </si>
  <si>
    <t>Do we have any spare power supplies</t>
  </si>
  <si>
    <t>Yar he quite clever but aft many guesses lor. He got ask me 2 bring but i thk darren not so willing 2 go. Aiya they thk leona still not attach wat.</t>
  </si>
  <si>
    <t>You are a winner you have been specially selected to receive £1000 cash or a £2000 award. Speak to a live operator to claim call 087123002209am-7pm. Cost 10p</t>
  </si>
  <si>
    <t>Yeah, don't go to bed, I'll be back before midnight</t>
  </si>
  <si>
    <t>Sunshine Hols. To claim ur med holiday send a stamped self address envelope to Drinks on Us UK, PO Box 113, Bray, Wicklow, Eire. Quiz Starts Saturday! Unsub Stop</t>
  </si>
  <si>
    <t>Well I wasn't available as I washob nobbing with last night so they had to ask Nickey Platt instead of me!;</t>
  </si>
  <si>
    <t>It's that time of the week again, ryan</t>
  </si>
  <si>
    <t>Wish u many many returns of the day.. Happy birthday vikky..</t>
  </si>
  <si>
    <t>U can WIN £100 of Music Gift Vouchers every week starting NOW Txt the word DRAW to 87066 TsCs www.Idew.com SkillGame, 1Winaweek, age16. 150ppermessSubscription</t>
  </si>
  <si>
    <t>I hope you know I'm still mad at you.</t>
  </si>
  <si>
    <t>Argh my 3g is spotty, anyway the only thing I remember from the research we did was that province and sterling were the only problem-free places we looked at</t>
  </si>
  <si>
    <t>In xam hall boy asked girl Tell me the starting term for dis answer I can den manage on my own After lot of hesitation n lookin around silently she said THE! intha ponnungale ipaditan;)</t>
  </si>
  <si>
    <t>Do you know when the result.</t>
  </si>
  <si>
    <t>Sorry im getting up now, feel really bad- totally rejected that kinda me thing.</t>
  </si>
  <si>
    <t>You do got a shitload of diamonds though</t>
  </si>
  <si>
    <t>Tessy..pls do me a favor. Pls convey my birthday wishes to Nimya..pls dnt forget it. Today is her birthday Shijas</t>
  </si>
  <si>
    <t>Well I'm going to be an aunty!</t>
  </si>
  <si>
    <t>Mine here like all fr china then so noisy.</t>
  </si>
  <si>
    <t>Later i guess. I needa do mcat study too.</t>
  </si>
  <si>
    <t>S...from the training manual it show there is no tech process:)its all about password reset and troubleshooting:)</t>
  </si>
  <si>
    <t>Your B4U voucher w/c 27/03 is MARSMS. Log onto www.B4Utele.com for discount credit. To opt out reply stop. Customer care call 08717168528</t>
  </si>
  <si>
    <t>Spoke with uncle john today. He strongly feels that you need to sacrifice to keep me here. He's going to call you. When he does, i beg you to just listen. Dont make any promises or make it clear things are not easy. And i need you to please let us work things out. As long as i keep expecting help, my creativity will be stifled so pls just keep him happy, no promises on your part.</t>
  </si>
  <si>
    <t>Carlos took a while (again), we leave in a minute</t>
  </si>
  <si>
    <t xml:space="preserve">Well done and ! luv ya all </t>
  </si>
  <si>
    <t>Then why you came to hostel.</t>
  </si>
  <si>
    <t>K still are you loving me.</t>
  </si>
  <si>
    <t>But i juz remembered i gotta bathe my dog today..</t>
  </si>
  <si>
    <t>After the drug she will be able to eat.</t>
  </si>
  <si>
    <t>Alright took the morphine. Back in yo.</t>
  </si>
  <si>
    <t>You see the requirements please</t>
  </si>
  <si>
    <t xml:space="preserve">You stayin out of trouble stranger!!saw Dave the other day hes sorted now!still with me bloke when u gona get a girl MR!ur mum still Thinks we will get 2GETHA! </t>
  </si>
  <si>
    <t>FreeMsg: Hey - I'm Buffy. 25 and love to satisfy men. Home alone feeling randy. Reply 2 C my PIX! QlynnBV Help08700621170150p a msg Send stop to stop txts</t>
  </si>
  <si>
    <t>So can collect ur laptop?</t>
  </si>
  <si>
    <t>Ok. Can be later showing around 8-8:30 if you want + cld have drink before. Wld prefer not to spend money on nosh if you don't mind, as doing that nxt wk.</t>
  </si>
  <si>
    <t>I will once i get home</t>
  </si>
  <si>
    <t>Waaaat?? Lololo ok next time then!</t>
  </si>
  <si>
    <t>The table's occupied, I'm waiting by the tree</t>
  </si>
  <si>
    <t>I surely dont forgot to come:)i will always be in touch in with you:-)</t>
  </si>
  <si>
    <t>Hi kindly give us back our documents which we submitted for loan from STAPATI</t>
  </si>
  <si>
    <t>I dont have i shall buy one dear</t>
  </si>
  <si>
    <t>Oh god i am happy to see your message after 3 days</t>
  </si>
  <si>
    <t>What year. And how many miles.</t>
  </si>
  <si>
    <t xml:space="preserve">Hey cutie. How goes it? Here in WALES its kinda ok. There is like hills and shit but i still avent killed myself. </t>
  </si>
  <si>
    <t>Sad story of a Man - Last week was my b'day. My Wife did'nt wish me. My Parents forgot n so did my Kids . I went to work. Even my Colleagues did not wish. As I entered my cabin my PA said, '' Happy B'day Boss !!''. I felt special. She askd me 4 lunch. After lunch she invited me to her apartment. We went there. She said,'' do u mind if I go into the bedroom for a minute ? '' ''OK'', I sed in a sexy mood. She came out 5 minuts latr wid a cake...n My Wife, My Parents, My Kidz, My Friends n My Colleagues. All screaming.. SURPRISE !! and I was waiting on the sofa.. ... ..... ' NAKED...!</t>
  </si>
  <si>
    <t>I think you should go the honesty road. Call the bank tomorrow. Its the tough decisions that make us great people.</t>
  </si>
  <si>
    <t>FREE for 1st week! No1 Nokia tone 4 ur mob every week just txt NOKIA to 87077 Get txting and tell ur mates. zed POBox 36504 W45WQ norm150p/tone 16+</t>
  </si>
  <si>
    <t>No. Its not specialisation. Can work but its slave labor. Will look for it this month sha cos no shakara 4 beggar.</t>
  </si>
  <si>
    <t>Is she replying. Has boye changed his phone number</t>
  </si>
  <si>
    <t>hi my darlin im on my way to London and we have just been smashed into by another driver! and have a big dent! im really missing u what have u been up to? xxx</t>
  </si>
  <si>
    <t>Nothing really, just making sure everybody's up to speed</t>
  </si>
  <si>
    <t>I'm not coming home 4 dinner.</t>
  </si>
  <si>
    <t>Thank you. And by the way, I just lost.</t>
  </si>
  <si>
    <t>Yes.he have good crickiting mind</t>
  </si>
  <si>
    <t>Thx. All will be well in a few months</t>
  </si>
  <si>
    <t>CAN I PLEASE COME UP NOW IMIN TOWN.DONTMATTER IF URGOIN OUTL8R,JUST REALLYNEED 2DOCD.PLEASE DONTPLEASE DONTIGNORE MYCALLS,U NO THECD ISV.IMPORTANT TOME 4 2MORO</t>
  </si>
  <si>
    <t>I wont. So wat's wit the guys</t>
  </si>
  <si>
    <t>Yavnt tried yet and never played original either</t>
  </si>
  <si>
    <t>Hiya, had a good day? Have you spoken to since the weekend?</t>
  </si>
  <si>
    <t>See? I thought it all through</t>
  </si>
  <si>
    <t>get ready to moan and scream :)</t>
  </si>
  <si>
    <t>Oh k :)why you got job then whats up?</t>
  </si>
  <si>
    <t>I don,t think so. You don't need to be going out that late on a school night. ESPECIALLY when the one class you have is the one you missed last wednesday and probably failed a test in on friday</t>
  </si>
  <si>
    <t>And popping &amp;lt;#&amp;gt; ibuprofens was no help.</t>
  </si>
  <si>
    <t>Babe ! How goes that day ? What are you doing ? Where are you ? I sip my cappuccino and think of you, my love ... I send a kiss to you from across the sea</t>
  </si>
  <si>
    <t>Ok.</t>
  </si>
  <si>
    <t>PS U no ur a grown up now right?</t>
  </si>
  <si>
    <t>Chinatown got porridge, claypot rice, yam cake, fishhead beehoon... Either we eat cheap den go cafe n tok or go nydc or somethin...</t>
  </si>
  <si>
    <t>I know a few people I can hit up and fuck to the yes</t>
  </si>
  <si>
    <t>Purity of friendship between two is not about smiling after reading the forwarded message..Its about smiling just by seeing the name. Gud evng</t>
  </si>
  <si>
    <t>So is there anything specific I should be doing with regards to jaklin or what because idk what the fuck</t>
  </si>
  <si>
    <t>Oh god. I'm gonna Google nearby cliffs now.</t>
  </si>
  <si>
    <t>FREE camera phones with linerental from 4.49/month with 750 cross ntwk mins. 1/2 price txt bundle deals also avble. Call 08001950382 or call2optout/J MF</t>
  </si>
  <si>
    <t>Yup i shd haf ard 10 pages if i add figures... Ü all got how many pages?</t>
  </si>
  <si>
    <t xml:space="preserve">Ooh, 4got, i'm gonna start belly dancing in moseley weds 6.30 if u want 2 join me, they have a cafe too. </t>
  </si>
  <si>
    <t>Thankyou so much for the call. I appreciate your care.</t>
  </si>
  <si>
    <t>Congrats ! Treat pending.i am not on mail for 2 days.will mail once thru.Respect mother at home.check mails.</t>
  </si>
  <si>
    <t>I called but no one pick up e phone. I ask both of them already they said ok.</t>
  </si>
  <si>
    <t xml:space="preserve">Hi my email address has changed now it is </t>
  </si>
  <si>
    <t>V-aluable. A-ffectionate. L-oveable. E-ternal. N-oble. T-ruthful. I-ntimate. N-atural. E-namous. Happy "VALENTINES DAY" in advance</t>
  </si>
  <si>
    <t>Not much, just some textin'. How bout you?</t>
  </si>
  <si>
    <t>Bring it if you got it</t>
  </si>
  <si>
    <t>I'm in a movie. Call me 4 wat?</t>
  </si>
  <si>
    <t>Not sure I have the stomach for it ...</t>
  </si>
  <si>
    <t>Haha... can... But i'm having dinner with my cousin...</t>
  </si>
  <si>
    <t>A boy was late 2 home. His father: "POWER OF FRNDSHIP"</t>
  </si>
  <si>
    <t>(And my man carlos is definitely coming by mu tonight, no excuses)</t>
  </si>
  <si>
    <t>soon you will have the real thing princess! Do i make you wet? :)</t>
  </si>
  <si>
    <t>Raji..pls do me a favour. Pls convey my Birthday wishes to Nimya. Pls. Today is her birthday.</t>
  </si>
  <si>
    <t>Haha, my legs and neck are killing me and my amigos are hoping to end the night with a burn, think I could swing by in like an hour?</t>
  </si>
  <si>
    <t>URGENT! Your mobile No 07xxxxxxxxx won a £2,000 bonus caller prize on 02/06/03! this is the 2nd attempt to reach YOU! call 09066362231 ASAP! BOX97N7QP, 150PPM</t>
  </si>
  <si>
    <t>Usually the body takes care of it buy making sure it doesnt progress. Can we pls continue this talk on saturday.</t>
  </si>
  <si>
    <t>URGENT!! Your 4* Costa Del Sol Holiday or £5000 await collection. Call 09050090044 Now toClaim. SAE, TC s, POBox334, Stockport, SK38xh, Cost£1.50/pm, Max10mins</t>
  </si>
  <si>
    <t xml:space="preserve">Hmm well, night night </t>
  </si>
  <si>
    <t>Just wanted to say holy shit you guys weren't kidding about this bud</t>
  </si>
  <si>
    <t>Just gettin a bit arty with my collages at the mo, well tryin 2 ne way! Got a roast in a min lovely i shall enjoy that!</t>
  </si>
  <si>
    <t>This is one of the days you have a billion classes, right?</t>
  </si>
  <si>
    <t>Goodmorning, today i am late for 2hrs. Because of back pain.</t>
  </si>
  <si>
    <t>Ok then i'll let him noe later n ask him call u tmr...</t>
  </si>
  <si>
    <t>OK i'm waliking ard now... Do u wan me 2 buy anything go ur house?</t>
  </si>
  <si>
    <t>* Will have two more cartons off u and is very pleased with shelves</t>
  </si>
  <si>
    <t>Nice talking to you! please dont forget my pix :) i want to see all of you...</t>
  </si>
  <si>
    <t>You have WON a guaranteed £1000 cash or a £2000 prize. To claim yr prize call our customer service representative on 08714712379 between 10am-7pm Cost 10p</t>
  </si>
  <si>
    <t>But really quite funny lor wat... Then u shd haf run shorter distance wat...</t>
  </si>
  <si>
    <t>I notice you like looking in the shit mirror youre turning into a right freak</t>
  </si>
  <si>
    <t>Great. I was getting worried about you. Just know that a wonderful and caring person like you will have only the best in life. Know that u r wonderful and God's love is yours.</t>
  </si>
  <si>
    <t>Thanks for your ringtone order, ref number K718. Your mobile will be charged £4.50. Should your tone not arrive please call customer services on 09065069120</t>
  </si>
  <si>
    <t>I prefer my free days... Tues, wed, fri oso can... Ü ask those workin lor...</t>
  </si>
  <si>
    <t>Alrite jod hows the revision goin? Keris bin doin a smidgin. N e way u wanna cum over after college?xx</t>
  </si>
  <si>
    <t>If you have belive me. Come to my home.</t>
  </si>
  <si>
    <t>Oh k.k..where did you take test?</t>
  </si>
  <si>
    <t>Those were my exact intentions</t>
  </si>
  <si>
    <t>haha but no money leh... Later got to go for tuition... Haha and looking for empty slots for driving lessons</t>
  </si>
  <si>
    <t>Hey... Thk we juz go accordin to wat we discussed yest lor, except no kb on sun... Cos there's nt much lesson to go if we attend kb on sat...</t>
  </si>
  <si>
    <t>K, wen ur free come to my home and also tel vikky i hav sent mail to him also.. Better come evening il be free today aftr 6pm..:-)</t>
  </si>
  <si>
    <t>Nothing just getting msgs by dis name wit different no's..</t>
  </si>
  <si>
    <t>What's your room number again? Wanna make sure I'm knocking on the right door</t>
  </si>
  <si>
    <t>Si.como no?!listened2the plaid album-quite gd&amp;the new air1 which is hilarious-also boughtbraindancea comp.ofstuff on aphexs ;abel,u hav2hear it!c u sn xxxx</t>
  </si>
  <si>
    <t>Pls tell nelson that the bb's are no longer comin. The money i was expecting aint coming</t>
  </si>
  <si>
    <t>Give her something to drink, if she takes it and doesn't vomit then you her temp might drop. If she unmits however let me know.</t>
  </si>
  <si>
    <t>Think you sent the text to the home phone. That cant display texts. If you still want to send it his number is</t>
  </si>
  <si>
    <t>Every day i use to sleep after  &amp;lt;#&amp;gt;  so only.</t>
  </si>
  <si>
    <t>K I'll call you when I'm close</t>
  </si>
  <si>
    <t>U buy newspapers already?</t>
  </si>
  <si>
    <t>Nope wif my sis lor... Aft bathing my dog then i can bathe... Looks like it's going 2 rain soon.</t>
  </si>
  <si>
    <t>Boo I'm on my way to my moms. She's making tortilla soup. Yummmm</t>
  </si>
  <si>
    <t>No management puzzeles.</t>
  </si>
  <si>
    <t>How did you find out in a way that didn't include all of these details</t>
  </si>
  <si>
    <t>Hi ya babe x u 4goten bout me?' scammers getting smart..Though this is a regular vodafone no, if you respond you get further prem rate msg/subscription. Other nos used also. Beware!</t>
  </si>
  <si>
    <t>Back 2 work 2morro half term over! Can U C me 2nite 4 some sexy passion B4 I have 2 go back? Chat NOW 09099726481 Luv DENA Calls £1/minMobsmoreLKPOBOX177HP51FL</t>
  </si>
  <si>
    <t>will you like to be spoiled? :)</t>
  </si>
  <si>
    <t>Thanks for your ringtone order, ref number R836. Your mobile will be charged £4.50. Should your tone not arrive please call customer services on 09065069154</t>
  </si>
  <si>
    <t>I am getting threats from your sales executive Shifad as i raised complaint against him. Its an official message.</t>
  </si>
  <si>
    <t>hope things went well at 'doctors' ;) reminds me i still need 2go.did u c d little thing i left in the lounge?</t>
  </si>
  <si>
    <t>Den wat will e schedule b lk on sun?</t>
  </si>
  <si>
    <t>Lol enjoy role playing much?</t>
  </si>
  <si>
    <t>Ok. Me watching tv too.</t>
  </si>
  <si>
    <t>I just lov this line: "Hurt me with the truth, I don't mind,i wil tolerat.bcs ur my someone..... But, Never comfort me with a lie" gud ni8 and sweet dreams</t>
  </si>
  <si>
    <t>Just checked out, heading out to drop off my stuff now</t>
  </si>
  <si>
    <t>Here got lots of hair dresser fr china.</t>
  </si>
  <si>
    <t>Sad story of a Man - Last week was my b'day. My Wife did'nt wish me. My Parents forgot n so did my Kids . I went to work. Even my Colleagues did not wish.</t>
  </si>
  <si>
    <t>Ill call you evening ill some ideas.</t>
  </si>
  <si>
    <t>SplashMobile: Choose from 1000s of gr8 tones each wk! This is a subscrition service with weekly tones costing 300p. U have one credit - kick back and ENJOY</t>
  </si>
  <si>
    <t>Did you show him and wot did he say or could u not c him 4 dust?</t>
  </si>
  <si>
    <t>It should take about  &amp;lt;#&amp;gt;  min</t>
  </si>
  <si>
    <t>Not heard from U4 a while. Call 4 rude chat private line 01223585334 to cum. Wan 2C pics of me gettin shagged then text PIX to 8552. 2End send STOP 8552 SAM xxx</t>
  </si>
  <si>
    <t>&lt;Forwarded from 88877&gt;FREE entry into our £250 weekly comp just send the word ENTER to 88877 NOW. 18 T&amp;C www.textcomp.com</t>
  </si>
  <si>
    <t>Finish liao... U?</t>
  </si>
  <si>
    <t>88066 FROM 88066 LOST 3POUND HELP</t>
  </si>
  <si>
    <t>Haha i think i did too</t>
  </si>
  <si>
    <t>U know we watchin at lido?</t>
  </si>
  <si>
    <t>Life spend with someone for a lifetime may be meaningless but a few moments spent with someone who really love you means more than life itself..</t>
  </si>
  <si>
    <t>Haha awesome, I've been to 4u a couple times. Who all's coming?</t>
  </si>
  <si>
    <t>Cold. Dont be sad dear</t>
  </si>
  <si>
    <t>Think I could stop by in like an hour or so? My roommate's looking to stock up for a trip</t>
  </si>
  <si>
    <t>Is that on the telly? No its Brdget Jones!</t>
  </si>
  <si>
    <t>Hello! How r u? Im bored. Inever thought id get bored with the tv but I am. Tell me something exciting has happened there? Anything! =/</t>
  </si>
  <si>
    <t>Hmm...Bad news...Hype park plaza $700 studio taken...Only left 2 bedrm-$900...</t>
  </si>
  <si>
    <t>Sorry, I'll call later in meeting</t>
  </si>
  <si>
    <t>R ü comin back for dinner?</t>
  </si>
  <si>
    <t>I hav almost reached. Call, i m unable to connect u.</t>
  </si>
  <si>
    <t>Whom you waited for yesterday</t>
  </si>
  <si>
    <t>I reach home safe n sound liao...</t>
  </si>
  <si>
    <t>Velly good, yes please!</t>
  </si>
  <si>
    <t>Hi, wkend ok but journey terrible. Wk not good as have huge back log of marking to do</t>
  </si>
  <si>
    <t>I have had two more letters from . I will copy them for you cos one has a message for you. Speak soon</t>
  </si>
  <si>
    <t>Alex knows a guy who sells mids but he's down in south tampa and I don't think I could set it up before like 8</t>
  </si>
  <si>
    <t>Dont you have message offer</t>
  </si>
  <si>
    <t>Had your mobile 11mths ? Update for FREE to Oranges latest colour camera mobiles &amp; unlimited weekend calls. Call Mobile Upd8 on freefone 08000839402 or 2StopTx</t>
  </si>
  <si>
    <t>HEY THERE BABE, HOW U DOIN? WOT U UP 2 2NITE LOVE ANNIE X.</t>
  </si>
  <si>
    <t>Remind me how to get there and I shall do so</t>
  </si>
  <si>
    <t>:-( that's not v romantic!</t>
  </si>
  <si>
    <t>Hello. Damn this christmas thing. I think i have decided to keep this mp3 that doesnt work.</t>
  </si>
  <si>
    <t>You have 1 new message. Please call 08718738034.</t>
  </si>
  <si>
    <t>HI DARLIN IM MISSIN U HOPE YOU ARE HAVING A GOOD TIME. WHEN ARE U BACK AND WHAT TIME IF U CAN GIVE ME A CALL AT HOME. JESS XX</t>
  </si>
  <si>
    <t>&lt;Forwarded from 21870000&gt;Hi - this is your Mailbox Messaging SMS alert. You have 4 messages. You have 21 matches. Please call back on 09056242159 to retrieve your messages and matches</t>
  </si>
  <si>
    <t>Draw va?i dont think so:)</t>
  </si>
  <si>
    <t>Dont pick up d call when something important is There to tell. Hrishi</t>
  </si>
  <si>
    <t>Nothin comes to my mind. Ü help me buy hanger lor. Ur laptop not heavy?</t>
  </si>
  <si>
    <t>&amp;lt;#&amp;gt; , that's all? Guess that's easy enough</t>
  </si>
  <si>
    <t>We can make a baby in yo tho</t>
  </si>
  <si>
    <t>Should I tell my friend not to come round til like  &amp;lt;#&amp;gt; ish?</t>
  </si>
  <si>
    <t>Friendship poem: Dear O Dear U R Not Near But I Can Hear Dont Get Fear Live With Cheer No More Tear U R Always my Dear. Gud ni8</t>
  </si>
  <si>
    <t>Still in the area of the restaurant. Ill try to come back soon</t>
  </si>
  <si>
    <t>Aight that'll work, thanks</t>
  </si>
  <si>
    <t>Moby Pub Quiz.Win a £100 High Street prize if u know who the new Duchess of Cornwall will be? Txt her first name to 82277.unsub STOP £1.50 008704050406 SP Arrow</t>
  </si>
  <si>
    <t>I have 2 sleeping bags, 1 blanket and paper and  phone details. Anything else?</t>
  </si>
  <si>
    <t xml:space="preserve">You have won a Nokia 7250i. This is what you get when you win our FREE auction. To take part send Nokia to 86021 now. HG/Suite342/2Lands Row/W1JHL 16+ </t>
  </si>
  <si>
    <t>Congratulations! Thanks to a good friend U have WON the £2,000 Xmas prize. 2 claim is easy, just call 08718726971 NOW! Only 10p per minute. BT-national-rate.</t>
  </si>
  <si>
    <t>tddnewsletter@emc1.co.uk (More games from TheDailyDraw) Dear Helen, Dozens of Free Games - with great prizesWith..</t>
  </si>
  <si>
    <t>So what do you guys do.</t>
  </si>
  <si>
    <t>Also that chat was awesome but don't make it regular unless you can see her in person</t>
  </si>
  <si>
    <t>That's significant but dont worry.</t>
  </si>
  <si>
    <t>That's cause your old. I live to be high.</t>
  </si>
  <si>
    <t>Waqt se pehle or naseeb se zyada kisi ko kuch nahi milta,Zindgi wo nahi he jo hum sochte hai Zindgi wo hai jo ham jeetey hai..........</t>
  </si>
  <si>
    <t>On the way to office da..</t>
  </si>
  <si>
    <t>In which place do you want da.</t>
  </si>
  <si>
    <t>This pain couldn't have come at a worse time.</t>
  </si>
  <si>
    <t>Should I be stalking u?</t>
  </si>
  <si>
    <t>Sorry dude. Dont know how i forgot. Even after Dan reminded me. Sorry. Hope you guys had fun.</t>
  </si>
  <si>
    <t>Ok lor.</t>
  </si>
  <si>
    <t>Apps class varaya elaya.</t>
  </si>
  <si>
    <t>URGENT! Your mobile number *************** WON a £2000 Bonus Caller prize on 10/06/03! This is the 2nd attempt to reach you! Call 09066368753 ASAP! Box 97N7QP, 150ppm</t>
  </si>
  <si>
    <t>That day you asked about anand number. Why:-)</t>
  </si>
  <si>
    <t>Am surfing online store. For offers do you want to buy any thing.</t>
  </si>
  <si>
    <t>Long beach lor. Expected... U having dinner now?</t>
  </si>
  <si>
    <t>At home by the way</t>
  </si>
  <si>
    <t>We are both fine. Thanks</t>
  </si>
  <si>
    <t>What happen to her tell the truth</t>
  </si>
  <si>
    <t>Do you like Italian food?</t>
  </si>
  <si>
    <t>Which is weird because I know I had it at one point</t>
  </si>
  <si>
    <t>Aww you must be nearly dead!Well Jez isComing over toDo some workAnd that whillTake forever!</t>
  </si>
  <si>
    <t>Tell your friends what you plan to do on Valentines day @ &amp;lt;URL&amp;gt;</t>
  </si>
  <si>
    <t>Alright, see you in a bit</t>
  </si>
  <si>
    <t>Cheers for the message Zogtorius. Ive been staring at my phone for an age deciding whether to text or not.</t>
  </si>
  <si>
    <t>I will take care of financial problem.i will help:)</t>
  </si>
  <si>
    <t>Tell dear what happen to you. Why you talking to me like an alian</t>
  </si>
  <si>
    <t>Double your mins &amp; txts on Orange or 1/2 price linerental - Motorola and SonyEricsson with B/Tooth FREE-Nokia FREE Call MobileUpd8 on 08000839402 or2optout/HV9D</t>
  </si>
  <si>
    <t>Hi this is yijue, can i meet u at 11 tmr?</t>
  </si>
  <si>
    <t>Its posible dnt live in  &amp;lt;#&amp;gt; century cm frwd n thnk different</t>
  </si>
  <si>
    <t>But i dint slept in afternoon.</t>
  </si>
  <si>
    <t>That seems unnecessarily affectionate</t>
  </si>
  <si>
    <t>Yar else i'll thk of all sorts of funny things.</t>
  </si>
  <si>
    <t xml:space="preserve">Download as many ringtones as u like no restrictions, 1000s 2 choose. U can even send 2 yr buddys. Txt Sir to 80082 £3 </t>
  </si>
  <si>
    <t>Thats cool. How was your day?</t>
  </si>
  <si>
    <t>Please CALL 08712402902 immediately as there is an urgent message waiting for you.</t>
  </si>
  <si>
    <t>R we going with the  &amp;lt;#&amp;gt;  bus?</t>
  </si>
  <si>
    <t>Hello, my love ! How went your day ? Are you alright ? I think of you, my sweet and send a jolt to your heart to remind you ... I LOVE YOU! Can you hear it ? I screamed it across the sea for all the world to hear. Ahmad al Hallaq is loved ! and owned ! *possessive passionate kiss*</t>
  </si>
  <si>
    <t>No..he joined today itself.</t>
  </si>
  <si>
    <t>Okay same with me. Well thanks for the clarification</t>
  </si>
  <si>
    <t>I'll talk to the others and probably just come early tomorrow then</t>
  </si>
  <si>
    <t>Spook up your mob with a Halloween collection of a logo &amp; pic message plus a free eerie tone, txt CARD SPOOK to 8007 zed 08701417012150p per logo/pic</t>
  </si>
  <si>
    <t>Had the money issue weigh me down but thanks to you, I can breathe easier now. I.ll make sure you dont regret it. Thanks.</t>
  </si>
  <si>
    <t>Hi. I'm sorry i missed your call. Can you pls call back.</t>
  </si>
  <si>
    <t>Fantasy Football is back on your TV. Go to Sky Gamestar on Sky Active and play £250k Dream Team. Scoring starts on Saturday, so register now!SKY OPT OUT to 88088</t>
  </si>
  <si>
    <t>Ok then no need to tell me anything i am going to sleep good night</t>
  </si>
  <si>
    <t>Ok try to do week end course in coimbatore.</t>
  </si>
  <si>
    <t>Tone Club: Your subs has now expired 2 re-sub reply MONOC 4 monos or POLYC 4 polys 1 weekly @ 150p per week Txt STOP 2 stop This msg free Stream 0871212025016</t>
  </si>
  <si>
    <t>V nice! Off 2 sheffield tom 2 air my opinions on categories 2 b used 2 measure ethnicity in next census. Busy transcribing. :-)</t>
  </si>
  <si>
    <t>If you r @ home then come down within 5 min</t>
  </si>
  <si>
    <t>A Boy loved a gal. He propsd bt she didnt mind. He gv lv lttrs, Bt her frnds threw thm. Again d boy decided 2 aproach d gal , dt time a truck was speeding towards d gal. Wn it was about 2 hit d girl,d boy ran like hell n saved her. She asked 'hw cn u run so fast?' D boy replied "Boost is d secret of my energy" n instantly d girl shouted "our energy" n Thy lived happily 2gthr drinking boost evrydy Moral of d story:- I hv free msgs:D;): gud ni8</t>
  </si>
  <si>
    <t xml:space="preserve">That day ü say ü cut ur hair at paragon, is it called hair sense? Do ü noe how much is a hair cut? </t>
  </si>
  <si>
    <t>Hmm, too many of them unfortunately... Pics obviously arent hot cakes. Its kinda fun tho</t>
  </si>
  <si>
    <t>Watching tv lor... Y she so funny we bluff her 4 wat. Izzit because she thk it's impossible between us?</t>
  </si>
  <si>
    <t>XMAS Prize draws! We are trying to contact U. Todays draw shows that you have won a £2000 prize GUARANTEED. Call 09058094565 from land line. Valid 12hrs only</t>
  </si>
  <si>
    <t>Dunno lei he neva say...</t>
  </si>
  <si>
    <t>Thanx 4 2day! U r a goodmate I THINK UR RITE SARY! ASUSUAL!1 U CHEERED ME UP! LOVE U FRANYxxxxx</t>
  </si>
  <si>
    <t>I'm on my way home. Went to change batt 4 my watch then go shop a bit lor.</t>
  </si>
  <si>
    <t>YES! The only place in town to meet exciting adult singles is now in the UK. Txt CHAT to 86688 now! 150p/Msg.</t>
  </si>
  <si>
    <t>Hi, Mobile no.  &amp;lt;#&amp;gt;  has added you in their contact list on www.fullonsms.com It s a great place to send free sms to people For more visit fullonsms.com</t>
  </si>
  <si>
    <t>Good evening Sir, hope you are having a nice day. I wanted to bring it to your notice that I have been late in paying rent for the past few months and have had to pay a $ &amp;lt;#&amp;gt;  charge. I felt it would be inconsiderate of me to nag about something you give at great cost to yourself and that's why i didnt speak up. I however am in a recession and wont be able to pay the charge this month hence my askin well ahead of month's end. Can you please help. Thank you for everything.</t>
  </si>
  <si>
    <t>If i let you do this, i want you in the house by 8am.</t>
  </si>
  <si>
    <t>Best line said in Love: . "I will wait till the day I can forget u Or The day u realize that u cannot forget me."... Gn</t>
  </si>
  <si>
    <t>I will reach before ten morning</t>
  </si>
  <si>
    <t>Your pussy is perfect!</t>
  </si>
  <si>
    <t>Someone has contacted our dating service and entered your phone becausethey fancy you! To find out who it is call from a landline 09058098002. PoBox1, W14RG 150p</t>
  </si>
  <si>
    <t>No message..no responce..what happend?</t>
  </si>
  <si>
    <t>Also where's the piece</t>
  </si>
  <si>
    <t>wiskey Brandy Rum Gin Beer Vodka Scotch Shampain Wine "KUDI"yarasu dhina vaazhthukkal. ..</t>
  </si>
  <si>
    <t>Boo. How's things? I'm back at home and a little bored already :-(</t>
  </si>
  <si>
    <t>First has she gained more than  &amp;lt;#&amp;gt; kg since she took in. Second has she done the blood sugar tests. If she has and its ok and her blood pressure is within normal limits then no worries</t>
  </si>
  <si>
    <t>PICK UR FONE UP NOW U DUMB?</t>
  </si>
  <si>
    <t>Thanks da thangam, i feel very very happy dear. I also miss you da.</t>
  </si>
  <si>
    <t xml:space="preserve">Okey doke. I'm at home, but not dressed cos laying around ill! Speak to you later bout times and stuff. </t>
  </si>
  <si>
    <t>I don't run away frm u... I walk slowly &amp;amp; it kills me that u don't care enough to stop me...</t>
  </si>
  <si>
    <t>Babe, I'm back ... Come back to me ...</t>
  </si>
  <si>
    <t>Well you told others you'd marry them...</t>
  </si>
  <si>
    <t>Neshanth..tel me who r u?</t>
  </si>
  <si>
    <t>YO YO YO BYATCH WHASSUP?</t>
  </si>
  <si>
    <t>Oh... Kay... On sat right?</t>
  </si>
  <si>
    <t>Hi! This is Roger from CL. How are you?</t>
  </si>
  <si>
    <t>Babe: U want me dont u baby! Im nasty and have a thing 4 filthyguys. Fancy a rude time with a sexy bitch. How about we go slo n hard! Txt XXX SLO(4msgs)</t>
  </si>
  <si>
    <t>Oh oh... Wasted... Den muz chiong on sat n sun liao...</t>
  </si>
  <si>
    <t>Jesus christ bitch I'm trying to give you drugs answer your fucking phone</t>
  </si>
  <si>
    <t>Please give it 2  or i will pick it up on Tuesday evening about 8 if that is ok.</t>
  </si>
  <si>
    <t>I'm meeting Darren...</t>
  </si>
  <si>
    <t>One of best dialogue in cute reltnship..!! "Wen i Die, Dont Come Near My Body..!! Bcoz My Hands May Not Come 2 Wipe Ur Tears Off That Time..!Gud ni8</t>
  </si>
  <si>
    <t>Solve d Case : A Man Was Found Murdered On  &amp;lt;DECIMAL&amp;gt; . &amp;lt;#&amp;gt;  AfterNoon. 1,His wife called Police. 2,Police questioned everyone. 3,Wife: Sir,I was sleeping, when the murder took place. 4.Cook: I was cooking. 5.Gardener: I was picking vegetables. 6.House-Maid: I went 2 d post office. 7.Children: We went 2 play. 8.Neighbour: We went 2 a marriage. Police arrested d murderer Immediately. Who's It? Reply With Reason, If U r Brilliant.</t>
  </si>
  <si>
    <t>Dear where you will be when i reach there</t>
  </si>
  <si>
    <t>Aww that's the first time u said u missed me without asking if I missed u first. You DO love me! :)</t>
  </si>
  <si>
    <t>Ok... Thanx... Gd nite 2 ü too...</t>
  </si>
  <si>
    <t>Come to me right now, Ahmad</t>
  </si>
  <si>
    <t>Lol please do. Actually send a pic of yourself right now. I wanna see. Pose with a comb and hair dryer or something.</t>
  </si>
  <si>
    <t>O was not into fps then.</t>
  </si>
  <si>
    <t>Huh means computational science... Y they like dat one push here n there...</t>
  </si>
  <si>
    <t>Could you not read me, my Love ? I answered you</t>
  </si>
  <si>
    <t xml:space="preserve">Oh... Lk tt den we take e one tt ends at cine lor... Dun wan yogasana oso can... </t>
  </si>
  <si>
    <t>Madam,regret disturbance.might receive a reference check from DLF Premarica.kindly be informed.Rgds,Rakhesh,Kerala.</t>
  </si>
  <si>
    <t>SMS SERVICES For your inclusive text credits pls gotto www.comuk.net login 3qxj9 unsubscribe with STOP no extra charge help 08702840625 comuk.220cm2 9AE</t>
  </si>
  <si>
    <t>Oic... Then better quickly go bathe n settle down...</t>
  </si>
  <si>
    <t>Err... Cud do. I'm going to  at 8pm. I haven't got a way to contact him until then.</t>
  </si>
  <si>
    <t>A bloo bloo bloo I'll miss the first bowl</t>
  </si>
  <si>
    <t>Lmao but its so fun...</t>
  </si>
  <si>
    <t>Oh k k:)but he is not a big hitter.anyway good</t>
  </si>
  <si>
    <t>Hey!!! I almost forgot ... Happy B-day babe ! I love ya!!</t>
  </si>
  <si>
    <t>Valentines Day Special! Win over £1000 in our quiz and take your partner on the trip of a lifetime! Send GO to 83600 now. 150p/msg rcvd. CustCare:08718720201</t>
  </si>
  <si>
    <t>Do you think i can move  &amp;lt;#&amp;gt;  in a week</t>
  </si>
  <si>
    <t>She.s find. I sent you an offline message to know how anjola's now.</t>
  </si>
  <si>
    <t>Guess who am I?This is the first time I created a web page WWW.ASJESUS.COM read all I wrote. I'm waiting for your opinions. I want to be your friend 1/1</t>
  </si>
  <si>
    <t>How was txting and driving</t>
  </si>
  <si>
    <t>That's good. Lets thank God. Please complete the drug. Have lots of water. And have a beautiful day.</t>
  </si>
  <si>
    <t>Really dun bluff me leh... U sleep early too. Nite...</t>
  </si>
  <si>
    <t>Indians r poor but India is not a poor country. Says one of the swiss bank directors. He says that " &amp;lt;#&amp;gt;  lac crore" of Indian money is deposited in swiss banks which can be used for 'taxless' budget for  &amp;lt;#&amp;gt;  yrs. Can give  &amp;lt;#&amp;gt;  crore jobs to all Indians. From any village to Delhi 4 lane roads. Forever free power suply to more than  &amp;lt;#&amp;gt;  social projects. Every citizen can get monthly  &amp;lt;#&amp;gt; /- for  &amp;lt;#&amp;gt;  yrs. No need of World Bank &amp;amp; IMF loan. Think how our money is blocked by rich politicians. We have full rights against corrupt politicians. Itna forward karo ki pura INDIA padhe.g.m."</t>
  </si>
  <si>
    <t>Uncle boye. I need movies oh. Guide me. Plus you know torrents are not particularly legal here. And the system is slowing down. What should i do. Have a gr8 day. Plus have you started cos i dont meet you online. How was the honey moon.</t>
  </si>
  <si>
    <t>Oh ya ya. I remember da. .</t>
  </si>
  <si>
    <t>Btw regarding that we should really try to see if anyone else can be our 4th guy before we commit to a random dude</t>
  </si>
  <si>
    <t>For ur chance to win £250 cash every wk TXT: PLAY to 83370. T's&amp;C's www.music-trivia.net custcare 08715705022, 1x150p/wk.</t>
  </si>
  <si>
    <t xml:space="preserve">I not busy juz dun wan 2 go so early.. Hee.. </t>
  </si>
  <si>
    <t>Rightio. 11.48 it is then. Well arent we all up bright and early this morning.</t>
  </si>
  <si>
    <t>Great. I'm in church now, will holla when i get out</t>
  </si>
  <si>
    <t xml:space="preserve">Back in brum! Thanks for putting us up and keeping us all and happy. See you soon </t>
  </si>
  <si>
    <t>I donno if they are scorable</t>
  </si>
  <si>
    <t>&amp;lt;#&amp;gt;  great loxahatchee xmas tree burning update: you can totally see stars here</t>
  </si>
  <si>
    <t>Yes but i dont care! I need you bad, princess!</t>
  </si>
  <si>
    <t>The guy (kadeem) hasn't been selling since the break, I know one other guy but he's paranoid as fuck and doesn't like selling without me there and I can't be up there til late tonight</t>
  </si>
  <si>
    <t>Tmr then ü brin lar... Aiya later i come n c lar... Mayb ü neva set properly ü got da help sheet wif ü...</t>
  </si>
  <si>
    <t>Do u knw dis no. &amp;lt;#&amp;gt; ?</t>
  </si>
  <si>
    <t>Then she dun believe wat?</t>
  </si>
  <si>
    <t>K..give back my thanks.</t>
  </si>
  <si>
    <t>I know complain num only..bettr directly go to bsnl offc nd apply for it..</t>
  </si>
  <si>
    <t>Okay. I've seen it. So i should pick it on friday?</t>
  </si>
  <si>
    <t>How much she payed. Suganya.</t>
  </si>
  <si>
    <t>Left dessert. U wan me 2 go suntec look 4 u?</t>
  </si>
  <si>
    <t>Abeg, make profit. But its a start. Are you using it to get sponsors for the next event?</t>
  </si>
  <si>
    <t>Onum ela pa. Normal than.</t>
  </si>
  <si>
    <t>K.k..how is your sister kids?</t>
  </si>
  <si>
    <t>Cool, I'll text you when I'm on the way</t>
  </si>
  <si>
    <t>Nope. Meanwhile she talk say make i greet you.</t>
  </si>
  <si>
    <t>i cant talk to you now.i will call when i can.dont keep calling.</t>
  </si>
  <si>
    <t>Anything lar...</t>
  </si>
  <si>
    <t>Rose needs water, season needs change, poet needs imagination..My phone needs ur sms and i need ur lovely frndship forever....</t>
  </si>
  <si>
    <t>Good afternoon, babe. How goes that day ? Any job prospects yet ? I miss you, my love ... *sighs* ... :-(</t>
  </si>
  <si>
    <t>They will pick up and drop in car.so no problem..</t>
  </si>
  <si>
    <t>S.i think he is waste for rr..</t>
  </si>
  <si>
    <t>He is world famamus....</t>
  </si>
  <si>
    <t>Is there coming friday is leave for pongal?do you get any news from your work place.</t>
  </si>
  <si>
    <t>Lol well don't do it without me. We could have a big sale together.</t>
  </si>
  <si>
    <t>* Am on my way</t>
  </si>
  <si>
    <t>Eat at old airport road... But now 630 oredi... Got a lot of pple...</t>
  </si>
  <si>
    <t>sry can't talk on phone, with parents</t>
  </si>
  <si>
    <t>Ok lor wat time ü finish?</t>
  </si>
  <si>
    <t>Princess, i like to make love  &amp;lt;#&amp;gt;  times per night. Hope thats not a problem!</t>
  </si>
  <si>
    <t>Mm i am on the way to railway</t>
  </si>
  <si>
    <t>I'm done. I'm sorry. I hope your next space gives you everything you want. Remember all the furniture is yours. If i'm not around when you move it, just lock all the locks and leave the key with jenne.</t>
  </si>
  <si>
    <t>Not yet. Just i'd like to keep in touch and it will be the easiest way to do that from barcelona. By the way how ru and how is the house?</t>
  </si>
  <si>
    <t>Sppok up ur mob with a Halloween collection of nokia logo&amp;pic message plus a FREE eerie tone, txt CARD SPOOK to 8007</t>
  </si>
  <si>
    <t>Urgent! call 09066612661 from landline. Your complementary 4* Tenerife Holiday or £10,000 cash await collection SAE T&amp;Cs PO Box 3 WA14 2PX 150ppm 18+ Sender: Hol Offer</t>
  </si>
  <si>
    <t>K.:)do it at evening da:)urgent:)</t>
  </si>
  <si>
    <t>Pansy! You've been living in a jungle for two years! Its my driving you should be more worried about!</t>
  </si>
  <si>
    <t>Mm have some kanji dont eat anything heavy ok</t>
  </si>
  <si>
    <t>Only if you promise your getting out as SOON as you can. And you'll text me in the morning to let me know you made it in ok.</t>
  </si>
  <si>
    <t>Lol that's different. I don't go trying to find every real life photo you ever took.</t>
  </si>
  <si>
    <t>I dont thnk its a wrong calling between us</t>
  </si>
  <si>
    <t>K ill drink.pa then what doing. I need srs model pls send it to my mail id pa.</t>
  </si>
  <si>
    <t>Aiyah e rain like quite big leh. If drizzling i can at least run home.</t>
  </si>
  <si>
    <t>I have 2 docs appointments next week.:/ I'm tired of them shoving stuff up me. Ugh why couldn't I have had a normal body?</t>
  </si>
  <si>
    <t>Dun b sad.. It's over.. Dun thk abt it already. Concentrate on ur other papers k.</t>
  </si>
  <si>
    <t>Greetings me, ! Consider yourself excused.</t>
  </si>
  <si>
    <t>No drama Pls.i have had enough from you and family while i am struggling in the hot sun in a strange place.No reason why there should be an ego of not going 'IF NOT INVITED' when actually its necessity to go.wait for very serious reppurcussions.</t>
  </si>
  <si>
    <t>they released another Italian one today and it has a cosign option</t>
  </si>
  <si>
    <t>You at mu? You should try to figure out how much money everyone has for gas and alcohol, jay and I are trying to figure out our weed budget</t>
  </si>
  <si>
    <t>WINNER! As a valued network customer you hvae been selected to receive a £900 reward! To collect call 09061701444. Valid 24 hours only. ACL03530150PM</t>
  </si>
  <si>
    <t>HCL chennai requires FRESHERS for voice process.Excellent english needed.Salary upto  &amp;lt;#&amp;gt; .Call Ms.Suman  &amp;lt;#&amp;gt;  for Telephonic interview -via Indyarocks.com</t>
  </si>
  <si>
    <t>Dai what this da.. Can i send my resume to this id.</t>
  </si>
  <si>
    <t>I know where the  &amp;lt;#&amp;gt;  is, I'll be there around 5</t>
  </si>
  <si>
    <t>Yup i've finished c ü there...</t>
  </si>
  <si>
    <t>Remember to ask alex about his pizza</t>
  </si>
  <si>
    <t>No da..today also i forgot..</t>
  </si>
  <si>
    <t>Ola would get back to you maybe not today but I ve told him you can be his direct link in the US in getting cars he bids for online, you arrange shipping and you get a cut. Or U????? For a partnership where U????? Invest money for shipping and he takes care of the rest!U??Wud b self reliant soon dnt worry</t>
  </si>
  <si>
    <t>Fwiw the reason I'm only around when it's time to smoke is that because of gas I can only afford to be around when someone tells me to be and that apparently only happens when somebody wants to light up</t>
  </si>
  <si>
    <t>Hello, my boytoy! I made it home and my constant thought is of you, my love. I hope your having a nice visit but I can't wait till you come home to me ...*kiss*</t>
  </si>
  <si>
    <t>Congrats kano..whr s the treat maga?</t>
  </si>
  <si>
    <t>Who u talking about?</t>
  </si>
  <si>
    <t>Yup...</t>
  </si>
  <si>
    <t>U wake up already? Wat u doing? U picking us up later rite? I'm taking sq825, reaching ard 7 smth 8 like dat. U can check e arrival time. C ya soon...</t>
  </si>
  <si>
    <t>Yunny i'm walking in citylink now ü faster come down... Me very hungry...</t>
  </si>
  <si>
    <t>Er yep sure. Props?</t>
  </si>
  <si>
    <t>Hiya , have u been paying money into my account? If so, thanks. Got a pleasant surprise when i checked my balance -u c, i don't get statements 4 that acc</t>
  </si>
  <si>
    <t>U have won a nokia 6230 plus a free digital camera. This is what u get when u win our FREE auction. To take part send NOKIA to 83383 now. POBOX114/14TCR/W1 16</t>
  </si>
  <si>
    <t>Ok ill send you with in  &amp;lt;DECIMAL&amp;gt;  ok.</t>
  </si>
  <si>
    <t>Bognor it is! Should be splendid at this time of year.</t>
  </si>
  <si>
    <t>Yes.i'm in office da:)</t>
  </si>
  <si>
    <t>Ok. I only ask abt e movie. U wan ktv oso?</t>
  </si>
  <si>
    <t>Misplaced your number and was sending texts to your old number. Wondering why i've not heard from you this year. All the best in your mcat. Got this number from my atlanta friends</t>
  </si>
  <si>
    <t>Dunno lei... I might b eatin wif my frens... If ü wan to eat then i wait 4 ü lar</t>
  </si>
  <si>
    <t>FREE entry into our £250 weekly comp just send the word WIN to 80086 NOW. 18 T&amp;C www.txttowin.co.uk</t>
  </si>
  <si>
    <t>Do u noe how 2 send files between 2 computers?</t>
  </si>
  <si>
    <t>Mmmmm ... I loved waking to your words this morning ! I miss you too, my Love. I hope your day goes well and you are happy. I wait for us to be together again</t>
  </si>
  <si>
    <t>jay says he'll put in  &amp;lt;#&amp;gt;</t>
  </si>
  <si>
    <t>Can you just come in for a sec? There's somebody here I want you to see</t>
  </si>
  <si>
    <t>So the sun is anti sleep medicine.</t>
  </si>
  <si>
    <t>What's happening with you. Have you gotten a job and have you begun registration for permanent residency</t>
  </si>
  <si>
    <t>Yup ok...</t>
  </si>
  <si>
    <t>Glad it went well :) come over at 11 then we'll have plenty of time before claire goes to work.</t>
  </si>
  <si>
    <t>Ok enjoy . R u there in home.</t>
  </si>
  <si>
    <t>Can you pls pls send me a mail on all you know about relatives coming to deliver here? All you know about costs, risks, benefits and anything else. Thanks.</t>
  </si>
  <si>
    <t>You do what all you like</t>
  </si>
  <si>
    <t>That's y we haf to combine n c how lor...</t>
  </si>
  <si>
    <t>The monthly amount is not that terrible and you will not pay anything till 6months after finishing school.</t>
  </si>
  <si>
    <t>Hmmm:)how many players selected?</t>
  </si>
  <si>
    <t>They said if its gonna snow, it will start around 8 or 9 pm tonite! They are predicting an inch of accumulation.</t>
  </si>
  <si>
    <t>I dont. Can you send it to me. Plus how's mode.</t>
  </si>
  <si>
    <t>Aiyo please ü got time meh.</t>
  </si>
  <si>
    <t>Package all your programs well</t>
  </si>
  <si>
    <t>She is our sister.. She belongs 2 our family.. She is d hope of tomorrow.. Pray 4 her,who was fated 4 d Shoranur train incident. Lets hold our hands together &amp;amp; fuelled by love &amp;amp; concern prior 2 her grief &amp;amp; pain. Pls join in dis chain &amp;amp; pass it. STOP VIOLENCE AGAINST WOMEN.</t>
  </si>
  <si>
    <t>So are you guys asking that i get that slippers again or its gone with last year</t>
  </si>
  <si>
    <t>Company is very good.environment is terrific and food is really nice:)</t>
  </si>
  <si>
    <t>Text82228&gt;&gt; Get more ringtones, logos and games from www.txt82228.com. Questions: info@txt82228.co.uk</t>
  </si>
  <si>
    <t>Honestly i've just made a lovely cup of tea and promptly dropped my keys in it and then burnt my fingers getting them out!</t>
  </si>
  <si>
    <t>Yup but not studying surfing lor. I'm in e lazy mode today.</t>
  </si>
  <si>
    <t>Please sen :)my kind advice :-)please come here and try:-)</t>
  </si>
  <si>
    <t>I'm done. C ü there.</t>
  </si>
  <si>
    <t>Oh fine, I'll be by tonight</t>
  </si>
  <si>
    <t>Ü give me some time to walk there.</t>
  </si>
  <si>
    <t>I'll reach in ard 20 mins ok...</t>
  </si>
  <si>
    <t>FreeMSG You have been awarded a FREE mini DIGITAL CAMERA, just reply SNAP to collect your prize! (quizclub Opt out? Stop 80122300p/wk SP:RWM Ph:08704050406)</t>
  </si>
  <si>
    <t>Fuck babe ... What happened to you ? How come you never came back?</t>
  </si>
  <si>
    <t>This message is brought to you by GMW Ltd. and is not connected to the</t>
  </si>
  <si>
    <t>Some friends want me to drive em someplace, probably take a while</t>
  </si>
  <si>
    <t>I also thk too fast... Xy suggest one not me. U dun wan it's ok. Going 2 rain leh where got gd.</t>
  </si>
  <si>
    <t>Are you still getting the goods.</t>
  </si>
  <si>
    <t>And maybe some pressies</t>
  </si>
  <si>
    <t>Yeah I am, so I'll leave maybe 7ish?</t>
  </si>
  <si>
    <t>I told her I had a Dr appt next week. She thinks I'm gonna die. I told her its just a check. Nothing to be worried about. But she didn't listen.</t>
  </si>
  <si>
    <t>You in your room? I need a few</t>
  </si>
  <si>
    <t>I dont want to hear anything</t>
  </si>
  <si>
    <t>Hey. For me there is no leave on friday. Wait i will ask my superior and tell you..</t>
  </si>
  <si>
    <t>Ultimately tor motive tui achieve korli.</t>
  </si>
  <si>
    <t>From 5 to 2 only my work timing.</t>
  </si>
  <si>
    <t>… and don‘t worry we‘ll have finished by march … ish!</t>
  </si>
  <si>
    <t>The house is on the water with a dock, a boat rolled up with a newscaster who dabbles in jazz flute behind the wheel</t>
  </si>
  <si>
    <t>Congrats 2 mobile 3G Videophones R yours. call 09063458130 now! videochat wid ur mates, play java games, Dload polypH music, noline rentl. bx420. ip4. 5we. 150p</t>
  </si>
  <si>
    <t>Your next amazing xxx PICSFREE1 video will be sent to you enjoy! If one vid is not enough for 2day text back the keyword PICSFREE1 to get the next video.</t>
  </si>
  <si>
    <t>Now thats going to ruin your thesis!</t>
  </si>
  <si>
    <t>In sch but neva mind u eat 1st lor..</t>
  </si>
  <si>
    <t>Hey whats up? U sleeping all morning?</t>
  </si>
  <si>
    <t>Erm. I thought the contract ran out the4th of october.</t>
  </si>
  <si>
    <t>I dunno until when... Lets go learn pilates...</t>
  </si>
  <si>
    <t>U are subscribed to the best Mobile Content Service in the UK for £3 per ten days until you send STOP to 83435. Helpline 08706091795.</t>
  </si>
  <si>
    <t>Yup i'm elaborating on the safety aspects and some other issues..</t>
  </si>
  <si>
    <t>3 FREE TAROT TEXTS! Find out about your love life now! TRY 3 FOR FREE! Text CHANCE to 85555 16 only! After 3 Free, Msgs £1.50 each</t>
  </si>
  <si>
    <t>Goodmorning, today i am late for 1hr.</t>
  </si>
  <si>
    <t>Hi happy birthday. Hi hi hi hi hi hi hi</t>
  </si>
  <si>
    <t>I will be outside office take all from there</t>
  </si>
  <si>
    <t>If you don't respond imma assume you're still asleep and imma start calling n shit</t>
  </si>
  <si>
    <t>Aight, see you in a bit</t>
  </si>
  <si>
    <t>My superior telling that friday is leave for all other department except ours:)so it will be leave for you:)any way call waheed fathima hr and conform it:)</t>
  </si>
  <si>
    <t>Join the UK's horniest Dogging service and u can have sex 2nite!. Just sign up and follow the instructions. Txt ENTRY to 69888 now! Nyt.EC2A.3LP.msg@150p</t>
  </si>
  <si>
    <t>Lol I have to take it. member how I said my aunt flow didn't visit for 6 months? It's cause I developed ovarian cysts. Bc is the only way to shrink them.</t>
  </si>
  <si>
    <t>Still work going on:)it is very small house.</t>
  </si>
  <si>
    <t>My friend just got here and says he's upping his order by a few grams (he's got $ &amp;lt;#&amp;gt; ), when can you get here?</t>
  </si>
  <si>
    <t>Tmr timin still da same wat cos i got lesson until 6...</t>
  </si>
  <si>
    <t>That‘s the thing with apes, u can fight to the death to keep something, but the minute they have it when u let go, thats it!</t>
  </si>
  <si>
    <t>No i'm not gonna be able to. || too late notice. || i'll be home in a few weeks anyway. || what are the plans</t>
  </si>
  <si>
    <t>Got fujitsu, ibm, hp, toshiba... Got a lot of model how to say...</t>
  </si>
  <si>
    <t>Okie... Thanx...</t>
  </si>
  <si>
    <t>Gosh that , what a pain. Spose I better come then.</t>
  </si>
  <si>
    <t>As usual..iam fine, happy &amp;amp; doing well..:)</t>
  </si>
  <si>
    <t>Okie</t>
  </si>
  <si>
    <t xml:space="preserve">So when you gonna get rimac access </t>
  </si>
  <si>
    <t>Im at arestaurant eating squid! i will be out about 10:30 wanna dosomething or is that to late?</t>
  </si>
  <si>
    <t>You call times job today ok umma and ask them to speed up</t>
  </si>
  <si>
    <t>HELLO U.CALL WEN U FINISH WRK.I FANCY MEETIN UP WIV U ALL TONITE AS I NEED A BREAK FROM DABOOKS. DID 4 HRS LAST NITE+2 TODAY OF WRK!</t>
  </si>
  <si>
    <t>R U &amp;SAM P IN EACHOTHER. IF WE MEET WE CAN GO 2 MY HOUSE</t>
  </si>
  <si>
    <t>:-) yeah! Lol. Luckily i didn't have a starring role like you!</t>
  </si>
  <si>
    <t>Hello madam how are you ?</t>
  </si>
  <si>
    <t>Awesome, text me when you're restocked</t>
  </si>
  <si>
    <t>Knock Knock Txt whose there to 80082 to enter r weekly draw 4 a £250 gift voucher 4 a store of yr choice. T&amp;Cs www.tkls.com age16 to stoptxtstop£1.50/week</t>
  </si>
  <si>
    <t>Yes. It's all innocent fun. O:-)</t>
  </si>
  <si>
    <t>Thanks for sending this mental ability question..</t>
  </si>
  <si>
    <t>Sir, hope your day is going smoothly. i really hoped i wont have to bother you about this. I have some bills that i can't settle this month. I am out of all extra cash. I know this is a challenging time for you also but i have to let you know.</t>
  </si>
  <si>
    <t>2marrow only. Wed at  &amp;lt;#&amp;gt;  to 2 aha.</t>
  </si>
  <si>
    <t>I went to ur hon lab but no one is there.</t>
  </si>
  <si>
    <t>Hey pple...$700 or $900 for 5 nights...Excellent location wif breakfast hamper!!!</t>
  </si>
  <si>
    <t>&lt;Forwarded from 21870000&gt;Hi - this is your Mailbox Messaging SMS alert. You have 40 matches. Please call back on 09056242159 to retrieve your messages and matches cc100p/min</t>
  </si>
  <si>
    <t>How come?</t>
  </si>
  <si>
    <t>Lol! Nah wasn't too bad thanks. Its good to b home but its been quite a reality check. Hows ur day been? Did u do anything with website?</t>
  </si>
  <si>
    <t>Ok lor...</t>
  </si>
  <si>
    <t>I'm coming home 4 dinner.</t>
  </si>
  <si>
    <t>S da..al r above  &amp;lt;#&amp;gt;</t>
  </si>
  <si>
    <t>FREE RING TONE just text "POLYS" to 87131. Then every week get a new tone. 0870737910216yrs only £1.50/wk.</t>
  </si>
  <si>
    <t>Unni thank you dear for the recharge..Rakhesh</t>
  </si>
  <si>
    <t>I know I'm lacking on most of this particular dramastorm's details but for the most part I'm not worried about that</t>
  </si>
  <si>
    <t>Haha... They cant what... At the most tmr forfeit... haha so how?</t>
  </si>
  <si>
    <t>Hey there! Glad u r better now. I hear u treated urself to a digi cam, is it good? We r off at 9pm. Have a fab new year, c u in coupla wks!</t>
  </si>
  <si>
    <t>No way I'm going back there!</t>
  </si>
  <si>
    <t>URGENT! Your mobile No 077xxx WON a £2,000 Bonus Caller Prize on 02/06/03! This is the 2nd attempt to reach YOU! Call 09066362206 ASAP! BOX97N7QP, 150ppm</t>
  </si>
  <si>
    <t>I WILL CAL YOU SIR. In meeting</t>
  </si>
  <si>
    <t>That's what I love to hear :V see you sundayish, then</t>
  </si>
  <si>
    <t>Sorry da thangam, very very sorry i am held up with prasad.</t>
  </si>
  <si>
    <t>Tiwary to rcb.battle between bang and kochi.</t>
  </si>
  <si>
    <t>Thank god they are in bed!</t>
  </si>
  <si>
    <t>No I don't have cancer. Moms making a big deal out of a regular checkup aka pap smear</t>
  </si>
  <si>
    <t>Am in gobi arts college</t>
  </si>
  <si>
    <t>Why she wants to talk to me</t>
  </si>
  <si>
    <t>Pandy joined 4w technologies today.he got job..</t>
  </si>
  <si>
    <t>You are guaranteed the latest Nokia Phone, a 40GB iPod MP3 player or a £500 prize! Txt word: COLLECT to No: 83355! IBHltd LdnW15H 150p/Mtmsgrcvd18</t>
  </si>
  <si>
    <t>They can try! They can get lost, in fact. Tee hee</t>
  </si>
  <si>
    <t>My friends use to call the same.</t>
  </si>
  <si>
    <t>Em, its olowoyey@ usc.edu have a great time in argentina. Not sad about secretary, everything is a blessing</t>
  </si>
  <si>
    <t>It,,s a taxt massage....tie-pos argh ok! Lool!</t>
  </si>
  <si>
    <t>Hi, can i please get a  &amp;lt;#&amp;gt;  dollar loan from you. I.ll pay you back by mid february. Pls.</t>
  </si>
  <si>
    <t>You might want to pull out more just in case and just plan on not spending it if you can, I don't have much confidence in derek and taylor's money management</t>
  </si>
  <si>
    <t>Do you like shaking your booty on the dance floor?</t>
  </si>
  <si>
    <t>Text me when you get off, don't call, my phones having problems</t>
  </si>
  <si>
    <t>No need for the drug anymore.</t>
  </si>
  <si>
    <t>Sorry da:)i was thought of calling you lot of times:)lil busy.i will call you at noon..</t>
  </si>
  <si>
    <t>Its sarcasm.. .nt scarcasim</t>
  </si>
  <si>
    <t>Great! I have to run now so ttyl!</t>
  </si>
  <si>
    <t>Feel like trying kadeem again? :V</t>
  </si>
  <si>
    <t>Dai  &amp;lt;#&amp;gt;  naal eruku.</t>
  </si>
  <si>
    <t>Not yet chikku..wat abt u?</t>
  </si>
  <si>
    <t>Want to finally have lunch today?</t>
  </si>
  <si>
    <t>Do you know when dad will be back?</t>
  </si>
  <si>
    <t>Hello darling how are you today? I would love to have a chat, why dont you tell me what you look like and what you are in to sexy?</t>
  </si>
  <si>
    <t>8007 FREE for 1st week! No1 Nokia tone 4 ur mob every week just txt NOKIA to 8007 Get txting and tell ur mates www.getzed.co.uk POBox 36504 W4 5WQ norm 150p/tone 16+</t>
  </si>
  <si>
    <t>He remains a bro amongst bros</t>
  </si>
  <si>
    <t>R u meeting da ge at nite tmr?</t>
  </si>
  <si>
    <t>* Was a nice day and, impressively, i was sensible, went home early and now feel fine. Or am i just boring?! When's yours, i can't remember.</t>
  </si>
  <si>
    <t>Why de. You looking good only:-)..</t>
  </si>
  <si>
    <t>Wanna get laid 2nite? Want real Dogging locations sent direct to ur mobile? Join the UK's largest Dogging Network. Txt PARK to 69696 now! Nyt. ec2a. 3lp £1.50/msg</t>
  </si>
  <si>
    <t>we tried to contact you re your response to our offer of a new nokia fone and camcorder hit reply or call 08000930705 for delivery</t>
  </si>
  <si>
    <t>Yes. They replied my mail. I'm going to the management office later. Plus will in to bank later also.or on wednesday.</t>
  </si>
  <si>
    <t>That's cool, I'll come by like  &amp;lt;#&amp;gt; ish</t>
  </si>
  <si>
    <t>Super msg da:)nalla timing.</t>
  </si>
  <si>
    <t>Good afternoon, my boytoy ... How are you feeling today ? Better I hope? Are you being my good boy? Are you my obedient, slave? Do you please your Queen?</t>
  </si>
  <si>
    <t>I am 6 ft. We will be a good combination!</t>
  </si>
  <si>
    <t>I'm sick !! I'm needy !! I want you !! *pouts* *stomps feet* Where are you ?! *pouts* *stomps feet* I want my slave !! I want him now !!</t>
  </si>
  <si>
    <t>* Am on a train back from northampton so i'm afraid not!</t>
  </si>
  <si>
    <t>Where in abj are you serving. Are you staying with dad or alone.</t>
  </si>
  <si>
    <t>Was playng 9 doors game and gt racing on phone lol</t>
  </si>
  <si>
    <t>New Tones This week include: 1)McFly-All Ab.., 2) Sara Jorge-Shock.. 3) Will Smith-Switch.. To order follow instructions on next message</t>
  </si>
  <si>
    <t>I'm on da bus going home...</t>
  </si>
  <si>
    <t>I got a call from a landline number. . . I am asked to come to anna nagar . . . I will go in the afternoon</t>
  </si>
  <si>
    <t>I'm okay. Chasing the dream. What's good. What are you doing next.</t>
  </si>
  <si>
    <t xml:space="preserve">Yupz... I've oredi booked slots 4 my weekends liao... </t>
  </si>
  <si>
    <t>URGENT! We are trying to contact U. Todays draw shows that you have won a £800 prize GUARANTEED. Call 09050003091 from land line. Claim C52. Valid 12hrs only</t>
  </si>
  <si>
    <t>There r many model..sony ericson also der.. &amp;lt;#&amp;gt; ..it luks good bt i forgot modl no</t>
  </si>
  <si>
    <t>Yes I know the cheesy songs from frosty the snowman :)</t>
  </si>
  <si>
    <t>Ya ok, vikky vl c witin  &amp;lt;#&amp;gt; mins and il reply u..</t>
  </si>
  <si>
    <t xml:space="preserve">sports fans - get the latest sports news str* 2 ur mobile 1 wk FREE PLUS a FREE TONE Txt SPORT ON to 8007 www.getzed.co.uk 0870141701216+ norm 4txt/120p </t>
  </si>
  <si>
    <t>Hey tmr meet at bugis 930 ?</t>
  </si>
  <si>
    <t>Urgent Urgent! We have 800 FREE flights to Europe to give away, call B4 10th Sept &amp; take a friend 4 FREE. Call now to claim on 09050000555. BA128NNFWFLY150ppm</t>
  </si>
  <si>
    <t>All these nice new shirts and the only thing I can wear them to is nudist themed ;_; you in mu?</t>
  </si>
  <si>
    <t>Hey sexy buns! What of that day? No word from you this morning on YM ... :-( ... I think of you</t>
  </si>
  <si>
    <t>And whenever you and i see we can still hook up too.</t>
  </si>
  <si>
    <t>Nope but i'm going home now then go pump petrol lor... Like going 2 rain soon...</t>
  </si>
  <si>
    <t xml:space="preserve">Can you use foreign stamps for whatever you send them off for? </t>
  </si>
  <si>
    <t>FROM 88066 LOST £12 HELP</t>
  </si>
  <si>
    <t>Oh baby of the house. How come you dont have any new pictures on facebook</t>
  </si>
  <si>
    <t>Feb  &amp;lt;#&amp;gt;  is "I LOVE U" day. Send dis to all ur "VALUED FRNDS" evn me. If 3 comes back u'll gt married d person u luv! If u ignore dis u will lose ur luv 4 Evr</t>
  </si>
  <si>
    <t>Hiya, sorry didn't hav signal. I haven't seen or heard from and neither has, which is unusual in itself! I'll put on the case and get him to sort it out! Hugs and snogs.</t>
  </si>
  <si>
    <t>Omw back to tampa from west palm, you hear what happened?</t>
  </si>
  <si>
    <t>Yup no more already... Thanx 4 printing n handing it up.</t>
  </si>
  <si>
    <t>FreeMsg: Fancy a flirt? Reply DATE now &amp; join the UKs fastest growing mobile dating service. Msgs rcvd just 25p to optout txt stop to 83021. Reply DATE now!</t>
  </si>
  <si>
    <t>What i mean is do they come chase you out when its over or is it stated you can watch as many movies as you want.</t>
  </si>
  <si>
    <t>S now only i took tablets . Reaction morning only.</t>
  </si>
  <si>
    <t>Great NEW Offer - DOUBLE Mins &amp; DOUBLE Txt on best Orange tariffs AND get latest camera phones 4 FREE! Call MobileUpd8 free on 08000839402 NOW! or 2stoptxt T&amp;Cs</t>
  </si>
  <si>
    <t>Nah, I'm a perpetual DD</t>
  </si>
  <si>
    <t>Sorry de i went to shop.</t>
  </si>
  <si>
    <t>Hope you enjoyed your new content. text stop to 61610 to unsubscribe. help:08712400602450p Provided by tones2you.co.uk</t>
  </si>
  <si>
    <t>Hey you still want to go for yogasana? Coz if we end at cine then can go bathe and hav the steam bath</t>
  </si>
  <si>
    <t>Nope i'm not drivin... I neva develop da photos lei...</t>
  </si>
  <si>
    <t>I am thinking of going down to reg for pract lessons.. Flung my advance.. Haha wat time u going?</t>
  </si>
  <si>
    <t>Cool. I am  &amp;lt;#&amp;gt;  inches long. hope you like them big!</t>
  </si>
  <si>
    <t>House-Maid is the murderer, coz the man was murdered on  &amp;lt;#&amp;gt; th January.. As public holiday all govt.instituitions are closed,including post office..understand?</t>
  </si>
  <si>
    <t>Okie.. Thanx..</t>
  </si>
  <si>
    <t>Go where n buy? Juz buy when we get there lar.</t>
  </si>
  <si>
    <t>I'm working technical support :)voice process.</t>
  </si>
  <si>
    <t>It's justbeen overa week since we broke up and already our brains are going to mush!</t>
  </si>
  <si>
    <t>Tunde, how are you doing. This is just wishing you a great day. Abiola.</t>
  </si>
  <si>
    <t>Nope... C ü then...</t>
  </si>
  <si>
    <t>No. But we'll do medical missions to nigeria</t>
  </si>
  <si>
    <t>No i am not having not any movies in my laptop</t>
  </si>
  <si>
    <t>Urgent Please call 09066612661 from landline. £5000 cash or a luxury 4* Canary Islands Holiday await collection. T&amp;Cs SAE award. 20M12AQ. 150ppm. 16+ “</t>
  </si>
  <si>
    <t>Urgent! Please call 09066612661 from your landline, your complimentary 4* Lux Costa Del Sol holiday or £1000 CASH await collection. ppm 150 SAE T&amp;Cs James 28, EH74RR</t>
  </si>
  <si>
    <t>I havent lei.. Next mon can?</t>
  </si>
  <si>
    <t>Mm feeling sleepy. today itself i shall get that dear</t>
  </si>
  <si>
    <t>How dare you stupid. I wont tell anything to you. Hear after i wont talk to you:-.</t>
  </si>
  <si>
    <t>Do ü noe if ben is going?</t>
  </si>
  <si>
    <t>Can you do a mag meeting this avo at some point?</t>
  </si>
  <si>
    <t>I meant middle left or right?</t>
  </si>
  <si>
    <t>Really? I crashed out cuddled on my sofa.</t>
  </si>
  <si>
    <t>Hi Chachi tried calling u now unable to reach u .. Pl give me a missed cal once u c tiz msg  Kanagu</t>
  </si>
  <si>
    <t>I sent you the prices and do you mean the  &amp;lt;#&amp;gt; g,</t>
  </si>
  <si>
    <t>Nothing. Can...</t>
  </si>
  <si>
    <t>No * am working on the ringing u thing but have whole houseful of screaming brats so * am pulling my hair out! Loving u</t>
  </si>
  <si>
    <t>But my family not responding for anything. Now am in room not went to home for diwali but no one called me and why not coming. It makes me feel like died.</t>
  </si>
  <si>
    <t>Tick, tick, tick ... Babe</t>
  </si>
  <si>
    <t>R ü going 4 today's meeting?</t>
  </si>
  <si>
    <t>K da:)how many page you want?</t>
  </si>
  <si>
    <t>Ya had just now.onion roast.</t>
  </si>
  <si>
    <t>Send his number and give reply tomorrow morning for why you said that to him like that ok</t>
  </si>
  <si>
    <t>You said not now. No problem. When you can. Let me know.</t>
  </si>
  <si>
    <t>Ok but tell me half an hr b4 u come i need 2 prepare.</t>
  </si>
  <si>
    <t>Play w computer? Aiyah i tok 2 u lor?</t>
  </si>
  <si>
    <t xml:space="preserve">Sat right? Okay thanks... </t>
  </si>
  <si>
    <t>Derp. Which is worse, a dude who always wants to party or a dude who files a complaint about the three drug abusers he lives with</t>
  </si>
  <si>
    <t>Ok Chinese food on its way. When I get fat you're paying for my lipo.</t>
  </si>
  <si>
    <t>We r outside already.</t>
  </si>
  <si>
    <t>Have a good trip. Watch out for . Remember when you get back we must decide about easter.</t>
  </si>
  <si>
    <t>Yo we are watching a movie on netflix</t>
  </si>
  <si>
    <t>What time. I‘m out until prob 3 or so</t>
  </si>
  <si>
    <t>Can meh? Thgt some will clash... Really ah, i dun mind... I dun seen to have lost any weight... Gee...</t>
  </si>
  <si>
    <t>ARR birthday today:) i wish him to get more oscar.</t>
  </si>
  <si>
    <t>Open rebtel with firefox. When it loads just put plus sign in the user name place, and it will show you two numbers. The lower number is my number. Once you pick that number the pin will display okay!</t>
  </si>
  <si>
    <t xml:space="preserve"> and  picking them up from various points</t>
  </si>
  <si>
    <t>Married local women looking for discreet action now! 5 real matches instantly to your phone. Text MATCH to 69969 Msg cost 150p 2 stop txt stop BCMSFWC1N3XX</t>
  </si>
  <si>
    <t>Wow v v impressed. Have funs shopping!</t>
  </si>
  <si>
    <t>I am on the way to ur home</t>
  </si>
  <si>
    <t>Burger King - Wanna play footy at a top stadium? Get 2 Burger King before 1st Sept and go Large or Super with Coca-Cola and walk out a winner</t>
  </si>
  <si>
    <t>No problem. Talk to you later</t>
  </si>
  <si>
    <t>Then ur sis how?</t>
  </si>
  <si>
    <t>Still in customer place</t>
  </si>
  <si>
    <t>How come it takes so little time for a child who is afraid of the dark to become a teenager who wants to stay out all night?</t>
  </si>
  <si>
    <t>Dude u knw also telugu..thts gud..k, gud nyt..</t>
  </si>
  <si>
    <t>We confirm eating at esplanade?</t>
  </si>
  <si>
    <t>Send me your id and password</t>
  </si>
  <si>
    <t>Kind of. Took it to garage. Centre part of exhaust needs replacing. Part ordered n taking it to be fixed tomo morning.</t>
  </si>
  <si>
    <t>For ur chance to win a £250 cash every wk TXT: ACTION to 80608. T's&amp;C's www.movietrivia.tv custcare 08712405022, 1x150p/wk.</t>
  </si>
  <si>
    <t>Well I might not come then...</t>
  </si>
  <si>
    <t>Long after I quit. I get on only like 5 minutes a day as it is.</t>
  </si>
  <si>
    <t>Then its most likely called Mittelschmertz. Google it. If you dont have paracetamol dont worry it will go.</t>
  </si>
  <si>
    <t>Well at this right I'm gonna have to get up and check today's steam sales/pee so text me when you want me to come get you</t>
  </si>
  <si>
    <t>Just arrived, see you in a couple days &amp;lt;3</t>
  </si>
  <si>
    <t>K, wat s tht incident?</t>
  </si>
  <si>
    <t>Yeah get the unlimited</t>
  </si>
  <si>
    <t>cThen i thk shd b enuff.. Still got conclusion n contents pg n references.. I'll b doing da contents pg n cover pg..</t>
  </si>
  <si>
    <t>Forgot it takes me 3 years to shower, sorry. Where you at/your phone dead yet?</t>
  </si>
  <si>
    <t>Ü got wat to buy tell us then ü no need to come in again.</t>
  </si>
  <si>
    <t>When you are big..| God will bring success.</t>
  </si>
  <si>
    <t>U’ve Bin Awarded £50 to Play 4 Instant Cash. Call 08715203028 To Claim. EVERY 9th Player Wins Min £50-£500. OptOut 08718727870</t>
  </si>
  <si>
    <t>… we r stayin here an extra week, back next wed. How did we do in the rugby this weekend? Hi to and and , c u soon "</t>
  </si>
  <si>
    <t>Well there's still a bit left if you guys want to tonight</t>
  </si>
  <si>
    <t>Not from this campus. Are you in the library?</t>
  </si>
  <si>
    <t>The affidavit says  &amp;lt;#&amp;gt;  E Twiggs St, division g, courtroom  &amp;lt;#&amp;gt; , &amp;lt;TIME&amp;gt;  AM. I'll double check and text you again tomorrow</t>
  </si>
  <si>
    <t>How will I creep on you now? ;_;</t>
  </si>
  <si>
    <t>If I get there before you after your ten billion calls and texts so help me god</t>
  </si>
  <si>
    <t>I've told him that i've returned it. That should i re order it.</t>
  </si>
  <si>
    <t>House-Maid is the murderer, coz the man was murdered on  &amp;lt;#&amp;gt; th January.. As public holiday all govt.instituitions are closed,including post office..</t>
  </si>
  <si>
    <t>Depends on where u going lor.</t>
  </si>
  <si>
    <t>And smile for me right now as you go and the world will wonder what you are smiling about and think your crazy and keep away from you ... *grins*</t>
  </si>
  <si>
    <t>FreeMsg&gt;FAV XMAS TONES!Reply REAL</t>
  </si>
  <si>
    <t>Lil fever:) now fine:)</t>
  </si>
  <si>
    <t>I think it's all still in my car</t>
  </si>
  <si>
    <t>Can a not?</t>
  </si>
  <si>
    <t xml:space="preserve">December only! Had your mobile 11mths+? You are entitled to update to the latest colour camera mobile for Free! Call The Mobile Update Co FREE on 08002986906 </t>
  </si>
  <si>
    <t>Yes princess! I want to catch you with my big strong hands...</t>
  </si>
  <si>
    <t>Oh yeah I forgot. U can only take 2 out shopping at once.</t>
  </si>
  <si>
    <t>Mm so you asked me not to call radio</t>
  </si>
  <si>
    <t>Thinkin about someone is all good. No drugs for that</t>
  </si>
  <si>
    <t>Enjoy the showers of possessiveness poured on u by ur loved ones, bcoz in this world of lies, it is a golden gift to be loved truly..</t>
  </si>
  <si>
    <t>Alright if you're sure, let me know when you're leaving</t>
  </si>
  <si>
    <t>Some are lasting as much as 2 hours. You might get lucky.</t>
  </si>
  <si>
    <t>Genius what's up. How your brother. Pls send his number to my skype.</t>
  </si>
  <si>
    <t>Gr8 Poly tones 4 ALL mobs direct 2u rply with POLY TITLE to 8007 eg POLY BREATHE1 Titles: CRAZYIN, SLEEPINGWITH, FINEST, YMCA :getzed.co.uk POBox365O4W45WQ 300p</t>
  </si>
  <si>
    <t>Thk some of em find wtc too far... Weiyi not goin... E rest i dunno yet... R ur goin 4 dinner den i might b able to join...</t>
  </si>
  <si>
    <t>Don't forget who owns you and who's private property you are ... And be my good boy always .. *passionate kiss*</t>
  </si>
  <si>
    <t>INTERFLORA - It's not too late to order Interflora flowers for christmas call 0800 505060 to place your order before Midnight tomorrow.</t>
  </si>
  <si>
    <t>Oh god..taken the teeth?is it paining</t>
  </si>
  <si>
    <t>ROMCAPspam Everyone around should be responding well to your presence since you are so warm and outgoing. You are bringing in a real breath of sunshine.</t>
  </si>
  <si>
    <t>Then u ask darren go n pick u lor... But i oso sian tmr haf 2 meet lect...</t>
  </si>
  <si>
    <t>No need to buy lunch for me.. I eat maggi mee..</t>
  </si>
  <si>
    <t>Congratulations - Thanks to a good friend U have WON the £2,000 Xmas prize. 2 claim is easy, just call 08712103738 NOW! Only 10p per minute. BT-national-rate</t>
  </si>
  <si>
    <t>Oh right, ok. I'll make sure that i do loads of work during the day!  got a really nasty cough today and is dry n shot so that should really help it!</t>
  </si>
  <si>
    <t>Send a logo 2 ur lover - 2 names joined by a heart. Txt LOVE NAME1 NAME2 MOBNO eg LOVE ADAM EVE 07123456789 to 87077 Yahoo! POBox36504W45WQ TxtNO 4 no ads 150p.</t>
  </si>
  <si>
    <t>Thanx 4 sending me home...</t>
  </si>
  <si>
    <t>Its normally hot mail. Com you see!</t>
  </si>
  <si>
    <t>You've won tkts to the EURO2004 CUP FINAL or £800 CASH, to collect CALL 09058099801 b4190604, POBOX 7876150ppm</t>
  </si>
  <si>
    <t>U sick still can go shopping?</t>
  </si>
  <si>
    <t>Ya they are well and fine., BBD(pooja) full pimples..even she become quite black..and ur rite here its too cold, wearing sweatter..</t>
  </si>
  <si>
    <t>Nice.nice.how is it working?</t>
  </si>
  <si>
    <t>1's reach home call me.</t>
  </si>
  <si>
    <t>Were trying to find a Chinese food place around here</t>
  </si>
  <si>
    <t>Easy mate, * guess the quick drink was bit ambitious.</t>
  </si>
  <si>
    <t>BABE !!! I miiiiiiissssssssss you ! I need you !!! I crave you !!! :-( ... Geeee ... I'm so sad without you babe ... I love you ...</t>
  </si>
  <si>
    <t>Ok thanx...</t>
  </si>
  <si>
    <t>Tunji, how's the queen? how are you doing. This is just wishing you a great day. Abiola.</t>
  </si>
  <si>
    <t>Today iZ Yellow rose day. If u love my frndship give me 1 misscall &amp;amp; send this to ur frndZ &amp;amp; See how many miss calls u get. If u get 6missed U marry ur Lover.</t>
  </si>
  <si>
    <t>Will be out of class in a few hours. Sorry</t>
  </si>
  <si>
    <t>Wat time u finish ur lect today?</t>
  </si>
  <si>
    <t>Free-message: Jamster!Get the crazy frog sound now! For poly text MAD1, for real text MAD2 to 88888. 6 crazy sounds for just 3 GBP/week! 16+only! T&amp;C's apply</t>
  </si>
  <si>
    <t>YOUR CHANCE TO BE ON A REALITY FANTASY SHOW call now = 08707509020 Just 20p per min NTT Ltd, PO Box 1327 Croydon CR9 5WB 0870 is a national = rate call</t>
  </si>
  <si>
    <t>She's fine. Good to hear from you. How are you my dear? Happy new year oh.</t>
  </si>
  <si>
    <t>Are you going to wipro interview today?</t>
  </si>
  <si>
    <t>how tall are you princess?</t>
  </si>
  <si>
    <t>I doubt you could handle 5 times per night in any case...</t>
  </si>
  <si>
    <t>Haha... Hope ü can hear the receipt sound... Gd luck!</t>
  </si>
  <si>
    <t>Your gonna be the death if me. I'm gonna leave a note that says its all robs fault. Avenge me.</t>
  </si>
  <si>
    <t>Japanese Proverb: If one Can do it, U too Can do it, If none Can do it,U must do it Indian version: If one Can do it, LET HIM DO it.. If none Can do it,LEAVE it!! And finally Kerala version: If one can do it, Stop him doing it.. If none can do it, Make a strike against it ...</t>
  </si>
  <si>
    <t xml:space="preserve">Today i'm not workin but not free oso... Gee... Thgt u workin at ur fren's shop ? </t>
  </si>
  <si>
    <t>In life when you face choices Just toss a coin not becoz its settle the question But while the coin in the air U will know what your heart is hoping for. Gudni8</t>
  </si>
  <si>
    <t>I want to be there so i can kiss you and feel you next to me</t>
  </si>
  <si>
    <t>I am not at all happy with what you saying or doing</t>
  </si>
  <si>
    <t>Adult 18 Content Your video will be with you shortly</t>
  </si>
  <si>
    <t xml:space="preserve">Ok that would b lovely, if u r sure. Think about wot u want to do, drinkin, dancin, eatin, cinema, in, out, about... Up to u! Wot about ? </t>
  </si>
  <si>
    <t>What I'm saying is if you haven't explicitly told nora I know someone I'm probably just not gonna bother</t>
  </si>
  <si>
    <t>Smith waste da.i wanna gayle.</t>
  </si>
  <si>
    <t>Mum, i've sent you many many messages since i got here. I just want to know that you are actually getting them. Do enjoy the rest of your day.</t>
  </si>
  <si>
    <t>Aight, tomorrow around  &amp;lt;#&amp;gt;  it is</t>
  </si>
  <si>
    <t>YOUR CHANCE TO BE ON A REALITY FANTASY SHOW call now = 08707509020 Just 20p per min NTT Ltd, PO Box 1327 Croydon CR9 5WB 0870 is a national = rate call.</t>
  </si>
  <si>
    <t>I actually did for the first time in a while. I went to bed not too long after i spoke with you. Woke up at 7. How was your night?</t>
  </si>
  <si>
    <t xml:space="preserve">See you there! </t>
  </si>
  <si>
    <t>I dont understand your message.</t>
  </si>
  <si>
    <t>Crucify is c not s. You should have told me earlier.</t>
  </si>
  <si>
    <t>Idk. You keep saying that you're not, but since he moved, we keep butting heads over freedom vs. responsibility. And i'm tired. I have so much other shit to deal with that i'm barely keeping myself together once this gets added to it.</t>
  </si>
  <si>
    <t>Fuck cedar key and fuck her (come over anyway tho)</t>
  </si>
  <si>
    <t>twenty past five he said will this train have been to durham already or not coz i am in a reserved seat</t>
  </si>
  <si>
    <t>Hey Boys. Want hot XXX pics sent direct 2 ur phone? Txt PORN to 69855, 24Hrs free and then just 50p per day. To stop text STOPBCM SF WC1N3XX</t>
  </si>
  <si>
    <t>U still painting ur wall?</t>
  </si>
  <si>
    <t>Printer is cool. I mean groovy. Wine is groovying</t>
  </si>
  <si>
    <t>Hi Harish's rent has been transfred to ur Acnt.</t>
  </si>
  <si>
    <t>Anything lor is she coming?</t>
  </si>
  <si>
    <t>Cbe is really good nowadays:)lot of shop and showrooms:)city is shaping good.</t>
  </si>
  <si>
    <t>Ü still attending da talks?</t>
  </si>
  <si>
    <t>No probs hon! How u doinat the mo?</t>
  </si>
  <si>
    <t>K I'll take care of it</t>
  </si>
  <si>
    <t>I take it we didn't have the phone callon Friday. Can we assume we won't have it this year now?</t>
  </si>
  <si>
    <t>My battery is low babe</t>
  </si>
  <si>
    <t>Shuhui has bought ron's present it's a swatch watch...</t>
  </si>
  <si>
    <t>Yeah there's quite a bit left, I'll swing by tomorrow when I get up</t>
  </si>
  <si>
    <t>Babe? You said 2 hours and it's been almost 4 ... Is your internet down ?</t>
  </si>
  <si>
    <t>K I'll be sure to get up before noon and see what's what</t>
  </si>
  <si>
    <t>K...k...yesterday i was in cbe .</t>
  </si>
  <si>
    <t>Went to ganesh dress shop</t>
  </si>
  <si>
    <t>pdate_Now - Double mins and 1000 txts on Orange tariffs. Latest Motorola, SonyEricsson &amp; Nokia &amp; Bluetooth FREE! Call MobileUpd8 on 08000839402 or call2optout/!YHL</t>
  </si>
  <si>
    <t>Ü collecting ur laptop then going to configure da settings izzit?</t>
  </si>
  <si>
    <t>Aight, I should be there by 8 at the latest, probably closer to 7. Are jay and tyler down or should we just do two trips?</t>
  </si>
  <si>
    <t>Come aftr  &amp;lt;DECIMAL&amp;gt; ..now i m cleaning the house</t>
  </si>
  <si>
    <t>Ur cash-balance is currently 500 pounds - to maximize ur cash-in now send CASH to 86688 only 150p/msg. CC: 08718720201 PO BOX 114/14 TCR/W1</t>
  </si>
  <si>
    <t>Bill, as in: Are there any letters for me. i’m expecting one from orange that isn’t a bill but may still say orange on it.</t>
  </si>
  <si>
    <t>Tell me pa. How is pain de.</t>
  </si>
  <si>
    <t>HI DARLIN I HOPE YOU HAD A NICE NIGHT I WISH I HAD COME CANT WAIT TO SEE YOU LOVE FRAN PS I WANT DIRTY ANAL SEX AND I WANT A 10 MAN GANG BANG</t>
  </si>
  <si>
    <t>Ha. You don‘t know either. I did a a clever but simple thing with pears the other day, perfect for christmas.</t>
  </si>
  <si>
    <t>Helloooo... Wake up..! "Sweet" "morning" "welcomes" "You" "Enjoy" "This Day" "with full of joy".. "GUD MRNG".</t>
  </si>
  <si>
    <t>ALRITE</t>
  </si>
  <si>
    <t>Why must we sit around and wait for summer days to celebrate. Such a magical sight when the worlds dressed in white. Oooooh let there be snow.</t>
  </si>
  <si>
    <t>URGENT! Your Mobile number has been awarded with a £2000 prize GUARANTEED. Call 09058094454 from land line. Claim 3030. Valid 12hrs only</t>
  </si>
  <si>
    <t>How do you guys go to see movies on your side.</t>
  </si>
  <si>
    <t>You didn't have to tell me that...now i'm thinking. Plus he's going to stop all your runs</t>
  </si>
  <si>
    <t>Kindly send some one to our flat before  &amp;lt;DECIMAL&amp;gt;  today.</t>
  </si>
  <si>
    <t>Sorry! U can not unsubscribe yet. THE MOB offer package has a min term of 54 weeks&gt; pls resubmit request after expiry. Reply THEMOB HELP 4 more info</t>
  </si>
  <si>
    <t>Nothing lor... A bit bored too... Then y dun u go home early 2 sleep today...</t>
  </si>
  <si>
    <t>What time should I tell my friend to be around?</t>
  </si>
  <si>
    <t>Yes. that will be fine. Love you. Be safe.</t>
  </si>
  <si>
    <t>Thanks chikku..:-) gud nyt:-*</t>
  </si>
  <si>
    <t>Is xy in ur car when u picking me up?</t>
  </si>
  <si>
    <t>Thanx 4 the time weve spent 2geva, its bin mint! Ur my Baby and all I want is u!xxxx</t>
  </si>
  <si>
    <t>Yo, any way we could pick something up tonight?</t>
  </si>
  <si>
    <t>I've not sent it. He can send me.</t>
  </si>
  <si>
    <t>Fine am simply sitting.</t>
  </si>
  <si>
    <t>Thts god's gift for birds as humans hav some natural gift frm god..</t>
  </si>
  <si>
    <t>Are you coming to day for class.</t>
  </si>
  <si>
    <t>Im done. Just studyn in library</t>
  </si>
  <si>
    <t>Ok... U enjoy ur shows...</t>
  </si>
  <si>
    <t>Anything...</t>
  </si>
  <si>
    <t>Where wuld I be without my baby? The thought alone mite break me and I dont wanna go crazy but everyboy needs his lady xxxxxxxx</t>
  </si>
  <si>
    <t>Wat's my dear doing? Sleeping ah?</t>
  </si>
  <si>
    <t>Hi' Test on  &amp;lt;#&amp;gt; rd ....</t>
  </si>
  <si>
    <t>Only 2% students solved this CAT question in 'xam... 5+3+2= &amp;lt;#&amp;gt;  9+2+4= &amp;lt;#&amp;gt;  8+6+3= &amp;lt;#&amp;gt;  then 7+2+5=????? Tell me the answer if u r brilliant...1thing.i got d answr.</t>
  </si>
  <si>
    <t>Yo do you know anyone  &amp;lt;#&amp;gt;  or otherwise able to buy liquor? Our guy flaked and right now if we don't get a hold of somebody its just 4 loko all night</t>
  </si>
  <si>
    <t>Yup n her fren lor. I'm meeting my fren at 730.</t>
  </si>
  <si>
    <t>Yeah, we got one lined up for us</t>
  </si>
  <si>
    <t>And stop wondering "wow is she ever going to stop tm'ing me ?!" because I will tm you whenever I want because you are MINE ... *laughs*</t>
  </si>
  <si>
    <t>Lol yep did that yesterday. Already got my fireplace. Now its just another icon sitting there for me.</t>
  </si>
  <si>
    <t>Hey i've booked the pilates and yoga lesson already... Haha</t>
  </si>
  <si>
    <t>Are you ok. What happen to behave like this</t>
  </si>
  <si>
    <t>You have 1 new message. Please call 08712400200.</t>
  </si>
  <si>
    <t>My supervisor find 4 me one lor i thk his students. I havent ask her yet. Tell u aft i ask her.</t>
  </si>
  <si>
    <t xml:space="preserve">Hello. No news on job, they are making me wait a fifth week! Yeah im up for some woozles and weasels... In exeter still, but be home about 3. </t>
  </si>
  <si>
    <t>We currently have a message awaiting your collection. To collect your message just call 08718723815.</t>
  </si>
  <si>
    <t>Hey babe, sorry i didn't get sooner. Gary can come and fix it cause he thinks he knows what it is but he doesn't go as far a Ptbo and he says it will cost  &amp;lt;#&amp;gt;  bucks. I don't know if it might be cheaper to find someone there ? We don't have any second hand machines at all right now, let me know what you want to do babe</t>
  </si>
  <si>
    <t>make that 3! 4 fucks sake?! x</t>
  </si>
  <si>
    <t>Leave it. U will always be ignorant.</t>
  </si>
  <si>
    <t>Nope but i'll b going 2 sch on fri quite early lor cos mys sis got paper in da morn :-)</t>
  </si>
  <si>
    <t>at bruce b downs &amp;amp; fletcher now</t>
  </si>
  <si>
    <t>Where are you ? You said you would be here when I woke ... :-(</t>
  </si>
  <si>
    <t>Hey now am free you can call me.</t>
  </si>
  <si>
    <t>Tell me whos this pls:-)</t>
  </si>
  <si>
    <t>URGENT! Your mobile was awarded a £1,500 Bonus Caller Prize on 27/6/03. Our final attempt 2 contact U! Call 08714714011</t>
  </si>
  <si>
    <t>Think i might have to give it a miss. Am teaching til twelve, then have lecture at two. Damn this working thing.</t>
  </si>
  <si>
    <t>Id have to check but there's only like 1 bowls worth left</t>
  </si>
  <si>
    <t>Yes there were many sweets</t>
  </si>
  <si>
    <t>I would but I'm still cozy. And exhausted from last night.nobody went to school or work. Everything is closed.</t>
  </si>
  <si>
    <t>Buzzzz! *grins* Did I buzz your ass? Buzz your chest ? Buzz your cock ? Where do you keep your phone ? Is the vibrator on ? Did you feel it shake ?</t>
  </si>
  <si>
    <t>Sir send to group mail check it.</t>
  </si>
  <si>
    <t>I'm doing da intro covers energy trends n pros n cons... Brief description of nuclear fusion n oso brief history of iter n jet got abt 7 n half pages..</t>
  </si>
  <si>
    <t>NONE!NOWHERE IKNO DOESDISCOUNT!SHITINNIT</t>
  </si>
  <si>
    <t>You dont know you jabo me abi.</t>
  </si>
  <si>
    <t>Do you ever notice that when you're driving, anyone going slower than you is an idiot and everyone driving faster than you is a maniac?</t>
  </si>
  <si>
    <t>Not yet had..ya sapna aunty manege y'day hogidhe..chinnu full weak and swalpa black agidhane..</t>
  </si>
  <si>
    <t>Are you being good, baby? :)</t>
  </si>
  <si>
    <t>Mostly sports type..lyk footbl,crckt..</t>
  </si>
  <si>
    <t>Ma head dey swell oh. Thanks for making my day</t>
  </si>
  <si>
    <t>U should make a fb list</t>
  </si>
  <si>
    <t>Sary just need Tim in the bollox &amp;it hurt him a lot so he tol me!</t>
  </si>
  <si>
    <t>Happy New Year Princess!</t>
  </si>
  <si>
    <t>I'll text carlos and let you know, hang on</t>
  </si>
  <si>
    <t>Don't worry, * is easy once have ingredients!</t>
  </si>
  <si>
    <t>I love u 2 my little pocy bell I am sorry but I love u</t>
  </si>
  <si>
    <t>Ok omw now, you at castor?</t>
  </si>
  <si>
    <t>Yar lor... Keep raining non stop... Or u wan 2 go elsewhere?</t>
  </si>
  <si>
    <t>Xmas Offer! Latest Motorola, SonyEricsson &amp; Nokia &amp; FREE Bluetooth or DVD! Double Mins &amp; 1000 Txt on Orange. Call MobileUpd8 on 08000839402 or call2optout/4QF2</t>
  </si>
  <si>
    <t>What u mean u almost done? Done wif sleeping? But i tot u going to take a nap.. Yup i send her liao so i'm picking her up at ard 4 smth lor..</t>
  </si>
  <si>
    <t>Tonight? Yeah, I'd be down for that</t>
  </si>
  <si>
    <t>What should i eat fo lunch senor</t>
  </si>
  <si>
    <t xml:space="preserve">He said that he had a right giggle when he saw u again! You would possibly be the first person2die from NVQ, but think how much you could for! </t>
  </si>
  <si>
    <t>No break time one... How... I come out n get my stuff fr ü?</t>
  </si>
  <si>
    <t>Reply to win £100 weekly! What professional sport does Tiger Woods play? Send STOP to 87239 to end service</t>
  </si>
  <si>
    <t>I'm there and I can see you, but you can't see me ? Maybe you should reboot ym ? I seen the buzz</t>
  </si>
  <si>
    <t>Do you still have the grinder?</t>
  </si>
  <si>
    <t>No 1 POLYPHONIC tone 4 ur mob every week! Just txt PT2 to 87575. 1st Tone FREE ! so get txtin now and tell ur friends. 150p/tone. 16 reply HL 4info</t>
  </si>
  <si>
    <t>K.i did't see you.:)k:)where are you now?</t>
  </si>
  <si>
    <t>So i'm doing a list of buyers.</t>
  </si>
  <si>
    <t>No idea, I guess we'll work that out an hour after we're supposed to leave since as usual nobody has any interest in figuring shit out before the last second</t>
  </si>
  <si>
    <t>Mm not entirely sure i understood that text but hey. Ho. Which weekend?</t>
  </si>
  <si>
    <t>They released vday shirts and when u put it on it makes your bottom half naked instead of those white underwear.</t>
  </si>
  <si>
    <t>Don know..he is watching film in computer..</t>
  </si>
  <si>
    <t>No b4 Thursday</t>
  </si>
  <si>
    <t>Oh, then your phone phoned me but it disconnected</t>
  </si>
  <si>
    <t>Id onluy matters when getting on from offcampus</t>
  </si>
  <si>
    <t>This message is free. Welcome to the new &amp; improved Sex &amp; Dogging club! To unsubscribe from this service reply STOP. msgs@150p 18+only</t>
  </si>
  <si>
    <t>Excellent, I'll see what riley's plans are</t>
  </si>
  <si>
    <t>Ew are you one of them?</t>
  </si>
  <si>
    <t>Also hi wesley how've you been</t>
  </si>
  <si>
    <t>Ah you see. You have to be in the lingo. I will let you know wot on earth it is when has finished making it!</t>
  </si>
  <si>
    <t>Update_Now - 12Mths Half Price Orange line rental: 400mins...Call MobileUpd8 on 08000839402 or call2optout=J5Q</t>
  </si>
  <si>
    <t>Imagine Life WITHOUT ME... see.. How fast u are searching me?Don't worry.. l'm always there To disturb U.. Goodnoon..:)</t>
  </si>
  <si>
    <t>Hm good morning, headache anyone? :-)</t>
  </si>
  <si>
    <t xml:space="preserve">Yeah no probs - last night is obviously catching up with you... Speak soon </t>
  </si>
  <si>
    <t>FREE UNLIMITED HARDCORE PORN direct 2 your mobile Txt PORN to 69200 &amp; get FREE access for 24 hrs then chrgd@50p per day txt Stop 2exit. This msg is free</t>
  </si>
  <si>
    <t>I might go 2 sch. Yar at e salon now v boring.</t>
  </si>
  <si>
    <t xml:space="preserve"> &amp;lt;#&amp;gt;  mins but i had to stop somewhere first.</t>
  </si>
  <si>
    <t>&amp;lt;#&amp;gt;  is fast approaching. So, Wish u a very Happy New Year Happy Sankranti Happy republic day Happy Valentines Day Happy Shivratri Happy Ugadi Happy Fools day Happy May Day Happy Independence Day, Happy Friendship,Mother,Father,Teachers,Childrens Day, &amp;amp; HAPPY BIRTHDAY 4 U. Happy Ganesh festival Happy Dasara Happy Diwali Happy Christmas  &amp;lt;#&amp;gt;  Good Mornings Afternoons, Evenings Nights. RememberI AM the first to WISHING U ALL THESE...your's Raj</t>
  </si>
  <si>
    <t>One of the joys in lifeis waking up each daywith thoughts that somewhereSomeone cares enough tosend a warm morning greeting.. -</t>
  </si>
  <si>
    <t>I didn't get the second half of that message</t>
  </si>
  <si>
    <t>Wat time do u wan 2 meet me later?</t>
  </si>
  <si>
    <t>I thank you so much for all you do with selflessness. I love you plenty.</t>
  </si>
  <si>
    <t>Am in film ill call you later.</t>
  </si>
  <si>
    <t>How dare you change my ring</t>
  </si>
  <si>
    <t>You are a very very very very bad girl. Or lady.</t>
  </si>
  <si>
    <t>I love ya too but try and budget your money better babe. Gary would freak on me if he knew</t>
  </si>
  <si>
    <t>What part of "don't initiate" don't you understand</t>
  </si>
  <si>
    <t>I finished my lunch already. U wake up already?</t>
  </si>
  <si>
    <t>You still at the game?</t>
  </si>
  <si>
    <t>You have got tallent but you are wasting.</t>
  </si>
  <si>
    <t>What is your record for one night? :)</t>
  </si>
  <si>
    <t>Also sir, i sent you an email about how to log into the usc payment portal. I.ll send you another message that should explain how things are back home. Have a great weekend.</t>
  </si>
  <si>
    <t xml:space="preserve"> gonna let me know cos comes bak from holiday that day.  is coming. Don't4get2text me  number. </t>
  </si>
  <si>
    <t>Jokin only lar... :-) depends on which phone my father can get lor...</t>
  </si>
  <si>
    <t>Aight, lemme know what's up</t>
  </si>
  <si>
    <t>Get ready for  &amp;lt;#&amp;gt;  inches of pleasure...</t>
  </si>
  <si>
    <t>;-) ok. I feel like john lennon.</t>
  </si>
  <si>
    <t>Cos darren say ü considering mah so i ask ü...</t>
  </si>
  <si>
    <t>You are not bothering me but you have to trust my answers. Pls.</t>
  </si>
  <si>
    <t>One day a crab was running on the sea shore..The waves came n cleared the footprints of the crab.. Crab asked: being my frnd y r u clearing my beautiful footprints? Waves replied: A fox was following ur footprints to catch you! thats y i cleared it off:) frndsship never lets u dwn :-) GUD nyt..</t>
  </si>
  <si>
    <t>Aight what time you want me to come up?</t>
  </si>
  <si>
    <t>Slaaaaave ! Where are you ? Must I summon you to me all the time now ? Don't you wish to come to me on your own anymore?</t>
  </si>
  <si>
    <t>Your bill at 3 is £33.65 so thats not bad!</t>
  </si>
  <si>
    <t>Let me know how it changes in the next 6hrs. It can even be appendix but you are out of that age range. However its not impossible. So just chill and let me know in 6hrs</t>
  </si>
  <si>
    <t>Hello, yeah i've just got out of the bath and need to do my hair so i'll come up when i'm done, yeah?</t>
  </si>
  <si>
    <t>So how's the weather over there?</t>
  </si>
  <si>
    <t xml:space="preserve">Ok. Not much to do here though. H&amp;M Friday, cant wait. Dunno wot the hell im gonna do for another 3 weeks! Become a slob- oh wait, already done that! </t>
  </si>
  <si>
    <t>Die... Now i have e toot fringe again...</t>
  </si>
  <si>
    <t>Lol they don't know about my awesome phone. I could click delete right now if I want.</t>
  </si>
  <si>
    <t>Awesome question with a cute answer: Someone asked a boy "how is ur life?" . . He smiled &amp;amp; answered: . . "She is fine!" Gudnite</t>
  </si>
  <si>
    <t>Please leave this topic..sorry for telling that..</t>
  </si>
  <si>
    <t>Pls send me the correct name da.</t>
  </si>
  <si>
    <t>What happened to our yo date?</t>
  </si>
  <si>
    <t>Webpage s not available!</t>
  </si>
  <si>
    <t>Just woke up. Yeesh its late. But I didn't fall asleep til &amp;lt;#&amp;gt; am :/</t>
  </si>
  <si>
    <t>You are now unsubscribed all services. Get tons of sexy babes or hunks straight to your phone! go to http://gotbabes.co.uk. No subscriptions.</t>
  </si>
  <si>
    <t>Dear all, as we know  &amp;lt;#&amp;gt; th is the  &amp;lt;#&amp;gt; th birthday of our loving Gopalettan. We are planning to give a small gift on that day. Those who like to participate in that you are welcome. Please contact our admin team for more details</t>
  </si>
  <si>
    <t>K..k...from tomorrow onwards started ah?</t>
  </si>
  <si>
    <t>What u talking bout early morning? It's almost noon where your at!</t>
  </si>
  <si>
    <t>Fine. Do you remember me.</t>
  </si>
  <si>
    <t>Hi babe its Jordan, how r u? Im home from abroad and lonely, text me back if u wanna chat xxSP visionsms.com Text stop to stopCost 150p 08712400603</t>
  </si>
  <si>
    <t>Ok. How many should i buy.</t>
  </si>
  <si>
    <t>Sounds good, keep me posted</t>
  </si>
  <si>
    <t>Get a brand new mobile phone by being an agent of The Mob! Plus loads more goodies! For more info just text MAT to 87021.</t>
  </si>
  <si>
    <t>Ok. So april. Cant wait</t>
  </si>
  <si>
    <t>Boy you best get yo ass out here quick</t>
  </si>
  <si>
    <t>Ay wana meet on sat?ü wkg on sat?</t>
  </si>
  <si>
    <t>I'm now but have to wait till 2 for the bus to pick me.</t>
  </si>
  <si>
    <t>Apart from the one i told you about yesterday?</t>
  </si>
  <si>
    <t>Ok lor... But buy wat?</t>
  </si>
  <si>
    <t>Somebody should go to andros and steal ice</t>
  </si>
  <si>
    <t>Don know. I did't msg him recently.</t>
  </si>
  <si>
    <t>Take us out shopping and Mark will distract Isaiah.=D</t>
  </si>
  <si>
    <t>Mum, hope you are having a great day. Hoping this text meets you well and full of life. Have a great day. Abiola</t>
  </si>
  <si>
    <t>There is no sense in my foot and penis.</t>
  </si>
  <si>
    <t>Okay but i thought you were the expert</t>
  </si>
  <si>
    <t>*deep sigh* ... I miss you :-( ... I am really surprised you haven't gone to the net cafe yet to get to me ... Don't you miss me?</t>
  </si>
  <si>
    <t>S.s:)i thinl role is like sachin.just standing. Others have to hit.</t>
  </si>
  <si>
    <t>Have a great trip to India. And bring the light to everyone not just with the project but with everyone that is lucky to see you smile. Bye. Abiola</t>
  </si>
  <si>
    <t>And very importantly, all we discuss is between u and i only.</t>
  </si>
  <si>
    <t>K..k:)how about your training process?</t>
  </si>
  <si>
    <t>Ok lor. I ned 2 go toa payoh 4 a while 2 return smth u wan 2 send me there or wat?</t>
  </si>
  <si>
    <t xml:space="preserve">In da car park </t>
  </si>
  <si>
    <t>I wish that I was with you. Holding you tightly. Making you see how important you are. How much you mean to me ... How much I need you ... In my life ...</t>
  </si>
  <si>
    <t>So i asked how's anthony. Dad. And your bf</t>
  </si>
  <si>
    <t>'Wnevr i wana fal in luv vth my books, My bed fals in luv vth me..!'' . Yen madodu, nav pretsorginta, nammanna pretsovru important alwa....!!:) Gud eveB-).</t>
  </si>
  <si>
    <t>Am going to take bath ill place the key in window:-)</t>
  </si>
  <si>
    <t>LORD OF THE RINGS:RETURN OF THE KING in store NOW!REPLY LOTR by 2 June 4 Chance 2 WIN LOTR soundtrack CDs StdTxtRate. Reply STOP to end txts</t>
  </si>
  <si>
    <t>Dear, take care. I am just reaching home.love u a lot.</t>
  </si>
  <si>
    <t>staff.science.nus.edu.sg/~phyhcmk/teaching/pc1323</t>
  </si>
  <si>
    <t>Have you emigrated or something? Ok maybe 5.30 was a bit hopeful...</t>
  </si>
  <si>
    <t>Olol i printed out a forum post by a guy with the exact same  prob which was fixed with a gpu replacement. Hopefully they dont ignore that.</t>
  </si>
  <si>
    <t>We walked from my moms. Right on stagwood pass right on winterstone left on victors hill. Address is &amp;lt;#&amp;gt;</t>
  </si>
  <si>
    <t>Yo, you at jp and hungry like a mofo?</t>
  </si>
  <si>
    <t>This is all just creepy and crazy to me.</t>
  </si>
  <si>
    <t>Ok... I din get ur msg...</t>
  </si>
  <si>
    <t>Pathaya enketa maraikara pa'</t>
  </si>
  <si>
    <t>Even if he my friend he is a priest call him now</t>
  </si>
  <si>
    <t>U so lousy, run already come back then half dead... Hee...</t>
  </si>
  <si>
    <t>That's y i said it's bad dat all e gals know u... Wat u doing now?</t>
  </si>
  <si>
    <t>Or remind me in a few hrs.</t>
  </si>
  <si>
    <t>I had been hoping i would not have to send you this message. My rent is due and i dont have enough for it. My reserves are completely gone. Its a loan i need and was hoping you could her. The balance is  &amp;lt;#&amp;gt; . Is there a way i could get that from you, till mid march when i hope to pay back.</t>
  </si>
  <si>
    <t>Hi. Happy New Year. I dont mean to intrude but can you pls let me know how much tuition you paid last semester and how much this semester is. Thanks</t>
  </si>
  <si>
    <t>Hello hun how ru? Its here by the way. Im good. Been on 2 dates with that guy i met in walkabout so far. We have to meet up soon. Hows everyone else?</t>
  </si>
  <si>
    <t>Lol I was gonna last month. I cashed some in but I left &amp;lt;#&amp;gt; just in case. I was collecting more during the week cause they announced it on the blog.</t>
  </si>
  <si>
    <t>Good Luck! Draw takes place 28th Feb 06. Good Luck! For removal send STOP to 87239 customer services 08708034412</t>
  </si>
  <si>
    <t>Short But Cute : " Be a good person , but dont try to prove" ..... Gud mrng...</t>
  </si>
  <si>
    <t>Just haven't decided where yet eh ?</t>
  </si>
  <si>
    <t>Wat time liao, where still got.</t>
  </si>
  <si>
    <t>Yes watching footie but worried we're going to blow it - Phil Neville?</t>
  </si>
  <si>
    <t>I wait 4 ü inside da car park...</t>
  </si>
  <si>
    <t>Uncle Abbey! Happy New Year. Abiola</t>
  </si>
  <si>
    <t>Now am free call me pa.</t>
  </si>
  <si>
    <t>R u saying i should re order the slippers cos i had to pay for returning it.</t>
  </si>
  <si>
    <t>Stop knowing me so well!</t>
  </si>
  <si>
    <t>Good evening! this is roger. How are you?</t>
  </si>
  <si>
    <t>Small problem in auction:)punj now asking tiwary</t>
  </si>
  <si>
    <t>He telling not to tell any one. If so treat for me hi hi hi</t>
  </si>
  <si>
    <t>1st wk FREE! Gr8 tones str8 2 u each wk. Txt NOKIA ON to 8007 for Classic Nokia tones or HIT ON to 8007 for Polys. Nokia/150p Poly/200p 16+</t>
  </si>
  <si>
    <t>U coming 2 pick me?</t>
  </si>
  <si>
    <t>Thats cool. i liked your photos. You are very sexy!</t>
  </si>
  <si>
    <t>would u fuckin believe it they didnt know i had thurs pre booked off so they re cancelled me AGAIN! that needs to b sacked</t>
  </si>
  <si>
    <t>Haha better late than ever, any way I could swing by?</t>
  </si>
  <si>
    <t>Ok. But i finish at 6.</t>
  </si>
  <si>
    <t>LookAtMe!: Thanks for your purchase of a video clip from LookAtMe!, you've been charged 35p. Think you can do better? Why not send a video in a MMSto 32323.</t>
  </si>
  <si>
    <t>I've been barred from all B and Q stores for life!?This twat in orange dungerees came up to me and asked if I wanted decking? So I got the first punch in!!</t>
  </si>
  <si>
    <t>So no messages. Had food?</t>
  </si>
  <si>
    <t>Ok going to sleep. Hope i can meet her.</t>
  </si>
  <si>
    <t>Can you let me know details of fri when u find out cos I'm not in tom or fri. mentionned chinese. Thanks</t>
  </si>
  <si>
    <t>You're right I have now that I think about it</t>
  </si>
  <si>
    <t>Wat r u doing now?</t>
  </si>
  <si>
    <t>Is ur lecture over?</t>
  </si>
  <si>
    <t>sexy sexy cum and text me im wet and warm and ready for some porn! u up for some fun? THIS MSG IS FREE RECD MSGS 150P INC VAT 2 CANCEL TEXT STOP</t>
  </si>
  <si>
    <t>Customer place i will call you</t>
  </si>
  <si>
    <t>Not planned yet :)going to join company on jan 5 only.don know what will happen after that.</t>
  </si>
  <si>
    <t>Boy; I love u Grl: Hogolo Boy: gold chain kodstini Grl: Agalla Boy: necklace madstini Grl: agalla Boy: Hogli 1 mutai eerulli kodthini! Grl: I love U kano;-)</t>
  </si>
  <si>
    <t>Haha I heard that, text me when you're around</t>
  </si>
  <si>
    <t>I.ll get there tomorrow and send it to you</t>
  </si>
  <si>
    <t>SHIT BABE.. THASA BIT MESSED UP.YEH, SHE SHUDVETOLD U. DID URGRAN KNOW?NEWAY, ILLSPEAK 2 U2MORO WEN IM NOT ASLEEP...</t>
  </si>
  <si>
    <t>Oh thats late! Well have a good night and i will give u a call tomorrow. Iam now going to go to sleep night night</t>
  </si>
  <si>
    <t>CHEERS U TEX MECAUSE U WEREBORED! YEAH OKDEN HUNNY R UIN WK SAT?SOUNDS LIKEYOUR HAVIN GR8FUN J! KEEP UPDAT COUNTINLOTS OF LOVEME XXXXX.</t>
  </si>
  <si>
    <t>Sorry,  in meeting I'll call you later</t>
  </si>
  <si>
    <t>Yo! Howz u? girls never rang after india. L</t>
  </si>
  <si>
    <t>Yeah but which is worse for i</t>
  </si>
  <si>
    <t>I tagged MY friends that you seemed to count as YOUR friends.</t>
  </si>
  <si>
    <t>Long time. You remember me today.</t>
  </si>
  <si>
    <t>Havent shopping now lor i juz arrive only</t>
  </si>
  <si>
    <t>Thank u. IT BETTER WORK OUT CAUSE I WILL FEEL USED OTHERWISE</t>
  </si>
  <si>
    <t>Are you up for the challenge? I know i am :)</t>
  </si>
  <si>
    <t>How much did ur hdd casing cost.</t>
  </si>
  <si>
    <t>Mystery solved! Just opened my email and he's sent me another batch! Isn't he a sweetie</t>
  </si>
  <si>
    <t>I can't describe how lucky you are that I'm actually awake by noon</t>
  </si>
  <si>
    <t>This is the 2nd time we have tried to contact u. U have won the £1450 prize to claim just call 09053750005 b4 310303. T&amp;Cs/stop SMS 08718725756. 140ppm</t>
  </si>
  <si>
    <t>Cheers for the card ... Is it that time of year already?</t>
  </si>
  <si>
    <t>Ugh hopefully the asus ppl dont randomly do a reformat.</t>
  </si>
  <si>
    <t>Haven't seen my facebook, huh? Lol!</t>
  </si>
  <si>
    <t>Mah b, I'll pick it up tomorrow</t>
  </si>
  <si>
    <t>Still otside le..u come 2morrow maga..</t>
  </si>
  <si>
    <t>Do u still have plumbers tape and a wrench we could borrow?</t>
  </si>
  <si>
    <t>Dear Voucher Holder, To claim this weeks offer, at you PC please go to http://www.e-tlp.co.uk/reward. Ts&amp;Cs apply.</t>
  </si>
  <si>
    <t>It vl bcum more difficult..</t>
  </si>
  <si>
    <t>Havent still waitin as usual... Ü come back sch oredi?</t>
  </si>
  <si>
    <t>In meeting da. I will call you</t>
  </si>
  <si>
    <t>K k :-):-) then watch some films.</t>
  </si>
  <si>
    <t>Does cinema plus drink appeal tomo? * Is a fr thriller by director i like on at mac at 8.30.</t>
  </si>
  <si>
    <t>There the size of elephant tablets &amp; u shove um up ur ass!!</t>
  </si>
  <si>
    <t>So many people seems to be special at first sight, But only very few will remain special to you till your last sight.. Maintain them till life ends.. take cr da</t>
  </si>
  <si>
    <t>My Parents, My Kidz, My Friends n My Colleagues. All screaming.. SURPRISE !! and I was waiting on the sofa.. ... ..... ' NAKED...!</t>
  </si>
  <si>
    <t xml:space="preserve">Dunno i juz askin cos i got a card got 20% off 4 a salon called hair sense so i tot it's da one ü cut ur hair. </t>
  </si>
  <si>
    <t>Good morning pookie pie! Lol hope I didn't wake u up</t>
  </si>
  <si>
    <t>MAYBE IF YOU WOKE UP BEFORE FUCKING 3 THIS WOULDN'T BE A PROBLEM.</t>
  </si>
  <si>
    <t>Happy birthday to you....dear.with lots of love.rakhesh NRI</t>
  </si>
  <si>
    <t>This is the 2nd time we have tried 2 contact u. U have won the 750 Pound prize. 2 claim is easy, call 08712101358 NOW! Only 10p per min. BT-national-rate</t>
  </si>
  <si>
    <t>X2  &amp;lt;#&amp;gt; . Are you going to get that</t>
  </si>
  <si>
    <t>Hi neva worry bout da truth coz the truth will lead me 2 ur heart. Its the least a unique person like u deserve. Sleep tight or morning</t>
  </si>
  <si>
    <t>UR awarded a City Break and could WIN a £200 Summer Shopping spree every WK. Txt STORE to 88039.SkilGme.TsCs087147403231Winawk!Age16+£1.50perWKsub</t>
  </si>
  <si>
    <t>Is ur paper today in e morn or aft?</t>
  </si>
  <si>
    <t>I will lick up every drop :) are you ready to use your mouth as well?</t>
  </si>
  <si>
    <t xml:space="preserve">And you! Will expect you whenever you text! Hope all goes well tomo </t>
  </si>
  <si>
    <t>Great. P diddy is my neighbor and comes for toothpaste every morning</t>
  </si>
  <si>
    <t>I av a new number,  . Wil u only use this one,ta.</t>
  </si>
  <si>
    <t>So its to be poking man everyday that they teach you in canada abi! How are you. Just saying hi.</t>
  </si>
  <si>
    <t>7 lor... Change 2 suntec... Wat time u coming?</t>
  </si>
  <si>
    <t>No de.am seeing in online shop so that i asked.</t>
  </si>
  <si>
    <t>Just curious because my cuz asked what I was up to</t>
  </si>
  <si>
    <t>Okay lor... Wah... like that def they wont let us go... Haha... What did they say in the terms and conditions?</t>
  </si>
  <si>
    <t>Haha... Yup hopefully  we will lose a few kg by mon. after hip hop can go orchard and weigh again</t>
  </si>
  <si>
    <t>She's good. How are you. Where r u working now</t>
  </si>
  <si>
    <t>Oh, yes, I've just been a little under the weather so i've kind of been coccooning at home</t>
  </si>
  <si>
    <t>At home also.</t>
  </si>
  <si>
    <t>This phone has the weirdest auto correct.</t>
  </si>
  <si>
    <t>Oops my phone died and I didn't even know. Yeah I like it better.</t>
  </si>
  <si>
    <t>Havent mus ask if u can 1st wat. Of meet 4 lunch den u n him meet can already lor. Or u wan 2 go ask da ge 1st then confirm w me asap?</t>
  </si>
  <si>
    <t>She said,'' do u mind if I go into the bedroom for a minute ? '' ''OK'', I sed in a sexy mood. She came out 5 minuts latr wid a cake...n My Wife,</t>
  </si>
  <si>
    <t>OH YEAH,AND HAV A GREAT TIME IN NEWQUAY-SEND ME A POSTCARD !1 LOOK AFTER ALL THE GIRLS WHILE IM GONE(U KNOW THE 1IM TALKIN BOUT!)xx</t>
  </si>
  <si>
    <t>We got a divorce. Lol. She.s here</t>
  </si>
  <si>
    <t>What's ur pin?</t>
  </si>
  <si>
    <t>Babe, have you got enough money to pick up bread and milk ? And I'll give you it back when you get home ?</t>
  </si>
  <si>
    <t>I want snow. It's just freezing and windy.</t>
  </si>
  <si>
    <t>URGENT! We are trying to contact U. Todays draw shows that you have won a £2000 prize GUARANTEED. Call 09066358361 from land line. Claim Y87. Valid 12hrs only</t>
  </si>
  <si>
    <t>Come to mahal bus stop.. &amp;lt;DECIMAL&amp;gt;</t>
  </si>
  <si>
    <t>Don know:)this week i'm going to tirunelvai da.</t>
  </si>
  <si>
    <t>Me too baby! I promise to treat you well! I bet you will take good care of me...</t>
  </si>
  <si>
    <t>Its like that hotel dusk game i think. You solve puzzles in a area thing</t>
  </si>
  <si>
    <t>Thanks for your ringtone order, reference number X29. Your mobile will be charged 4.50. Should your tone not arrive please call customer services 09065989180</t>
  </si>
  <si>
    <t>Hi, my love! How goes that day? Fuck, this morning I woke and dropped my cell on the way down the stairs but it seems alright ... *phews* I miss you !</t>
  </si>
  <si>
    <t>Well that must be a pain to catch</t>
  </si>
  <si>
    <t>Sorry da thangam.it's my mistake.</t>
  </si>
  <si>
    <t xml:space="preserve">I need... Coz i never go before </t>
  </si>
  <si>
    <t>Rose for red,red for blood,blood for heart,heart for u. But u for me.... Send tis to all ur friends.. Including me.. If u like me.. If u get back, 1-u r poor in relation! 2-u need some 1 to support 3-u r frnd 2 many 4-some1 luvs u 5+- some1 is praying god to marry u.:-) try it....</t>
  </si>
  <si>
    <t>Ur cash-balance is currently 500 pounds - to maximize ur cash-in now send COLLECT to 83600 only 150p/msg. CC: 08718720201 PO BOX 114/14 TCR/W1</t>
  </si>
  <si>
    <t>I feel like a dick because I keep sleeping through your texts and facebook messages. Sup, you in town?</t>
  </si>
  <si>
    <t>No plm i will come da. On the way.</t>
  </si>
  <si>
    <t>Guess he wants alone time. We could just show up and watch when they do..</t>
  </si>
  <si>
    <t>Height of recycling: Read twice- People spend time for earning money and the same money is spent for spending time!;-) Good morning.. keep smiling:-)</t>
  </si>
  <si>
    <t>Yup ü not comin :-(</t>
  </si>
  <si>
    <t>Yes, princess. Toledo.</t>
  </si>
  <si>
    <t>Aight text me when you're back at mu and I'll swing by, need somebody to get the door for me</t>
  </si>
  <si>
    <t>Ron say fri leh. N he said ding tai feng cant make reservations. But he said wait lor.</t>
  </si>
  <si>
    <t>Good. No swimsuit allowed :)</t>
  </si>
  <si>
    <t>Am okay. Will soon be over. All the best</t>
  </si>
  <si>
    <t>A cute thought for friendship: "Its not necessary to share every secret with ur close Frnd, but watever u shared should be true"....</t>
  </si>
  <si>
    <t>Ok i've sent u da latest version of da project.</t>
  </si>
  <si>
    <t>Pls accept me for one day. Or am begging you change the number.</t>
  </si>
  <si>
    <t>Squeeeeeze!! This is christmas hug.. If u lik my frndshp den hug me back.. If u get 3 u r cute:) 6 u r luvd:* 9 u r so lucky;) None? People hate u:</t>
  </si>
  <si>
    <t>Its ok, if anybody asks abt me, u tel them..:-P</t>
  </si>
  <si>
    <t>Funny fact Nobody teaches volcanoes 2 erupt, tsunamis 2 arise, hurricanes 2 sway aroundn no 1 teaches hw 2 choose a wife Natural disasters just happens</t>
  </si>
  <si>
    <t>* You gonna ring this weekend or wot?</t>
  </si>
  <si>
    <t>Also track down any lighters you can find</t>
  </si>
  <si>
    <t>Babe, I need your advice</t>
  </si>
  <si>
    <t>I‘ll leave around four, ok?</t>
  </si>
  <si>
    <t>Come to medical college at 7pm ......forward it da</t>
  </si>
  <si>
    <t>K:)k..its good:)when are you going?</t>
  </si>
  <si>
    <t>I can make lasagna for you... vodka...</t>
  </si>
  <si>
    <t>HI ITS KATE CAN U GIVE ME A RING ASAP XXX</t>
  </si>
  <si>
    <t>Who were those people ? Were you in a tour ? I thought you were doing that sofa thing you sent me ? Your curious sugar</t>
  </si>
  <si>
    <t>No, but you told me you were going, before you got drunk!</t>
  </si>
  <si>
    <t>He fucking chickened out. He messaged me he would be late and woould buzz me and then I didn't hear a word from him</t>
  </si>
  <si>
    <t>Congratulations! Thanks to a good friend U have WON the £2,000 Xmas prize. 2 claim is easy, just call 08718726978 NOW! Only 10p per minute. BT-national-rate</t>
  </si>
  <si>
    <t>I'm always looking for an excuse to be in the city.</t>
  </si>
  <si>
    <t>Yup i'm still having coffee wif my frens... My fren drove she'll give me a lift...</t>
  </si>
  <si>
    <t>O shore are you takin the bus</t>
  </si>
  <si>
    <t>So u gonna get deus ex?</t>
  </si>
  <si>
    <t>I will send them to your email. Do you mind  &amp;lt;#&amp;gt;  times per night?</t>
  </si>
  <si>
    <t>44 7732584351, Do you want a New Nokia 3510i colour phone DeliveredTomorrow? With 300 free minutes to any mobile + 100 free texts + Free Camcorder reply or call 08000930705.</t>
  </si>
  <si>
    <t>tap &amp; spile at seven. * Is that pub on gas st off broad st by canal. Ok?</t>
  </si>
  <si>
    <t>Ok then i come n pick u at engin?</t>
  </si>
  <si>
    <t>Which is why i never wanted to tell you any of this. Which is why i'm so short with you and on-edge as of late.</t>
  </si>
  <si>
    <t>Raviyog Peripherals bhayandar east</t>
  </si>
  <si>
    <t>K actually can you guys meet me at the sunoco on howard? It should be right on the way</t>
  </si>
  <si>
    <t>MOON has come to color your dreams, STARS to make them musical and my SMS to give you warm and Peaceful Sleep. Good Night</t>
  </si>
  <si>
    <t>Just finished eating. Got u a plate. NOT leftovers this time.</t>
  </si>
  <si>
    <t>Thanx a lot...</t>
  </si>
  <si>
    <t>Hurry home u big butt. Hang up on your last caller if u have to. Food is done and I'm starving. Don't ask what I cooked.</t>
  </si>
  <si>
    <t>Lol your right. What diet? Everyday I cheat anyway. I'm meant to be a fatty :(</t>
  </si>
  <si>
    <t>Its a great day. Do have yourself a beautiful one.</t>
  </si>
  <si>
    <t>What happened in interview?</t>
  </si>
  <si>
    <t>Badrith is only for chennai:)i will surely pick for us:)no competition for him.</t>
  </si>
  <si>
    <t xml:space="preserve">I tot it's my group mate... Lucky i havent reply... Wat time do ü need to leave... </t>
  </si>
  <si>
    <t>Hey you around? I've got enough for a half + the ten I owe you</t>
  </si>
  <si>
    <t>Hey tmr maybe can meet you at yck</t>
  </si>
  <si>
    <t>ALRITE SAM ITS NIC JUST CHECKIN THAT THIS IS UR NUMBER-SO IS IT?T.B*</t>
  </si>
  <si>
    <t>They are just making it easy to pay back. I have  &amp;lt;#&amp;gt; yrs to say but i can pay back earlier. You get?</t>
  </si>
  <si>
    <t>Not to worry. I'm sure you'll get it.</t>
  </si>
  <si>
    <t>The gas station is like a block away from my house, you'll drive right by it since armenia ends at swann and you have to take howard</t>
  </si>
  <si>
    <t xml:space="preserve">Someone U know has asked our dating service 2 contact you! Cant Guess who? CALL 09058097189 NOW all will be revealed. POBox 6, LS15HB 150p </t>
  </si>
  <si>
    <t>Camera - You are awarded a SiPix Digital Camera! call 09061221066 fromm landline. Delivery within 28 days</t>
  </si>
  <si>
    <t>My tuition is at 330. Hm we go for the 1120 to 1205 one? Do you mind?</t>
  </si>
  <si>
    <t>I'm not smoking while people use "wylie smokes too much" to justify ruining my shit</t>
  </si>
  <si>
    <t>Dear good morning how you feeling dear</t>
  </si>
  <si>
    <t>A little. Meds say take once every 8 hours. It's only been 5 but pain is back. So I took another. Hope I don't die</t>
  </si>
  <si>
    <t>Beautiful tomorrow never comes.. When it comes, it's already TODAY.. In the hunt of beautiful tomorrow don't waste your wonderful TODAY.. GOODMORNING:)</t>
  </si>
  <si>
    <t>Dunno lei ü all decide lor. How abt leona? Oops i tot ben is going n i msg him.</t>
  </si>
  <si>
    <t>Hi there. We have now moved in2 our pub . Would be great 2 c u if u cud come up.</t>
  </si>
  <si>
    <t xml:space="preserve">Todays Voda numbers ending 5226 are selected to receive a ?350 award. If you hava a match please call 08712300220 quoting claim code 1131 standard rates app </t>
  </si>
  <si>
    <t>This message is free. Welcome to the new &amp; improved Sex &amp; Dogging club! To unsubscribe from this service reply STOP. msgs@150p 18 only</t>
  </si>
  <si>
    <t>Just do what ever is easier for you</t>
  </si>
  <si>
    <t>RCT' THNQ Adrian for U text. Rgds Vatian</t>
  </si>
  <si>
    <t>Stop calling everyone saying I might have cancer. My throat hurts to talk. I can't be answering everyones calls. If I get one more call I'm not babysitting on Monday</t>
  </si>
  <si>
    <t>It'll be tough, but I'll do what I have to</t>
  </si>
  <si>
    <t>IM GONNAMISSU SO MUCH!!I WOULD SAY IL SEND U A POSTCARD BUTTHERES ABOUTAS MUCH CHANCE OF MEREMEMBERIN ASTHERE IS OFSI NOT BREAKIN HIS CONTRACT!! LUV Yaxx</t>
  </si>
  <si>
    <t>Ee msg na poortiyagi odalebeku: Hanumanji 7 name 1-Hanuman 2-Bajarangabali 3-Maruti 4-Pavanaputra 5-Sankatmochan 6-Ramaduth 7-Mahaveer ee 7 name  &amp;lt;#&amp;gt;  janarige ivatte kalisidare next saturday olage ondu good news keluviri...! Maretare inde 1 dodda problum nalli siguviri idu matra  &amp;lt;#&amp;gt; % true.. Don't neglet.</t>
  </si>
  <si>
    <t>HI DARLIN I FINISH AT 3 DO U 1 2 PICK ME UP OR MEET ME? TEXT BACK ON THIS NUMBER LUV KATE XXX</t>
  </si>
  <si>
    <t>Set a place for me in your heart and not in your mind, as the mind easily forgets but the heart will always remember. Wish you Happy Valentines Day!</t>
  </si>
  <si>
    <t>But i'm surprised she still can guess right lor...</t>
  </si>
  <si>
    <t>Okie ü wan meet at bishan? Cos me at bishan now. I'm not driving today.</t>
  </si>
  <si>
    <t>HI DARLIN HOW WAS WORK DID U GET INTO TROUBLE? IJUST TALKED TO YOUR MUM ALL MORNING! I HAD A REALLY GOOD TIME LAST NIGHT IM GOIN OUT SOON BUT CALL ME IF U CAN</t>
  </si>
  <si>
    <t>I know you are serving. I mean what are you doing now.</t>
  </si>
  <si>
    <t>Huh... Hyde park not in mel ah, opps, got confused... Anyway, if tt's e best choice den we juz have to take it...</t>
  </si>
  <si>
    <t>Oh gei. That happend to me in tron. Maybe ill dl it in 3d when its out</t>
  </si>
  <si>
    <t>I know girls always safe and selfish know i got it pa. Thank you. good night.</t>
  </si>
  <si>
    <t xml:space="preserve">No worries, hope photo shoot went well. have a spiffing fun at workage. </t>
  </si>
  <si>
    <t>I'm freezing and craving ice. Fml</t>
  </si>
  <si>
    <t xml:space="preserve">Kay... Since we are out already </t>
  </si>
  <si>
    <t>Eh sorry leh... I din c ur msg. Not sad already lar. Me watching tv now. U still in office?</t>
  </si>
  <si>
    <t>Yo im right by yo work</t>
  </si>
  <si>
    <t>Ok darlin i supose it was ok i just worry too much.i have to do some film stuff my mate and then have to babysit again! But you can call me there.xx</t>
  </si>
  <si>
    <t>I don wake since. I checked that stuff and saw that its true no available spaces. Pls call the embassy or send a mail to them.</t>
  </si>
  <si>
    <t>Nope... Juz off from work...</t>
  </si>
  <si>
    <t>Huh so fast... Dat means u havent finished painting?</t>
  </si>
  <si>
    <t xml:space="preserve"> what number do u live at? Is it 11?</t>
  </si>
  <si>
    <t>No we put party 7 days a week and study lightly, I think we need to draw in some custom checkboxes so they know we're hardcore</t>
  </si>
  <si>
    <t>Sac will score big hundred.he is set batsman:-)</t>
  </si>
  <si>
    <t>Send me yetty's number pls.</t>
  </si>
  <si>
    <t>How much it will cost approx . Per month.</t>
  </si>
  <si>
    <t>Ok... The theory test? when are ü going to book? I think it's on 21 may. Coz thought wanna go out with jiayin. But she isnt free</t>
  </si>
  <si>
    <t>You are being contacted by our dating service by someone you know! To find out who it is, call from a land line 09050000928. PoBox45W2TG150P</t>
  </si>
  <si>
    <t>That's fine, have him give me a call if he knows what he wants or has any questions</t>
  </si>
  <si>
    <t>Sorry, got a late start, we're on the way</t>
  </si>
  <si>
    <t>Then u go back urself lor...</t>
  </si>
  <si>
    <t>I AM AT THE GAS STATION. GO THERE.</t>
  </si>
  <si>
    <t>K, if u bored up just come to my home..</t>
  </si>
  <si>
    <t>Babe !!!! I LOVE YOU !!!! *covers your face in kisses*</t>
  </si>
  <si>
    <t>Like I made him throw up when we were smoking in our friend's car one time, it was awesome</t>
  </si>
  <si>
    <t>Still i have not checked it da. . .</t>
  </si>
  <si>
    <t>You will go to walmart. I.ll stay.</t>
  </si>
  <si>
    <t>I haven't forgotten you, i might have a couple bucks to send you tomorrow, k? I love ya too</t>
  </si>
  <si>
    <t>Oh great. I.ll disturb him more so that we can talk.</t>
  </si>
  <si>
    <t>Reverse is cheating. That is not mathematics.</t>
  </si>
  <si>
    <t>U're welcome... Caught u using broken english again...</t>
  </si>
  <si>
    <t>No problem baby. Is this is a good time to talk? I called and left a message.</t>
  </si>
  <si>
    <t>Oh is it! Which brand?</t>
  </si>
  <si>
    <t>Sorry i cant take your call right now. It so happens that there r 2waxsto do wat you want. She can come and ill get her medical insurance. And she'll be able to deliver and have basic care. I'm currently shopping for the right medical insurance for her. So just give me til friday morning. Thats when i.ll see the major person that can guide me to the right insurance.</t>
  </si>
  <si>
    <t>At what time are you coming.</t>
  </si>
  <si>
    <t>Call him and say you not coming today ok and tell them not to fool me like this ok</t>
  </si>
  <si>
    <t>I emailed yifeng my part oredi.. Can ü get it fr him..</t>
  </si>
  <si>
    <t>R u sure they'll understand that! Wine * good idea just had a slurp!</t>
  </si>
  <si>
    <t>Minimum walk is 3miles a day.</t>
  </si>
  <si>
    <t xml:space="preserve">Ok not a problem will get them a taxi. C ing  tomorrow and tuesday. On tuesday think we r all going to the cinema. </t>
  </si>
  <si>
    <t>Brainless Baby Doll..:-D;-), vehicle sariyag drive madoke barolla..</t>
  </si>
  <si>
    <t>Sorry I missed your call let's talk when you have the time. I'm on 07090201529</t>
  </si>
  <si>
    <t>Please attend the phone:)</t>
  </si>
  <si>
    <t>You only hate me. You can call any but you didnt accept even a single call of mine. Or even you messaged</t>
  </si>
  <si>
    <t>No messages on her phone. I'm holding it now</t>
  </si>
  <si>
    <t>Can... I'm free...</t>
  </si>
  <si>
    <t>Yo my trip got postponed, you still stocked up?</t>
  </si>
  <si>
    <t>I am waiting for your call sir.</t>
  </si>
  <si>
    <t>Hey what are you doing. Y no reply pa..</t>
  </si>
  <si>
    <t>Hey elaine, is today's meeting still on?</t>
  </si>
  <si>
    <t>Sorry i've not gone to that place. I.ll do so tomorrow. Really sorry.</t>
  </si>
  <si>
    <t>Most of the tiime when i don't let you hug me it's so i don't break into tears.</t>
  </si>
  <si>
    <t>Tomorrow i am not going to theatre. . . So i can come wherever u call me. . . Tell me where and when to come tomorrow</t>
  </si>
  <si>
    <t>And now electricity just went out fml.</t>
  </si>
  <si>
    <t>Looks like you found something to do other than smoke, great job!</t>
  </si>
  <si>
    <t>Also andros ice etc etc</t>
  </si>
  <si>
    <t xml:space="preserve">:) </t>
  </si>
  <si>
    <t>Good afternon, my love. How are today? I hope your good and maybe have some interviews. I wake and miss you babe. A passionate kiss from across the sea</t>
  </si>
  <si>
    <t>Yup. Wun believe wat? U really neva c e msg i sent shuhui?</t>
  </si>
  <si>
    <t>Hows that watch resizing</t>
  </si>
  <si>
    <t>Dear umma she called me now :-)</t>
  </si>
  <si>
    <t>Just finished. Missing you plenty</t>
  </si>
  <si>
    <t>complimentary 4 STAR Ibiza Holiday or £10,000 cash needs your URGENT collection. 09066364349 NOW from Landline not to lose out! Box434SK38WP150PPM18+</t>
  </si>
  <si>
    <t>Well, I meant as opposed to my drunken night of before</t>
  </si>
  <si>
    <t>K... Must book a not huh? so going for yoga basic on sunday?</t>
  </si>
  <si>
    <t>FREE MSG:We billed your mobile number by mistake from shortcode 83332.Please call 08081263000 to have charges refunded.This call will be free from a BT landline</t>
  </si>
  <si>
    <t>Ok can...</t>
  </si>
  <si>
    <t>Oops - am at my mum's in somerset... Bit far! Back tomo, see you soon x</t>
  </si>
  <si>
    <t>So u workin overtime nigpun?</t>
  </si>
  <si>
    <t>Same as kallis dismissial in 2nd test:-).</t>
  </si>
  <si>
    <t>O. Guess they both got screwd</t>
  </si>
  <si>
    <t>Please CALL 08712402972 immediately as there is an urgent message waiting for you</t>
  </si>
  <si>
    <t>What r u cooking me for dinner?</t>
  </si>
  <si>
    <t>Bull. Your plan was to go floating off to IKEA with me without a care in the world. So i have to live with your mess another day.</t>
  </si>
  <si>
    <t>Then i buy.</t>
  </si>
  <si>
    <t>URGENT! Your Mobile number has been awarded with a £2000 Bonus Caller Prize. Call 09058095201 from land line. Valid 12hrs only</t>
  </si>
  <si>
    <t>Heehee that was so funny tho</t>
  </si>
  <si>
    <t>It only does simple arithmetic not percentages.</t>
  </si>
  <si>
    <t>Yeah we wouldn't leave for an hour at least, how's 4 sound?</t>
  </si>
  <si>
    <t>Thanks honey. Have a great day.</t>
  </si>
  <si>
    <t>'An Amazing Quote'' - "Sometimes in life its difficult to decide whats wrong!! a lie that brings a smile or the truth that brings a tear...."</t>
  </si>
  <si>
    <t>Then ü ask dad to pick ü up lar... Ü wan 2 stay until 6 meh...</t>
  </si>
  <si>
    <t>Jus chillaxin, what up</t>
  </si>
  <si>
    <t>HEY DAS COOL... IKNOW ALL 2 WELLDA PERIL OF STUDENTFINANCIAL CRISIS!SPK 2 U L8R.</t>
  </si>
  <si>
    <t>Do you want a New Nokia 3510i colour phone DeliveredTomorrow? With 300 free minutes to any mobile + 100 free texts + Free Camcorder reply or call 08000930705</t>
  </si>
  <si>
    <t xml:space="preserve">Whats that coming over the hill..... Is it a monster! Hope you have a great day. Things r going fine here, busy though! </t>
  </si>
  <si>
    <t>Joy's father is John. Then John is the ____ of Joy's father. If u ans ths you hav  &amp;lt;#&amp;gt;  IQ. Tis s IAS question try to answer.</t>
  </si>
  <si>
    <t>Only once then after ill obey all yours.</t>
  </si>
  <si>
    <t>No she didnt. I will search online and let you know.</t>
  </si>
  <si>
    <t>Where do you need to go to get it?</t>
  </si>
  <si>
    <t>No pic. Please re-send.</t>
  </si>
  <si>
    <t>Uhhhhrmm isnt having tb test bad when youre sick</t>
  </si>
  <si>
    <t>But i haf enuff space got like 4 mb...</t>
  </si>
  <si>
    <t>LIFE has never been this much fun and great until you came in. You made it truly special for me. I won't forget you! enjoy @ one gbp/sms</t>
  </si>
  <si>
    <t>Do you want a new Video phone? 600 anytime any network mins 400 Inclusive Video calls AND downloads 5 per week Free delTOMORROW call 08002888812 or reply NOW</t>
  </si>
  <si>
    <t>As a valued customer, I am pleased to advise you that following recent review of your Mob No. you are awarded with a £1500 Bonus Prize, call 09066368470</t>
  </si>
  <si>
    <t>Welcome! Please reply with your AGE and GENDER to begin. e.g 24M</t>
  </si>
  <si>
    <t>Freemsg: 1-month unlimited free calls! Activate SmartCall Txt: CALL to No: 68866. Subscriptn3gbp/wk unlimited calls Help: 08448714184 Stop?txt stop landlineonly</t>
  </si>
  <si>
    <t>Had your mobile 10 mths? Update to latest Orange camera/video phones for FREE. Save £s with Free texts/weekend calls. Text YES for a callback orno to opt out</t>
  </si>
  <si>
    <t>Am new 2 club &amp; dont fink we met yet Will B gr8 2 C U Please leave msg 2day wiv ur area 09099726553 reply promised CARLIE x Calls£1/minMobsmore LKPOBOX177HP51FL</t>
  </si>
  <si>
    <t>True. Its easier with her here.</t>
  </si>
  <si>
    <t>Sure but since my parents will be working on Tuesday I don't really need a cover story</t>
  </si>
  <si>
    <t xml:space="preserve">Haha okay... Today weekend leh... </t>
  </si>
  <si>
    <t>Hi darlin did youPhone me? Im atHome if youwanna chat.</t>
  </si>
  <si>
    <t>I don't know jack shit about anything or i'd say/ask something helpful but if you want you can pretend that I did and just text me whatever in response to the hypotheticalhuagauahahuagahyuhagga</t>
  </si>
  <si>
    <t>You've always been the brainy one.</t>
  </si>
  <si>
    <t>Yeah if we do have to get a random dude we need to change our info sheets to PARTY  &amp;lt;#&amp;gt; /7 NEVER STUDY just to be safe</t>
  </si>
  <si>
    <t>Camera - You are awarded a SiPix Digital Camera! call 09061221066 fromm landline. Delivery within 28 days.</t>
  </si>
  <si>
    <t>Christmas is An occasion that is Celebrated as a Reflection of UR... Values..., Desires..., Affections...&amp;amp; Traditions.... Have an ideal Christmas...</t>
  </si>
  <si>
    <t>Sending you greetings of joy and happiness. Do have a gr8 evening</t>
  </si>
  <si>
    <t>Hi darlin i cantdo anythingtomorrow as myparents aretaking me outfor a meal. when are u free? Katexxx</t>
  </si>
  <si>
    <t>If india win or level series means this is record:)</t>
  </si>
  <si>
    <t>Then what about further plan?</t>
  </si>
  <si>
    <t>Its good to hear from you</t>
  </si>
  <si>
    <t>awesome, how do I deal with the gate? Charles told me last night but, uh, yeah</t>
  </si>
  <si>
    <t>What time you thinkin of goin?</t>
  </si>
  <si>
    <t>Get a FREE mobile video player FREE movie. To collect text GO to 89105. Its free! Extra films can be ordered t's and c's apply. 18 yrs only</t>
  </si>
  <si>
    <t>Save money on wedding lingerie at www.bridal.petticoatdreams.co.uk Choose from a superb selection with national delivery. Brought to you by WeddingFriend</t>
  </si>
  <si>
    <t>Your board is working fine. The issue of overheating is also reslove. But still software inst is pending. I will come around 8'o clock.</t>
  </si>
  <si>
    <t>Yes but I don't care cause I know its there!</t>
  </si>
  <si>
    <t xml:space="preserve">Mon okie lor... Haha, best is cheap n gd food la, ex oso okie... Depends on whether wana eat western or chinese food... Den which u prefer... </t>
  </si>
  <si>
    <t>Sitting ard nothing to do lor. U leh busy w work?</t>
  </si>
  <si>
    <t>Its  &amp;lt;#&amp;gt; k here oh. Should i send home for sale.</t>
  </si>
  <si>
    <t xml:space="preserve">Sorry. || mail? || </t>
  </si>
  <si>
    <t>Ya just telling abt tht incident..</t>
  </si>
  <si>
    <t>Yes we were outside for like 2 hours. And I called my whole family to wake them up cause it started at 1 am</t>
  </si>
  <si>
    <t>Ugh just got outta class</t>
  </si>
  <si>
    <t>Nowadays people are notixiquating the laxinorficated opportunity for bambling of entropication.... Have you ever oblisingately opted ur books for the masteriastering amplikater of fidalfication? It is very champlaxigating, i think it is atrocious.. Wotz Ur Opinion???? Junna</t>
  </si>
  <si>
    <t>No need lar. Jus testing e phone card. Dunno network not gd i thk. Me waiting 4 my sis 2 finish bathing so i can bathe. Dun disturb u liao u cleaning ur room.</t>
  </si>
  <si>
    <t>Ok. I.ll do you right later.</t>
  </si>
  <si>
    <t>Have your lunch and come quickly and open the door:)</t>
  </si>
  <si>
    <t>Not heard from U4 a while. Call me now am here all night with just my knickers on. Make me beg for it like U did last time 01223585236 XX Luv Nikiyu4.net</t>
  </si>
  <si>
    <t>I am back. Bit long cos of accident on a30. Had to divert via wadebridge.I had a brilliant weekend thanks. Speak soon. Lots of love</t>
  </si>
  <si>
    <t>K.. I yan jiu liao... Sat we can go 4 bugis vill one frm 10 to 3 den hop to parco 4 nb. Sun can go cine frm 1030 to 2, den hop to orc mrt 4 hip hop at 4...</t>
  </si>
  <si>
    <t>Bloomberg -Message center +447797706009 Why wait? Apply for your future http://careers. bloomberg.com</t>
  </si>
  <si>
    <t>i am seeking a lady in the street and a freak in the sheets. Is that you?</t>
  </si>
  <si>
    <t>My phone</t>
  </si>
  <si>
    <t>Haha figures, well I found the piece and priscilla's bowl</t>
  </si>
  <si>
    <t>Actually fuck that, just do whatever, do find an excuse to be in tampa at some point before january though</t>
  </si>
  <si>
    <t>yay! finally lol. i missed our cinema trip last week :-(</t>
  </si>
  <si>
    <t>All day working day:)except saturday and sunday..</t>
  </si>
  <si>
    <t>Heart is empty without love.. Mind is empty without wisdom.. Eyes r empty without dreams &amp;amp; Life is empty without frnds.. So Alwys Be In Touch. Good night &amp;amp; sweet dreams</t>
  </si>
  <si>
    <t>I think I‘m waiting for the same bus! Inform me when you get there, if you ever get there.</t>
  </si>
  <si>
    <t>You getting back any time soon?</t>
  </si>
  <si>
    <t>, how's things? Just a quick question.</t>
  </si>
  <si>
    <t>I can probably come by, everybody's done around  &amp;lt;#&amp;gt;  right?</t>
  </si>
  <si>
    <t>I got it before the new year cos yetunde said she wanted to surprise you with it but when i didnt see money i returned it mid january before the  &amp;lt;#&amp;gt; day return period ended.</t>
  </si>
  <si>
    <t>I can ask around but there's not a lot in terms of mids up here</t>
  </si>
  <si>
    <t>Be sure to check your yahoo email. We sent photos yesterday</t>
  </si>
  <si>
    <t>What was she looking for?</t>
  </si>
  <si>
    <t>Wherre's my boytoy ? :-(</t>
  </si>
  <si>
    <t>Do you want a NEW video phone750 anytime any network mins 150 text for only five pounds per week call 08000776320 now or reply for delivery tomorrow</t>
  </si>
  <si>
    <t>Hello, my love! How goes that day ? I wish your well and fine babe and hope that you find some job prospects. I miss you, boytoy ... *a teasing kiss*</t>
  </si>
  <si>
    <t>Tell my  bad character which u Dnt lik in me. I'll try to change in  &amp;lt;#&amp;gt; . I ll add tat 2 my new year resolution. Waiting for ur reply.Be frank...good morning.</t>
  </si>
  <si>
    <t>Yeah, probably earlier than that</t>
  </si>
  <si>
    <t>Change windows logoff sound..</t>
  </si>
  <si>
    <t>I'm also came to room.</t>
  </si>
  <si>
    <t xml:space="preserve">Huh but i got lesson at 4 lei n i was thinkin of going to sch earlier n i tot of parkin at kent vale...  </t>
  </si>
  <si>
    <t>I will reach office around  &amp;lt;DECIMAL&amp;gt; . &amp;amp; my mobile have problem. You cann't get my voice. So call you asa i'll free</t>
  </si>
  <si>
    <t>Cool, text me when you head out</t>
  </si>
  <si>
    <t>You are being contacted by our dating service by someone you know! To find out who it is, call from a land line 09050000878. PoBox45W2TG150P</t>
  </si>
  <si>
    <t>Wan2 win a Meet+Greet with Westlife 4 U or a m8? They are currently on what tour? 1)Unbreakable, 2)Untamed, 3)Unkempt. Text 1,2 or 3 to 83049. Cost 50p +std text</t>
  </si>
  <si>
    <t>Happy birthday... May u find ur prince charming soon n dun work too hard...</t>
  </si>
  <si>
    <t>Oh, the grand is having a bit of a party but it doesn't mention any cover charge so it's probably first come first served</t>
  </si>
  <si>
    <t>You said to me before i went back to bed that you can't sleep for anything.</t>
  </si>
  <si>
    <t>I hope you arnt pissed off but id would really like to see you tomorrow. Love me xxxxxxxxxxxxxX</t>
  </si>
  <si>
    <t>Dorothy@kiefer.com (Bank of Granite issues Strong-Buy) EXPLOSIVE PICK FOR OUR MEMBERS *****UP OVER 300% *********** Nasdaq Symbol CDGT That is a $5.00 per..</t>
  </si>
  <si>
    <t>says the  &amp;lt;#&amp;gt;  year old with a man and money. I'm down to my last  &amp;lt;#&amp;gt; . Still waiting for that check.</t>
  </si>
  <si>
    <t>I will come to ur home now</t>
  </si>
  <si>
    <t>Free any day but i finish at 6 on mon n thurs...</t>
  </si>
  <si>
    <t>Will you be here for food</t>
  </si>
  <si>
    <t>life alle mone,eppolum oru pole allalo</t>
  </si>
  <si>
    <t>Nite...</t>
  </si>
  <si>
    <t>Two fundamentals of cool life: "Walk, like you are the KING"...! OR "Walk like you Dont care,whoever is the KING"!... Gud nyt</t>
  </si>
  <si>
    <t xml:space="preserve">Camera quite good, 10.1mega pixels, 3optical and 5digital dooms. Have a lovely holiday, be safe and i hope you hav a good journey! Happy new year to you both! See you in a couple of weeks! </t>
  </si>
  <si>
    <t>Hi Petey!noim ok just wanted 2 chat coz avent spoken 2 u 4 a long time-hope ur doin alrite.have good nit at js love ya am.x</t>
  </si>
  <si>
    <t>I just saw ron burgundy captaining a party boat so yeah</t>
  </si>
  <si>
    <t>I'm serious. You are in the money base</t>
  </si>
  <si>
    <t>Already one guy loving you:-.</t>
  </si>
  <si>
    <t>Staff of placement training in Amrita college.</t>
  </si>
  <si>
    <t>I always chat with you. In fact i need money can you raise me?</t>
  </si>
  <si>
    <t>I'm job profile seems like bpo..</t>
  </si>
  <si>
    <t>Well, I was about to give up cos they all said no they didn‘t do one nighters. I persevered and found one but it is very cheap so i apologise in advance. It is just somewhere to sleep isnt it?</t>
  </si>
  <si>
    <t>So you think i should actually talk to him? Not call his boss in the morning? I went to this place last year and he told me where i could go and get my car fixed cheaper. He kept telling me today how much he hoped i would come back in, how he always regretted not getting my number, etc.</t>
  </si>
  <si>
    <t>Are you willing to go for apps class.</t>
  </si>
  <si>
    <t>Hanging out with my brother and his family</t>
  </si>
  <si>
    <t>No it will reach by 9 only. She telling she will be there. I dont know</t>
  </si>
  <si>
    <t xml:space="preserve">Hey... are you going to quit soon? Xuhui and i working till end of the month </t>
  </si>
  <si>
    <t>Im sorry bout last nite it wasnt ur fault it was me, spouse it was pmt or sumthin! U 4give me? I think u shldxxxx</t>
  </si>
  <si>
    <t>Try neva mate!!</t>
  </si>
  <si>
    <t>Yeah that'd pretty much be the best case scenario</t>
  </si>
  <si>
    <t>I not free today i haf 2 pick my parents up tonite...</t>
  </si>
  <si>
    <t>HEY BABE! FAR 2 SPUN-OUT 2 SPK AT DA MO... DEAD 2 DA WRLD. BEEN SLEEPING ON DA SOFA ALL DAY, HAD A COOL NYTHO, TX 4 FONIN HON, CALL 2MWEN IM BK FRMCLOUD 9! J X</t>
  </si>
  <si>
    <t>Should i send you naughty pix? :)</t>
  </si>
  <si>
    <t>You are a £1000 winner or Guaranteed Caller Prize, this is our Final attempt to contact you! To Claim Call 09071517866 Now! 150ppmPOBox10183BhamB64XE</t>
  </si>
  <si>
    <t>Xmas &amp; New Years Eve tickets are now on sale from the club, during the day from 10am till 8pm, and on Thurs, Fri &amp; Sat night this week. They're selling fast!</t>
  </si>
  <si>
    <t>Tyler (getting an 8th) has to leave not long after 9, can you get here in like an hour?</t>
  </si>
  <si>
    <t>Prepare to be pounded every night...</t>
  </si>
  <si>
    <t>Actually, my mobile is full of msg. And i m doing a work online, where i need to send them  &amp;lt;#&amp;gt;  sent msg i wil explain u later.</t>
  </si>
  <si>
    <t>Good evening! How are you?</t>
  </si>
  <si>
    <t>I'm at home. Please call</t>
  </si>
  <si>
    <t>Oic cos me n my sis got no lunch today my dad went out... So dunno whether 2 eat in sch or wat...</t>
  </si>
  <si>
    <t>Mmmmm ... It was sooooo good to wake to your words this morning, my Love!! Mmmm fuck ... I love you too, my Lion ... *devouring kiss from across the sea*</t>
  </si>
  <si>
    <t>We are pleased to inform that your application for Airtel Broadband is processed successfully. Your installation will happen within 3 days.</t>
  </si>
  <si>
    <t>What happen dear. Why you silent. I am tensed</t>
  </si>
  <si>
    <t>I'll get there at 3, unless you guys want me to come some time sooner</t>
  </si>
  <si>
    <t>If you are not coughing then its nothing</t>
  </si>
  <si>
    <t>Ü come lt 25 n pass to me lar</t>
  </si>
  <si>
    <t>I'm e person who's doing e sms survey...</t>
  </si>
  <si>
    <t>Lol ok ill try to send. Be warned Sprint is dead slow. You'll prolly get it tomorrow</t>
  </si>
  <si>
    <t>Thank You meet you monday</t>
  </si>
  <si>
    <t>SO IS TH GOWER MATE WHICH IS WHERE I AM!?! HOW R U MAN? ALL IS GOOD IN WALES ILL B BACK MORROW. C U THIS WK? WHO WAS THE MSG 4?  RANDOM!</t>
  </si>
  <si>
    <t>Rock yr chik. Get 100's of filthy films &amp;XXX pics on yr phone now. rply FILTH to 69669. Saristar Ltd, E14 9YT 08701752560. 450p per 5 days. Stop2 cancel</t>
  </si>
  <si>
    <t>I got like $ &amp;lt;#&amp;gt; , I can get some more later though. Get whatever you feel like</t>
  </si>
  <si>
    <t>Dad wanted to talk about the apartment so I got a late start, omw now</t>
  </si>
  <si>
    <t>I love you both too :-)</t>
  </si>
  <si>
    <t>Lol u still feeling sick?</t>
  </si>
  <si>
    <t>Din i tell u jus now 420</t>
  </si>
  <si>
    <t>am up to my eyes in philosophy</t>
  </si>
  <si>
    <t>From next month get upto 50% More Calls 4 Ur standard network charge 2 activate Call 9061100010 C Wire3.net 1st4Terms PoBox84 M26 3UZ Cost £1.50 min MobcudB more</t>
  </si>
  <si>
    <t>Ok lor. I'm in town now lei.</t>
  </si>
  <si>
    <t>I had it already..sabarish asked me to go..</t>
  </si>
  <si>
    <t>No da. . Vijay going to talk in jaya tv</t>
  </si>
  <si>
    <t>URGENT! We are trying to contact U Todays draw shows that you have won a £800 prize GUARANTEED. Call 09050000460 from land line. Claim J89. po box245c2150pm</t>
  </si>
  <si>
    <t>Lol I know! Hey someone did a great inpersonation of flea on the forums. I love it!</t>
  </si>
  <si>
    <t>Text BANNEDUK to 89555 to see! cost 150p textoperator g696ga 18+ XXX</t>
  </si>
  <si>
    <t>Still chance there. If you search hard you will get it..let have a try :)</t>
  </si>
  <si>
    <t>Auction round 4. The highest bid is now £54. Next maximum bid is £71. To bid, send BIDS e. g. 10 (to bid £10) to 83383. Good luck.</t>
  </si>
  <si>
    <t>Do you always celebrate NY's with your family ?</t>
  </si>
  <si>
    <t>We know TAJ MAHAL as symbol of love. But the other lesser known facts 1. Mumtaz was Shahjahan's 4th wife, out of his 7 wifes. 2. Shahjahan killed Mumtaz's husband to marry her. 3. Mumtaz died in her  &amp;lt;#&amp;gt; th delivery. 4. He then married Mumtaz's sister. Question arises where the Hell is the LOVE?:-| -The Great Hari-</t>
  </si>
  <si>
    <t>Its ok..come to my home it vl nice to meet and v can chat..</t>
  </si>
  <si>
    <t>Collect your VALENTINE'S weekend to PARIS inc Flight &amp; Hotel + £200 Prize guaranteed! Text: PARIS to No: 69101. www.rtf.sphosting.com</t>
  </si>
  <si>
    <t>Sent me de webadres for geting salary slip</t>
  </si>
  <si>
    <t>She's fine. Sends her greetings</t>
  </si>
  <si>
    <t>Customer Loyalty Offer:The NEW Nokia6650 Mobile from ONLY £10 at TXTAUCTION! Txt word: START to No: 81151 &amp; get yours Now! 4T&amp;Ctxt TC 150p/MTmsg</t>
  </si>
  <si>
    <t>But you dint in touch with me.</t>
  </si>
  <si>
    <t>Yup, leaving right now, be back soon</t>
  </si>
  <si>
    <t>You won't believe it but it's true. It's Incredible Txts! Reply G now to learn truly amazing things that will blow your mind. From O2FWD only 18p/txt</t>
  </si>
  <si>
    <t>Yeah sure I'll leave in a min</t>
  </si>
  <si>
    <t>And do you have any one that can teach me how to ship cars.</t>
  </si>
  <si>
    <t>The sign of maturity is not when we start saying big things.. But actually it is, when we start understanding small things... *HAVE A NICE EVENING* BSLVYL</t>
  </si>
  <si>
    <t>Yeah confirmed for you staying at  that weekend</t>
  </si>
  <si>
    <t xml:space="preserve">They said ü dun haf passport or smth like dat.. Or ü juz send to my email account..  </t>
  </si>
  <si>
    <t>Multiply the numbers independently and count decimal points then, for the division, push the decimal places like i showed you.</t>
  </si>
  <si>
    <t>Have a lovely night and when you wake up to see this message, i hope you smile knowing all is as should be. Have a great morning</t>
  </si>
  <si>
    <t>Ard 4 lor...</t>
  </si>
  <si>
    <t>You are right. Meanwhile how's project twins comin up</t>
  </si>
  <si>
    <t>I sent your maga that money yesterday oh.</t>
  </si>
  <si>
    <t>I am hot n horny and willing I live local to you - text a reply to hear strt back from me 150p per msg Netcollex LtdHelpDesk: 02085076972 reply Stop to end</t>
  </si>
  <si>
    <t>Our ride equally uneventful - not too many of those pesky cyclists around at that time of night ;).</t>
  </si>
  <si>
    <t>If you were/are free i can give. Otherwise nalla adi entey nattil kittum</t>
  </si>
  <si>
    <t>I've sent my wife your text. After we buy them she'll tell you what to do. So just relax. We should go get them this wkend.</t>
  </si>
  <si>
    <t>I am in escape theatre now. . Going to watch KAVALAN in a few minutes</t>
  </si>
  <si>
    <t>How much would it cost to hire a hitman</t>
  </si>
  <si>
    <t>I anything lor...</t>
  </si>
  <si>
    <t>Do you want a New Nokia 3510i Colour Phone Delivered Tomorrow? With 200 FREE minutes to any mobile + 100 FREE text + FREE camcorder Reply or Call 08000930705</t>
  </si>
  <si>
    <t>Huh but i cant go 2 ur house empty handed right?</t>
  </si>
  <si>
    <t>Good morning princess! Happy New Year!</t>
  </si>
  <si>
    <t>Congratulations YOU'VE Won. You're a Winner in our August £1000 Prize Draw. Call 09066660100 NOW. Prize Code 2309.</t>
  </si>
  <si>
    <t>Aight, we'll head out in a few</t>
  </si>
  <si>
    <t>Then wat r u doing now? Busy wif work?</t>
  </si>
  <si>
    <t>I know you mood off today</t>
  </si>
  <si>
    <t>Jay told me already, will do</t>
  </si>
  <si>
    <t>Cps is causing the outages to conserve energy.</t>
  </si>
  <si>
    <t>I'm not sure, I was just checking out what was happening around the area</t>
  </si>
  <si>
    <t>Hey morning what you come to ask:-) pa...</t>
  </si>
  <si>
    <t>Jordan got voted out last nite!</t>
  </si>
  <si>
    <t>That means you got an A in epi, she.s fine. She.s here now.</t>
  </si>
  <si>
    <t>I have no idea where you are</t>
  </si>
  <si>
    <t>Pls come quick cant bare this.</t>
  </si>
  <si>
    <t>Call me. I m unable to cal. Lets meet bhaskar, and deep</t>
  </si>
  <si>
    <t>No. I.ll meet you in the library</t>
  </si>
  <si>
    <t>K, my roommate also wants a dubsack and another friend may also want some so plan on bringing extra, I'll tell you when they know for sure</t>
  </si>
  <si>
    <t>Depends on individual lor e hair dresser say pretty but my parents say look gong. U kaypoh.. I also dunno wat she collecting.</t>
  </si>
  <si>
    <t>Ok c ü then.</t>
  </si>
  <si>
    <t>I enjoy watching and playing football and basketball. Anything outdoors. And you?</t>
  </si>
  <si>
    <t>Can you please ask macho what his price range is, does he want something new or used plus it he only interfued in the blackberry bold  &amp;lt;#&amp;gt;  or any bb</t>
  </si>
  <si>
    <t>Sorry sent blank msg again. Yup but trying 2 do some serious studying now.</t>
  </si>
  <si>
    <t>Hey check it da. I have listed da.</t>
  </si>
  <si>
    <t xml:space="preserve">8007 25p 4 Alfie Moon's Children in Need song on ur mob. Tell ur m8s. Txt TONE CHARITY to 8007 for nokias or POLY CHARITY for polys :zed 08701417012 profit 2 charity </t>
  </si>
  <si>
    <t>I meant as an apology from me for texting you to get me drugs at  &amp;lt;#&amp;gt; at night</t>
  </si>
  <si>
    <t>That means from february to april i'll be getting a place to stay down there so i don't have to hustle back and forth during audition season as i have since my sister moved away from harlem.</t>
  </si>
  <si>
    <t xml:space="preserve">Goin to workout lor... Muz lose e fats... </t>
  </si>
  <si>
    <t>Damn, poor zac doesn't stand a chance</t>
  </si>
  <si>
    <t>I want to tel u one thing u should not mistake me k THIS IS THE MESSAGE THAT YOU SENT:)</t>
  </si>
  <si>
    <t>Yeah right! I'll bring my tape measure fri!</t>
  </si>
  <si>
    <t>Should I head straight there or what</t>
  </si>
  <si>
    <t>Get the official ENGLAND poly ringtone or colour flag on yer mobile for tonights game! Text TONE or FLAG to 84199. Optout txt ENG STOP Box39822 W111WX £1.50</t>
  </si>
  <si>
    <t>Thank you princess! You are so sexy...</t>
  </si>
  <si>
    <t>Oooh I got plenty of those!</t>
  </si>
  <si>
    <t>Hui xin is in da lib.</t>
  </si>
  <si>
    <t>Its a big difference.  &amp;lt;#&amp;gt;  versus  &amp;lt;#&amp;gt;  every  &amp;lt;#&amp;gt; hrs</t>
  </si>
  <si>
    <t>It's not that you make me cry. It's just that when all our stuff happens on top of everything else, it pushes me over the edge. You don't underdtand how often i cry over my sorry, sorry life.</t>
  </si>
  <si>
    <t>ME 2 BABE I FEEL THE SAME LETS JUST 4GET ABOUT IT+BOTH TRY +CHEER UP+NOT FIT SOO MUCHXXLOVE U LOCAXX</t>
  </si>
  <si>
    <t>You know what hook up means right?</t>
  </si>
  <si>
    <t>Customer service announcement. We recently tried to make a delivery to you but were unable to do so, please call 07090298926 to re-schedule. Ref:9307622</t>
  </si>
  <si>
    <t>Wat's da model num of ur phone?</t>
  </si>
  <si>
    <t>He's really into skateboarding now despite the fact that he gets thrown off of it and winds up with bandages and shit all over his arms every five minutes</t>
  </si>
  <si>
    <t>You can stop further club tones by replying "STOP MIX" See my-tone.com/enjoy. html for terms. Club tones cost GBP4.50/week. MFL, PO Box 1146 MK45 2WT (2/3)</t>
  </si>
  <si>
    <t>My house here e sky quite dark liao... If raining then got excuse not 2 run already rite... Hee...</t>
  </si>
  <si>
    <t>Sorry, left phone upstairs. OK, might be hectic but would be all my birds with one fell swoop. It's a date.</t>
  </si>
  <si>
    <t>* Thought I didn't see you.</t>
  </si>
  <si>
    <t>wamma get laid?want real doggin locations sent direct to your mobile? join the UKs largest dogging network. txt dogs to 69696 now!nyt. ec2a. 3lp £1.50/msg.</t>
  </si>
  <si>
    <t>Carlos says we can pick up from him later so yeah we're set</t>
  </si>
  <si>
    <t>Hey babe, my friend had to cancel, still up for a visit ?</t>
  </si>
  <si>
    <t>Hmm ill have to think about it... ok you're forgiven! =D</t>
  </si>
  <si>
    <t>We are hoping to get away by 7, from Langport. You still up for town tonight?</t>
  </si>
  <si>
    <t>Want to send me a virtual hug?... I need one</t>
  </si>
  <si>
    <t>Probably not, still going over some stuff here</t>
  </si>
  <si>
    <t>It has issues right now. Ill fix for her by tomorrow.</t>
  </si>
  <si>
    <t>Why i come in between you people</t>
  </si>
  <si>
    <t>Senthil group company Apnt 5pm.</t>
  </si>
  <si>
    <t>Oh really?? Did you make it on air? What's your talent?</t>
  </si>
  <si>
    <t>Studying. But i.ll be free next weekend.</t>
  </si>
  <si>
    <t>R u here yet? I'm wearing blue shirt n black pants.</t>
  </si>
  <si>
    <t>Wait.i will come out.. &amp;lt;#&amp;gt;  min:)</t>
  </si>
  <si>
    <t>I will reach ur home in  &amp;lt;#&amp;gt;  minutes</t>
  </si>
  <si>
    <t>Well then you have a great weekend!</t>
  </si>
  <si>
    <t xml:space="preserve">What are you doing in langport? Sorry, but I'll probably be in bed by 9pm. It sucks being ill at xmas! When do you and go2sri lanka? </t>
  </si>
  <si>
    <t>Frnd s not juz a word.....not merely a relationship.....its a silent promise which says ... " I will be with YOU " Wherevr.. Whenevr.. Forevr... Gudnyt dear..</t>
  </si>
  <si>
    <t>Huh? 6 also cannot? Then only how many mistakes?</t>
  </si>
  <si>
    <t>Ha... U jus ate honey ar? So sweet...</t>
  </si>
  <si>
    <t>I'm turning off my phone. My moms telling everyone I have cancer. And my sister won't stop calling. It hurts to talk. Can't put up with it. See u when u get home. Love u</t>
  </si>
  <si>
    <t>Honey ? Sweetheart ? Darling ? Sexy buns ? Sugar plum ? Loverboy ? I miss you, boytoy ... *smacks your ass* Did you go to the gym too ?</t>
  </si>
  <si>
    <t>Thanks for loving me so. You rock</t>
  </si>
  <si>
    <t>Yeah imma come over cause jay wants to do some drugs</t>
  </si>
  <si>
    <t>Ok thanx... Take care then...</t>
  </si>
  <si>
    <t>Yup. Thk of u oso boring wat.</t>
  </si>
  <si>
    <t xml:space="preserve"> came to look at the flat, seems ok, in his 50s? * Is away alot wiv work. Got woman coming at 6.30 too.</t>
  </si>
  <si>
    <t>Moji just informed me that you saved our lives. Thanks.</t>
  </si>
  <si>
    <t>Whos this am in class:-)</t>
  </si>
  <si>
    <t>Hey r ü still online? I've finished the formatting...</t>
  </si>
  <si>
    <t>Great! So what attracts you to the brothas?</t>
  </si>
  <si>
    <t>Promotion Number: 8714714 - UR awarded a City Break and could WIN a £200 Summer Shopping spree every WK. Txt STORE to 88039 . SkilGme. TsCs087147403231Winawk!Age16 £1.50perWKsub</t>
  </si>
  <si>
    <t>LOL what happens in Vegas stays in vegas</t>
  </si>
  <si>
    <t>Hello, hello, hi lou sorry it took so long 2 reply- I left mobile at friends in Lancaster, just got it bak Neway im sorry I couldnt make ur bday 2 hun!</t>
  </si>
  <si>
    <t>When did i use soc... I use it only at home... Ü dunno how 2 type it in word ar...</t>
  </si>
  <si>
    <t>Dad says hurry the hell up</t>
  </si>
  <si>
    <t>Wake me up at  &amp;lt;#&amp;gt;  am morning:)</t>
  </si>
  <si>
    <t>I get out of class in bsn in like  &amp;lt;#&amp;gt;  minutes, you know where advising is?</t>
  </si>
  <si>
    <t>Great! I shoot big loads so get ready!</t>
  </si>
  <si>
    <t>I'll meet you in the lobby</t>
  </si>
  <si>
    <t>You still coming tonight?</t>
  </si>
  <si>
    <t>What happen dear tell me</t>
  </si>
  <si>
    <t>Sir, i am waiting for your call, once free please call me.</t>
  </si>
  <si>
    <t>I was about to do it when i texted. I finished a long time ago and showered and er'ything!</t>
  </si>
  <si>
    <t>Ok im not sure what time i finish tomorrow but i wanna spend the evening with you cos that would be vewy vewy lubly! Love me xxx</t>
  </si>
  <si>
    <t>Hello, As per request from  &amp;lt;#&amp;gt;  Rs.5 has been transfered to you</t>
  </si>
  <si>
    <t>I am in tirupur.  call you da.</t>
  </si>
  <si>
    <t>You are a winner you have been specially selected to receive £1000 cash or a £2000 award. Speak to a live operator to claim call 087147123779am-7pm. Cost 10p</t>
  </si>
  <si>
    <t>S:)but he had some luck.2 catches put down:)</t>
  </si>
  <si>
    <t>How i noe... Did ü specify da domain as nusstu... Ü still in sch...</t>
  </si>
  <si>
    <t>Oh...i asked for fun. Haha...take care. ü</t>
  </si>
  <si>
    <t>Shall i get my pouch?</t>
  </si>
  <si>
    <t>Hey loverboy! I love you !! I had to tell ... I look at your picture and ache to feel you between my legs ... Fuck I want you ... I need you ... I crave you .</t>
  </si>
  <si>
    <t>How is my boy? No sweet words left for me this morning ... *sighs* ... How goes you day, my love ? Did you start your studying?</t>
  </si>
  <si>
    <t>Kent vale lor... Ü wait 4 me there ar?</t>
  </si>
  <si>
    <t>Ok. Very good. Its all about making that money.</t>
  </si>
  <si>
    <t>Reading gud habit.. Nan bari hudgi yorge pataistha ertini kano:-)</t>
  </si>
  <si>
    <t>Aight do you still want to get money</t>
  </si>
  <si>
    <t>ARE YOU IN TOWN? THIS IS V. IMPORTANT</t>
  </si>
  <si>
    <t>Sorry pa, i dont knw who ru pa?</t>
  </si>
  <si>
    <t>Wat u doing there?</t>
  </si>
  <si>
    <t>If i not meeting ü all rite then i'll go home lor. If ü dun feel like comin it's ok.</t>
  </si>
  <si>
    <t>Oh, i will get paid. The most outstanding one is for a commercial i did for Hasbro...in AUGUST! They made us jump through so many hoops to get paid. Still not.</t>
  </si>
  <si>
    <t>I am late,so call you tomorrow morning.take care sweet dreams....u and me...ummifying...bye.</t>
  </si>
  <si>
    <t>Networking technical support associate.</t>
  </si>
  <si>
    <t>I'm gonna rip out my uterus.</t>
  </si>
  <si>
    <t>Cool. Do you like swimming? I have a pool and jacuzzi at my house.</t>
  </si>
  <si>
    <t>Thanks for your ringtone order, reference number X49. Your mobile will be charged 4.50. Should your tone not arrive please call customer services 09065989182. From: [colour=red]text[/colour]TXTstar</t>
  </si>
  <si>
    <t>Yeah why not, is the gang all ready</t>
  </si>
  <si>
    <t>Blank is Blank. But wat is blank? Lol</t>
  </si>
  <si>
    <t>I'm in a movie... Collect car oredi...</t>
  </si>
  <si>
    <t>We left already we at orchard now.</t>
  </si>
  <si>
    <t>Hi there, 2nights ur lucky night! Uve been invited 2 XCHAT, the Uks wildest chat! Txt CHAT to 86688 now! 150p/MsgrcvdHG/Suite342/2Lands/Row/W1J6HL LDN 18yrs</t>
  </si>
  <si>
    <t>Nothing spl..wat abt u and whr ru?</t>
  </si>
  <si>
    <t>No chikku nt yet.. Ya i'm free</t>
  </si>
  <si>
    <t>Aldrine, rakhesh ex RTM here.pls call.urgent.</t>
  </si>
  <si>
    <t>The search 4 happiness is 1 of d main sources of unhappiness! Accept life the way it comes! U will find happiness in every moment u live.</t>
  </si>
  <si>
    <t>I guess you could be as good an excuse as any, lol.</t>
  </si>
  <si>
    <t>Isn't frnd a necesity in life? imagine urself witout a frnd.. hw'd u feel at ur colleg? wat'll u do wth ur cell? wat abt functions? thnk abt events espe'll cared, missed &amp;amp; irritated u? 4wrd it to all those dear-loving frnds wthout whom u cant live.. I jst did it.. Takecare..:) GOODMORNING</t>
  </si>
  <si>
    <t>Old Orchard near univ. How about you?</t>
  </si>
  <si>
    <t>4 tacos + 1 rajas burrito, right?</t>
  </si>
  <si>
    <t>It‘s £6 to get in, is that ok?</t>
  </si>
  <si>
    <t>Hows the street where the end of library walk is?</t>
  </si>
  <si>
    <t>Plz note: if anyone calling from a mobile Co. &amp;amp; asks u to type # &amp;lt;#&amp;gt;  or # &amp;lt;#&amp;gt; . Do not do so. Disconnect the call,coz it iz an attempt of 'terrorist' to make use of the sim card no. Itz confirmd by nokia n motorola n has been verified by CNN IBN.</t>
  </si>
  <si>
    <t>We stopped to get ice cream and will go back after</t>
  </si>
  <si>
    <t>Did you stitch his trouser</t>
  </si>
  <si>
    <t>2/2 146tf150p</t>
  </si>
  <si>
    <t>Hey i'm bored... So i'm thinking of u... So wat r u doing?</t>
  </si>
  <si>
    <t>Nah, Wednesday. When should I bring the mini cheetos bag over?</t>
  </si>
  <si>
    <t>Nobody names their penis a girls name this story doesn't add up at all</t>
  </si>
  <si>
    <t>Aight, let me know when you're gonna be around usf</t>
  </si>
  <si>
    <t>I'm not. She lip synced with shangela.</t>
  </si>
  <si>
    <t xml:space="preserve">Ü neva tell me how i noe... I'm not at home in da aft wat... </t>
  </si>
  <si>
    <t>A bit of Ur smile is my hppnss, a drop of Ur tear is my sorrow, a part of Ur heart is my life, a heart like mine wil care for U, forevr as my GOODFRIEND</t>
  </si>
  <si>
    <t>Dear Voucher Holder 2 claim your 1st class airport lounge passes when using Your holiday voucher call 08704439680. When booking quote 1st class x 2</t>
  </si>
  <si>
    <t>Buzz! Hey, my Love ! I think of you and hope your day goes well. Did you sleep in ? I miss you babe. I long for the moment we are together again*loving smile*</t>
  </si>
  <si>
    <t>Haha... Sounds crazy, dunno can tahan anot...</t>
  </si>
  <si>
    <t>Why are u up so early?</t>
  </si>
  <si>
    <t>Ya that one is slow as poo</t>
  </si>
  <si>
    <t>Im on gloucesterroad what are uup to later?</t>
  </si>
  <si>
    <t>Lol no ouch but wish i'd stayed out a bit longer</t>
  </si>
  <si>
    <t>GOD ASKED, "What is forgiveness?" A little child gave lovely reply, "It is d wonderful fruit that a tree gives when it is being hurt by a stone.. Good night......</t>
  </si>
  <si>
    <t>We'll join the  &amp;lt;#&amp;gt;  bus</t>
  </si>
  <si>
    <t>Was just about to ask. Will keep this one. Maybe that's why you didn't get all the messages we sent you on glo</t>
  </si>
  <si>
    <t>K.i will send in  &amp;lt;#&amp;gt;  min:)</t>
  </si>
  <si>
    <t>Would me smoking you out help us work through this difficult time</t>
  </si>
  <si>
    <t xml:space="preserve">Someone U know has asked our dating service 2 contact you! Cant guess who? CALL 09058095107 NOW all will be revealed. POBox 7, S3XY 150p </t>
  </si>
  <si>
    <t>Yes.mum lookin strong:)</t>
  </si>
  <si>
    <t>Sir Goodmorning, Once free call me.</t>
  </si>
  <si>
    <t>Where are you call me.</t>
  </si>
  <si>
    <t>Love it! The girls at the office may wonder why you are smiling but sore...</t>
  </si>
  <si>
    <t>Hi, wlcome back, did wonder if you got eaten by a lion or something, nothing much</t>
  </si>
  <si>
    <t>Does uncle timi help in clearing cars</t>
  </si>
  <si>
    <t>I came hostel. I m going to sleep. Plz call me up before class. Hrishi.</t>
  </si>
  <si>
    <t>Ok... But bag again..</t>
  </si>
  <si>
    <t>Ok lor. Msg me b4 u call.</t>
  </si>
  <si>
    <t>Mila, age23, blonde, new in UK. I look sex with UK guys. if u like fun with me. Text MTALK to 69866.18 . 30pp/txt 1st 5free. £1.50 increments. Help08718728876</t>
  </si>
  <si>
    <t>Once a fishrman woke early in d mrng. It was very dark. He waited a while &amp;amp; found a sack ful of stones. He strtd throwin thm in2 d sea 2 pass time. Atlast he had jus 1stone, sun rose up &amp;amp; he found out tht those r nt stones, those were diamonds. Moral:"Dont wake up early in d mrng'' GOOD night</t>
  </si>
  <si>
    <t>Claim a 200 shopping spree, just call 08717895698 now! Have you won! MobStoreQuiz10ppm</t>
  </si>
  <si>
    <t>Then ur physics get a-?</t>
  </si>
  <si>
    <t>Dear friends, sorry for the late information. Today is the birthday of our loving Ar.Praveesh. for more details log on to face book and see. Its his number + &amp;lt;#&amp;gt; . Dont miss a delicious treat.</t>
  </si>
  <si>
    <t>How r ü going to send it to me?</t>
  </si>
  <si>
    <t>Can you do online transaction?</t>
  </si>
  <si>
    <t>Dear got train and seat mine lower seat</t>
  </si>
  <si>
    <t>Let me know if you need anything else. Salad or desert or something... How many beers shall i get?</t>
  </si>
  <si>
    <t>WHORE YOU ARE UNBELIEVABLE.</t>
  </si>
  <si>
    <t>Want to funk up ur fone with a weekly new tone reply TONES2U 2 this text. www.ringtones.co.uk, the original n best. Tones 3GBP network operator rates apply</t>
  </si>
  <si>
    <t>Are you sure you don't mean "get here, we made you hold all the weed"</t>
  </si>
  <si>
    <t>I love you !!! You know? Can you feel it? Does it make your belly warm? I wish it does, my love ... I shall meet you in your dreams, Ahmad ... *adoring kiss*</t>
  </si>
  <si>
    <t>Twinks, bears, scallies, skins and jocks are calling now. Don't miss the weekend's fun. Call 08712466669 at 10p/min. 2 stop texts call 08712460324(nat rate)</t>
  </si>
  <si>
    <t>Love it! I want to flood that pretty pussy with cum...</t>
  </si>
  <si>
    <t>Hey are you angry with me. Reply me dr.</t>
  </si>
  <si>
    <t>Short But Cute: "Be a good person, but dont try to prove it.." .Gud noon....</t>
  </si>
  <si>
    <t>Also remember the beads don't come off. Ever.</t>
  </si>
  <si>
    <t>They have a thread on the wishlist section of the forums where ppl post nitro requests. Start from the last page and collect from the bottom up.</t>
  </si>
  <si>
    <t>For The First Time In The History 'Need' 'Comfort' And 'Luxury' Are Sold At Same Price In India..!! Onion-Rs. &amp;lt;#&amp;gt;  Petrol-Rs. &amp;lt;#&amp;gt;  Beer-Rs. &amp;lt;#&amp;gt;  SHESIL  &amp;lt;#&amp;gt;</t>
  </si>
  <si>
    <t>Actually nvm, got hella cash, we still on for  &amp;lt;#&amp;gt; ish?</t>
  </si>
  <si>
    <t>We tried to contact you re your reply to our offer of a Video Handset? 750 anytime any networks mins? UNLIMITED TEXT? Camcorder? Reply or call 08000930705 NOW</t>
  </si>
  <si>
    <t>It's ok, at least armand's still around</t>
  </si>
  <si>
    <t>No da. I am happy that we sit together na</t>
  </si>
  <si>
    <t>Yup song bro. No creative. Neva test quality. He said check review online.</t>
  </si>
  <si>
    <t>No dude, its not fake..my frnds got money, thts y i'm reffering u..if u member wit my mail link, u vl be credited  &amp;lt;#&amp;gt; rs and il be getiing  &amp;lt;#&amp;gt; rs..i can draw my acc wen it is  &amp;lt;#&amp;gt; rs..</t>
  </si>
  <si>
    <t>Dude while were makin those weirdy brownies my sister made awesome cookies. I took pics.</t>
  </si>
  <si>
    <t>URGENT! We are trying to contact you. Last weekends draw shows that you have won a £900 prize GUARANTEED. Call 09061701851. Claim code K61. Valid 12hours only</t>
  </si>
  <si>
    <t>Pls dont restrict her from eating anythin she likes for the next two days.</t>
  </si>
  <si>
    <t>Mm you ask him to come its enough :-)</t>
  </si>
  <si>
    <t>At the funeral home with Audrey and dad</t>
  </si>
  <si>
    <t>Aight, can you text me the address?</t>
  </si>
  <si>
    <t>Excellent! Wish we were together right now!</t>
  </si>
  <si>
    <t>Yep then is fine 7.30 or 8.30 for ice age.</t>
  </si>
  <si>
    <t>Pls i wont belive god.not only jesus.</t>
  </si>
  <si>
    <t>Can. Dunno wat to get 4 her...</t>
  </si>
  <si>
    <t>Not yet chikku..k, then wat abt tht guy did he stopped irritating or msging to u..</t>
  </si>
  <si>
    <t>How long does it take to get it.</t>
  </si>
  <si>
    <t>This is my number by vivek..</t>
  </si>
  <si>
    <t>74355 XMAS iscoming &amp; ur awarded either £500 CD gift vouchers &amp; free entry 2 r £100 weekly draw txt MUSIC to 87066 TnC</t>
  </si>
  <si>
    <t>sorry brah, just finished the last of my exams, what up</t>
  </si>
  <si>
    <t>I got arrested for possession at, I shit you not,  &amp;lt;TIME&amp;gt;  pm</t>
  </si>
  <si>
    <t>You are right though. I can't give you the space you want and need. This is really starting to become an issue. I was going to suggest setting a definite move out--if i'm still there-- after greece. But maybe you are ready and should do it now.</t>
  </si>
  <si>
    <t>Just normal only here :)</t>
  </si>
  <si>
    <t>Please protect yourself from e-threats. SIB never asks for sensitive information like Passwords,ATM/SMS PIN thru email. Never share your password with anybody.</t>
  </si>
  <si>
    <t>I miss you so much I'm so desparate I have recorded the message you left for me the other day and listen to it just to hear the sound of your voice. I love you</t>
  </si>
  <si>
    <t>Hi. I'm always online on yahoo and would like to chat with you someday</t>
  </si>
  <si>
    <t>Goodmorning,my grandfather expired..so am on leave today.</t>
  </si>
  <si>
    <t xml:space="preserve">Congratulations U can claim 2 VIP row A Tickets 2 C Blu in concert in November or Blu gift guaranteed Call 09061104276 to claim TS&amp;Cs www.smsco.net cost£3.75max </t>
  </si>
  <si>
    <t>Where are you ? What are you doing ? Are yuou working on getting the pc to your mom's ? Did you find a spot that it would work ? I need you</t>
  </si>
  <si>
    <t>Sure, I'll see if I can come by in a bit</t>
  </si>
  <si>
    <t>I agree. So i can stop thinkin about ipad. Can you please ask macho the same question.</t>
  </si>
  <si>
    <t>Let's pool our money together and buy a bunch of lotto tickets. If we win I get &amp;lt;#&amp;gt; % u get &amp;lt;#&amp;gt; %. Deal?</t>
  </si>
  <si>
    <t>Watching tv lor. Nice one then i like lor.</t>
  </si>
  <si>
    <t>I'm thinking that chennai forgot to come for auction..</t>
  </si>
  <si>
    <t>Then ü come n pick me at 530 ar?</t>
  </si>
  <si>
    <t>Early bird! Any purchases yet?</t>
  </si>
  <si>
    <t>Went to pay rent. So i had to go to the bank to authorise the payment.</t>
  </si>
  <si>
    <t>Erm … ill pick you up at about 6.45pm. That'll give enough time to get there, park and that.</t>
  </si>
  <si>
    <t>HEY MATE! HOWS U HONEY?DID U AVE GOOD HOLIDAY? GIMMI DE GOSS!x</t>
  </si>
  <si>
    <t>Howz pain.it will come down today.do as i said ystrday.ice and medicine.</t>
  </si>
  <si>
    <t>chile, please! It's only a  &amp;lt;DECIMAL&amp;gt;  hour drive for me. I come down all the time and will be subletting feb-april for audition season.</t>
  </si>
  <si>
    <t>Yes ammae....life takes lot of turns you can only sit and try to hold the steering...</t>
  </si>
  <si>
    <t>Yeah that's what I thought, lemme know if anything's goin on later</t>
  </si>
  <si>
    <t>Mmmm.... I cant wait to lick it!</t>
  </si>
  <si>
    <t>Pls go there today  &amp;lt;#&amp;gt; . I dont want any excuses</t>
  </si>
  <si>
    <t>Can you plz tell me the ans. BSLVYL sent via fullonsms.com</t>
  </si>
  <si>
    <t>U in town alone?</t>
  </si>
  <si>
    <t xml:space="preserve">I to am looking forward to all the sex cuddling.. Only two more sleeps </t>
  </si>
  <si>
    <t>We have all rounder:)so not required:)</t>
  </si>
  <si>
    <t>No, its true..k,Do u knw dis no. &amp;lt;#&amp;gt; ?</t>
  </si>
  <si>
    <t>Dont worry, 1 day very big lambu ji vl come..til then enjoy batchlor party:-)</t>
  </si>
  <si>
    <t>oh ya... Got hip hop open. Haha i was thinking can go for jazz then zoom to cine... Actually tonight i'm free leh... And there's a kb lesson tonight</t>
  </si>
  <si>
    <t>Free msg: Single? Find a partner in your area! 1000s of real people are waiting to chat now!Send CHAT to 62220Cncl send STOPCS 08717890890£1.50 per msg</t>
  </si>
  <si>
    <t>I'm ok. Will do my part tomorrow</t>
  </si>
  <si>
    <t>No! But we found a diff farm shop to buy some cheese. On way back now, can i call in?</t>
  </si>
  <si>
    <t>R u still working now?</t>
  </si>
  <si>
    <t>Win the newest Harry Potter and the Order of the Phoenix (Book 5) reply HARRY, answer 5 questions - chance to be the first among readers!</t>
  </si>
  <si>
    <t>Yep. I do like the pink furniture tho.</t>
  </si>
  <si>
    <t>Free Msg: Ringtone!From: http://tms. widelive.com/index. wml?id=1b6a5ecef91ff9*37819&amp;first=true18:0430-JUL-05</t>
  </si>
  <si>
    <t>Customer place, i wil cal u sir.</t>
  </si>
  <si>
    <t>Oh my god! I've found your number again! I'm so glad, text me back xafter this msgs cst std ntwk chg £1.50</t>
  </si>
  <si>
    <t>A pure hearted person can have a wonderful smile that makes even his/her enemies to feel guilty for being an enemy.. So catch the world with your smile..:) GOODMORNING &amp;amp; HAVE A SMILEY SUNDAY..:)</t>
  </si>
  <si>
    <t>THATS ALRITE GIRL, U KNOW GAIL IS NEVA WRONG!!TAKE CARE SWEET AND DONT WORRY.C U L8TR HUN!LOVE Yaxxx</t>
  </si>
  <si>
    <t>Theoretically yeah, he could be able to come</t>
  </si>
  <si>
    <t>Alright we're hooked up, where you guys at</t>
  </si>
  <si>
    <t>not that I know of, most people up here are still out of town</t>
  </si>
  <si>
    <t>No let me do the math. Your not good at it.</t>
  </si>
  <si>
    <t>Oh ok wait 4 me there... My lect havent finish</t>
  </si>
  <si>
    <t>Yeah my usual guy's out of town but there're definitely people around I know</t>
  </si>
  <si>
    <t>I am joining today formally.Pls keep praying.will talk later.</t>
  </si>
  <si>
    <t>Happy or sad , one thing about past is- "Its no more" GOOD MORNING :-):-).</t>
  </si>
  <si>
    <t>No. Did you multimedia message them or e-mail?</t>
  </si>
  <si>
    <t>Okie but i scared u say i fat... Then u dun wan me already...</t>
  </si>
  <si>
    <t>did u get that message</t>
  </si>
  <si>
    <t>Sorry sir, i will call you tomorrow.  senthil.hsbc</t>
  </si>
  <si>
    <t>What you need. You have a person to give na.</t>
  </si>
  <si>
    <t>She left it very vague. She just said she would inform the person in accounting about the delayed rent and that i should discuss with the housing agency about my renting another place. But checking online now and all places around usc are  &amp;lt;#&amp;gt;  and up</t>
  </si>
  <si>
    <t>Hi juan. Im coming home on fri hey. Of course i expect a welcome party and lots of presents. Ill phone u when i get back. Loads of love nicky x x x x x x x x x</t>
  </si>
  <si>
    <t>Gumby's has a special where a  &amp;lt;#&amp;gt; " cheese pizza is $2 so I know what we're doin tonight</t>
  </si>
  <si>
    <t>A link to your picture has been sent. You can also use http://alto18.co.uk/wave/wave.asp?o=44345</t>
  </si>
  <si>
    <t>Like a personal sized or what</t>
  </si>
  <si>
    <t>Same, I'm at my great aunts anniversary party in tarpon springs</t>
  </si>
  <si>
    <t>Cab is available.they pick up and drop at door steps.</t>
  </si>
  <si>
    <t>ok....take care.umma to you too...</t>
  </si>
  <si>
    <t>Unlimited texts. Limited minutes.</t>
  </si>
  <si>
    <t>Double Mins &amp; 1000 txts on Orange tariffs. Latest Motorola, SonyEricsson &amp; Nokia with Bluetooth FREE! Call MobileUpd8 on 08000839402 or call2optout/HF8</t>
  </si>
  <si>
    <t>No problem. We will be spending a lot of quality time together...</t>
  </si>
  <si>
    <t>URGENT This is our 2nd attempt to contact U. Your £900 prize from YESTERDAY is still awaiting collection. To claim CALL NOW 09061702893. ACL03530150PM</t>
  </si>
  <si>
    <t>Have you heard from this week?</t>
  </si>
  <si>
    <t>Dear Dave this is your final notice to collect your 4* Tenerife Holiday or #5000 CASH award! Call 09061743806 from landline. TCs SAE Box326 CW25WX 150ppm</t>
  </si>
  <si>
    <t>Yes. Last  practice</t>
  </si>
  <si>
    <t>tells u 2 call 09066358152 to claim £5000 prize. U have 2 enter all ur mobile &amp; personal details @ the prompts. Careful!</t>
  </si>
  <si>
    <t>No. Thank you. You've been wonderful</t>
  </si>
  <si>
    <t xml:space="preserve">Ü mean it's confirmed... I tot they juz say oni... Ok then... </t>
  </si>
  <si>
    <t>That depends. How would you like to be treated? :)</t>
  </si>
  <si>
    <t>Right on brah, see you later</t>
  </si>
  <si>
    <t>Waiting in e car 4 my mum lor. U leh? Reach home already?</t>
  </si>
  <si>
    <t>Your 2004 account for 07XXXXXXXXX shows 786 unredeemed points. To claim call 08719181259 Identifier code: XXXXX Expires 26.03.05</t>
  </si>
  <si>
    <t>Do you want a new video handset? 750 anytime any network mins? Half Price Line Rental? Camcorder? Reply or call 08000930705 for delivery tomorrow</t>
  </si>
  <si>
    <t>Went fast asleep dear.take care.</t>
  </si>
  <si>
    <t>No that just means you have a fat head</t>
  </si>
  <si>
    <t>Sounds like a plan! Cardiff is still here and still cold! I'm sitting on the radiator!</t>
  </si>
  <si>
    <t>Serious? What like proper tongued her</t>
  </si>
  <si>
    <t>She.s good. She was wondering if you wont say hi but she.s smiling now. So how are you coping with the long distance</t>
  </si>
  <si>
    <t>How i noe... She's in da car now... Later then c lar... I'm wearing shorts...</t>
  </si>
  <si>
    <t>Yeah whatever lol</t>
  </si>
  <si>
    <t>Ard 530 lor. I ok then message ü lor.</t>
  </si>
  <si>
    <t>Ok. C u then.</t>
  </si>
  <si>
    <t>Eh ur laptop got no stock lei... He say mon muz come again to take a look c got a not...</t>
  </si>
  <si>
    <t>No need to ke qi... Ü too bored izzit y suddenly thk of this...</t>
  </si>
  <si>
    <t>I wish! I don't think its gonna snow that much. But it will be more than those flurries we usually get that melt before they hit the ground. Eek! We haven't had snow since &amp;lt;#&amp;gt; before I was even born!</t>
  </si>
  <si>
    <t>FREE&gt;Ringtone! Reply REAL or POLY eg REAL1 1. PushButton 2. DontCha 3. BabyGoodbye 4. GoldDigger 5. WeBeBurnin 1st tone FREE and 6 more when u join for £3/wk</t>
  </si>
  <si>
    <t>Oh really? perform, write a paper, go to a movie AND be home by midnight, huh?</t>
  </si>
  <si>
    <t>Okay lor... Will they still let us go a not ah? Coz they will not know until later. We drop our cards into the box right?</t>
  </si>
  <si>
    <t>How? Izzit still raining?</t>
  </si>
  <si>
    <t>As if i wasn't having enough trouble sleeping.</t>
  </si>
  <si>
    <t xml:space="preserve">I havent add ü yet right.. </t>
  </si>
  <si>
    <t>Lol ... I really need to remember to eat when I'm drinking but I do appreciate you keeping me company that night babe *smiles*</t>
  </si>
  <si>
    <t>Babe ? I lost you ... Will you try rebooting ?</t>
  </si>
  <si>
    <t>Yes. Nigh you cant aha.</t>
  </si>
  <si>
    <t xml:space="preserve">I thk ü gotta go home by urself. Cos i'll b going out shopping 4 my frens present. </t>
  </si>
  <si>
    <t>Nooooooo I'm gonna be bored to death all day. Cable and internet outage.</t>
  </si>
  <si>
    <t>Sos! Any amount i can get pls.</t>
  </si>
  <si>
    <t>Playin space poker, u?</t>
  </si>
  <si>
    <t>How come guoyang go n tell her? Then u told her?</t>
  </si>
  <si>
    <t>You need to get up. Now.</t>
  </si>
  <si>
    <t>They r giving a second chance to rahul dengra.</t>
  </si>
  <si>
    <t>Yeah, in fact he just asked if we needed anything like an hour ago. When and how much?</t>
  </si>
  <si>
    <t>WHEN THE FIRST STRIKE IS A RED ONE. THE BIRD + ANTELOPE BEGIN TOPLAY IN THE FIELDOF SELFINDEPENDENCE BELIEVE THIS + THE FLOWER OF CONTENTION WILL GROW.RANDOM!</t>
  </si>
  <si>
    <t>Y ü wan to go there? C doctor?</t>
  </si>
  <si>
    <t>Does daddy have a bb now.</t>
  </si>
  <si>
    <t>Free Msg: get Gnarls Barkleys "Crazy" ringtone TOTALLY FREE just reply GO to this message right now!</t>
  </si>
  <si>
    <t>She's borderline but yeah whatever.</t>
  </si>
  <si>
    <t>Until 545 lor... Ya, can go 4 dinner together...</t>
  </si>
  <si>
    <t>I will be gentle princess! We will make sweet gentle love...</t>
  </si>
  <si>
    <t>How u doin baby girl ?? hope u are okay every time I call ure phone is off! I miss u get in touch</t>
  </si>
  <si>
    <t>Sorry, went to bed early, nightnight</t>
  </si>
  <si>
    <t>I like to think there's always the possibility of being in a pub later.</t>
  </si>
  <si>
    <t>HMM yeah if your not too grooved out! And im looking forward to my pound special :)</t>
  </si>
  <si>
    <t>I got to video tape pple type in message lor. U so free wan 2 help me? Hee... Cos i noe u wan 2 watch infernal affairs so ask u along. Asking shuhui oso.</t>
  </si>
  <si>
    <t>Hi dude hw r u da realy mising u today</t>
  </si>
  <si>
    <t xml:space="preserve">Me hungry buy some food good lei... But mum n yun dun wan juz buy a little bit... </t>
  </si>
  <si>
    <t>Refused a loan? Secured or Unsecured? Can't get credit? Call free now 0800 195 6669 or text back 'help' &amp; we will!</t>
  </si>
  <si>
    <t>I probably won't eat at all today. I think I'm gonna pop. How was your weekend? Did u miss me?</t>
  </si>
  <si>
    <t>I knew it... U slept v late yest? Wake up so late...</t>
  </si>
  <si>
    <t xml:space="preserve">Haha... dont be angry with yourself... Take it as a practice for the real thing. =) </t>
  </si>
  <si>
    <t>Where is that one day training:-)</t>
  </si>
  <si>
    <t>So i could kiss and feel you next to me...</t>
  </si>
  <si>
    <t>Have a nice day my dear.</t>
  </si>
  <si>
    <t>I sent lanre fakeye's Eckankar details to the mail box</t>
  </si>
  <si>
    <t>Your dad is back in ph?</t>
  </si>
  <si>
    <t>You have been specially selected to receive a "3000 award! Call 08712402050 BEFORE the lines close. Cost 10ppm. 16+. T&amp;Cs apply. AG Promo</t>
  </si>
  <si>
    <t>If you ask her or she say any please message.</t>
  </si>
  <si>
    <t>If e timing can, then i go w u lor...</t>
  </si>
  <si>
    <t>I was just callin to say hi. Take care bruv!</t>
  </si>
  <si>
    <t>YOU HAVE WON! As a valued Vodafone customer our computer has picked YOU to win a £150 prize. To collect is easy. Just call 09061743386</t>
  </si>
  <si>
    <t>Did u turn on the heater? The heater was on and set to &amp;lt;#&amp;gt; degrees.</t>
  </si>
  <si>
    <t>Thanks for your message. I really appreciate your sacrifice. I'm not sure of the process of direct pay but will find out on my way back from the test tomorrow. I'm in class now. Do have a wonderful day.</t>
  </si>
  <si>
    <t xml:space="preserve">That's the trouble with classes that go well - you're due a dodgey one … Expecting mine tomo! See you for recovery, same time, same place </t>
  </si>
  <si>
    <t>Free video camera phones with Half Price line rental for 12 mths and 500 cross ntwk mins 100 txts. Call MobileUpd8 08001950382 or Call2OptOut/674&amp;</t>
  </si>
  <si>
    <t>WOT U UP 2 J?</t>
  </si>
  <si>
    <t>Night night, see you tomorrow</t>
  </si>
  <si>
    <t>Roger that. We‘re probably going to rem in about 20</t>
  </si>
  <si>
    <t>do u think that any girl will propose u today by seing ur bloody funky shit fucking face...............asssssholeeee................</t>
  </si>
  <si>
    <t>I wish u were here. I feel so alone</t>
  </si>
  <si>
    <t>Reason is if the team budget is available at last they buy the unsold players for at base rate..</t>
  </si>
  <si>
    <t>CERI U REBEL! SWEET DREAMZ ME LITTLE BUDDY!! C YA 2MORO! WHO NEEDS BLOKES</t>
  </si>
  <si>
    <t>ringtoneking 84484</t>
  </si>
  <si>
    <t>Huh i cant thk of more oredi how many pages do we have?</t>
  </si>
  <si>
    <t>His frens go then he in lor. Not alone wif my mum n sis lor.</t>
  </si>
  <si>
    <t>Nationwide auto centre (or something like that) on Newport road. I liked them there</t>
  </si>
  <si>
    <t>Hey, I missed you tm of last night as my phone was on the charge ... *smiles* ... I am meeting a friend shortly</t>
  </si>
  <si>
    <t>Whatever, juliana. Do whatever you want.</t>
  </si>
  <si>
    <t>Ringtone Club: Gr8 new polys direct to your mobile every week !</t>
  </si>
  <si>
    <t>Hello. Sort of out in town already. That . So dont rush home, I am eating nachos. Will let you know eta.</t>
  </si>
  <si>
    <t>Ok lor. Anyway i thk we cant get tickets now cos like quite late already. U wan 2 go look 4 ur frens a not? Darren is wif them now...</t>
  </si>
  <si>
    <t>(Bank of Granite issues Strong-Buy) EXPLOSIVE PICK FOR OUR MEMBERS *****UP OVER 300% *********** Nasdaq Symbol CDGT That is a $5.00 per..</t>
  </si>
  <si>
    <t>Dizzamn, aight I'll ask my suitemates when I get back</t>
  </si>
  <si>
    <t>Nimbomsons. Yep phone knows that one. Obviously, cos thats a real word</t>
  </si>
  <si>
    <t>I love to cuddle! I want to hold you in my strong arms right now...</t>
  </si>
  <si>
    <t>R u in this continent?</t>
  </si>
  <si>
    <t>We'll you pay over like  &amp;lt;#&amp;gt; yrs so its not too difficult</t>
  </si>
  <si>
    <t>Bored housewives! Chat n date now! 0871750.77.11! BT-national rate 10p/min only from landlines!</t>
  </si>
  <si>
    <t>We tried to call you re your reply to our sms for a video mobile 750 mins UNLIMITED TEXT free camcorder Reply or call now 08000930705 Del Thurs</t>
  </si>
  <si>
    <t>K...k...when will you give treat?</t>
  </si>
  <si>
    <t>This is the 2nd time we have tried to contact u. U have won the £400 prize. 2 claim is easy, just call 087104711148 NOW! Only 10p per minute. BT-national-rate</t>
  </si>
  <si>
    <t>He's just gonna worry for nothing. And he won't give you money its no use.</t>
  </si>
  <si>
    <t>Did you get any gift? This year i didnt get anything. So bad</t>
  </si>
  <si>
    <t>Well there's a pattern emerging of my friends telling me to drive up and come smoke with them and then telling me that I'm a weed fiend/make them smoke too much/impede their doing other things so you see how I'm hesitant</t>
  </si>
  <si>
    <t xml:space="preserve">, ow u dey.i paid 60,400thousad.i told  u would call . </t>
  </si>
  <si>
    <t>IM FINE BABES AINT BEEN UP 2 MUCH THO! SAW SCARY MOVIE YEST ITS QUITE FUNNY! WANT 2MRW AFTERNOON? AT TOWN OR MALL OR SUMTHIN?xx</t>
  </si>
  <si>
    <t>I'm reaching home in 5 min.</t>
  </si>
  <si>
    <t>Forgot you were working today! Wanna chat, but things are ok so drop me a text when you're free / bored etc and i'll ring. Hope all is well, nose essay and all xx</t>
  </si>
  <si>
    <t xml:space="preserve">Ha... Then we must walk to everywhere... Cannot take tram. My cousin said can walk to vic market from our hotel </t>
  </si>
  <si>
    <t>Discussed with your mother ah?</t>
  </si>
  <si>
    <t>Sorry, I can't text &amp;amp; drive coherently, see you in twenty</t>
  </si>
  <si>
    <t>You will be receiving this week's Triple Echo ringtone shortly. Enjoy it!</t>
  </si>
  <si>
    <t>In which place i can get rooms cheap:-)</t>
  </si>
  <si>
    <t>Eek that's a lot of time especially since American Pie is like 8 minutes long. I can't stop singing it.</t>
  </si>
  <si>
    <t>GRAN ONLYFOUND OUT AFEW DAYS AGO.CUSOON HONI</t>
  </si>
  <si>
    <t>U've been selected to stay in 1 of 250 top British hotels - FOR NOTHING! Holiday valued at £350! Dial 08712300220 to claim - National Rate Call. Bx526, SW73SS</t>
  </si>
  <si>
    <t>University of southern california.</t>
  </si>
  <si>
    <t>We have to pick rayan macleran there.</t>
  </si>
  <si>
    <t>U gd lor go shopping i got stuff to do. U wan 2 watch infernal affairs a not? Come lar...</t>
  </si>
  <si>
    <t>Well. Balls. Time to make calls</t>
  </si>
  <si>
    <t>Wat time ü wan today?</t>
  </si>
  <si>
    <t xml:space="preserve"> &amp;lt;#&amp;gt;  in mca. But not conform.</t>
  </si>
  <si>
    <t>Oh ok.. Wat's ur email?</t>
  </si>
  <si>
    <t>Yes, princess. Are you going to make me moan?</t>
  </si>
  <si>
    <t>Lol its ok I didn't remember til last nite</t>
  </si>
  <si>
    <t>[…] anyway, many good evenings to u! s</t>
  </si>
  <si>
    <t>Cool, I'll text you in a few</t>
  </si>
  <si>
    <t>Sorry vikky, i'm Watching olave mandara movie kano in trishul theatre wit my frnds..</t>
  </si>
  <si>
    <t>I'm very happy for you babe ! Woo hoo party on dude!</t>
  </si>
  <si>
    <t>I am taking you for italian food. How about a pretty dress with no panties? :)</t>
  </si>
  <si>
    <t>Wot u up 2? Thout u were gonna call me!! Txt bak luv K</t>
  </si>
  <si>
    <t>YOU ARE CHOSEN TO RECEIVE A £350 AWARD! Pls call claim number 09066364311 to collect your award which you are selected to receive as a valued mobile customer.</t>
  </si>
  <si>
    <t>How are you holding up?</t>
  </si>
  <si>
    <t xml:space="preserve">Dont flatter yourself... Tell that man of mine two pints of carlin in ten minutes please.... </t>
  </si>
  <si>
    <t>Hope you are not scared!</t>
  </si>
  <si>
    <t>I'm at home n ready...</t>
  </si>
  <si>
    <t>What time do u get out?</t>
  </si>
  <si>
    <t>I am literally in bed and have been up for like  &amp;lt;#&amp;gt;  hours</t>
  </si>
  <si>
    <t>Yes, my reg is  Ciao!</t>
  </si>
  <si>
    <t>If You mean the website. Yes.</t>
  </si>
  <si>
    <t>Win a £1000 cash prize or a prize worth £5000</t>
  </si>
  <si>
    <t>Thanks for your ringtone order, reference number X49.Your mobile will be charged 4.50. Should your tone not arrive please call customer services 09065989182</t>
  </si>
  <si>
    <t>Lol or I could just starve and lose a pound by the end of the day.</t>
  </si>
  <si>
    <t>Yeah that's the impression I got</t>
  </si>
  <si>
    <t>Ok ok take care. I can understand.</t>
  </si>
  <si>
    <t>Motivate Behind every darkness, there is a shining light waiting for you to find it... Behind every best friend, there is always trust and love... BSLVYL</t>
  </si>
  <si>
    <t>Ya ok, then had dinner?</t>
  </si>
  <si>
    <t>I was slept that time.you there?</t>
  </si>
  <si>
    <t>dont make ne plans for nxt wknd coz she wants us to come down then ok</t>
  </si>
  <si>
    <t>When is school starting. Where will you stay. What's the weather like. And the food. Do you have a social support system like friends in the school. All these things are important.</t>
  </si>
  <si>
    <t>Ha ha nan yalrigu heltini..Iyo kothi chikku, u shared many things wit me..so far i didn't told any body and even uttered a word abt u.. If ur trusting me so much how can i tell these to others.. Plz nxt time dont use those words to me..ok, chikku:-);-)B-)</t>
  </si>
  <si>
    <t>Noice. Text me when you're here</t>
  </si>
  <si>
    <t>Hi di is yijue we're meeting at 7 pm at esaplanade tonight.</t>
  </si>
  <si>
    <t>Moby Pub Quiz.Win a £100 High Street prize if u know who the new Duchess of Cornwall will be? Txt her first name to 82277.unsub STOP £1.50 008704050406 SP</t>
  </si>
  <si>
    <t>This weeks SavaMob member offers are now accessible. Just call 08709501522 for details! SavaMob, POBOX 139, LA3 2WU. Only £1.50/week. SavaMob - offers mobile!</t>
  </si>
  <si>
    <t>Aight I've been set free, think you could text me blake's address? It occurs to me I'm not quite as sure what I'm doing as I thought I was</t>
  </si>
  <si>
    <t>Hi dear we saw dear. We both are happy. Where you my battery is low</t>
  </si>
  <si>
    <t>How are you. Its been ages. How's abj</t>
  </si>
  <si>
    <t>Prof: you have passed in all the papers in this sem congrats . . . . Student: Enna kalaachutaarama..!! Prof:???? Gud mrng!</t>
  </si>
  <si>
    <t>Dont kick coco when he's down</t>
  </si>
  <si>
    <t>Fyi I'm gonna call you sporadically starting at like  &amp;lt;#&amp;gt;  bc we are not not doin this shit</t>
  </si>
  <si>
    <t xml:space="preserve">You are being contacted by our Dating Service by someone you know! To find out who it is, call from your mobile or landline 09064017305 PoBox75LDNS7 </t>
  </si>
  <si>
    <t>TBS/PERSOLVO. been chasing us since Sept for£38 definitely not paying now thanks to your information. We will ignore them. Kath. Manchester.</t>
  </si>
  <si>
    <t>Hope youre not having too much fun without me!! see u tomorrow love jess x</t>
  </si>
  <si>
    <t>Ok i wont call or disturb any one. I know all are avoiding me. I am a burden for all</t>
  </si>
  <si>
    <t>I've reached home n i bathe liao... U can call me now...</t>
  </si>
  <si>
    <t>Loans for any purpose even if you have Bad Credit! Tenants Welcome. Call NoWorriesLoans.com on 08717111821</t>
  </si>
  <si>
    <t>Was the actual exam harder than NBME</t>
  </si>
  <si>
    <t>A lot of this sickness thing going round. Take it easy. Hope u feel better soon. Lol</t>
  </si>
  <si>
    <t>87077: Kick off a new season with 2wks FREE goals &amp; news to ur mobile! Txt ur club name to 87077 eg VILLA to 87077</t>
  </si>
  <si>
    <t>Hey sathya till now we dint meet not even a single time then how can i saw the situation sathya.</t>
  </si>
  <si>
    <t>Gam gone after outstanding innings.</t>
  </si>
  <si>
    <t>O i played smash bros  &amp;lt;#&amp;gt;  religiously.</t>
  </si>
  <si>
    <t>Sir, good morning. Hope you had a good weekend. I called to let you know that i was able to raise  &amp;lt;#&amp;gt;  from my dad. He however said he would make the rest available by mid feb. This amount is still quite short and i was hoping you would help. Do have a good day. Abiola</t>
  </si>
  <si>
    <t>Hurry home. Soup is DONE!</t>
  </si>
  <si>
    <t>Good afternoon, my love. It was good to see your words on YM and get your tm. Very smart move, my slave ... *smiles* ... I drink my coffee and await you.</t>
  </si>
  <si>
    <t>Quite ok but a bit ex... U better go eat smth now else i'll feel guilty...</t>
  </si>
  <si>
    <t>Orange brings you ringtones from all time Chart Heroes, with a free hit each week! Go to Ringtones &amp; Pics on wap. To stop receiving these tips reply STOP.</t>
  </si>
  <si>
    <t>Lemme know when you're here</t>
  </si>
  <si>
    <t>PRIVATE! Your 2003 Account Statement for 07973788240 shows 800 un-redeemed S. I. M. points. Call 08715203649 Identifier Code: 40533 Expires 31/10/04</t>
  </si>
  <si>
    <t>He needs to stop going to bed and make with the fucking dealing</t>
  </si>
  <si>
    <t>How are you, my Love ? Are you with your brother ? Time to talk english with him ? *grins* Say : Hey Muhommad, Penny says hello from across the sea</t>
  </si>
  <si>
    <t>We tried to call you re your reply to our sms for a video mobile 750 mins UNLIMITED TEXT + free camcorder Reply of call 08000930705 Now</t>
  </si>
  <si>
    <t>Hey doc pls I want to get nice t shirt for my hubby nice fiting ones my budget is  &amp;lt;#&amp;gt; k help pls I will load d card abi hw,keep me posted luv. 2 mj</t>
  </si>
  <si>
    <t>I remain unconvinced that this isn't an elaborate test of my willpower</t>
  </si>
  <si>
    <t>Life is nothing wen v get everything. But "life is everything wen v miss something ". Real value of people wil be realized only in their absence.... gud mrng</t>
  </si>
  <si>
    <t>how are you? I miss you!</t>
  </si>
  <si>
    <t>I ain't answerin no phone at what is actually a pretty reasonable hour but I'm sleepy</t>
  </si>
  <si>
    <t>Hey , is * rite u put »10 evey mnth is that all?</t>
  </si>
  <si>
    <t>i am going to bed now prin</t>
  </si>
  <si>
    <t>I think just yourself …Thanks and see you tomo</t>
  </si>
  <si>
    <t>If u dun drive then how i go 2 sch.</t>
  </si>
  <si>
    <t>I not at home now lei...</t>
  </si>
  <si>
    <t>GSOH? Good with SPAM the ladies?U could b a male gigolo? 2 join the uk's fastest growing mens club reply ONCALL. mjzgroup. 08714342399.2stop reply STOP. msg@£1.50rcvd</t>
  </si>
  <si>
    <t>Do u hav any frnd by name ashwini in ur college?</t>
  </si>
  <si>
    <t>Jus finish my lunch on my way home lor... I tot u dun wan 2 stay in sch today...</t>
  </si>
  <si>
    <t>K then 2marrow are you coming to class.</t>
  </si>
  <si>
    <t>HOT LIVE FANTASIES call now 08707500020 Just 20p per min NTT Ltd, PO Box 1327 Croydon CR9 5WB 0870 is a national rate call</t>
  </si>
  <si>
    <t>Pls send me your address sir.</t>
  </si>
  <si>
    <t>I want to lick your pussy now...</t>
  </si>
  <si>
    <t>Yo, you gonna still be in stock tomorrow/today? I'm trying to get a dubsack</t>
  </si>
  <si>
    <t>URGENT! Your Mobile number has been awarded a &lt;UKP&gt;2000 prize GUARANTEED. Call 09061790125 from landline. Claim 3030. Valid 12hrs only 150ppm</t>
  </si>
  <si>
    <t>I'll see, but prolly yeah</t>
  </si>
  <si>
    <t>Thought we could go out for dinner. I'll treat you! Seem ok?</t>
  </si>
  <si>
    <t>Where are you ? What do you do ? How can you stand to be away from me ? Doesn't your heart ache without me ? Don't you wonder of me ? Don't you crave me ?</t>
  </si>
  <si>
    <t>Sorry. You never hear unless you book it. One was kinda a joke--thet were really looking for skinny white girls. The other was one line--you can only do so much on camera with that. Something like that they're casting on the look.</t>
  </si>
  <si>
    <t>Sure thing big man. i have hockey elections at 6, shouldn‘t go on longer than an hour though</t>
  </si>
  <si>
    <t>Watch lor. I saw a few swatch one i thk quite ok. Ard 116 but i need 2nd opinion leh...</t>
  </si>
  <si>
    <t>Hiya do u like the hlday pics looked horrible in them so took mo out! Hows the camp Amrca thing? Speak soon Serena:)</t>
  </si>
  <si>
    <t>Babe! How goes that day ? What are you up to ? I miss you already, my Love ... * loving kiss* ... I hope everything goes well.</t>
  </si>
  <si>
    <t>Yunny... I'm goin to be late</t>
  </si>
  <si>
    <t>Doc prescribed me morphine cause the other pain meds aren't enough. Waiting for my mom to bring it. That med should kick in fast so I'm gonna try to be on later</t>
  </si>
  <si>
    <t>Cool, want me to go to kappa or should I meet you outside mu</t>
  </si>
  <si>
    <t>Hey sexy buns ! Have I told you ? I adore you, loverboy. I hope you remember to thank your sister in law for those meatballs *grins* ... i love you, babe</t>
  </si>
  <si>
    <t>May b approve panalam...but it should have more posts..</t>
  </si>
  <si>
    <t>SPJanuary Male Sale! Hot Gay chat now cheaper, call 08709222922. National rate from 1.5p/min cheap to 7.8p/min peak! To stop texts call 08712460324 (10p/min)</t>
  </si>
  <si>
    <t>Me i'm not workin. Once i get job...</t>
  </si>
  <si>
    <t>And by when you're done I mean now</t>
  </si>
  <si>
    <t>Its Ur luck to Love someone. Its Ur fortune to Love the one who Loves U. But, its a miracle to Love a person who can't Love anyone except U... Gud nyt...</t>
  </si>
  <si>
    <t>Hi baby ive just got back from work and i was wanting to see u allday! I hope i didnt piss u off on the phone today. If u are up give me a call xxx</t>
  </si>
  <si>
    <t>FreeMsg Today's the day if you are ready! I'm horny &amp; live in your town. I love sex fun &amp; games! Netcollex Ltd 08700621170150p per msg reply Stop to end</t>
  </si>
  <si>
    <t>Is it your yahoo boys that bring in the perf? Or legal.</t>
  </si>
  <si>
    <t>No need to say anything to me. I know i am an outsider</t>
  </si>
  <si>
    <t>have you ever had one foot before?</t>
  </si>
  <si>
    <t>Just got to  &amp;lt;#&amp;gt;</t>
  </si>
  <si>
    <t>Good! No, don‘t need any receipts—well done! (…) Yes, please tell . What‘s her number, i could ring her</t>
  </si>
  <si>
    <t>Leave it wif me lar... Ü wan to carry meh so heavy... Is da num 98321561 familiar to ü?</t>
  </si>
  <si>
    <t>Beautiful truth : Expression of the face could Be seen by everyone... But the depression of heart Could be understood only By the Loved ones.. Gud Ni8;-)</t>
  </si>
  <si>
    <t>Infact happy new year. How are you where are you when are we seeing</t>
  </si>
  <si>
    <t>In The Simpsons Movie released in July 2007 name the band that died at the start of the film? A-Green Day, B-Blue Day, C-Red Day. (Send A, B or C)</t>
  </si>
  <si>
    <t>That's a shame! Maybe cld meet for few hrs tomo?</t>
  </si>
  <si>
    <t>Lol I would but despite these cramps I like being a girl.</t>
  </si>
  <si>
    <t>I cant wait for cornwall. Hope tonight isnt too bad as well but its rock night shite. Anyway im going for a kip now have a good night. Speak to you soon.</t>
  </si>
  <si>
    <t>Pls help me tell sura that i'm expecting a battery from hont. And that if should pls send me a message about how to download movies. Thanks</t>
  </si>
  <si>
    <t>Please call Amanda with regard to renewing or upgrading your current T-Mobile handset free of charge. Offer ends today. Tel 0845 021 3680 subject to T's and C's</t>
  </si>
  <si>
    <t>Haven't found a way to get another app for your phone, eh ? Will you go to the net cafe ? Did you take that job? Geeee I need you babe. I crave to see you ...</t>
  </si>
  <si>
    <t>I only work from mon to thurs but Sat i cant leh... Booked liao... Which other day u free?</t>
  </si>
  <si>
    <t>Ü comin to fetch us oredi...</t>
  </si>
  <si>
    <t>What's nannys address?</t>
  </si>
  <si>
    <t>Haf u eaten? Wat time u wan me 2 come?</t>
  </si>
  <si>
    <t>Want a new Video Phone? 750 anytime any network mins? Half price line rental free text for 3 months? Reply or call 08000930705 for free delivery</t>
  </si>
  <si>
    <t>Yo, call me when you get the chance, a friend of mine wanted me to ask you about a big order</t>
  </si>
  <si>
    <t>This single single answers are we fighting? Plus i said am broke and you didnt reply</t>
  </si>
  <si>
    <t>It certainly puts things into perspective when something like this happens</t>
  </si>
  <si>
    <t>Now got tv 2 watch meh? U no work today?</t>
  </si>
  <si>
    <t>i felt so...not any conveying reason.. Ese he... What about me?</t>
  </si>
  <si>
    <t>How's it going? Got any exciting karaoke type activities planned? I'm debating whether to play football this eve. Feeling lazy though.</t>
  </si>
  <si>
    <t>I told that am coming on wednesday.</t>
  </si>
  <si>
    <t>Its ok, called mom instead have fun</t>
  </si>
  <si>
    <t>Dear Voucher Holder, To claim this weeks offer, at your PC please go to http://www.wtlp.co.uk/text. Ts&amp;Cs apply.</t>
  </si>
  <si>
    <t>Well if I'm that desperate I'll just call armand again</t>
  </si>
  <si>
    <t>Are you at work right now ?</t>
  </si>
  <si>
    <t>Haven't heard anything and he's not answering my texts so I'm guessing he flaked. That said the jb is fantastic</t>
  </si>
  <si>
    <t>Mmmmmm ... I love you,so much, Ahmad ... I can't wait for this year to begin as every second takes me closer to being at your side. Happy New Year, my love!!</t>
  </si>
  <si>
    <t>Pls what's the full name of joke's school cos fees in university of florida seem to actually be  &amp;lt;#&amp;gt; k. Pls holla back</t>
  </si>
  <si>
    <t>Ok... But they said i've got wisdom teeth hidden inside n mayb need 2 remove.</t>
  </si>
  <si>
    <t>And pls pls drink plenty plenty water</t>
  </si>
  <si>
    <t>How are you doing. How's the queen. Are you going for the royal wedding</t>
  </si>
  <si>
    <t>He's in lag. That's just the sad part but we keep in touch thanks to skype</t>
  </si>
  <si>
    <t>Ok lor then we go tog lor...</t>
  </si>
  <si>
    <t>Two teams waiting for some players</t>
  </si>
  <si>
    <t>Can ü send me a copy of da report?</t>
  </si>
  <si>
    <t>swhrt how u dey,hope ur ok, tot about u 2day.love n miss.take care.</t>
  </si>
  <si>
    <t>Ok da, i already planned. I wil pick you.</t>
  </si>
  <si>
    <t>Urgent! Please call 0906346330. Your ABTA complimentary 4* Spanish Holiday or £10,000 cash await collection SAE T&amp;Cs BOX 47 PO19 2EZ 150ppm 18+</t>
  </si>
  <si>
    <t>I just really need shit before tomorrow and I know you won't be awake before like 6</t>
  </si>
  <si>
    <t>I'm good. Have you registered to vote?</t>
  </si>
  <si>
    <t>Hmm ok, i'll stay for like an hour cos my eye is really sore!</t>
  </si>
  <si>
    <t>Dear got bus directly to calicut</t>
  </si>
  <si>
    <t>Mm umma ask vava also to come tell him can play later together</t>
  </si>
  <si>
    <t>Well the general price is  &amp;lt;#&amp;gt; /oz, let me know if/when/how much you want</t>
  </si>
  <si>
    <t>Each Moment in a day,has its own value-Morning brings hope,afternoon brings faith,Evening brings luv,Night brings rest,Wish u find them all today.Good Morning</t>
  </si>
  <si>
    <t>&amp;lt;#&amp;gt;  w jetton ave if you forgot</t>
  </si>
  <si>
    <t>Ok i'm coming home now.</t>
  </si>
  <si>
    <t>Can not use foreign stamps in this country.</t>
  </si>
  <si>
    <t>Sorry, it's a lot of friend-of-a-friend stuff, I'm just now about to talk to the actual guy who wants to buy</t>
  </si>
  <si>
    <t>cmon babe, make me horny, *turn* me on! Txt me your fantasy now babe -) Im hot, sticky and need you now. All replies cost £1.50. 2 cancel send STOP</t>
  </si>
  <si>
    <t>Wylie update: my weed dealer carlos went to freedom and had a class with lunsford</t>
  </si>
  <si>
    <t>Are you happy baby ? Are you alright ? Did you take that job ? I hope your fine. I send you a kiss to make you smile from across the sea ... *kiss* *kiss*</t>
  </si>
  <si>
    <t>C movie is juz last minute decision mah. Juz watch 2 lar but i tot ü not interested.</t>
  </si>
  <si>
    <t>How are you enjoying this semester? Take care brother.</t>
  </si>
  <si>
    <t>IMPORTANT INFORMATION 4 ORANGE USER 0796XXXXXX. TODAY IS UR LUCKY DAY!2 FIND OUT WHY LOG ONTO http://www.urawinner.com THERE'S A FANTASTIC PRIZEAWAITING YOU!</t>
  </si>
  <si>
    <t>Get the door, I'm here</t>
  </si>
  <si>
    <t>Lets use it next week, princess :)</t>
  </si>
  <si>
    <t>Or i go home first lar ü wait 4 me lor.. I put down my stuff first..</t>
  </si>
  <si>
    <t>I want kfc its Tuesday. Only buy 2 meals ONLY 2. No gravy. Only 2 Mark. 2!</t>
  </si>
  <si>
    <t>No da:)he is stupid da..always sending like this:)don believe any of those message.pandy is a mental:)</t>
  </si>
  <si>
    <t>Oi when you gonna ring</t>
  </si>
  <si>
    <t>Missed call alert. These numbers called but left no message. 07008009200</t>
  </si>
  <si>
    <t>I attended but nothing is there.</t>
  </si>
  <si>
    <t>Ard 530 like dat lor. We juz meet in mrt station then ü dun haf to come out.</t>
  </si>
  <si>
    <t>No dear i was sleeping :-P</t>
  </si>
  <si>
    <t>Er mw im filled tuth is aight</t>
  </si>
  <si>
    <t>Will be office around 4 pm. Now i am going hospital.</t>
  </si>
  <si>
    <t>Actually i'm waiting for 2 weeks when they start putting ad.</t>
  </si>
  <si>
    <t>Anything lor if they all go then i go lor...</t>
  </si>
  <si>
    <t>U free on sat rite? U wan 2 watch infernal affairs wif me n darren n mayb xy?</t>
  </si>
  <si>
    <t>Yo you around? A friend of mine's lookin to pick up later tonight</t>
  </si>
  <si>
    <t>Stupid auto correct on my phone</t>
  </si>
  <si>
    <t>Double eviction this week - Spiral and Michael and good riddance to them!</t>
  </si>
  <si>
    <t>The world suffers a lot... Not because of the violence of bad people. But because of the silence of good people!, Gud night....</t>
  </si>
  <si>
    <t>Ok thats cool. Its , just off either raglan rd or edward rd. Behind the cricket ground. Gimme ring when ur closeby see you tuesday.</t>
  </si>
  <si>
    <t>Buy one egg for me da..please:)</t>
  </si>
  <si>
    <t>Have you started in skye</t>
  </si>
  <si>
    <t>Have you bookedthe hut? And also your time off? How are you by the way?</t>
  </si>
  <si>
    <t>And several to you sir.</t>
  </si>
  <si>
    <t>U really pig leh sleep so much. My dad wake me up at 10 smth 2 eat lunch today.</t>
  </si>
  <si>
    <t>My love ... I hope your not doing anything drastic. Don't you dare sell your pc or your phone ...</t>
  </si>
  <si>
    <t>FREEMSG: Our records indicate you may be entitled to 3750 pounds for the Accident you had. To claim for free reply with YES to this msg. To opt out text STOP</t>
  </si>
  <si>
    <t>Life style garments account no please.</t>
  </si>
  <si>
    <t>Lol wtf random. Btw is that your lunch break</t>
  </si>
  <si>
    <t>Sez, hows u &amp; de arab boy? Hope u r all good give my love 2 evry1 love ya eshxxxxxxxxxxx</t>
  </si>
  <si>
    <t>The LAY MAN! Just to let you know you are missed and thought off. Do have a great day. And if you can send me bimbo and ugo's numbers, ill appreciate. Safe</t>
  </si>
  <si>
    <t>Detroit. The home of snow. Enjoy it.</t>
  </si>
  <si>
    <t>Show ur colours! Euro 2004 2-4-1 Offer! Get an England Flag &amp; 3Lions tone on ur phone! Click on the following service message for info!</t>
  </si>
  <si>
    <t>Aight, I'm chillin in a friend's room so text me when you're on the way</t>
  </si>
  <si>
    <t>Is toshiba portege m100 gd?</t>
  </si>
  <si>
    <t>Well welp is sort of a semiobscure internet thing</t>
  </si>
  <si>
    <t>Text PASS to 69669 to collect your polyphonic ringtones. Normal gprs charges apply only. Enjoy your tones</t>
  </si>
  <si>
    <t>accordingly. I repeat, just text the word ok on your mobile phone and send</t>
  </si>
  <si>
    <t>Loosu go to hospital. De dont let it careless.</t>
  </si>
  <si>
    <t>How much for an eighth?</t>
  </si>
  <si>
    <t>Omg Joanna is freaking me out. She's looked thru all my friends to find photos of me. And then she's asking about stuff on my MySpace which I haven't even logged on in like a year. :/</t>
  </si>
  <si>
    <t>Send ur birthdate with month and year, I will tel u ur LIFE PARTNER'S name. and the method of calculation. Reply must.</t>
  </si>
  <si>
    <t>Juz now havent woke up so a bit blur blur... Can? Dad went out liao... I cant cum now oso...</t>
  </si>
  <si>
    <t>How about clothes, jewelry, and trips?</t>
  </si>
  <si>
    <t>Block Breaker now comes in deluxe format with new features and great graphics from T-Mobile. Buy for just £5 by replying GET BBDELUXE and take the challenge</t>
  </si>
  <si>
    <t>Aah! A cuddle would be lush! I'd need lots of tea and soup before any kind of fumbling!</t>
  </si>
  <si>
    <t>important information 4 orange user . today is your lucky day!2find out why log onto http://www.urawinner.com THERE'S A FANTASTIC SURPRISE AWAITING YOU!</t>
  </si>
  <si>
    <t>Are you plans with your family set in stone ?</t>
  </si>
  <si>
    <t>Pls dont forget to study</t>
  </si>
  <si>
    <t>You'll never believe this but i have actually got off at taunton. Wow</t>
  </si>
  <si>
    <t xml:space="preserve">Den only weekdays got special price... Haiz... Cant eat liao... Cut nails oso muz wait until i finish drivin wat, lunch still muz eat wat... </t>
  </si>
  <si>
    <t>She just broke down a list of reasons why nobody's in town and I can't tell if she's being sarcastic or just faggy</t>
  </si>
  <si>
    <t xml:space="preserve"> &amp;lt;DECIMAL&amp;gt; m but its not a common car here so its better to buy from china or asia. Or if i find it less expensive. I.ll holla</t>
  </si>
  <si>
    <t>The greatest test of courage on earth is to bear defeat without losing heart....gn tc</t>
  </si>
  <si>
    <t>SORRY IM STIL FUCKED AFTER LAST NITE WENT TOBED AT 430 GOT UP 4 WORK AT 630</t>
  </si>
  <si>
    <t xml:space="preserve">Hey so whats the plan this sat? </t>
  </si>
  <si>
    <t>Beauty sleep can help ur pimples too.</t>
  </si>
  <si>
    <t>Great. Hope you are using your connections from mode men also cos you can never know why old friends can lead you to today</t>
  </si>
  <si>
    <t>Natalja (25/F) is inviting you to be her friend. Reply YES-440 or NO-440 See her: www.SMS.ac/u/nat27081980 STOP? Send STOP FRND to 62468</t>
  </si>
  <si>
    <t>Where to get those?</t>
  </si>
  <si>
    <t>Kind of. Just missed train cos of asthma attack, nxt one in half hr so driving in. not sure where to park.</t>
  </si>
  <si>
    <t>Ball is moving a lot.will spin in last :)so very difficult to bat:)</t>
  </si>
  <si>
    <t>Haiyoh... Maybe your hamster was jealous of million</t>
  </si>
  <si>
    <t>Can you please send me my aunty's number</t>
  </si>
  <si>
    <t>I'm glad. You are following your dreams.</t>
  </si>
  <si>
    <t>I've reached home finally...</t>
  </si>
  <si>
    <t>URGENT. Important information for 02 user. Today is your lucky day! 2 find out why , log onto http://www.urawinner.com there is a fantastic surprise awaiting you !</t>
  </si>
  <si>
    <t>Wn u r hurt by d prsn who s close 2 u, do fight wit dem. Coz somtimes dis fight saves a relation bt being quiet leaves nothin in a relation.. Gud eveB-)</t>
  </si>
  <si>
    <t>U can call now...</t>
  </si>
  <si>
    <t>Science tells that chocolate will melt under the sunlight. Please don't walk under the sunlight. BCoz,I don't want to loss a sweet friend.</t>
  </si>
  <si>
    <t>Yes. I come to nyc for audiitions and am trying to relocate.</t>
  </si>
  <si>
    <t>I pocked you up there before</t>
  </si>
  <si>
    <t>Congrats. That's great. I wanted to tell you not to tell me your score cos it might make me relax. But its motivating me so thanks for sharing</t>
  </si>
  <si>
    <t>I wud never mind if u dont miss me or if u dont need me.. But u wil really hurt me wen u need me &amp;amp; u dont tell me......... Take care:-)</t>
  </si>
  <si>
    <t xml:space="preserve">Hey mr whats the name of that bill brison book the one about language and words </t>
  </si>
  <si>
    <t>Okay, good, no problem, and thanx!</t>
  </si>
  <si>
    <t>For you information, IKEA is spelled with all caps. That is not yelling. when you thought i had left you, you were sitting on the bed among the mess when i came in. i said we were going after you got home from class. please don't try and bullshit me. It makes me want to listen to you less.</t>
  </si>
  <si>
    <t>Call me when u're done...</t>
  </si>
  <si>
    <t>G.W.R</t>
  </si>
  <si>
    <t>You best watch what you say cause I get drunk as a motherfucker</t>
  </si>
  <si>
    <t>Kit Strip - you have been billed 150p. Netcollex Ltd. PO Box 1013 IG11 OJA</t>
  </si>
  <si>
    <t>Please CALL 08712402578 immediately as there is an urgent message waiting for you</t>
  </si>
  <si>
    <t>thesmszone.com lets you send free anonymous and masked messages..im sending this message from there..do you see the potential for abuse???</t>
  </si>
  <si>
    <t>Erm... Woodland avenue somewhere. Do you get the parish magazine, his telephone number will be in there.</t>
  </si>
  <si>
    <t>Are there TA jobs available? Let me know please cos i really need to start working</t>
  </si>
  <si>
    <t>Aiyar hard 2 type. U later free then tell me then i call n scold n tell u.</t>
  </si>
  <si>
    <t>Yup i'm free...</t>
  </si>
  <si>
    <t>Good good, billy mates all gone. Just been jogging, again! Did enjoy concert?</t>
  </si>
  <si>
    <t>Yo come over carlos will be here soon</t>
  </si>
  <si>
    <t>Awww dat is sweet! We can think of something to do he he! Have a nice time tonight ill probably txt u later cos im lonely :( xxx.</t>
  </si>
  <si>
    <t>I guess it is useless calling u 4 something important.</t>
  </si>
  <si>
    <t>Ha ha - had popped down to the loo when you hello-ed me. Hello!</t>
  </si>
  <si>
    <t>He dint tell anything. He is angry on me that why you told to abi.</t>
  </si>
  <si>
    <t>It so happens that there r 2waxsto do wat you want. She can come and ill get her medical insurance. And she'll be able to deliver and have basic care. I'm currently shopping for the right medical insurance for her. So just give me til friday morning. Thats when i.ll see the major person that can guide me to the right insurance.</t>
  </si>
  <si>
    <t>I keep ten rs in my shelf:) buy two egg.</t>
  </si>
  <si>
    <t>I wasn't well babe, i have swollen glands at my throat ... What did you end up doing ?</t>
  </si>
  <si>
    <t>Is ur changes 2 da report big? Cos i've already made changes 2 da previous report.</t>
  </si>
  <si>
    <t>Captain is in our room:)</t>
  </si>
  <si>
    <t>I can't speak, bcaz mobile have problem. I can listen you but you cann't listen my voice. So i calls you later.</t>
  </si>
  <si>
    <t xml:space="preserve">HIYA STU WOT U UP 2.IM IN SO MUCH TRUBLE AT HOME AT MOMENT EVONE HATES ME EVEN U! WOT THE HELL AV I DONE NOW? Y WONT U JUST TELL ME TEXT BCK PLEASE LUV DAN </t>
  </si>
  <si>
    <t>S...i will take mokka players only:)</t>
  </si>
  <si>
    <t>Are you still playing with gautham?</t>
  </si>
  <si>
    <t xml:space="preserve">Hey mr  and I are going to the sea view and having a couple of gays I mean games! Give me a bell when ya finish </t>
  </si>
  <si>
    <t>K, jason says he's gonna be around so I'll be up there around  &amp;lt;#&amp;gt;</t>
  </si>
  <si>
    <t>Sorry . I will be able to get to you. See you in the morning.</t>
  </si>
  <si>
    <t>Aight well keep me informed</t>
  </si>
  <si>
    <t>Am only searching for good dual sim mobile pa.</t>
  </si>
  <si>
    <t>That seems unnecessarily hostile</t>
  </si>
  <si>
    <t>Dude got a haircut. Now its breezy up there</t>
  </si>
  <si>
    <t>Congrats! 2 mobile 3G Videophones R yours. call 09061744553 now! videochat wid ur mates, play java games, Dload polyH music, noline rentl. bx420. ip4. 5we. 150pm</t>
  </si>
  <si>
    <t>1Apple/Day=No Doctor. 1Tulsi Leaf/Day=No Cancer. 1Lemon/Day=No Fat. 1Cup Milk/day=No Bone Problms 3 Litres Watr/Day=No Diseases Snd ths 2 Whom U Care..:-)</t>
  </si>
  <si>
    <t>i thought we were doing a king of the hill thing there.</t>
  </si>
  <si>
    <t>Nope i'll come online now..</t>
  </si>
  <si>
    <t>ALSO TELL HIM I SAID HAPPY BIRTHDAY</t>
  </si>
  <si>
    <t xml:space="preserve">Y bishan lei... I tot ü say lavender? </t>
  </si>
  <si>
    <t>Boo what time u get out? U were supposed to take me shopping today. :(</t>
  </si>
  <si>
    <t>Now u sound like manky scouse boy steve,like! I is travelling on da bus home.wot has u inmind 4 recreation dis eve?</t>
  </si>
  <si>
    <t>Fyi I'm taking a quick shower, be at epsilon in like  &amp;lt;#&amp;gt;  min</t>
  </si>
  <si>
    <t>on a Tuesday night r u 4 real</t>
  </si>
  <si>
    <t>Yes when is the appt again?</t>
  </si>
  <si>
    <t>Just got outta class gonna go gym.</t>
  </si>
  <si>
    <t>I want to sent  &amp;lt;#&amp;gt; mesages today. Thats y. Sorry if i hurts</t>
  </si>
  <si>
    <t>Ü all write or wat..</t>
  </si>
  <si>
    <t>Ha! I wouldn't say that I just didn't read anything into way u seemed. I don't like 2 be judgemental....i save that for fridays in the pub!</t>
  </si>
  <si>
    <t>Its a valentine game. . . send dis msg to all ur friends. . If 5 answers r d same then someone really loves u. . Ques- which colour suits me the best?</t>
  </si>
  <si>
    <t>Hi:)did you asked to waheeda fathima about leave?</t>
  </si>
  <si>
    <t>Enjoy urself tmr...</t>
  </si>
  <si>
    <t>You still around? I could use a half-8th</t>
  </si>
  <si>
    <t>You give us back my id proof and  &amp;lt;#&amp;gt;  rs. We wont allow you to work. We will come to your home within days</t>
  </si>
  <si>
    <t>Ü bot notes oredi... Cos i juz rem i got...</t>
  </si>
  <si>
    <t>Yes. Rent is very expensive so its the way we save.</t>
  </si>
  <si>
    <t>Hows the pain dear?y r u smiling?</t>
  </si>
  <si>
    <t>Fun fact: although you would think armand would eventually build up a tolerance or some shit considering how much he smokes, he gets fucked up in like 2 hits</t>
  </si>
  <si>
    <t>important information 4 orange user 0789xxxxxxx. today is your lucky day!2find out why log onto http://www.urawinner.com THERE'S A FANTASTIC SURPRISE AWAITING YOU!</t>
  </si>
  <si>
    <t>Great. So should i send you my account number.</t>
  </si>
  <si>
    <t>HELLOGORGEOUS, HOWS U? MY FONE WAS ON CHARGE LST NITW WEN U TEXD ME. HOPEU AD A NICE WKEND AS IM SURE U DID LOOKIN 4WARD 2 C-IN U 2MRW LUV JAZ</t>
  </si>
  <si>
    <t>Our dating service has been asked 2 contact U by someone shy! CALL 09058091870 NOW all will be revealed. POBox84, M26 3UZ 150p</t>
  </si>
  <si>
    <t>Ü only send me the contents page...</t>
  </si>
  <si>
    <t xml:space="preserve">Night sweet, sleep well! I've just been to see The Exorcism of Emily Rose and may never sleep again! Hugs and snogs! </t>
  </si>
  <si>
    <t>Don't Think About "What u Have Got" Think About "How to Use It That You Have Got" gooD ni8</t>
  </si>
  <si>
    <t>I can't right this second, gotta hit people up first</t>
  </si>
  <si>
    <t>Evry Emotion dsn't hav Words.Evry Wish dsn't hav Prayrs.. If u Smile,D World is wit u.Othrwise even d Drop of Tear dsn't lik 2 Stay wit u.So b happy.. Good morning, keep smiling:-)</t>
  </si>
  <si>
    <t>So what about you. What do you remember</t>
  </si>
  <si>
    <t>Ujhhhhhhh computer shipped out with address to sandiago and parantella lane. Wtf. Poop.</t>
  </si>
  <si>
    <t>Mm yes dear look how i am hugging you both. :-P</t>
  </si>
  <si>
    <t>I like dis sweater fr mango but no more my size already so irritating.</t>
  </si>
  <si>
    <t>1 I don't have her number and 2 its gonna be a massive pain in the ass and i'd rather not get involved if that's possible</t>
  </si>
  <si>
    <t>Anytime lor...</t>
  </si>
  <si>
    <t>Do you want a new Video handset? 750 any time any network mins? UNLIMITED TEXT? Camcorder? Reply or Call now 08000930705 for del Sat AM</t>
  </si>
  <si>
    <t>Ur balance is now £600. Next question: Complete the landmark, Big, A. Bob, B. Barry or C. Ben ?. Text A, B or C to 83738. Good luck!</t>
  </si>
  <si>
    <t>Me fine..absolutly fine</t>
  </si>
  <si>
    <t>K and you're sure I don't have to have consent forms to do it :V</t>
  </si>
  <si>
    <t>Ur TONEXS subscription has been renewed and you have been charged £4.50. You can choose 10 more polys this month. www.clubzed.co.uk *BILLING MSG*</t>
  </si>
  <si>
    <t>If you don't, your prize will go to another customer. T&amp;C at www.t-c.biz 18+ 150p/min Polo Ltd Suite 373 London W1J 6HL Please call back if busy</t>
  </si>
  <si>
    <t>How much is torch in 9ja.</t>
  </si>
  <si>
    <t>Doing nothing, then u not having dinner w us?</t>
  </si>
  <si>
    <t>How are you. Just checking up on you</t>
  </si>
  <si>
    <t>Done it but internet connection v slow and can‘t send it. Will try again later or first thing tomo.</t>
  </si>
  <si>
    <t>Mathews or tait or edwards or anderson</t>
  </si>
  <si>
    <t>yeah sure thing mate haunt got all my stuff sorted but im going sound anyway promoting hex for .by the way who is this? dont know number. Joke</t>
  </si>
  <si>
    <t>No need lar i go engin? Cos my sis at arts today...</t>
  </si>
  <si>
    <t>Thanks honey but still haven't heard anything I will leave it a bit longer so not 2 crowd him and will try later - great advice thanks hope cardiff is still there!</t>
  </si>
  <si>
    <t>Do you want a New Nokia 3510i Colour Phone Delivered Tomorrow? With 200 FREE minutes to any mobile + 100 FREE text + FREE camcorder Reply or Call 8000930705</t>
  </si>
  <si>
    <t xml:space="preserve">, im .. On the snowboarding trip. I was wondering if your planning to get everyone together befor we go..a meet and greet kind of affair? Cheers, </t>
  </si>
  <si>
    <t>S.i'm watching it in live..</t>
  </si>
  <si>
    <t>see you then, we're all christmassy here!</t>
  </si>
  <si>
    <t>K I'm ready,  &amp;lt;#&amp;gt; ?</t>
  </si>
  <si>
    <t>what are your new years plans?</t>
  </si>
  <si>
    <t>RECPT 1/3. You have ordered a Ringtone. Your order is being processed...</t>
  </si>
  <si>
    <t>Baaaaaaaabe! Wake up ! I miss you ! I crave you! I need you!</t>
  </si>
  <si>
    <t>Only just got this message, not ignoring you. Yes, i was. Shopping that is</t>
  </si>
  <si>
    <t>Dear :-/ why you mood off. I cant drive so i brother to drive</t>
  </si>
  <si>
    <t>When did dad get back.</t>
  </si>
  <si>
    <t>Can you tell Shola to please go to college of medicine and visit the academic department, tell the academic secretary what the current situation is and ask if she can transfer there. She should ask someone to check Sagamu for the same thing and lautech. Its vital she completes her medical education in Nigeria. Its less expensive much less expensive. Unless she will be getting citizen rates in new zealand.</t>
  </si>
  <si>
    <t>Yes just finished watching days of our lives. I love it.</t>
  </si>
  <si>
    <t>Juz go google n search 4 qet...</t>
  </si>
  <si>
    <t xml:space="preserve">Many times we lose our best ones bcoz we are </t>
  </si>
  <si>
    <t>Good FRIENDS CaRE for each Other.. CLoSE Friends UNDERSTaND each Other... and TRUE Friends STaY forever beyond words, beyond time. Gud ni8</t>
  </si>
  <si>
    <t>Just getting back home</t>
  </si>
  <si>
    <t>Sorry, I'll call later  &amp;lt;#&amp;gt; mins</t>
  </si>
  <si>
    <t>Dun need to use dial up juz open da browser n surf...</t>
  </si>
  <si>
    <t>As one of our registered subscribers u can enter the draw 4 a 100 G.B. gift voucher by replying with ENTER. To unsubscribe text STOP</t>
  </si>
  <si>
    <t>Awesome, plan to get here any time after like  &amp;lt;#&amp;gt; , I'll text you details in a wee bit</t>
  </si>
  <si>
    <t>Take care and sleep well.you need to learn to change in life.you only need to get CONVINCED on that.i will wait but no more conversations between us.GET CONVINCED by that time.Your family is over for you in many senses.respect them but not overemphasise.or u have no role in my life.</t>
  </si>
  <si>
    <t>For your chance to WIN a FREE Bluetooth Headset then simply reply back with "ADP"</t>
  </si>
  <si>
    <t>You also didnt get na hi hi hi hi hi</t>
  </si>
  <si>
    <t>Ya but it cant display internal subs so i gotta extract them</t>
  </si>
  <si>
    <t>If i said anything wrong sorry de:-)</t>
  </si>
  <si>
    <t>How stupid to say that i challenge god.You dont think at all on what i write instead you respond immed.</t>
  </si>
  <si>
    <t>Yeah I should be able to, I'll text you when I'm ready to meet up</t>
  </si>
  <si>
    <t>V skint too but fancied few bevies.waz gona go meet &amp;othrs in spoon but jst bin watchng planet earth&amp;sofa is v comfey; If i dont make it hav gd night</t>
  </si>
  <si>
    <t xml:space="preserve"> says that he's quitting at least5times a day so i wudn't take much notice of that. Nah, she didn't mind. Are you gonna see him again? Do you want to come to taunton tonight? U can tell me all about !</t>
  </si>
  <si>
    <t>When you get free, call me</t>
  </si>
  <si>
    <t>How have your little darlings been so far this week? Need a coffee run tomo?Can't believe it's that time of week already …</t>
  </si>
  <si>
    <t>Still at west coast... Haiz... Ü'll take forever to come back...</t>
  </si>
  <si>
    <t>MMM ... Fuck .... Merry Christmas to me</t>
  </si>
  <si>
    <t>alright. Thanks for the advice. Enjoy your night out. I'ma try to get some sleep...</t>
  </si>
  <si>
    <t>Update your face book status frequently :)</t>
  </si>
  <si>
    <t>Just now saw your message.it k da:)</t>
  </si>
  <si>
    <t>Was it something u ate?</t>
  </si>
  <si>
    <t>So what did the bank say about the money?</t>
  </si>
  <si>
    <t>Aiyar dun disturb u liao... Thk u have lots 2 do aft ur cupboard come...</t>
  </si>
  <si>
    <t>Hey they r not watching movie tonight so i'll prob b home early...</t>
  </si>
  <si>
    <t>Yar lor... How u noe? U used dat route too?</t>
  </si>
  <si>
    <t>2mro i am not coming to gym machan. Goodnight.</t>
  </si>
  <si>
    <t>Dont think you need yellow card for uk travel. Ask someone that has gone before. If you do its just  &amp;lt;#&amp;gt; bucks</t>
  </si>
  <si>
    <t>Can u look 4 me in da lib i got stuff havent finish yet.</t>
  </si>
  <si>
    <t>Sounds great! Im going to sleep now. Have a good night!</t>
  </si>
  <si>
    <t>Don't b floppy... b snappy &amp; happy! Only gay chat service with photo upload call 08718730666 (10p/min). 2 stop our texts call 08712460324</t>
  </si>
  <si>
    <t>How come u got nothing to do?</t>
  </si>
  <si>
    <t>Nothing will ever be easy. But don't be looking for a reason not to take a risk on life and love</t>
  </si>
  <si>
    <t>i want to grasp your pretty booty :)</t>
  </si>
  <si>
    <t>I've got it down to a tea. not sure which flavour</t>
  </si>
  <si>
    <t>I'm going 2 orchard now laready me reaching soon. U reaching?</t>
  </si>
  <si>
    <t>Dear i am not denying your words please</t>
  </si>
  <si>
    <t>You know my old Dom I told you about yesterday ? His name is Roger? He got in touch with me last night and wants me to meet him today at 2 pm</t>
  </si>
  <si>
    <t>COME BACK TO TAMPA FFFFUUUUUUU</t>
  </si>
  <si>
    <t>2 celebrate my bday, y else?</t>
  </si>
  <si>
    <t>Merry christmas to u too annie!</t>
  </si>
  <si>
    <t>Please tell me you have some of that special stock you were talking about</t>
  </si>
  <si>
    <t>I sent them. Do you like?</t>
  </si>
  <si>
    <t>Awesome, be there in a minute</t>
  </si>
  <si>
    <t>And that is the problem. You walk around in "julianaland" oblivious to what is going on around you. I say the same things constantly and they go in one ear and out the other while you go off doing whatever you want to do. It's not that you don't know why I'm upset--it's that you don't listen when i tell you WHAT is going to upset me. Then you want to be surprised when I'm mad.</t>
  </si>
  <si>
    <t>I've told you everything will stop. Just dont let her get dehydrated.</t>
  </si>
  <si>
    <t>Or I guess  &amp;lt;#&amp;gt;  min</t>
  </si>
  <si>
    <t>I'm home. Ard wat time will u reach?</t>
  </si>
  <si>
    <t>If you want to mapquest it or something look up "usf dogwood drive", that's the tiny street where the parking lot is</t>
  </si>
  <si>
    <t>Aight should I just plan to come up later tonight?</t>
  </si>
  <si>
    <t>Die... I accidentally deleted e msg i suppose 2 put in e sim archive. Haiz... I so sad...</t>
  </si>
  <si>
    <t>Welcome to UK-mobile-date this msg is FREE giving you free calling to 08719839835. Future mgs billed at 150p daily. To cancel send "go stop" to 89123</t>
  </si>
  <si>
    <t>This is wishing you a great day. Moji told me about your offer and as always i was speechless. You offer so easily to go to great lengths on my behalf and its stunning. My exam is next friday. After that i will keep in touch more. Sorry.</t>
  </si>
  <si>
    <t>Thanks again for your reply today. When is ur visa coming in. And r u still buying the gucci and bags. My sister things are not easy, uncle john also has his own bills so i really need to think about how to make my own money. Later sha.</t>
  </si>
  <si>
    <t>Sorry I flaked last night, shit's seriously goin down with my roommate, what you up to tonight?</t>
  </si>
  <si>
    <t>He said i look pretty wif long hair wat. But i thk he's cutting quite short 4 me leh.</t>
  </si>
  <si>
    <t>CHEERS FOR CALLIN BABE.SOZI CULDNT TALKBUT I WANNATELL U DETAILS LATER WENWECAN CHAT PROPERLY X</t>
  </si>
  <si>
    <t>Hey u still at the gym?</t>
  </si>
  <si>
    <t>Much better now thanks lol</t>
  </si>
  <si>
    <t>Nothing, smsing u n xy lor. Sorry lor da guys neva c u in person but they sort of know u lor. So u wan 2 meet them xy ask me 2 bring u along 4 our next meeting.</t>
  </si>
  <si>
    <t>Lemme know when I can swing by and pick up, I'm free basically any time after 1 all this semester</t>
  </si>
  <si>
    <t>Wa... U so efficient... Gee... Thanx...</t>
  </si>
  <si>
    <t>3. You have received your mobile content. Enjoy</t>
  </si>
  <si>
    <t>S but not able to sleep.</t>
  </si>
  <si>
    <t>Want explicit SEX in 30 secs? Ring 02073162414 now! Costs 20p/min</t>
  </si>
  <si>
    <t>We will meet soon princess! Ttyl!</t>
  </si>
  <si>
    <t>I'll pick you up at about 5.15pm to go to taunton if you still want to come.</t>
  </si>
  <si>
    <t>Oh :-)only 4 outside players allowed to play know</t>
  </si>
  <si>
    <t>I anything lor.</t>
  </si>
  <si>
    <t>Erutupalam thandiyachu</t>
  </si>
  <si>
    <t>Y cant u try new invention to fly..i'm not joking.,</t>
  </si>
  <si>
    <t>No..its ful of song lyrics..</t>
  </si>
  <si>
    <t>What do u reckon as need 2 arrange transport if u can't do it, thanks</t>
  </si>
  <si>
    <t>True lov n care wil nevr go unrecognized. though somone often makes mistakes when valuing it. but they will definitly undrstnd once when they start missing it.</t>
  </si>
  <si>
    <t>Shopping? Eh ger i toking abt syd leh...Haha</t>
  </si>
  <si>
    <t>What not under standing.</t>
  </si>
  <si>
    <t>have * good weekend.</t>
  </si>
  <si>
    <t>Miss call miss call khelate kintu opponenter miss call dhorte lage. Thats d rule. One with great phone receiving quality wins.</t>
  </si>
  <si>
    <t>Call me when you get the chance plz &amp;lt;3</t>
  </si>
  <si>
    <t>The new deus ex game comin early next yr</t>
  </si>
  <si>
    <t>My computer just fried the only essential part we don't keep spares of because my fucking idiot roommates looovvve leaving the thing running on full  &amp;lt;#&amp;gt; /7</t>
  </si>
  <si>
    <t>My friend, she's studying at warwick, we've planned to go shopping and to concert tmw, but it may be canceled, havn't seen  for ages, yeah we should get together sometime!</t>
  </si>
  <si>
    <t>Probably a couple hours tops</t>
  </si>
  <si>
    <t>LOL .. *grins* .. I'm not babe, but thanks for thinking of me!</t>
  </si>
  <si>
    <t>Man this bus is so so so slow. I think you're gonna get there before me</t>
  </si>
  <si>
    <t>Hope this text meets you smiling. If not then let this text give you a reason to smile. Have a beautiful day.</t>
  </si>
  <si>
    <t>In case you wake up wondering where I am, I forgot I have to take care of something for grandma today, should be done before the parade</t>
  </si>
  <si>
    <t>Latest Nokia Mobile or iPOD MP3 Player +£400 proze GUARANTEED! Reply with: WIN to 83355 now! Norcorp Ltd.£1,50/Mtmsgrcvd18+</t>
  </si>
  <si>
    <t>SMS SERVICES. for your inclusive text credits, pls goto www.comuk.net login= 3qxj9 unsubscribe with STOP, no extra charge. help 08702840625.COMUK. 220-CM2 9AE</t>
  </si>
  <si>
    <t>Nvm take ur time.</t>
  </si>
  <si>
    <t>So wat's da decision?</t>
  </si>
  <si>
    <t>Wot is u up 2 then bitch?</t>
  </si>
  <si>
    <t>She told to hr that he want posting in chennai:)because i'm working here:)</t>
  </si>
  <si>
    <t>Mobile Club: Choose any of the top quality items for your mobile. 7cfca1a</t>
  </si>
  <si>
    <t>When are you guys leaving?</t>
  </si>
  <si>
    <t>He neva grumble but i sad lor... Hee... Buy tmr lor aft lunch. But we still meetin 4 lunch tmr a not. Neva hear fr them lei. Ü got a lot of work ar?</t>
  </si>
  <si>
    <t>Not able to do anything.</t>
  </si>
  <si>
    <t>Ü takin linear algebra today?</t>
  </si>
  <si>
    <t>This weekend is fine (an excuse not to do too much decorating)</t>
  </si>
  <si>
    <t>Sorry I missed you babe. I was up late and slept in. I hope you enjoy your driving lesson, boytoy. I miss you too ... *teasing kiss*</t>
  </si>
  <si>
    <t>Now project pa. After that only i can come.</t>
  </si>
  <si>
    <t>Money i have won wining number 946 wot do i do next</t>
  </si>
  <si>
    <t>Sure, whenever you show the fuck up &amp;gt;:(</t>
  </si>
  <si>
    <t>That was random saw my old roomate on campus. He graduated</t>
  </si>
  <si>
    <t>Men always needs a beautiful, intelligent, caring, loving, adjustable, cooperative wife. But the law allows only one wife....</t>
  </si>
  <si>
    <t>That sucks. So what do you got planned for your yo valentine? I am your yo valentine aren't I?</t>
  </si>
  <si>
    <t>Just got part Nottingham - 3 hrs 63miles. Good thing i love my man so much, but only doing 40mph. Hey ho</t>
  </si>
  <si>
    <t>What to think no one saying clearly. Ok leave no need to ask her. I will go if she come or not</t>
  </si>
  <si>
    <t>Hi good mornin.. Thanku wish u d same..</t>
  </si>
  <si>
    <t>DO U WANT 2 MEET UP 2MORRO</t>
  </si>
  <si>
    <t>Actually I decided I was too hungry so I haven't left yet :V</t>
  </si>
  <si>
    <t>I've sent ü my part..</t>
  </si>
  <si>
    <t>Cos i was out shopping wif darren jus now n i called him 2 ask wat present he wan lor. Then he started guessing who i was wif n he finally guessed darren lor.</t>
  </si>
  <si>
    <t>I want some cock! My hubby's away, I need a real man 2 satisfy me. Txt WIFE to 89938 for no strings action. (Txt STOP 2 end, txt rec £1.50ea. OTBox 731 LA1 7WS. )</t>
  </si>
  <si>
    <t>Understand. his loss is my gain :) so do you work? School?</t>
  </si>
  <si>
    <t>HOW ARE U? I HAVE MISSED U! I HAVENT BEEN UP 2 MUCH A BIT BORED WITH THE HOLIDAY WANT 2 GO BAK 2 COLLEGE! SAD ISNT IT?xx</t>
  </si>
  <si>
    <t>Hiya, probably coming home * weekend after next</t>
  </si>
  <si>
    <t>Don't forget though that I love you .... And I walk beside you. Watching over you and keeping your heart warm.</t>
  </si>
  <si>
    <t>I wish things were different. I wonder when i will be able to show you how much i value you. Pls continue the brisk walks no drugs without askin me please and find things to laugh about. I love you dearly.</t>
  </si>
  <si>
    <t>Ok both our days. So what are you making for dinner tonite? Am I invited?</t>
  </si>
  <si>
    <t>Gr8 new service - live sex video chat on your mob - see the sexiest dirtiest girls live on ur phone - 4 details text horny to 89070 to cancel send STOP to 89070</t>
  </si>
  <si>
    <t>I have no money 4 steve mate! !</t>
  </si>
  <si>
    <t>IM LATE TELLMISS IM ON MY WAY</t>
  </si>
  <si>
    <t>Normally i use to drink more water daily:)</t>
  </si>
  <si>
    <t>Dare i ask... Any luck with sorting out the car?</t>
  </si>
  <si>
    <t>Party's at my place at usf, no charge (but if you can contribute in any way it is greatly appreciated) and yeah, we got room for one more</t>
  </si>
  <si>
    <t>Urgh, coach hot, smells of chip fat! Thanks again, especially for the duvet (not a predictive text word).</t>
  </si>
  <si>
    <t>Hiya. How was last night? I've been naughty and bought myself clothes and very little ... Ready for more shopping tho! What kind of time do you wanna meet?</t>
  </si>
  <si>
    <t>FreeMsg Hi baby wow just got a new cam moby. Wanna C a hot pic? or Fancy a chat?Im w8in 4uTxt / rply CHAT to 82242 Hlp 08712317606 Msg150p 2rcv</t>
  </si>
  <si>
    <t>I've been trying to reach him without success</t>
  </si>
  <si>
    <t>when you and derek done with class?</t>
  </si>
  <si>
    <t>Never y lei... I v lazy... Got wat? Dat day ü send me da url cant work one...</t>
  </si>
  <si>
    <t>Never try alone to take the weight of a tear that comes out of ur heart and falls through ur eyes... Always remember a STUPID FRIEND is here to share... BSLVYL</t>
  </si>
  <si>
    <t xml:space="preserve">Hey mate. Spoke to the mag people. We‘re on.  the is deliver by the end of the month. Deliver on the 24th sept. Talk later. </t>
  </si>
  <si>
    <t>Haha, my friend tyler literally just asked if you could get him a dubsack</t>
  </si>
  <si>
    <t>Hey! do u fancy meetin me at 4 at cha  hav a lil beverage on me. if not txt or ring me and we can meet up l8r. quite tired got in at 3 v.pist ;) love Pete x x x</t>
  </si>
  <si>
    <t>Great. Have a safe trip. Dont panic surrender all.</t>
  </si>
  <si>
    <t>SYMPTOMS when U are in love: "1.U like listening songs 2.U get stopped where u see the name of your beloved 3.U won't get angry when your</t>
  </si>
  <si>
    <t xml:space="preserve">Sun ah... Thk mayb can if dun have anythin on... Thk have to book e lesson... E pilates is at orchard mrt u noe hor...  </t>
  </si>
  <si>
    <t>Try to do something dear. You read something for exams</t>
  </si>
  <si>
    <t>Gettin rdy to ship comp</t>
  </si>
  <si>
    <t>I am in hospital da. . I will return home in evening</t>
  </si>
  <si>
    <t>PISS IS TALKING IS SOMEONE THAT REALISE U THAT POINT THIS AT IS IT.(NOW READ IT BACKWARDS)</t>
  </si>
  <si>
    <t>Think + da. You wil do.</t>
  </si>
  <si>
    <t>I'm awake oh. What's up.</t>
  </si>
  <si>
    <t>Good afternoon my boytoy. How goes that walking here and there day ? Did you get that police abstract? Are you still out and about? I wake and miss you babe</t>
  </si>
  <si>
    <t>How much u trying to get?</t>
  </si>
  <si>
    <t>Come around  &amp;lt;DECIMAL&amp;gt; pm vikky..i'm otside nw, il come by tht time</t>
  </si>
  <si>
    <t>Tell me again what your address is</t>
  </si>
  <si>
    <t>Should i buy him a blackberry bold 2 or torch. Should i buy him new or used. Let me know. Plus are you saying i should buy the  &amp;lt;#&amp;gt; g wifi ipad. And what are you saying about the about the  &amp;lt;#&amp;gt; g?</t>
  </si>
  <si>
    <t>But you were together so you should be thinkin about him</t>
  </si>
  <si>
    <t>hiya hows it going in sunny africa? hope u r avin a good time. give that big old silver back a big kiss from me.</t>
  </si>
  <si>
    <t>At WHAT TIME should i come tomorrow</t>
  </si>
  <si>
    <t>Wanna have a laugh? Try CHIT-CHAT on your mobile now! Logon by txting the word: CHAT and send it to No: 8883 CM PO Box 4217 London W1A 6ZF 16+ 118p/msg rcvd</t>
  </si>
  <si>
    <t xml:space="preserve">CHA QUITEAMUZING THATSCOOL BABE,PROBPOP IN &amp; CU SATTHEN HUNNY 4BREKKIE! LOVE JEN XXX. PSXTRA LRG PORTIONS 4 ME PLEASE </t>
  </si>
  <si>
    <t>Omg how did u know what I ate?</t>
  </si>
  <si>
    <t>URGENT! This is the 2nd attempt to contact U!U have WON £1000CALL 09071512432 b4 300603t&amp;csBCM4235WC1N3XX.callcost150ppmmobilesvary. max£7. 50</t>
  </si>
  <si>
    <t>:( but your not here....</t>
  </si>
  <si>
    <t>Not directly behind... Abt 4 rows behind ü...</t>
  </si>
  <si>
    <t>Congratulations ur awarded 500 of CD vouchers or 125gift guaranteed &amp; Free entry 2 100 wkly draw txt MUSIC to 87066</t>
  </si>
  <si>
    <t>Had your contract mobile 11 Mnths? Latest Motorola, Nokia etc. all FREE! Double Mins &amp; Text on Orange tariffs. TEXT YES for callback, no to remove from records</t>
  </si>
  <si>
    <t>Urgent! call 09066350750 from your landline. Your complimentary 4* Ibiza Holiday or 10,000 cash await collection SAE T&amp;Cs PO BOX 434 SK3 8WP 150 ppm 18+</t>
  </si>
  <si>
    <t>No plans yet. What are you doing ?</t>
  </si>
  <si>
    <t>Hi ....My engagement has been fixd on  &amp;lt;#&amp;gt; th of next month. I know its really shocking bt....hmm njan vilikkam....t ws al of a sudn;-(.</t>
  </si>
  <si>
    <t>Not course. Only maths one day one chapter with in one month we can finish.</t>
  </si>
  <si>
    <t>Wow didn't think it was that common. I take it all back ur not a freak! Unless u chop it off:-)</t>
  </si>
  <si>
    <t>Noooooooo please. Last thing I need is stress. For once in your life be fair.</t>
  </si>
  <si>
    <t>U have a Secret Admirer who is looking 2 make contact with U-find out who they R*reveal who thinks UR so special-call on 09065171142-stopsms-08718727870150ppm</t>
  </si>
  <si>
    <t>I'll see if I can swing by in a bit, got some things to take care of here firsg</t>
  </si>
  <si>
    <t>I wanted to wish you a Happy New Year and I wanted to talk to you about some legal advice to do with when Gary and I split but in person. I'll make a trip to Ptbo for that. I hope everything is good with you babe and I love ya :)</t>
  </si>
  <si>
    <t>Have you not finished work yet or something?</t>
  </si>
  <si>
    <t>Right it wasnt you who phoned it was someone with a number like yours!</t>
  </si>
  <si>
    <t>It's ok i wun b angry. Msg u aft i come home tonight.</t>
  </si>
  <si>
    <t>I had a good time too. Its nice to do something a bit different with my weekends for a change. See ya soon</t>
  </si>
  <si>
    <t>Yo sorry was in the shower sup</t>
  </si>
  <si>
    <t>Carlos is down but I have to pick it up from him, so I'll swing by usf in a little bit</t>
  </si>
  <si>
    <t>Full heat pa:-) i have applyed oil pa.</t>
  </si>
  <si>
    <t xml:space="preserve">I'm stuck in da middle of da row on da right hand side of da lt... </t>
  </si>
  <si>
    <t>Have you laid your airtel line to rest?</t>
  </si>
  <si>
    <t xml:space="preserve">Hi did u decide wot 2 get 4 his bday if not ill prob jus get him a voucher frm virgin or sumfing </t>
  </si>
  <si>
    <t>FreeMsg: Txt: CALL to No: 86888 &amp; claim your reward of 3 hours talk time to use from your phone now! Subscribe6GBP/mnth inc 3hrs 16 stop?txtStop</t>
  </si>
  <si>
    <t>Hey j! r u feeling any better, hopeSo hunny. i amnow feelin ill &amp; ithink i may have tonsolitusaswell! damn iam layin in bedreal bored. lotsof luv me xxxx</t>
  </si>
  <si>
    <t>And I don't plan on staying the night but I prolly won't be back til late</t>
  </si>
  <si>
    <t>THANX 4 PUTTIN DA FONE DOWN ON ME!!</t>
  </si>
  <si>
    <t>I need an 8th but I'm off campus atm, could I pick up in an hour or two?</t>
  </si>
  <si>
    <t xml:space="preserve">Oh... Haha... Den we shld had went today too... Gee, nvm la... Kaiez, i dun mind goin jazz oso... Scared hiphop open cant catch up... </t>
  </si>
  <si>
    <t>Been running but only managed 5 minutes and then needed oxygen! Might have to resort to the roller option!</t>
  </si>
  <si>
    <t>We live in the next  &amp;lt;#&amp;gt; mins</t>
  </si>
  <si>
    <t>Y de asking like this.</t>
  </si>
  <si>
    <t>Just glad to be talking to you.</t>
  </si>
  <si>
    <t>Wat time ü finish?</t>
  </si>
  <si>
    <t>Sorry da. I gone mad so many pending works what to do.</t>
  </si>
  <si>
    <t>How much you got for cleaning</t>
  </si>
  <si>
    <t>hows my favourite person today? r u workin hard? couldn't sleep again last nite nearly rang u at 4.30</t>
  </si>
  <si>
    <t>Sunshine Quiz! Win a super Sony DVD recorder if you canname the capital of Australia? Text MQUIZ to 82277. B</t>
  </si>
  <si>
    <t>Ü called dad oredi...</t>
  </si>
  <si>
    <t>Good. do you think you could send me some pix? I would love to see your top and bottom...</t>
  </si>
  <si>
    <t>Nvm... I'm going to wear my sport shoes anyway... I'm going to be late leh.</t>
  </si>
  <si>
    <t>Sorry, I'll call later In meeting.</t>
  </si>
  <si>
    <t>THIS IS A LONG FUCKIN SHOWR</t>
  </si>
  <si>
    <t>Received, understood n acted upon!</t>
  </si>
  <si>
    <t>They finally came to fix the ceiling.</t>
  </si>
  <si>
    <t>U need my presnts always bcz U cant mis love. "jeevithathile irulinae neekunna prakasamanu sneham" prakasam ennal prabha 'That mns prabha is'LOVE' Got it. Dont mis me....</t>
  </si>
  <si>
    <t>Jus finish blowing my hair. U finish dinner already?</t>
  </si>
  <si>
    <t>I'm on the bus. Love you</t>
  </si>
  <si>
    <t>Lol ... I knew that .... I saw him in the dollar store</t>
  </si>
  <si>
    <t>Todays Voda numbers ending with 7634 are selected to receive a £350 reward. If you have a match please call 08712300220 quoting claim code 7684 standard rates apply.</t>
  </si>
  <si>
    <t>Only saturday and sunday holiday so its very difficult:)</t>
  </si>
  <si>
    <t>Everybody had fun this evening. Miss you.</t>
  </si>
  <si>
    <t>Got hella gas money, want to go on a grand nature adventure with galileo in a little bit?</t>
  </si>
  <si>
    <t>Oh wow thats gay. Will firmware update help</t>
  </si>
  <si>
    <t>These won't do. Have to move on to morphine</t>
  </si>
  <si>
    <t>How come i din c ü... Yup i cut my hair...</t>
  </si>
  <si>
    <t>K k pa Had your lunch aha.</t>
  </si>
  <si>
    <t>Captain vijaykanth is doing comedy in captain tv..he is drunken :)</t>
  </si>
  <si>
    <t>Of course. I guess god's just got me on hold right now.</t>
  </si>
  <si>
    <t>Do you hide anythiing or keeping distance from me</t>
  </si>
  <si>
    <t>Havent.</t>
  </si>
  <si>
    <t>You are being ripped off! Get your mobile content from www.clubmoby.com call 08717509990 poly/true/Pix/Ringtones/Games six downloads for only 3</t>
  </si>
  <si>
    <t>Sorry i din lock my keypad.</t>
  </si>
  <si>
    <t>Are you planning to come chennai?</t>
  </si>
  <si>
    <t>We tried to contact you re your reply to our offer of a Video Phone 750 anytime any network mins Half Price Line Rental Camcorder Reply or call 08000930705</t>
  </si>
  <si>
    <t>God created gap btwn ur fingers so dat sum1 vry special will fill those gaps by holding ur hands.. Now plz dont ask y he created so much gap between legs !!!</t>
  </si>
  <si>
    <t>We are okay. Going to sleep now. Later</t>
  </si>
  <si>
    <t>Finally it has happened..! Aftr decades..! BEER is now cheaper than PETROL! The goverment expects us to "DRINK". . . But don't "DRIVE "</t>
  </si>
  <si>
    <t xml:space="preserve">A £400 XMAS REWARD IS WAITING FOR YOU! Our computer has randomly picked you from our loyal mobile customers to receive a £400 reward. Just call 09066380611 </t>
  </si>
  <si>
    <t>Where r e meeting tmr?</t>
  </si>
  <si>
    <t>Lol yes. But it will add some spice to your day.</t>
  </si>
  <si>
    <t>Our Prasanth ettans mother passed away last night. Just pray for her and family.</t>
  </si>
  <si>
    <t>K, I'll work something out</t>
  </si>
  <si>
    <t>PRIVATE! Your 2003 Account Statement for shows 800 un-redeemed S. I. M. points. Call 08718738002 Identifier Code: 48922 Expires 21/11/04</t>
  </si>
  <si>
    <t>This message is from a great Doctor in India:-): 1) Do not drink APPY FIZZ. It contains Cancer causing age</t>
  </si>
  <si>
    <t>You call him and tell now infront of them. Call him now.</t>
  </si>
  <si>
    <t>Ok no prob...</t>
  </si>
  <si>
    <t>Ladies first and genus second k .</t>
  </si>
  <si>
    <t>No. Yes please. Been swimming?</t>
  </si>
  <si>
    <t>Mum not going robinson already.</t>
  </si>
  <si>
    <t>Ok set let u noe e details later...</t>
  </si>
  <si>
    <t>Not..tel software name..</t>
  </si>
  <si>
    <t>I send the print  outs da.</t>
  </si>
  <si>
    <t xml:space="preserve">IM REALY SOZ IMAT MY MUMS 2NITE WHAT ABOUT 2MORO </t>
  </si>
  <si>
    <t>When I was born, GOD said, "Oh No! Another IDIOT". When you were born, GOD said, "OH No! COMPETITION". Who knew, one day these two will become FREINDS FOREVER!</t>
  </si>
  <si>
    <t>I didnt get ur full msg..sometext is missing, send it again</t>
  </si>
  <si>
    <t>Probably not, I'm almost out of gas and I get some cash tomorrow</t>
  </si>
  <si>
    <t>Customer service announcement. We recently tried to make a delivery to you but were unable to do so, please call 07099833605 to re-schedule. Ref:9280114</t>
  </si>
  <si>
    <t>I forgot 2 ask ü all smth.. There's a card on da present lei... How? Ü all want 2 write smth or sign on it?</t>
  </si>
  <si>
    <t>I'm leaving my house now.</t>
  </si>
  <si>
    <t>Hi babe its Chloe, how r u? I was smashed on saturday night, it was great! How was your weekend? U been missing me? SP visionsms.com Text stop to stop 150p/text</t>
  </si>
  <si>
    <t>Ü ready then call me...</t>
  </si>
  <si>
    <t>Wewa is 130. Iriver 255. All 128 mb.</t>
  </si>
  <si>
    <t>It is a good thing I'm now getting the connection to bw</t>
  </si>
  <si>
    <t>Sry da..jst nw only i came to home..</t>
  </si>
  <si>
    <t>That's cool he'll be here all night, lemme know when you're around</t>
  </si>
  <si>
    <t>Are you staying in town ?</t>
  </si>
  <si>
    <t>Haha yeah, 2 oz is kind of a shitload</t>
  </si>
  <si>
    <t>Ok u can take me shopping when u get paid =D</t>
  </si>
  <si>
    <t>Alright we'll bring it to you, see you in like  &amp;lt;#&amp;gt;  mins</t>
  </si>
  <si>
    <t>But pls dont play in others life.</t>
  </si>
  <si>
    <t>Eatin my lunch...</t>
  </si>
  <si>
    <t>Hmmm.but you should give it on one day..</t>
  </si>
  <si>
    <t>Didn't try, g and I decided not to head out</t>
  </si>
  <si>
    <t>Ok no prob</t>
  </si>
  <si>
    <t>Surly ill give it to you:-) while coming to review.</t>
  </si>
  <si>
    <t>By march ending, i should be ready. But will call you for sure. The problem is that my capital never complete. How far with you. How's work and the ladies</t>
  </si>
  <si>
    <t>Pls give her the food preferably pap very slowly with loads of sugar. You can take up to an hour to give it. And then some water. Very very slowly.</t>
  </si>
  <si>
    <t>URGENT! Your Mobile No 07808726822 was awarded a £2,000 Bonus Caller Prize on 02/09/03! This is our 2nd attempt to contact YOU! Call 0871-872-9758 BOX95QU</t>
  </si>
  <si>
    <t>A guy who gets used but is too dumb to realize it.</t>
  </si>
  <si>
    <t>Okey dokey, i‘ll be over in a bit just sorting some stuff out.</t>
  </si>
  <si>
    <t xml:space="preserve">Yes fine </t>
  </si>
  <si>
    <t>I liked the new mobile</t>
  </si>
  <si>
    <t>Anytime...</t>
  </si>
  <si>
    <t>Mmmmmmm *snuggles into you* ...*deep contented sigh* ... *whispers* ... I fucking love you so much I can barely stand it ...</t>
  </si>
  <si>
    <t>Yar but they say got some error.</t>
  </si>
  <si>
    <t>Hey anyway i have to :-)</t>
  </si>
  <si>
    <t>Wow so healthy. Old airport rd lor. Cant thk of anything else. But i'll b bathing my dog later.</t>
  </si>
  <si>
    <t>Wif my family booking tour package.</t>
  </si>
  <si>
    <t>Did you say bold, then torch later. Or one torch and 2bold?</t>
  </si>
  <si>
    <t>Haha awesome, I might need to take you up on that, what you doin tonight?</t>
  </si>
  <si>
    <t>Ya i knw u vl giv..its ok thanks kano..anyway enjoy wit ur family wit 1st salary..:-);-)</t>
  </si>
  <si>
    <t>Huh so slow i tot u reach long ago liao... U 2 more days only i 4 more leh...</t>
  </si>
  <si>
    <t>Thats cool princess! I will cover your face in hot sticky cum :)</t>
  </si>
  <si>
    <t>Big brother‘s really scraped the barrel with this shower of social misfits</t>
  </si>
  <si>
    <t>Oops i thk i dun haf enuff... I go check then tell ü..</t>
  </si>
  <si>
    <t>S:)8 min to go for lunch:)</t>
  </si>
  <si>
    <t>Hey. What happened? U switch off ur cell d whole day. This isnt good. Now if u do care, give me a call tomorrow.</t>
  </si>
  <si>
    <t>K will do, addie &amp;amp; I are doing some art so I'll be here when you get home</t>
  </si>
  <si>
    <t>Aiyo... Her lesson so early... I'm still sleepin, haha... Okie, u go home liao den confirm w me lor...</t>
  </si>
  <si>
    <t>Forgot to tell ü smth.. Can ü like number the sections so that it's clearer..</t>
  </si>
  <si>
    <t>Yup. Anything lor, if u dun wan it's ok...</t>
  </si>
  <si>
    <t>I'm home, my love ... If your still awake ... *loving kiss*</t>
  </si>
  <si>
    <t>HELLO PEACH! MY CAKE TASTS LUSH!</t>
  </si>
  <si>
    <t>FREE GAME. Get Rayman Golf 4 FREE from the O2 Games Arcade. 1st get UR games settings. Reply POST, then save &amp; activ8. Press 0 key for Arcade. Termsapply</t>
  </si>
  <si>
    <t>There'll be a minor shindig at my place later tonight, you interested?</t>
  </si>
  <si>
    <t>Jason says it's cool if we pick some up from his place in like an hour</t>
  </si>
  <si>
    <t>Had your mobile 10 mths? Update to the latest Camera/Video phones for FREE. KEEP UR SAME NUMBER, Get extra free mins/texts. Text YES for a call</t>
  </si>
  <si>
    <t>I (Career Tel) have added u as a contact on INDYAROCKS.COM to send FREE SMS. To remove from phonebook - sms NO to  &amp;lt;#&amp;gt;</t>
  </si>
  <si>
    <t>I've reached already.</t>
  </si>
  <si>
    <t>I dont know ask to my brother. Nothing problem some thing that. Just i told .</t>
  </si>
  <si>
    <t>K:)eng rocking in ashes:)</t>
  </si>
  <si>
    <t>Wat time r ü going to xin's hostel?</t>
  </si>
  <si>
    <t>Good Morning my Dear Shijutta........... Have a great &amp;amp; successful day.</t>
  </si>
  <si>
    <t>Oh k:)after that placement there ah?</t>
  </si>
  <si>
    <t>Not for possession, especially not first offense</t>
  </si>
  <si>
    <t>Nt only for driving even for many reasons she is called BBD..thts it chikku, then hw abt dvg cold..heard tht vinobanagar violence hw is the condition..and hw ru ? Any problem?</t>
  </si>
  <si>
    <t>I bought the test yesterday. Its something that lets you know the exact day u ovulate.when will get 2u in about 2 to 3wks. But pls pls dont fret. I know u r worried. Pls relax. Also is there anything in ur past history u need to tell me?</t>
  </si>
  <si>
    <t>We have pizza if u want</t>
  </si>
  <si>
    <t>I keep seeing weird shit and bein all "woah" then realising it's actually reasonable and I'm all "oh"</t>
  </si>
  <si>
    <t>Many more happy returns of the day. I wish you happy birthday.</t>
  </si>
  <si>
    <t>Thinking of u ;) x</t>
  </si>
  <si>
    <t>Orh i tot u say she now still dun believe.</t>
  </si>
  <si>
    <t>When you just put in the + sign, choose my number and the pin will show. Right?</t>
  </si>
  <si>
    <t>The beauty of life is in next second.. which hides thousands of secrets. I wish every second will be wonderful in ur life...!! gud n8</t>
  </si>
  <si>
    <t>Thanx u darlin!im cool thanx. A few bday drinks 2 nite. 2morrow off! Take care c u soon.xxx</t>
  </si>
  <si>
    <t>If you're still up, maybe leave the credit card so I can get gas when I get back like he told me to</t>
  </si>
  <si>
    <t>Your weekly Cool-Mob tones are ready to download !This weeks new Tones include: 1) Crazy Frog-AXEL F&gt;&gt;&gt; 2) Akon-Lonely&gt;&gt;&gt; 3) Black Eyed-Dont P &gt;&gt;&gt;More info in n</t>
  </si>
  <si>
    <t>Well boy am I glad G wasted all night at applebees for nothing</t>
  </si>
  <si>
    <t>Cashbin.co.uk (Get lots of cash this weekend!) www.cashbin.co.uk Dear Welcome to the weekend We have got our biggest and best EVER cash give away!! These..</t>
  </si>
  <si>
    <t>Ok lor... Or u wan me go look 4 u?</t>
  </si>
  <si>
    <t>U wan 2 haf lunch i'm in da canteen now.</t>
  </si>
  <si>
    <t>Don't make life too stressfull.. Always find time to Laugh.. It may not add years to your Life! But surely adds more life to ur years!! Gud ni8..swt dreams..</t>
  </si>
  <si>
    <t>hey, looks like I was wrong and one of the kappa guys numbers is still on my phone, if you want I can text him and see if he's around</t>
  </si>
  <si>
    <t>Thanks 4 your continued support Your question this week will enter u in2 our draw 4 £100 cash. Name the NEW US President? txt ans to 80082</t>
  </si>
  <si>
    <t>I'm home. Doc gave me pain meds says everything is fine.</t>
  </si>
  <si>
    <t>It's é only $140 ard...É rest all ard $180 at least...Which is é price 4 é 2 bedrm ($900)</t>
  </si>
  <si>
    <t>Me too! Have a lovely night xxx</t>
  </si>
  <si>
    <t>Prepare to be pleasured :)</t>
  </si>
  <si>
    <t>Hi.:)technical support.providing assistance to us customer through call and email:)</t>
  </si>
  <si>
    <t>if you text on your way to cup stop that should work. And that should be BUS</t>
  </si>
  <si>
    <t>Whens your radio show?</t>
  </si>
  <si>
    <t>Your unique user ID is 1172. For removal send STOP to 87239 customer services 08708034412</t>
  </si>
  <si>
    <t>I'm not sure if its still available though</t>
  </si>
  <si>
    <t>watever reLation u built up in dis world only thing which remains atlast iz lonlines with lotz n lot memories! feeling..</t>
  </si>
  <si>
    <t>CHEERS LOU! YEAH WAS A GOODNITE SHAME U NEVA CAME! C YA GAILxx</t>
  </si>
  <si>
    <t>Hi..i got the money da:)</t>
  </si>
  <si>
    <t>Ok then u tell me wat time u coming later lor.</t>
  </si>
  <si>
    <t>U repeat e instructions again. Wat's e road name of ur house?</t>
  </si>
  <si>
    <t>Quite lor. But dun tell him wait he get complacent...</t>
  </si>
  <si>
    <t>Sorry completely forgot * will pop em round this week if your still here?</t>
  </si>
  <si>
    <t>U R THE MOST BEAUTIFUL GIRL IVE EVER SEEN. U R MY BABY COME AND C ME IN THE COMMON ROOM</t>
  </si>
  <si>
    <t>O we cant see if we can join denis and mina? Or does denis want alone time</t>
  </si>
  <si>
    <t>Sen told that he is going to join his uncle finance in cbe</t>
  </si>
  <si>
    <t xml:space="preserve">Yup... Hey then one day on fri we can ask miwa and jiayin take leave go karaoke </t>
  </si>
  <si>
    <t>Call me, i am senthil from hsbc.</t>
  </si>
  <si>
    <t>Especially since i talk about boston all up in my personal statement, lol! I woulda changed that if i had realized it said nyc! It says boston now.</t>
  </si>
  <si>
    <t>Indeed and by the way it was either or - not both !</t>
  </si>
  <si>
    <t>Urgent -call 09066649731from Landline. Your complimentary 4* Ibiza Holiday or £10,000 cash await collection SAE T&amp;Cs PO BOX 434 SK3 8WP 150ppm 18+</t>
  </si>
  <si>
    <t>Holy living christ what is taking you so long</t>
  </si>
  <si>
    <t>Ü thk of wat to eat tonight.</t>
  </si>
  <si>
    <t>Thanx. Yup we coming back on sun. Finish dinner going back 2 hotel now. Time flies, we're tog 4 exactly a mth today. Hope we'll haf many more mths to come...</t>
  </si>
  <si>
    <t>We're on the opposite side from where we dropped you off</t>
  </si>
  <si>
    <t>Yup. Izzit still raining heavily cos i'm in e mrt i can't c outside.</t>
  </si>
  <si>
    <t>Send me your resume:-)</t>
  </si>
  <si>
    <t>Gd luck 4 ur exams :-)</t>
  </si>
  <si>
    <t>Or u ask they all if next sat can a not. If all of them can make it then i'm ok lor.</t>
  </si>
  <si>
    <t>Sorry that was my uncle. I.ll keep in touch</t>
  </si>
  <si>
    <t>Saw Guys and Dolls last night with Patrick Swayze it was great</t>
  </si>
  <si>
    <t>URGENT This is our 2nd attempt to contact U. Your £900 prize from YESTERDAY is still awaiting collection. To claim CALL NOW 09061702893</t>
  </si>
  <si>
    <t>Santa calling! Would your little ones like a call from Santa Xmas Eve? Call 09077818151 to book you time. Calls1.50ppm last 3mins 30s T&amp;C www.santacalling.com</t>
  </si>
  <si>
    <t>Just come home. I don't want u to be miserable</t>
  </si>
  <si>
    <t>I dont know why she.s not getting your messages</t>
  </si>
  <si>
    <t>its cool but tyler had to take off so we're gonna buy for him and drop it off at his place later tonight. Our total order is a quarter, you got enough?</t>
  </si>
  <si>
    <t>The guy at the car shop who was flirting with me got my phone number from the paperwork and called and texted me. I'm nervous because of course now he may have my address. Should i call his boss and tell him, knowing this may get him fired?</t>
  </si>
  <si>
    <t>How do you plan to manage that</t>
  </si>
  <si>
    <t>Er, hello, things didn‘t quite go to plan – is limping slowly home followed by aa and with exhaust hanging off</t>
  </si>
  <si>
    <t>Sorry for the delay. Yes masters</t>
  </si>
  <si>
    <t>Call me when u finish then i come n pick u.</t>
  </si>
  <si>
    <t>PRIVATE! Your 2004 Account Statement for 078498****7 shows 786 unredeemed Bonus Points. To claim call 08719180219 Identifier Code: 45239 Expires 06.05.05</t>
  </si>
  <si>
    <t>What's up my own oga. Left my phone at home and just saw ur messages. Hope you are good. Have a great weekend.</t>
  </si>
  <si>
    <t>Don't worry though, I understand how important it is that I be put in my place with a poorly thought out punishment in the face of the worst thing that has ever happened to me. Brb gonna go kill myself</t>
  </si>
  <si>
    <t>Honey, can you pls find out how much they sell Predicte in Nigeria. And how many times can it be used. Its very important to have a reply before monday</t>
  </si>
  <si>
    <t>E admin building there? I might b slightly earlier... I'll call u when i'm reaching...</t>
  </si>
  <si>
    <t>fyi I'm at usf now, swing by the room whenever</t>
  </si>
  <si>
    <t>i can call in  &amp;lt;#&amp;gt;  min if thats ok</t>
  </si>
  <si>
    <t xml:space="preserve">Ü no home work to do meh... </t>
  </si>
  <si>
    <t>Anything is valuable in only 2 situations: First- Before getting it... Second- After loosing it...</t>
  </si>
  <si>
    <t>Me too. Mark is taking forever to pick up my prescription and the pain is coming back.</t>
  </si>
  <si>
    <t>How's ur paper?</t>
  </si>
  <si>
    <t>Got smaller capacity one? Quite ex...</t>
  </si>
  <si>
    <t>Check Out Choose Your Babe Videos @ sms.shsex.netUN fgkslpoPW fgkslpo</t>
  </si>
  <si>
    <t>Im good! I have been thinking about you...</t>
  </si>
  <si>
    <t>u r a winner U ave been specially selected 2 receive £1000 cash or a 4* holiday (flights inc) speak to a live operator 2 claim 0871277810710p/min (18 )</t>
  </si>
  <si>
    <t>:-) :-)</t>
  </si>
  <si>
    <t>Not thought bout it... || Drink in tap &amp; spile at seven. || Is that pub on gas st off broad st by canal. || Ok?</t>
  </si>
  <si>
    <t>I am going to sleep. I am tired of travel.</t>
  </si>
  <si>
    <t>Haha, just what I was thinkin</t>
  </si>
  <si>
    <t>Yup but it's not giving me problems now so mayb i'll jus leave it...</t>
  </si>
  <si>
    <t>Lol no. Just trying to make your day a little more interesting</t>
  </si>
  <si>
    <t>How long before you get reply, just defer admission til next semester</t>
  </si>
  <si>
    <t>The word "Checkmate" in chess comes from the Persian phrase "Shah Maat" which means; "the king is dead.." Goodmorning.. Have a good day..:)</t>
  </si>
  <si>
    <t>Po de :-):):-):-):-). No need job aha.</t>
  </si>
  <si>
    <t>Rats. Hey did u ever vote for the next themes?</t>
  </si>
  <si>
    <t>New Mobiles from 2004, MUST GO! Txt: NOKIA to No: 89545 &amp; collect yours today! From ONLY £1. www.4-tc.biz 2optout 087187262701.50gbp/mtmsg18 TXTAUCTION.</t>
  </si>
  <si>
    <t>I hope your pee burns tonite.</t>
  </si>
  <si>
    <t>OH RITE. WELL IM WITH MY BEST MATE PETE, WHO I WENT OUT WITH 4 A WEEK+ NOW WERE 2GEVA AGAIN. ITS BEEN LONGER THAN A WEEK.</t>
  </si>
  <si>
    <t>Yay can't wait to party together!</t>
  </si>
  <si>
    <t>....photoshop makes my computer shut down.</t>
  </si>
  <si>
    <t>All boys made fun of me today. Ok i have no problem. I just sent one message just for fun</t>
  </si>
  <si>
    <t>That's one of the issues but california is okay. No snow so its manageable</t>
  </si>
  <si>
    <t>PRIVATE! Your 2003 Account Statement for shows 800 un-redeemed S. I. M. points. Call 08715203652 Identifier Code: 42810 Expires 29/10/0</t>
  </si>
  <si>
    <t>Hmmm.... Mayb can try e shoppin area one, but forgot e name of hotel...</t>
  </si>
  <si>
    <t>Awesome, that gonna be soon or later tonight?</t>
  </si>
  <si>
    <t>I need details about that online job.</t>
  </si>
  <si>
    <t xml:space="preserve">YOU HAVE WON! As a valued Vodafone customer our computer has picked YOU to win a £150 prize. To collect is easy. Just call 09061743386 </t>
  </si>
  <si>
    <t>Missing you too.pray inshah allah</t>
  </si>
  <si>
    <t>Pls help me tell Ashley that i cant find her number oh</t>
  </si>
  <si>
    <t>S.this will increase the chance of winning.</t>
  </si>
  <si>
    <t>either way works for me. I am  &amp;lt;#&amp;gt;  years old. Hope that doesnt bother you.</t>
  </si>
  <si>
    <t>Maybe you should find something else to do instead???</t>
  </si>
  <si>
    <t>Gain the rights of a wife.dont demand it.i am trying as husband too.Lets see</t>
  </si>
  <si>
    <t>I liked your new house</t>
  </si>
  <si>
    <t>I'm fine. Hope you are also</t>
  </si>
  <si>
    <t>Also north carolina and texas atm, you would just go to the gre site and pay for the test results to be sent.</t>
  </si>
  <si>
    <t>Same to u...</t>
  </si>
  <si>
    <t>yes baby! I need to stretch open your pussy!</t>
  </si>
  <si>
    <t xml:space="preserve">Thanks  and ! Or bomb and date as my phone wanted to say! </t>
  </si>
  <si>
    <t>Hey, a guy I know is breathing down my neck to get him some bud, anyway you'd be able to get a half track to usf tonight?</t>
  </si>
  <si>
    <t>Response is one of d powerful weapon 2 occupy a place in others 'HEART'... So, always give response 2 who cares 4 U"... Gud night..swt dreams..take care</t>
  </si>
  <si>
    <t>Nokia phone is lovly..</t>
  </si>
  <si>
    <t>**FREE MESSAGE**Thanks for using the Auction Subscription Service. 18 . 150p/MSGRCVD 2 Skip an Auction txt OUT. 2 Unsubscribe txt STOP CustomerCare 08718726270</t>
  </si>
  <si>
    <t>Sorry da..today i wont come to play..i have driving clas..</t>
  </si>
  <si>
    <t>I'm really sorry I lit your hair on fire</t>
  </si>
  <si>
    <t>Oh! Shit, I thought that was your trip! Loooooool ... That just makes SO much more sense now ... *grins* and the sofa reference was ... The "sleep on a couch" link you sent me ... Wasn't that how you went on your trip ? Oh ... And didn't your babe go with you for that celebration with your rents?</t>
  </si>
  <si>
    <t>Okey dokey swashbuckling stuff what oh.</t>
  </si>
  <si>
    <t>1. Tension face 2. Smiling face 3. Waste face 4. Innocent face 5.Terror face 6.Cruel face 7.Romantic face 8.Lovable face 9.decent face  &amp;lt;#&amp;gt; .joker face.</t>
  </si>
  <si>
    <t>Dip's cell dead. So i m coming with him. U better respond else we shall come back.</t>
  </si>
  <si>
    <t>Well. You know what i mean. Texting</t>
  </si>
  <si>
    <t>Hi dis is yijue i would be happy to work wif ü all for gek1510...</t>
  </si>
  <si>
    <t xml:space="preserve">Lol! Oops sorry! Have fun. </t>
  </si>
  <si>
    <t>Wat happened to the cruise thing</t>
  </si>
  <si>
    <t>I know dat feelin had it with Pete! Wuld get with em , nuther place nuther time mayb?</t>
  </si>
  <si>
    <t>lyricalladie(21/F) is inviting you to be her friend. Reply YES-910 or NO-910. See her: www.SMS.ac/u/hmmross STOP? Send STOP FRND to 62468</t>
  </si>
  <si>
    <t>The world's most happiest frnds never have the same characters... Dey just have the best understanding of their differences...</t>
  </si>
  <si>
    <t>Yeah just open chat and click friend lists. Then make the list. Easy as pie</t>
  </si>
  <si>
    <t>alright tyler's got a minor crisis and has to be home sooner than he thought so be here asap</t>
  </si>
  <si>
    <t>When/where do I pick you up</t>
  </si>
  <si>
    <t>As usual u can call me ard 10 smth.</t>
  </si>
  <si>
    <t>For many things its an antibiotic and it can be used for chest abdomen and gynae infections even bone infections.</t>
  </si>
  <si>
    <t>Poor girl can't go one day lmao</t>
  </si>
  <si>
    <t>Or just do that 6times</t>
  </si>
  <si>
    <t>You have to pls make a note of all she.s exposed to. Also find out from her school if anyone else was vomiting. Is there a dog or cat in the house? Let me know later.</t>
  </si>
  <si>
    <t>Sounds like there could be a lot of time spent in that chastity device boy ... *grins* ... Or take your beatings like a good dog. Going to lounge in a nice long bath now ?</t>
  </si>
  <si>
    <t>Its worse if if uses half way then stops. Its better for him to complete it.</t>
  </si>
  <si>
    <t>Miserable. They don't tell u that the side effects of birth control are massive gut wrenching cramps for the first 2 months. I didn't sleep at all last night.</t>
  </si>
  <si>
    <t>Send me the new number</t>
  </si>
  <si>
    <t>Want the latest Video handset? 750 anytime any network mins? Half price line rental? Reply or call 08000930705 for delivery tomorrow</t>
  </si>
  <si>
    <t>2 and half years i missed your friendship:-)</t>
  </si>
  <si>
    <t>Oh for fuck's sake she's in like tallahassee</t>
  </si>
  <si>
    <t>Haha, that was the first person I was gonna ask</t>
  </si>
  <si>
    <t>ou are guaranteed the latest Nokia Phone, a 40GB iPod MP3 player or a £500 prize! Txt word: COLLECT to No: 83355! IBHltd LdnW15H 150p/Mtmsgrcvd18</t>
  </si>
  <si>
    <t>Taka lor. Wat time u wan 2 come n look 4 us?</t>
  </si>
  <si>
    <t>* FREE* POLYPHONIC RINGTONE Text SUPER to 87131 to get your FREE POLY TONE of the week now! 16 SN PoBox202 NR31 7ZS subscription 450pw</t>
  </si>
  <si>
    <t>I;m reaching in another 2 stops.</t>
  </si>
  <si>
    <t>no, i *didn't* mean to post it. I wrote it, and like so many other times i've ritten stuff to you, i let it sit there. it WAS what i was feeling at the time. I was angry. Before i left, i hit send, then stop. It wasn't there. I checked on my phone when i got to my car. It wasn't there. You said you didn't sleep, you were bored. So why wouldn't THAT be the time to clean, fold laundry, etc.? At least make the bed?</t>
  </si>
  <si>
    <t>Warner Village 83118 C Colin Farrell in SWAT this wkend @Warner Village &amp; get 1 free med. Popcorn!Just show msg+ticket@kiosk.Valid 4-7/12. C t&amp;c @kiosk. Reply SONY 4 mre film offers</t>
  </si>
  <si>
    <t>Will you come online today night</t>
  </si>
  <si>
    <t>Then anything special?</t>
  </si>
  <si>
    <t>I'm in solihull, | do you want anything?</t>
  </si>
  <si>
    <t>Will do. Have a good day</t>
  </si>
  <si>
    <t>WE REGRET TO INFORM U THAT THE NHS HAS MADE A MISTAKE.U WERE NEVER ACTUALLY BORN.PLEASE REPORT 2 YOR LOCAL HOSPITAL 2B TERMINATED.WE R SORRY 4 THE INCONVENIENCE</t>
  </si>
  <si>
    <t>Love that holiday Monday feeling even if I have to go to the dentists in an hour</t>
  </si>
  <si>
    <t>I am on the way to tirupur.</t>
  </si>
  <si>
    <t>Goal! Arsenal 4 (Henry, 7 v Liverpool 2 Henry scores with a simple shot from 6 yards from a pass by Bergkamp to give Arsenal a 2 goal margin after 78 mins.</t>
  </si>
  <si>
    <t>You've already got a flaky parent. It'snot supposed to be the child's job to support the parent...not until they're The Ride age anyway. I'm supposed to be there to support you. And now i've hurt you. unintentional. But hurt nonetheless.</t>
  </si>
  <si>
    <t xml:space="preserve">We took hooch for a walk toaday and i fell over! Splat! Grazed my knees and everything! Should have stayed at home! See you tomorrow! </t>
  </si>
  <si>
    <t>Just dropped em off, omw back now</t>
  </si>
  <si>
    <t>Sitting in mu waiting for everyone to get out of my suite so I can take a shower</t>
  </si>
  <si>
    <t>Re your call; You didn't see my facebook huh?</t>
  </si>
  <si>
    <t>G says you never answer your texts, confirm/deny</t>
  </si>
  <si>
    <t>Its so common hearin How r u? Wat r u doing? How was ur day? So let me ask u something different. Did u smile today? If not, do it now.... Gud evng.</t>
  </si>
  <si>
    <t xml:space="preserve">Oh yah... We never cancel leh... Haha </t>
  </si>
  <si>
    <t xml:space="preserve">We can go 4 e normal pilates after our intro...  </t>
  </si>
  <si>
    <t>Ok... Let u noe when i leave my house.</t>
  </si>
  <si>
    <t>Oh yes, why is it like torture watching england?</t>
  </si>
  <si>
    <t>Wanna do some art?! :D</t>
  </si>
  <si>
    <t>Just hopeing that wasn‘t too pissed up to remember and has gone off to his sisters or something!</t>
  </si>
  <si>
    <t>Hi, the SEXYCHAT girls are waiting for you to text them. Text now for a great night chatting. send STOP to stop this service</t>
  </si>
  <si>
    <t>Good morning, my boytoy! How's those yummy lips ? Where's my sexy buns now ? What do you do ? Do you think of me ? Do you crave me ? Do you need me ?</t>
  </si>
  <si>
    <t>Match started.india  &amp;lt;#&amp;gt;  for 2</t>
  </si>
  <si>
    <t>Once free call me sir.</t>
  </si>
  <si>
    <t>Hey do you want anything to buy:)</t>
  </si>
  <si>
    <t>Hey babe, how's it going ? Did you ever figure out where your going for New Years ?</t>
  </si>
  <si>
    <t>K..k.:)congratulation ..</t>
  </si>
  <si>
    <t>G wants to know where the fuck you are</t>
  </si>
  <si>
    <t>No it was cancelled yeah baby! Well that sounds important so i understand my darlin give me a ring later on this fone love Kate x</t>
  </si>
  <si>
    <t>Tomarrow i want to got to court. At  &amp;lt;DECIMAL&amp;gt; . So you come to bus stand at 9.</t>
  </si>
  <si>
    <t>Ü go home liao? Ask dad to pick me up at 6...</t>
  </si>
  <si>
    <t>Omg you can make a wedding chapel in frontierville? Why do they get all the good stuff?</t>
  </si>
  <si>
    <t>I'm eatin now lor, but goin back to work soon... E mountain deer show huh... I watch b4 liao, very nice...</t>
  </si>
  <si>
    <t>Check mail.i have mailed varma and kept copy to you regarding membership.take care.insha allah.</t>
  </si>
  <si>
    <t>Wrong phone! This phone! I answer this one but assume the other is people i don't well</t>
  </si>
  <si>
    <t>Anyway I don't think I can secure anything up here, lemme know if you want me to drive down south and chill</t>
  </si>
  <si>
    <t>I'm already back home so no probably not</t>
  </si>
  <si>
    <t>Hi this is Amy, we will be sending you a free phone number in a couple of days, which will give you an access to all the adult parties...</t>
  </si>
  <si>
    <t>I am in bus on the way to calicut</t>
  </si>
  <si>
    <t>Hi its me you are probably having too much fun to get this message but i thought id txt u cos im bored! and james has been farting at me all night</t>
  </si>
  <si>
    <t>hi baby im sat on the bloody bus at the mo and i wont be home until about 7:30 wanna do somethin later? call me later ortxt back jess xx</t>
  </si>
  <si>
    <t>Welcome to Select, an O2 service with added benefits. You can now call our specially trained advisors FREE from your mobile by dialling 402.</t>
  </si>
  <si>
    <t>I lost 4 pounds since my doc visit last week woot woot! Now I'm gonna celebrate by stuffing my face!</t>
  </si>
  <si>
    <t>U coming back 4 dinner rite? Dad ask me so i re confirm wif u...</t>
  </si>
  <si>
    <t>Doing my masters. When will you buy a bb cos i have for sale and how's bf</t>
  </si>
  <si>
    <t>Ahhhh...just woken up!had a bad dream about u tho,so i dont like u right now :) i didnt know anything about comedy night but i guess im up for it.</t>
  </si>
  <si>
    <t>I'm vivek:)i got call from your number.</t>
  </si>
  <si>
    <t>Why didn't u call on your lunch?</t>
  </si>
  <si>
    <t>What i mean was i left too early to check, cos i'm working a 9-6.</t>
  </si>
  <si>
    <t>I want  &amp;lt;#&amp;gt;  rs da:)do you have it?</t>
  </si>
  <si>
    <t>I want to see your pretty pussy...</t>
  </si>
  <si>
    <t>Dear Voucher holder Have your next meal on us. Use the following link on your pc 2 enjoy a 2 4 1 dining experiencehttp://www.vouch4me.com/etlp/dining.asp</t>
  </si>
  <si>
    <t>A few people are at the game, I'm at the mall with iouri and kaila</t>
  </si>
  <si>
    <t>URGENT! We are trying to contact U. Todays draw shows that you have won a £2000 prize GUARANTEED. Call 09058094507 from land line. Claim 3030. Valid 12hrs only</t>
  </si>
  <si>
    <t>You can donate £2.50 to UNICEF's Asian Tsunami disaster support fund by texting DONATE to 864233. £2.50 will be added to your next bill</t>
  </si>
  <si>
    <t>Future is not what we planned for tomorrow.....! it is the result of what we do today...! Do the best in present... enjoy the future.</t>
  </si>
  <si>
    <t>I will cme i want to go to hos 2morow. After that i wil cme. This what i got from her dear what to do. She didnt say any time</t>
  </si>
  <si>
    <t>We are supposed to meet to discuss abt our trip... Thought xuhui told you? In the afternoon. Thought we can go for lesson after that</t>
  </si>
  <si>
    <t>Hey come online! Use msn... We are all there</t>
  </si>
  <si>
    <t>I'm fine. Hope you are good. Do take care.</t>
  </si>
  <si>
    <t>Oops I was in the shower when u called. Hey a parking garage collapsed at university hospital. See I'm not crazy. Stuff like that DOES happen.</t>
  </si>
  <si>
    <t>Aiyo u so poor thing... Then u dun wan 2 eat? U bathe already?</t>
  </si>
  <si>
    <t>Yar... I tot u knew dis would happen long ago already.</t>
  </si>
  <si>
    <t>You are gorgeous! keep those pix cumming :) thank you!</t>
  </si>
  <si>
    <t>JADE ITS PAUL. Y DIDNT U TXT ME? DO U REMEMBER ME FROM BARMED? I WANT 2 TALK 2 U! TXT ME</t>
  </si>
  <si>
    <t>Spending new years with my brother and his family. Lets plan to meet next week. Are you ready to be spoiled? :)</t>
  </si>
  <si>
    <t>So what u doing today?</t>
  </si>
  <si>
    <t>I said its okay. Sorry</t>
  </si>
  <si>
    <t>Slept? I thinkThis time ( &amp;lt;#&amp;gt;  pm) is not dangerous</t>
  </si>
  <si>
    <t>Networking job is there.</t>
  </si>
  <si>
    <t>goldviking (29/M) is inviting you to be his friend. Reply YES-762 or NO-762 See him: www.SMS.ac/u/goldviking STOP? Send STOP FRND to 62468</t>
  </si>
  <si>
    <t>Dont let studying stress you out. L8r.</t>
  </si>
  <si>
    <t>That's y u haf 2 keep me busy...</t>
  </si>
  <si>
    <t>No rushing. I'm not working. I'm in school so if we rush we go hungry.</t>
  </si>
  <si>
    <t>Which channel:-):-):):-).</t>
  </si>
  <si>
    <t>So your telling me I coulda been your real Valentine and I wasn't? U never pick me for NOTHING!!</t>
  </si>
  <si>
    <t>Phony £350 award - Todays Voda numbers ending XXXX are selected to receive a £350 award. If you have a match please call 08712300220 quoting claim code 3100 standard rates app</t>
  </si>
  <si>
    <t>We made it! Eta at taunton is 12:30 as planned, hope that‘s still okday?! Good to see you! :-xx</t>
  </si>
  <si>
    <t>I'm hungry buy smth home...</t>
  </si>
  <si>
    <t>HEY KATE, HOPE UR OK... WILL GIVE U A BUZ WEDLUNCH. GO OUTSOMEWHERE 4 ADRINK IN TOWN..CUD GO 2WATERSHD 4 A BIT? PPL FROMWRK WILL BTHERE. LOVE PETEXXX.</t>
  </si>
  <si>
    <t>My drive can only be read. I need to write</t>
  </si>
  <si>
    <t>Just looked it up and addie goes back Monday, sucks to be her</t>
  </si>
  <si>
    <t>Happy new year. Hope you are having a good semester</t>
  </si>
  <si>
    <t>Esplanade lor. Where else...</t>
  </si>
  <si>
    <t>Can you talk with me..</t>
  </si>
  <si>
    <t>Hmph. Go head, big baller.</t>
  </si>
  <si>
    <t>Well its not like you actually called someone a punto. That woulda been worse.</t>
  </si>
  <si>
    <t>Nope. Since ayo travelled, he has forgotten his guy</t>
  </si>
  <si>
    <t>You still around? Looking to pick up later</t>
  </si>
  <si>
    <t xml:space="preserve">CDs 4u: Congratulations ur awarded £500 of CD gift vouchers or £125 gift guaranteed &amp; Freeentry 2 £100 wkly draw xt MUSIC to 87066 TnCs www.ldew.com1win150ppmx3age16 </t>
  </si>
  <si>
    <t>There's someone here that has a year  &amp;lt;#&amp;gt;  toyota camry like mr olayiwola's own. Mileage is  &amp;lt;#&amp;gt; k.its clean but i need to know how much will it sell for. If i can raise the dough for it how soon after landing will it sell. Holla back.</t>
  </si>
  <si>
    <t xml:space="preserve">Guess which pub im in? Im as happy as a pig in clover or whatever the saying is! </t>
  </si>
  <si>
    <t>ILL B DOWN SOON</t>
  </si>
  <si>
    <t>Oh k. . I will come tomorrow</t>
  </si>
  <si>
    <t>Go fool dont cheat others ok</t>
  </si>
  <si>
    <t>My mobile number.pls sms ur mail id.convey regards to achan,amma.Rakhesh.Qatar</t>
  </si>
  <si>
    <t>By the way, 'rencontre' is to meet again. Mountains dont....</t>
  </si>
  <si>
    <t>You have WON a guaranteed £1000 cash or a £2000 prize. To claim yr prize call our customer service representative on 08714712412 between 10am-7pm Cost 10p</t>
  </si>
  <si>
    <t>U attend ur driving lesson how many times a wk n which day?</t>
  </si>
  <si>
    <t>Uncle G, just checking up on you. Do have a rewarding month</t>
  </si>
  <si>
    <t>Hello boytoy ! Geeee ... I'm missing you today. I like to send you a tm and remind you I'm thinking of you ... And you are loved ... *loving kiss*</t>
  </si>
  <si>
    <t>I think the other two still need to get cash but we can def be ready by 9</t>
  </si>
  <si>
    <t xml:space="preserve">Hey gals...U all wanna meet 4 dinner at nìte? </t>
  </si>
  <si>
    <t>Dear 0776xxxxxxx U've been invited to XCHAT. This is our final attempt to contact u! Txt CHAT to 86688 150p/MsgrcvdHG/Suite342/2Lands/Row/W1J6HL LDN 18yrs</t>
  </si>
  <si>
    <t>Babe ! What are you doing ? Where are you ? Who are you talking to ? Do you think of me ? Are you being a good boy? Are you missing me? Do you love me ?</t>
  </si>
  <si>
    <t>Great! How is the office today?</t>
  </si>
  <si>
    <t>It's cool, we can last a little while. Getting more any time soon?</t>
  </si>
  <si>
    <t>:-( sad puppy noise</t>
  </si>
  <si>
    <t>Yes its possible but dint try. Pls dont tell to any one k</t>
  </si>
  <si>
    <t>Anyway holla at me whenever you're around because I need an excuse to go creep on people in sarasota</t>
  </si>
  <si>
    <t>Where you. What happen</t>
  </si>
  <si>
    <t>I was gonna ask you lol but i think its at 7</t>
  </si>
  <si>
    <t>Ur cash-balance is currently 500 pounds - to maximize ur cash-in now send GO to 86688 only 150p/meg. CC: 08718720201 HG/Suite342/2lands Row/W1j6HL</t>
  </si>
  <si>
    <t>PRIVATE! Your 2003 Account Statement for shows 800 un-redeemed S.I.M. points. Call 08715203685 Identifier Code:4xx26 Expires 13/10/04</t>
  </si>
  <si>
    <t>Go chase after her and run her over while she's crossing the street</t>
  </si>
  <si>
    <t>I'd like to tell you my deepest darkest fantasies. Call me 09094646631 just 60p/min. To stop texts call 08712460324 (nat rate)</t>
  </si>
  <si>
    <t>Hey... Very inconvenient for your sis a not huh?</t>
  </si>
  <si>
    <t>Ok i vl..do u know i got adsense approved..</t>
  </si>
  <si>
    <t>* Was really good to see you the other day dudette, been missing you!</t>
  </si>
  <si>
    <t>I want to go to perumbavoor</t>
  </si>
  <si>
    <t>How many times i told in the stage all use to laugh. You not listen aha.</t>
  </si>
  <si>
    <t>(You didn't hear it from me)</t>
  </si>
  <si>
    <t>Thanks for being there for me just to talk to on saturday. You are very dear to me. I cherish having you as a brother and role model.</t>
  </si>
  <si>
    <t>Pls clarify back if an open return ticket that i have can be preponed for me to go back to kerala.</t>
  </si>
  <si>
    <t>Natalie (20/F) is inviting you to be her friend. Reply YES-165 or NO-165 See her: www.SMS.ac/u/natalie2k9 STOP? Send STOP FRND to 62468</t>
  </si>
  <si>
    <t>She ran off with a younger man. we will make pretty babies together :)</t>
  </si>
  <si>
    <t>Jamster! To get your free wallpaper text HEART to 88888 now! T&amp;C apply. 16 only. Need Help? Call 08701213186.</t>
  </si>
  <si>
    <t>O ic lol. Should play 9 doors sometime yo</t>
  </si>
  <si>
    <t>Dunno, my dad said he coming home 2 bring us out 4 lunch. Yup i go w u lor. I call u when i reach school lor...</t>
  </si>
  <si>
    <t>Desires- u going to doctor 4 liver. And get a bit stylish. Get ur hair managed. Thats it.</t>
  </si>
  <si>
    <t>Hmmm.still we dont have opener?</t>
  </si>
  <si>
    <t>Yeah so basically any time next week you can get away from your mom &amp;amp; get up before 3</t>
  </si>
  <si>
    <t>I will vote for wherever my heart guides me</t>
  </si>
  <si>
    <t>With my sis lor... We juz watched italian job.</t>
  </si>
  <si>
    <t>Tick, tick, tick .... Where are you ? I could die of loneliness you know ! *pouts* *stomps feet* I need you ...</t>
  </si>
  <si>
    <t>Lmao you know me so well...</t>
  </si>
  <si>
    <t>Am on a train back from northampton so i'm afraid not! I'm staying skyving off today ho ho! Will be around wednesday though. Do you fancy the comedy club this week by the way?</t>
  </si>
  <si>
    <t>Goodnight da thangam I really miss u dear.</t>
  </si>
  <si>
    <t>Hey next sun 1030 there's a basic yoga course... at bugis... We can go for that... Pilates intro next sat.... Tell me what time you r free</t>
  </si>
  <si>
    <t>Geeeee ... Your internet is really bad today, eh ?</t>
  </si>
  <si>
    <t>Free video camera phones with Half Price line rental for 12 mths and 500 cross ntwk mins 100 txts. Call MobileUpd8 08001950382 or Call2OptOut/674</t>
  </si>
  <si>
    <t>I think i am disturbing her da</t>
  </si>
  <si>
    <t>Sorry, I'll call you  later. I am in meeting sir.</t>
  </si>
  <si>
    <t>Havent stuck at orchard in my dad's car. Going 4 dinner now. U leh? So r they free tonight?</t>
  </si>
  <si>
    <t>Ok i also wan 2 watch e 9 pm show...</t>
  </si>
  <si>
    <t>I dunno lei... Like dun haf...</t>
  </si>
  <si>
    <t>But your brother transfered only  &amp;lt;#&amp;gt;  +  &amp;lt;#&amp;gt; . Pa.</t>
  </si>
  <si>
    <t>I calls you later. Afternoon onwords mtnl service get problem in south mumbai. I can hear you but you cann't listen me.</t>
  </si>
  <si>
    <t xml:space="preserve">83039 62735=£450 UK Break AccommodationVouchers terms &amp; conditions apply. 2 claim you mustprovide your claim number which is 15541 </t>
  </si>
  <si>
    <t>Talk to g and x about that</t>
  </si>
  <si>
    <t>Hai dear friends... This is my new &amp;amp; present number..:) By Rajitha Raj (Ranju)</t>
  </si>
  <si>
    <t>5p 4 alfie Moon's Children in need song on ur mob. Tell ur m8s. Txt Tone charity to 8007 for Nokias or Poly charity for polys: zed 08701417012 profit 2 charity.</t>
  </si>
  <si>
    <t>As in different styles?</t>
  </si>
  <si>
    <t>WIN a £200 Shopping spree every WEEK Starting NOW. 2 play text STORE to 88039. SkilGme. TsCs08714740323 1Winawk! age16 £1.50perweeksub.</t>
  </si>
  <si>
    <t>Gud ni8 dear..slp well..take care..swt dreams..Muah..</t>
  </si>
  <si>
    <t>This is the 2nd attempt to contract U, you have won this weeks top prize of either £1000 cash or £200 prize. Just call 09066361921</t>
  </si>
  <si>
    <t>Well, i'm glad you didn't find it totally disagreeable ... Lol</t>
  </si>
  <si>
    <t>Guy, no flash me now. If you go call me, call me. How madam. Take care oh.</t>
  </si>
  <si>
    <t>Do you want a New Nokia 3510i colour phone DeliveredTomorrow? With 300 free minutes to any mobile + 100 free texts + Free Camcorder reply or call 08000930705.</t>
  </si>
  <si>
    <t>Mark works tomorrow. He gets out at 5. His work is by your house so he can meet u afterwards.</t>
  </si>
  <si>
    <t>Keep ur problems in ur heart, b'coz nobody will fight for u. Only u &amp;amp; u have to fight for ur self &amp;amp; win the battle. -VIVEKANAND- G 9t.. SD..
ham	Yeah, give me a call if you've got a minute
ham	HI BABE UAWAKE?FEELLIKW SHIT.JUSTFOUND OUT VIA ALETTER THATMUM GOTMARRIED 4thNOV.BEHIND OURBACKS  FUCKINNICE!SELFISH,DEVIOUSBITCH.ANYWAY,IL CALL U"</t>
  </si>
  <si>
    <t>Amazing : If you rearrange these letters it gives the same meaning... Dormitory = Dirty room Astronomer = Moon starer The eyes = They see Election results = Lies lets recount Mother-in-law = Woman Hitler Eleven plus two =Twelve plus one Its Amazing... !:-)</t>
  </si>
  <si>
    <t>Aiya we discuss later lar... Pick ü up at 4 is it?</t>
  </si>
  <si>
    <t>Hey happy birthday...</t>
  </si>
  <si>
    <t>Sorry i missed your call. Can you please call back.</t>
  </si>
  <si>
    <t>Omg if its not one thing its another. My cat has worms :/ when does this bad day end?</t>
  </si>
  <si>
    <t>Good morning, im suffering from fever and dysentry ..will not be able to come to office today.</t>
  </si>
  <si>
    <t>I wont do anything de.</t>
  </si>
  <si>
    <t>What type of stuff do you sing?</t>
  </si>
  <si>
    <t>St andre, virgil's cream</t>
  </si>
  <si>
    <t>My fri ah... Okie lor,goin 4 my drivin den go shoppin after tt...</t>
  </si>
  <si>
    <t>Gokila is talking with you aha:)</t>
  </si>
  <si>
    <t>Hi Shanil,Rakhesh here.thanks,i have exchanged the uncut diamond stuff.leaving back. Excellent service by Dino and Prem.</t>
  </si>
  <si>
    <t>K.k.this month kotees birthday know?</t>
  </si>
  <si>
    <t xml:space="preserve">But i'm really really broke oh. No amount is too small even  &amp;lt;#&amp;gt; </t>
  </si>
  <si>
    <t>Sorry about that this is my mates phone and i didnt write it love Kate</t>
  </si>
  <si>
    <t>TheMob&gt;Hit the link to get a premium Pink Panther game, the new no. 1 from Sugababes, a crazy Zebra animation or a badass Hoody wallpaper-all 4 FREE!</t>
  </si>
  <si>
    <t>Ah, well that confuses things, doesnt it? I thought was friends with now. Maybe i did the wrong thing but i already sort of invited -tho he may not come cos of money.</t>
  </si>
  <si>
    <t>Aight, call me once you're close</t>
  </si>
  <si>
    <t xml:space="preserve">Nope thats fine. I might have a nap tho! </t>
  </si>
  <si>
    <t>This msg is for your mobile content order It has been resent as previous attempt failed due to network error Queries to customersqueries@netvision.uk.com</t>
  </si>
  <si>
    <t>In other news after hassling me to get him weed for a week andres has no money. HAUGHAIGHGTUJHYGUJ</t>
  </si>
  <si>
    <t>Ding me on ya break fassyole! Blacko from londn</t>
  </si>
  <si>
    <t>I REALLY NEED 2 KISS U I MISS U MY BABY FROM UR BABY 4EVA</t>
  </si>
  <si>
    <t>Oh you got many responsibilities.</t>
  </si>
  <si>
    <t>You have 1 new message. Please call 08715205273</t>
  </si>
  <si>
    <t>I've reached sch already...</t>
  </si>
  <si>
    <t xml:space="preserve">December only! Had your mobile 11mths+? You are entitled to update to the latest colour camera mobile for Free! Call The Mobile Update VCo FREE on 08002986906 </t>
  </si>
  <si>
    <t>U definitely need a module from e humanities dis sem izzit? U wan 2 take other modules 1st?</t>
  </si>
  <si>
    <t>Argh why the fuck is nobody in town ;_;</t>
  </si>
  <si>
    <t>Get 3 Lions England tone, reply lionm 4 mono or lionp 4 poly. 4 more go 2 www.ringtones.co.uk, the original n best. Tones 3GBP network operator rates apply.</t>
  </si>
  <si>
    <t xml:space="preserve">Thanks. Fills me with complete calm and reassurance! </t>
  </si>
  <si>
    <t>Aslamalaikkum....insha allah tohar beeen muht albi mufti mahfuuz...meaning same here....</t>
  </si>
  <si>
    <t>Are you driving or training?</t>
  </si>
  <si>
    <t>Lol for real. She told my dad I have cancer</t>
  </si>
  <si>
    <t>PRIVATE! Your 2003 Account Statement for 078</t>
  </si>
  <si>
    <t>Oops I did have it,  &amp;lt;#&amp;gt; ?</t>
  </si>
  <si>
    <t>NOT ENUFCREDEIT TOCALL.SHALL ILEAVE UNI AT 6 +GET A BUS TO YOR HOUSE?</t>
  </si>
  <si>
    <t>Hi Chikku, send some nice msgs</t>
  </si>
  <si>
    <t>He is impossible to argue with and he always treats me like his sub, like he never released me ... Which he did and I will remind him of that if necessary</t>
  </si>
  <si>
    <t>After my work ah... Den 6 plus lor... U workin oso rite... Den go orchard lor, no other place to go liao...</t>
  </si>
  <si>
    <t>To the wonderful Okors, have a great month. We cherish you guys and wish you well each day. MojiBiola</t>
  </si>
  <si>
    <t>Cuz ibored. And don wanna study</t>
  </si>
  <si>
    <t>Wot about on wed nite I am 3 then but only til 9!</t>
  </si>
  <si>
    <t>Any way where are you and what doing.</t>
  </si>
  <si>
    <t>That sucks. I'll go over so u can do my hair. You'll do it free right?</t>
  </si>
  <si>
    <t xml:space="preserve">it's still not working. And this time i also tried adding zeros. That was the savings. The checking is  &amp;lt;#&amp;gt; </t>
  </si>
  <si>
    <t>Hmm... Dunno leh, mayb a bag 4 goigng out dat is not too small. Or jus anything except perfume, smth dat i can keep.</t>
  </si>
  <si>
    <t>Sday only joined.so training we started today:)</t>
  </si>
  <si>
    <t>Sorry * was at the grocers.</t>
  </si>
  <si>
    <t>There are some nice pubs near here or there is Frankie n Bennys near the warner cinema?</t>
  </si>
  <si>
    <t>YOU VE WON! Your 4* Costa Del Sol Holiday or £5000 await collection. Call 09050090044 Now toClaim. SAE, TC s, POBox334, Stockport, SK38xh, Cost£1.50/pm, Max10mins</t>
  </si>
  <si>
    <t xml:space="preserve">Yup... I havent been there before... You want to go for the yoga? I can call up to book </t>
  </si>
  <si>
    <t>Oh shut it. Omg yesterday I had a dream that I had 2 kids both boys. I was so pissed. Not only about the kids but them being boys. I even told mark in my dream that he was changing diapers cause I'm not getting owed in the face.</t>
  </si>
  <si>
    <t>Yeah I imagine he would be really gentle. Unlike the other docs who treat their patients like turkeys.</t>
  </si>
  <si>
    <t>Now that you have started dont stop. Just pray for more good ideas and anything i see that can help you guys i.ll forward you a link.</t>
  </si>
  <si>
    <t>Hi darlin im on helens fone im gonna b up the princes 2 nite please come up tb love Kate</t>
  </si>
  <si>
    <t>I'm in office now da:)where are you?</t>
  </si>
  <si>
    <t>Aiyar u so poor thing... I give u my support k... Jia you! I'll think of u...</t>
  </si>
  <si>
    <t>Oh unintentionally not bad timing. Great. Fingers  the trains play along! Will give fifteen min warning.</t>
  </si>
  <si>
    <t>Get your garden ready for summer with a FREE selection of summer bulbs and seeds worth £33:50 only with The Scotsman this Saturday. To stop go2 notxt.co.uk</t>
  </si>
  <si>
    <t>K..then come wenever u lik to come and also tel vikky to come by getting free time..:-)</t>
  </si>
  <si>
    <t>Pls call me da. What happen.</t>
  </si>
  <si>
    <t>Happy new year to u and ur family...may this new year bring happiness , stability and tranquility to ur vibrant colourful life:):)</t>
  </si>
  <si>
    <t>No problem with the renewal. I.ll do it right away but i dont know his details.</t>
  </si>
  <si>
    <t>Idk. I'm sitting here in a stop and shop parking lot right now bawling my eyes out because i feel like i'm a failure in everything. Nobody wants me and now i feel like i'm failing you.</t>
  </si>
  <si>
    <t>Haven't left yet so probably gonna be here til dinner</t>
  </si>
  <si>
    <t>Like  &amp;lt;#&amp;gt; , same question</t>
  </si>
  <si>
    <t>MY NEW YEARS EVE WAS OK. I WENT TO A PARTY WITH MY BOYFRIEND. WHO IS THIS SI THEN HEY</t>
  </si>
  <si>
    <t>Sir, I need Velusamy sir's date of birth and company bank facilities details.</t>
  </si>
  <si>
    <t>K k:) sms chat with me.</t>
  </si>
  <si>
    <t>I will come with karnan car. Please wait till 6pm will directly goto doctor.</t>
  </si>
  <si>
    <t>No but the bluray player can</t>
  </si>
  <si>
    <t>Ok... Then r we meeting later?</t>
  </si>
  <si>
    <t>Lol no. I just need to cash in my nitros. Hurry come on before I crash out!</t>
  </si>
  <si>
    <t>Just send a text. We'll skype later.</t>
  </si>
  <si>
    <t>Ok leave no need to ask</t>
  </si>
  <si>
    <t>Ü still got lessons?  Ü in sch?</t>
  </si>
  <si>
    <t>Y she dun believe leh? I tot i told her it's true already. I thk she muz c us tog then she believe.</t>
  </si>
  <si>
    <t>Oh did you charge camera</t>
  </si>
  <si>
    <t>I‘ve got some salt, you can rub it in my open wounds if you like!</t>
  </si>
  <si>
    <t>Now i'm going for lunch.</t>
  </si>
  <si>
    <t>I'm in school now n i'll be in da lab doing some stuff give me a call when ü r done.</t>
  </si>
  <si>
    <t>Aight, text me tonight and we'll see what's up</t>
  </si>
  <si>
    <t>U 2.</t>
  </si>
  <si>
    <t>Water logging in desert. Geoenvironmental implications.</t>
  </si>
  <si>
    <t xml:space="preserve">Very strange.  and  are watching the 2nd one now but i'm in bed. Sweet dreams, miss u </t>
  </si>
  <si>
    <t>SMS AUCTION - A BRAND NEW Nokia 7250 is up 4 auction today! Auction is FREE 2 join &amp; take part! Txt NOKIA to 86021 now!</t>
  </si>
  <si>
    <t xml:space="preserve">Hi hope u r both ok, he said he would text and he hasn't, have u seen him, let me down gently please </t>
  </si>
  <si>
    <t>Babe! I fucking love you too !! You know? Fuck it was so good to hear your voice. I so need that. I crave it. I can't get enough. I adore you, Ahmad *kisses*</t>
  </si>
  <si>
    <t>K sure am in my relatives home. Sms me de. Pls:-)</t>
  </si>
  <si>
    <t>Fuuuuck I need to stop sleepin, sup</t>
  </si>
  <si>
    <t>I'm in town now so i'll jus take mrt down later.</t>
  </si>
  <si>
    <t>I just cooked a rather nice salmon a la you</t>
  </si>
  <si>
    <t>I uploaded mine to Facebook</t>
  </si>
  <si>
    <t>WHAT TIME U WRKIN?</t>
  </si>
  <si>
    <t>ree entry in 2 a weekly comp for a chance to win an ipod. Txt POD to 80182 to get entry (std txt rate) T&amp;C's apply 08452810073 for details 18+</t>
  </si>
  <si>
    <t>Our records indicate u maybe entitled to 5000 pounds in compensation for the Accident you had. To claim 4 free reply with CLAIM to this msg. 2 stop txt STOP</t>
  </si>
  <si>
    <t>Oh oh... Den muz change plan liao... Go back have to yan jiu again...</t>
  </si>
  <si>
    <t>It's wylie, you in tampa or sarasota?</t>
  </si>
  <si>
    <t>Ok... Take ur time n enjoy ur dinner...</t>
  </si>
  <si>
    <t>Darren was saying dat if u meeting da ge den we dun meet 4 dinner. Cos later u leave xy will feel awkward. Den u meet him 4 lunch lor.</t>
  </si>
  <si>
    <t xml:space="preserve">Spook up your mob with a Halloween collection of a logo &amp; pic message plus a free eerie tone, txt CARD SPOOK to 8007 zed 08701417012150p per logo/pic </t>
  </si>
  <si>
    <t>I like cheap! But i‘m happy to splash out on the wine if it makes you feel better..</t>
  </si>
  <si>
    <t>She.s fine. I have had difficulties with her phone. It works with mine. Can you pls send her another friend request.</t>
  </si>
  <si>
    <t>Ugh my leg hurts. Musta overdid it on mon.</t>
  </si>
  <si>
    <t>Call Germany for only 1 pence per minute! Call from a fixed line via access number 0844 861 85 85. No prepayment. Direct access! www.telediscount.co.uk</t>
  </si>
  <si>
    <t>WOT STUDENT DISCOUNT CAN U GET ON BOOKS?</t>
  </si>
  <si>
    <t>How come she can get it? Should b quite diff to guess rite...</t>
  </si>
  <si>
    <t>Had your mobile 11mths ? Update for FREE to Oranges latest colour camera mobiles &amp; unlimited weekend calls. Call Mobile Upd8 on freefone 08000839402 or 2StopTxt</t>
  </si>
  <si>
    <t>Babe, I'm answering you, can't you see me ? Maybe you'd better reboot YM ... I got the photo ... It's great !</t>
  </si>
  <si>
    <t>Hi.what you think about match?</t>
  </si>
  <si>
    <t>I know you are thinkin malaria. But relax, children cant handle malaria. She would have been worse and its gastroenteritis. If she takes enough to replace her loss her temp will reduce. And if you give her malaria meds now she will just vomit. Its a self limiting illness she has which means in a few days it will completely stop</t>
  </si>
  <si>
    <t>Dai i downloaded but there is only exe file which i can only run that exe after installing.</t>
  </si>
  <si>
    <t>It is only yesterday true true.</t>
  </si>
  <si>
    <t>K.k.how is your business now?</t>
  </si>
  <si>
    <t>3 pa but not selected.</t>
  </si>
  <si>
    <t>Well thats nice. Too bad i cant eat it</t>
  </si>
  <si>
    <t>I accidentally brought em home in the box</t>
  </si>
  <si>
    <t>Pls she needs to dat slowly or she will vomit more.</t>
  </si>
  <si>
    <t>I have to take exam with in march 3</t>
  </si>
  <si>
    <t>Jane babes not goin 2 wrk, feel ill after lst nite. Foned in already cover 4 me chuck.:-)</t>
  </si>
  <si>
    <t>5 nights...We nt staying at port step liao...Too ex</t>
  </si>
  <si>
    <t>If I die I want u to have all my stuffs.</t>
  </si>
  <si>
    <t>OH FUCK. JUSWOKE UP IN A BED ON A BOATIN THE DOCKS. SLEPT WID 25 YEAR OLD. SPINOUT! GIV U DA GOSSIP L8R. XXX</t>
  </si>
  <si>
    <t>I re-met alex nichols from middle school and it turns out he's dealing!</t>
  </si>
  <si>
    <t>PRIVATE! Your 2003 Account Statement for &lt;fone no&gt; shows 800 un-redeemed S. I. M. points. Call 08715203656 Identifier Code: 42049 Expires 26/10/04</t>
  </si>
  <si>
    <t>It means u could not keep ur words.</t>
  </si>
  <si>
    <t>Nope, I'm still in the market</t>
  </si>
  <si>
    <t>I realise you are a busy guy and i'm trying not to be a bother. I have to get some exams outta the way and then try the cars. Do have a gr8 day</t>
  </si>
  <si>
    <t>Hey what how about your project. Started aha da.</t>
  </si>
  <si>
    <t>Ok cool. See ya then.</t>
  </si>
  <si>
    <t>Am on the uworld site. Am i buying the qbank only or am i buying it with the self assessment also?</t>
  </si>
  <si>
    <t xml:space="preserve">Someonone you know is trying to contact you via our dating service! To find out who it could be call from your mobile or landline 09064015307 BOX334SK38ch </t>
  </si>
  <si>
    <t>Yeah I can still give you a ride</t>
  </si>
  <si>
    <t>Jay wants to work out first, how's 4 sound?</t>
  </si>
  <si>
    <t>Gud gud..k, chikku tke care.. sleep well gud nyt</t>
  </si>
  <si>
    <t>Hmm thinking lor...</t>
  </si>
  <si>
    <t>Of course ! Don't tease me ... You know I simply must see ! *grins* ... Do keep me posted my prey ... *loving smile* *devouring kiss*</t>
  </si>
  <si>
    <t>thanks for the temales it was wonderful. Thank. Have a great week.</t>
  </si>
  <si>
    <t>Thank you princess! I want to see your nice juicy booty...</t>
  </si>
  <si>
    <t>Haven't eaten all day. I'm sitting here staring at this juicy pizza and I can't eat it. These meds are ruining my life.</t>
  </si>
  <si>
    <t>U come n search tat vid..not finishd..</t>
  </si>
  <si>
    <t>K I'm leaving soon, be there a little after 9</t>
  </si>
  <si>
    <t>Urgent! Please call 09061213237 from a landline. £5000 cash or a 4* holiday await collection. T &amp;Cs SAE PO Box 177 M227XY. 16+</t>
  </si>
  <si>
    <t>Yeah work is fine, started last week, all the same stuff as before, dull but easy and guys are fun!</t>
  </si>
  <si>
    <t>You do your studies alone without anyones help. If you cant no need to study.</t>
  </si>
  <si>
    <t>Please tell me not all of my car keys are in your purse</t>
  </si>
  <si>
    <t>I didnt get anything da</t>
  </si>
  <si>
    <t>Ok... Sweet dreams...</t>
  </si>
  <si>
    <t>Well she's in for a big surprise!</t>
  </si>
  <si>
    <t>1 in cbe. 2 in chennai.</t>
  </si>
  <si>
    <t>Can help u swoop by picking u up from wherever ur other birds r meeting if u want.</t>
  </si>
  <si>
    <t>If anyone calls for a treadmill say you'll buy it. Make sure its working. I found an ad on Craigslist selling for $ &amp;lt;#&amp;gt; .</t>
  </si>
  <si>
    <t>I absolutely LOVE South Park! I only recently started watching the office.</t>
  </si>
  <si>
    <t>Did you see that film:)</t>
  </si>
  <si>
    <t>Pls speak with me. I wont ask anything other then you friendship.</t>
  </si>
  <si>
    <t>Gud ni8.swt drms.take care</t>
  </si>
  <si>
    <t>HI DARLIN ITS KATE ARE U UP FOR DOIN SOMETHIN TONIGHT? IM GOING TO A PUB CALLED THE SWAN OR SOMETHING WITH MY PARENTS FOR ONE DRINK SO PHONE ME IF U CAN</t>
  </si>
  <si>
    <t>Anything lar then ü not going home 4 dinner?</t>
  </si>
  <si>
    <t>ER, ENJOYIN INDIANS AT THE MO..yeP. SaLL gOoD HehE ;&gt; hows bout u shexy? Pete Xx</t>
  </si>
  <si>
    <t xml:space="preserve">If you don't, your prize will go to another customer. T&amp;C at www.t-c.biz 18+ 150p/min Polo Ltd Suite 373 London W1J 6HL Please call back if busy </t>
  </si>
  <si>
    <t>Did u fix the teeth?if not do it asap.ok take care.</t>
  </si>
  <si>
    <t>So u wan 2 come for our dinner tonight a not?</t>
  </si>
  <si>
    <t>Hello.How u doing?What u been up 2?When will u b moving out of the flat, cos I will need to arrange to pick up the lamp, etc. Take care. Hello caroline!</t>
  </si>
  <si>
    <t>Its too late:)but its k.wish you the same.</t>
  </si>
  <si>
    <t>Hi. Hope ur day * good! Back from walk, table booked for half eight. Let me know when ur coming over.</t>
  </si>
  <si>
    <t>Oh yeah clearly it's my fault</t>
  </si>
  <si>
    <t>Dunno leh cant remember mayb lor. So wat time r we meeting tmr?</t>
  </si>
  <si>
    <t>Best msg: It's hard to be with a person, when u know that one more step foward will make u fall in love.. &amp;amp; One step back can ruin ur friendship.. good night:-) ...</t>
  </si>
  <si>
    <t>URGENT! Your Mobile number has been awarded with a £2000 prize GUARANTEED. Call 09061790126 from land line. Claim 3030. Valid 12hrs only 150ppm</t>
  </si>
  <si>
    <t>Vikky, come around  &amp;lt;TIME&amp;gt; ..</t>
  </si>
  <si>
    <t>And how you will do that, princess? :)</t>
  </si>
  <si>
    <t>I have gone into get info bt dont know what to do</t>
  </si>
  <si>
    <t>Yeah, probably here for a while</t>
  </si>
  <si>
    <t>I'm still pretty weak today .. Bad day ?</t>
  </si>
  <si>
    <t>Hey ! Don't forget ... You are MINE ... For ME ... My possession ... MY property ... MMM ... *childish smile* ...</t>
  </si>
  <si>
    <t>An excellent thought by a misundrstud frnd: I knw u hate me bt the day wen u'll knw the truth u'll hate urself:-( Gn:-)</t>
  </si>
  <si>
    <t>Hey! Congrats 2u2. id luv 2 but ive had 2 go home!</t>
  </si>
  <si>
    <t>Dear where you. Call me</t>
  </si>
  <si>
    <t>Xy trying smth now. U eat already? We havent...</t>
  </si>
  <si>
    <t>Urgent! Please call 09061213237 from landline. £5000 cash or a luxury 4* Canary Islands Holiday await collection. T&amp;Cs SAE PO Box 177. M227XY. 150ppm. 16+</t>
  </si>
  <si>
    <t>I donno its in your genes or something</t>
  </si>
  <si>
    <t xml:space="preserve">XMAS iscoming &amp; ur awarded either £500 CD gift vouchers &amp; free entry 2 r £100 weekly draw txt MUSIC to 87066 TnC www.Ldew.com1win150ppmx3age16subscription </t>
  </si>
  <si>
    <t>Alex says he's not ok with you not being ok with it</t>
  </si>
  <si>
    <t>Are u coming to the funeral home</t>
  </si>
  <si>
    <t>My darling sister. How are you doing. When's school resuming. Is there a minimum wait period before you reapply? Do take care</t>
  </si>
  <si>
    <t>I.ll hand her my phone to chat wit u</t>
  </si>
  <si>
    <t>Well good morning mr . Hows london treatin' ya treacle?</t>
  </si>
  <si>
    <t>I can't make it tonight</t>
  </si>
  <si>
    <t>About  &amp;lt;#&amp;gt; bucks. The banks fees are fixed. Better to call the bank and find out.</t>
  </si>
  <si>
    <t>I can. But it will tell quite long, cos i haven't finish my film yet...</t>
  </si>
  <si>
    <t>Pls ask macho how much is budget for bb bold 2 is cos i saw a new one for  &amp;lt;#&amp;gt;  dollars.</t>
  </si>
  <si>
    <t>Hi missed your Call and my mumHas beendropping red wine all over theplace! what is your adress?</t>
  </si>
  <si>
    <t>Ill be at yours in about 3 mins but look out for me</t>
  </si>
  <si>
    <t>What you did in  leave.</t>
  </si>
  <si>
    <t>I'm coming back on Thursday. Yay. Is it gonna be ok to get the money. Cheers. Oh yeah and how are you. Everything alright. Hows school. Or do you call it work now</t>
  </si>
  <si>
    <t>Jolly good! By the way,  will give u tickets for sat eve 7.30. Speak before then x</t>
  </si>
  <si>
    <t>yeah, that's what I was thinking</t>
  </si>
  <si>
    <t>K.k:)i'm going to tirunelvali this week to see my uncle ..i already spend the amount by taking dress .so only i want money.i will give it on feb 1</t>
  </si>
  <si>
    <t>Here got ur favorite oyster... N got my favorite sashimi... Ok lar i dun say already... Wait ur stomach start rumbling...</t>
  </si>
  <si>
    <t>My sister going to earn more than me da.</t>
  </si>
  <si>
    <t>Jus finish watching tv... U?</t>
  </si>
  <si>
    <t>K, fyi I'm back in my parents' place in south tampa so I might need to do the deal somewhere else</t>
  </si>
  <si>
    <t>Good morning, my Love ... I go to sleep now and wish you a great day full of feeling better and opportunity ... You are my last thought babe, I LOVE YOU *kiss*</t>
  </si>
  <si>
    <t>Kothi print out marandratha.</t>
  </si>
  <si>
    <t>But we havent got da topic yet rite?</t>
  </si>
  <si>
    <t>Ok no problem... Yup i'm going to sch at 4 if i rem correctly...</t>
  </si>
  <si>
    <t>Thanks, I'll keep that in mind</t>
  </si>
  <si>
    <t>Aah bless! How's your arm?</t>
  </si>
  <si>
    <t>Dear Sir,Salam Alaikkum.Pride and Pleasure meeting you today at the Tea Shop.We are pleased to send you our contact number at Qatar.Rakhesh an Indian.Pls save our Number.Respectful Regards.</t>
  </si>
  <si>
    <t>Gal n boy walking in d park. gal-can i hold ur hand? boy-y? do u think i would run away? gal-no, jst wana c how it feels walking in heaven with an prince..GN:-)</t>
  </si>
  <si>
    <t>What makes you most happy?</t>
  </si>
  <si>
    <t>Wishing you a wonderful week.</t>
  </si>
  <si>
    <t>Sweet heart how are you?</t>
  </si>
  <si>
    <t>Sir, waiting for your letter.</t>
  </si>
  <si>
    <t>Dude im no longer a pisces. Im an aquarius now.</t>
  </si>
  <si>
    <t>X course it 2yrs. Just so her messages on messenger lik you r sending me</t>
  </si>
  <si>
    <t>I think steyn surely get one wicket:)</t>
  </si>
  <si>
    <t>Neither [in sterm voice] - i'm studying. All fine with me! Not sure the  thing will be resolved, tho. Anyway. Have a fab hols</t>
  </si>
  <si>
    <t>Garbage bags, eggs, jam, bread, hannaford wheat chex</t>
  </si>
  <si>
    <t>No. It's not pride. I'm almost  &amp;lt;#&amp;gt;  years old and shouldn't be takin money from my kid. You're not supposed to have to deal with this stuff. This is grownup stuff--why i don't tell you.</t>
  </si>
  <si>
    <t>Sounds better than my evening im just doing my costume. Im not sure what time i finish tomorrow but i will txt you at the end.</t>
  </si>
  <si>
    <t>My birthday is on feb  &amp;lt;#&amp;gt;  da. .</t>
  </si>
  <si>
    <t>So when do you wanna gym?</t>
  </si>
  <si>
    <t>You'd like that wouldn't you? Jerk!</t>
  </si>
  <si>
    <t>Are u awake? Is there snow there?</t>
  </si>
  <si>
    <t>And of course you should make a stink!</t>
  </si>
  <si>
    <t>u r subscribed 2 TEXTCOMP 250 wkly comp. 1st wk?s free question follows, subsequent wks charged@150p/msg.2 unsubscribe txt STOP 2 84128,custcare 08712405020</t>
  </si>
  <si>
    <t>No go. No openings for that room 'til after thanksgiving without an upcharge.</t>
  </si>
  <si>
    <t>When you guys planning on coming over?</t>
  </si>
  <si>
    <t>Wat ü doing now?</t>
  </si>
  <si>
    <t>No sir. That's why i had an 8-hr trip on the bus last week. Have another audition next wednesday but i think i might drive this time.</t>
  </si>
  <si>
    <t>Do I? I thought I put it back in the box</t>
  </si>
  <si>
    <t>I'm home...</t>
  </si>
  <si>
    <t>No one interested. May be some business plan.</t>
  </si>
  <si>
    <t>Yup it's at paragon... I havent decided whether 2 cut yet... Hee...</t>
  </si>
  <si>
    <t>Good morning princess! Have a great day!</t>
  </si>
  <si>
    <t>Guai... Ü shd haf seen him when he's naughty... Ü so free today? Can go jogging...</t>
  </si>
  <si>
    <t>Aiyo cos i sms ü then ü neva reply so i wait 4 ü to reply lar. I tot ü havent finish ur lab wat.</t>
  </si>
  <si>
    <t>Living is very simple.. Loving is also simple.. Laughing is too simple.. Winning is tooo simple.. But, Being 'SIMPLE' is very difficult...;-) :-)</t>
  </si>
  <si>
    <t>Tell me something. Thats okay.</t>
  </si>
  <si>
    <t>Hmm. Shall i bring a bottle of wine to keep us amused? Just joking! I'll still bring a bottle. Red or white? See you tomorrow</t>
  </si>
  <si>
    <t>This is ur face test ( 1 2 3 4 5 6 7 8 9  &amp;lt;#&amp;gt;  ) select any number i will tell ur face astrology.... am waiting. quick reply...</t>
  </si>
  <si>
    <t>Hey, iouri gave me your number, I'm wylie, ryan's friend</t>
  </si>
  <si>
    <t>Yep get with the program. You're slacking.</t>
  </si>
  <si>
    <t>I'm in inside office..still filling forms.don know when they leave me.</t>
  </si>
  <si>
    <t>I think your mentor is , but not 100 percent sure.</t>
  </si>
  <si>
    <t>Call 09095350301 and send our girls into erotic ecstacy. Just 60p/min. To stop texts call 08712460324 (nat rate)</t>
  </si>
  <si>
    <t>A £400 XMAS REWARD IS WAITING FOR YOU! Our computer has randomly picked you from our loyal mobile customers to receive a £400 reward. Just call 09066380611</t>
  </si>
  <si>
    <t>Just trying to figure out when I'm suppose to see a couple different people this week. We said we'd get together but I didn't set dates</t>
  </si>
  <si>
    <t>IMPORTANT MESSAGE. This is a final contact attempt. You have important messages waiting out our customer claims dept. Expires 13/4/04. Call 08717507382 NOW!</t>
  </si>
  <si>
    <t xml:space="preserve">Hi mom we might be back later than  &amp;lt;#&amp;gt; </t>
  </si>
  <si>
    <t>dating:i have had two of these. Only started after i sent a text to talk sport radio last week. Any connection do you think or coincidence?</t>
  </si>
  <si>
    <t>Lol, oh you got a friend for the dog ?</t>
  </si>
  <si>
    <t>Ok., is any problem to u frm him? Wats matter?</t>
  </si>
  <si>
    <t>K I'll head out in a few mins, see you there</t>
  </si>
  <si>
    <t>I don't want you to leave. But i'm barely doing what i can to stay sane. fighting with you constantly isn't helping.</t>
  </si>
  <si>
    <t>The current leading bid is 151. To pause this auction send OUT. Customer Care: 08718726270</t>
  </si>
  <si>
    <t>Free entry to the gr8prizes wkly comp 4 a chance to win the latest Nokia 8800, PSP or £250 cash every wk.TXT GREAT to 80878 http//www.gr8prizes.com 08715705022</t>
  </si>
  <si>
    <t>Somebody set up a website where you can play hold em using eve online spacebucks</t>
  </si>
  <si>
    <t>Its sunny in california. The weather's just cool</t>
  </si>
  <si>
    <t>You have 1 new message. Call 0207-083-6089</t>
  </si>
  <si>
    <t>I can make it up there, squeezed  &amp;lt;#&amp;gt;  bucks out of my dad</t>
  </si>
  <si>
    <t>Good day to You too.Pray for me.Remove the teeth as its painful maintaining other stuff.</t>
  </si>
  <si>
    <t>How are you babes. Hope your doing ok. I had a shit nights sleep. I fell asleep at 5.Im knackered and im dreading work tonight. What are thou upto tonight. X</t>
  </si>
  <si>
    <t>How do friends help us in problems? They give the most stupid suggestion that Lands us into another problem and helps us forgt the previous problem</t>
  </si>
  <si>
    <t>I will be gentle baby! Soon you will be taking all  &amp;lt;#&amp;gt;  inches deep inside your tight pussy...</t>
  </si>
  <si>
    <t>NOT MUCH NO FIGHTS. IT WAS A GOOD NITE!!</t>
  </si>
  <si>
    <t>Nt joking seriously i told</t>
  </si>
  <si>
    <t>Watching ajith film ah?</t>
  </si>
  <si>
    <t>Ooooooh I forgot to tell u I can get on yoville on my phone</t>
  </si>
  <si>
    <t>All done, all handed in. Don't know if mega shop in asda counts as celebration but thats what i'm doing!</t>
  </si>
  <si>
    <t>I dont know exactly could you ask chechi.</t>
  </si>
  <si>
    <t>Dunno lei shd b driving lor cos i go sch 1 hr oni.</t>
  </si>
  <si>
    <t>As in i want custom officer discount oh.</t>
  </si>
  <si>
    <t>That's necessarily respectful</t>
  </si>
  <si>
    <t>Hi. Hope you had a good day. Have a better night.</t>
  </si>
  <si>
    <t>And he's apparently bffs with carly quick now</t>
  </si>
  <si>
    <t>HARD BUT TRUE: How much you show &amp;amp;  express your love to someone....that much it will hurt when they leave you or you get seperated...!鈥┾??〨ud evening...</t>
  </si>
  <si>
    <t>Babes I think I got ur brolly I left it in English wil bring it in 2mrw 4 u luv Franxx</t>
  </si>
  <si>
    <t>Hi babe its me thanks for coming even though it didnt go that well!i just wanted my bed! Hope to see you soon love and kisses xxx</t>
  </si>
  <si>
    <t>So gd got free ice cream... I oso wan...</t>
  </si>
  <si>
    <t>Pls give her prometazine syrup. 5mls then  &amp;lt;#&amp;gt; mins later feed.</t>
  </si>
  <si>
    <t>So how many days since then?</t>
  </si>
  <si>
    <t>Dear are you angry i was busy dear</t>
  </si>
  <si>
    <t>Yup he msg me: is tat yijue? Then i tot it's my group mate cos we meeting today mah... I'm askin if ü leaving earlier or wat mah cos mayb ü haf to walk v far...</t>
  </si>
  <si>
    <t>... Are you in the pub?</t>
  </si>
  <si>
    <t>There is a first time for everything :)</t>
  </si>
  <si>
    <t>Daddy, shu shu is looking 4 u... U wan me 2 tell him u're not in singapore or wat?</t>
  </si>
  <si>
    <t>I ask if u meeting da ge tmr nite...</t>
  </si>
  <si>
    <t>Gr8. So how do you handle the victoria island traffic. Plus when's the album due</t>
  </si>
  <si>
    <t>Nite nite pocay wocay luv u more than n e thing 4eva I promise ring u 2morrowxxxx</t>
  </si>
  <si>
    <t>East coast</t>
  </si>
  <si>
    <t>You should get more chicken broth if you want ramen unless there's some I don't know about</t>
  </si>
  <si>
    <t>My slave! I want you to take 2 or 3 pictures of yourself today in bright light on your cell phone! Bright light!</t>
  </si>
  <si>
    <t>Nope. I just forgot. Will show next week</t>
  </si>
  <si>
    <t>So how are you really. What are you up to. How's the masters. And so on.</t>
  </si>
  <si>
    <t>I'm at bruce &amp;amp; fowler now but I'm in my mom's car so I can't park (long story)</t>
  </si>
  <si>
    <t>I dont know oh. Hopefully this month.</t>
  </si>
  <si>
    <t>Hi elaine, is today's meeting confirmed?</t>
  </si>
  <si>
    <t>Ok k..sry i knw 2 siva..tats y i askd..</t>
  </si>
  <si>
    <t>U horrible gal... U knew dat i was going out wif him yest n u still come n ask me...</t>
  </si>
  <si>
    <t>Oh yeah! And my diet just flew out the window</t>
  </si>
  <si>
    <t>Santa Calling! Would your little ones like a call from Santa Xmas eve? Call 09058094583 to book your time.</t>
  </si>
  <si>
    <t>You didnt complete your gist oh.</t>
  </si>
  <si>
    <t>Er yeah, i will b there at 15:26, sorry! Just tell me which pub/cafe to sit in and come wen u can</t>
  </si>
  <si>
    <t>If you can make it any time tonight or whenever you can it's cool, just text me whenever you're around</t>
  </si>
  <si>
    <t>If I was I wasn't paying attention</t>
  </si>
  <si>
    <t>Thanx a lot 4 ur help!</t>
  </si>
  <si>
    <t>You're gonna have to be way more specific than that</t>
  </si>
  <si>
    <t>Jesus armand really is trying to tell everybody he can find</t>
  </si>
  <si>
    <t>I'm wif him now buying tix lar...</t>
  </si>
  <si>
    <t>Mode men or have you left.</t>
  </si>
  <si>
    <t>Am slow in using biola's fne</t>
  </si>
  <si>
    <t>What are youdoing later? Sar xxx</t>
  </si>
  <si>
    <t>Hey i've booked the 2 lessons on sun liao...</t>
  </si>
  <si>
    <t>Thank you. do you generally date the brothas?</t>
  </si>
  <si>
    <t>By the way, make sure u get train to worc foregate street not shrub hill. Have fun night x</t>
  </si>
  <si>
    <t>I thought i'd get him a watch, just cos thats the kind of thing u get4an18th. And he loves so much!</t>
  </si>
  <si>
    <t>You have won a guaranteed 32000 award or maybe even £1000 cash to claim ur award call free on 0800 ..... (18+). Its a legitimat efreefone number wat do u think???</t>
  </si>
  <si>
    <t>Good morning. At the repair shop--the ONLY reason i'm up at this hour.</t>
  </si>
  <si>
    <t>And that's fine, I got enough bud to last most of the night at least</t>
  </si>
  <si>
    <t>I am back. Good journey! Let me know if you need any of the receipts. Shall i tell you like the pendent?</t>
  </si>
  <si>
    <t>So that takes away some money worries</t>
  </si>
  <si>
    <t>aight we can pick some up, you open before tonight?</t>
  </si>
  <si>
    <t>Latest News! Police station toilet stolen, cops have nothing to go on!</t>
  </si>
  <si>
    <t>Sac needs to carry on:)</t>
  </si>
  <si>
    <t>Just sing HU. I think its also important to find someone female that know the place well preferably a citizen that is also smart to help you navigate through. Even things like choosing a phone plan require guidance. When in doubt ask especially girls.</t>
  </si>
  <si>
    <t>What???? Hello wats talks email address?</t>
  </si>
  <si>
    <t>Except theres a chick with huge boobs.</t>
  </si>
  <si>
    <t>Im just wondering what your doing right now?</t>
  </si>
  <si>
    <t>Wishing you a beautiful day. Each moment revealing even more things to keep you smiling. Do enjoy it.</t>
  </si>
  <si>
    <t>For the most sparkling shopping breaks from 45 per person; call 0121 2025050 or visit www.shortbreaks.org.uk</t>
  </si>
  <si>
    <t>If you hear a loud scream in about &amp;lt;#&amp;gt; minutes its cause my Gyno will be shoving things up me that don't belong :/</t>
  </si>
  <si>
    <t>Ok i thk i got it. Then u wan me 2 come now or wat?</t>
  </si>
  <si>
    <t>Txt: CALL to No: 86888 &amp; claim your reward of 3 hours talk time to use from your phone now! Subscribe6GBP/mnth inc 3hrs 16 stop?txtStop www.gamb.tv</t>
  </si>
  <si>
    <t>U GOIN OUT 2NITE?</t>
  </si>
  <si>
    <t>I will treasure every moment we spend together...</t>
  </si>
  <si>
    <t>Shall I bring us a bottle of wine to keep us amused? Only joking! I‘ll bring one anyway</t>
  </si>
  <si>
    <t>http//tms. widelive.com/index. wml?id=820554ad0a1705572711&amp;first=true¡C C Ringtone¡</t>
  </si>
  <si>
    <t>URGENT! Last weekend's draw shows that you have won £1000 cash or a Spanish holiday! CALL NOW 09050000332 to claim. T&amp;C: RSTM, SW7 3SS. 150ppm</t>
  </si>
  <si>
    <t>I thought slide is enough.</t>
  </si>
  <si>
    <t>Well obviously not because all the people in my cool college life went home ;_;</t>
  </si>
  <si>
    <t>Ok lor ü reaching then message me.</t>
  </si>
  <si>
    <t>Where's mummy's boy ? Is he being good or bad ? Is he being positive or negative ? Why is mummy being made to wait? Hmmmm?</t>
  </si>
  <si>
    <t>Dhoni have luck to win some big title.so we will win:)</t>
  </si>
  <si>
    <t>Yes princess! I want to please you every night. Your wish is my command...</t>
  </si>
  <si>
    <t>No probably  &amp;lt;#&amp;gt; %.</t>
  </si>
  <si>
    <t>Really do hope the work doesnt get stressful. Have a gr8 day.</t>
  </si>
  <si>
    <t>Have you seen who's back at Holby?!</t>
  </si>
  <si>
    <t>Shall call now dear having food</t>
  </si>
  <si>
    <t>URGENT We are trying to contact you Last weekends draw shows u have won a £1000 prize GUARANTEED Call 09064017295 Claim code K52 Valid 12hrs 150p pm</t>
  </si>
  <si>
    <t xml:space="preserve">So li hai... Me bored now da lecturer repeating last weeks stuff waste time... </t>
  </si>
  <si>
    <t>, ,  and  picking them up from various points | going 2 yeovil | and they will do the motor project 4 3 hours | and then u take them home. || 12 2 5.30 max. || Very easy</t>
  </si>
  <si>
    <t>Also fuck you and your family for going to rhode island or wherever the fuck and leaving me all alone the week I have a new bong &amp;gt;:(</t>
  </si>
  <si>
    <t>Ofcourse I also upload some songs</t>
  </si>
  <si>
    <t>2p per min to call Germany 08448350055 from your BT line. Just 2p per min. Check PlanetTalkInstant.com for info &amp; T's &amp; C's. Text stop to opt out</t>
  </si>
  <si>
    <t>Oh thanks a lot..i already bought 2 eggs ..</t>
  </si>
  <si>
    <t>U studying in sch or going home? Anyway i'll b going 2 sch later.</t>
  </si>
  <si>
    <t>Marvel Mobile Play the official Ultimate Spider-man game (£4.50) on ur mobile right now. Text SPIDER to 83338 for the game &amp; we ll send u a FREE 8Ball wallpaper</t>
  </si>
  <si>
    <t>I think if he rule tamilnadu..then its very tough for our people.</t>
  </si>
  <si>
    <t>Cool, we shall go and see, have to go to tip anyway. Are you at home, got something to drop in later? So lets go to town tonight! Maybe mum can take us in.</t>
  </si>
  <si>
    <t>Good afternoon, my love ... How goes your day ? How did you sleep ? I hope your well, my boytoy ... I think of you ...</t>
  </si>
  <si>
    <t>Yes... I trust u to buy new stuff ASAP so I can try it out</t>
  </si>
  <si>
    <t>Why did I wake up on my own &amp;gt;:(</t>
  </si>
  <si>
    <t>Now get step 2 outta the way. Congrats again.</t>
  </si>
  <si>
    <t>Love has one law; Make happy the person you love. In the same way friendship has one law; Never make ur friend feel alone until you are alive.... Gud night</t>
  </si>
  <si>
    <t>PRIVATE! Your 2003 Account Statement for 07808247860 shows 800 un-redeemed S. I. M. points. Call 08719899229 Identifier Code: 40411 Expires 06/11/04</t>
  </si>
  <si>
    <t>Apo all other are mokka players only</t>
  </si>
  <si>
    <t>Perhaps * is much easy give your account identification, so i will tomorrow at UNI</t>
  </si>
  <si>
    <t>Wait . I will msg after  &amp;lt;#&amp;gt;  min.</t>
  </si>
  <si>
    <t>What i told before i tell. Stupid hear after i wont tell anything to you. You dad called to my brother and spoken. Not with me.</t>
  </si>
  <si>
    <t>God's love has no limit. God's grace has no measure. God's power has no boundaries. May u have God's endless blessings always in ur life...!! Gud ni8</t>
  </si>
  <si>
    <t>I want to be inside you every night...</t>
  </si>
  <si>
    <t>Machan you go to gym tomorrow,  i wil come late goodnight.</t>
  </si>
  <si>
    <t>Lol they were mad at first but then they woke up and gave in.</t>
  </si>
  <si>
    <t>It‘s reassuring, in this crazy world.</t>
  </si>
  <si>
    <t>Just making dinner, you ?</t>
  </si>
  <si>
    <t>Yes. Please leave at  &amp;lt;#&amp;gt; . So that at  &amp;lt;#&amp;gt;  we can leave</t>
  </si>
  <si>
    <t xml:space="preserve">Oh... Okie lor...We go on sat... </t>
  </si>
  <si>
    <t>You are a great role model. You are giving so much and i really wish each day for a miracle but God as a reason for everything and i must say i wish i knew why but i dont. I've looked up to you since i was young and i still do. Have a great day.</t>
  </si>
  <si>
    <t>Ya, i'm referin to mei's ex wat... No ah, waitin 4 u to treat, somebody shld b rich liao...So gd, den u dun have to work frm tmr onwards...</t>
  </si>
  <si>
    <t>Miles and smiles r made frm same letters but do u know d difference..? smile on ur face keeps me happy even though I am miles away from u.. :-)keep smiling.. Good nyt</t>
  </si>
  <si>
    <t>By the way, i've put a skip right outside the front of the house so you can see which house it is. Just pull up before it.</t>
  </si>
  <si>
    <t>Can you pls send me that company name. In saibaba colany</t>
  </si>
  <si>
    <t>No. I dont want to hear anything</t>
  </si>
  <si>
    <t>You are a big chic. Common. Declare</t>
  </si>
  <si>
    <t>Thats cool. I want to please you...</t>
  </si>
  <si>
    <t>Going to join tomorrow.</t>
  </si>
  <si>
    <t>I want to tell you how bad I feel that basically the only times I text you lately are when I need drugs</t>
  </si>
  <si>
    <t>PRIVATE! Your 2003 Account Statement for shows 800 un-redeemed S.I.M. points. Call 08718738001 Identifier Code: 49557 Expires 26/11/04</t>
  </si>
  <si>
    <t>Total disappointment, when I texted you was the craziest shit got :(</t>
  </si>
  <si>
    <t>Its just the effect of irritation. Just ignore it</t>
  </si>
  <si>
    <t>What about this one then.</t>
  </si>
  <si>
    <t>I think that tantrum's finished so yeah I'll be by at some point</t>
  </si>
  <si>
    <t>Compliments to you. Was away from the system. How your side.</t>
  </si>
  <si>
    <t>happened here while you were adventuring</t>
  </si>
  <si>
    <t xml:space="preserve">Hey chief, can you give me a bell when you get this. Need to talk to you about this royal visit on the 1st june. </t>
  </si>
  <si>
    <t>Ok which your another number</t>
  </si>
  <si>
    <t>Aiyah ok wat as long as got improve can already wat...</t>
  </si>
  <si>
    <t>Want explicit SEX in 30 secs? Ring 02073162414 now! Costs 20p/min Gsex POBOX 2667 WC1N 3XX</t>
  </si>
  <si>
    <t>I can't believe how attached I am to seeing you every day. I know you will do the best you can to get to me babe. I will go to teach my class at your midnight</t>
  </si>
  <si>
    <t>ASKED 3MOBILE IF 0870 CHATLINES INCLU IN FREE MINS. INDIA CUST SERVs SED YES. L8ER GOT MEGA BILL. 3 DONT GIV A SHIT. BAILIFF DUE IN DAYS. I O £250 3 WANT £800</t>
  </si>
  <si>
    <t>Yeah it's jus rite...</t>
  </si>
  <si>
    <t>Armand says get your ass over to epsilon</t>
  </si>
  <si>
    <t>U still havent got urself a jacket ah?</t>
  </si>
  <si>
    <t>I'm taking derek &amp;amp; taylor to walmart, if I'm not back by the time you're done just leave the mouse on my desk and I'll text you when priscilla's ready</t>
  </si>
  <si>
    <t>Hi its in durban are you still on this number</t>
  </si>
  <si>
    <t>Ic. There are a lotta childporn cars then.</t>
  </si>
  <si>
    <t>Had your contract mobile 11 Mnths? Latest Motorola, Nokia etc. all FREE! Double Mins &amp; Text on Orange tariffs. TEXT YES for callback, no to remove from records.</t>
  </si>
  <si>
    <t>No, I was trying it all weekend ;V</t>
  </si>
  <si>
    <t>You know, wot people wear. T shirts, jumpers, hat, belt, is all we know. We r at Cribbs</t>
  </si>
  <si>
    <t>Cool, what time you think you can get here?</t>
  </si>
  <si>
    <t>Wen did you get so spiritual and deep. That's great</t>
  </si>
  <si>
    <t>Have a safe trip to Nigeria. Wish you happiness and very soon company to share moments with</t>
  </si>
  <si>
    <t>Well keep in mind I've only got enough gas for one more round trip barring a sudden influx of cash</t>
  </si>
  <si>
    <t>Yeh. Indians was nice. Tho it did kane me off a bit he he. We shud go out 4 a drink sometime soon. Mite hav 2 go 2 da works 4 a laugh soon. Love Pete x x</t>
  </si>
  <si>
    <t>Yes i have. So that's why u texted. Pshew...missing you so much</t>
  </si>
  <si>
    <t>No. I meant the calculation is the same. That  &amp;lt;#&amp;gt; units at  &amp;lt;#&amp;gt; . This school is really expensive. Have you started practicing your accent. Because its important. And have you decided if you are doing 4years of dental school or if you'll just do the nmde exam.</t>
  </si>
  <si>
    <t>if you aren't here in the next  &amp;lt;#&amp;gt;  hours imma flip my shit</t>
  </si>
  <si>
    <t>Anything lor. Juz both of us lor.</t>
  </si>
  <si>
    <t>Get me out of this dump heap. My mom decided to come to lowes. BORING.</t>
  </si>
  <si>
    <t>Ok lor... Sony ericsson salesman... I ask shuhui then she say quite gd 2 use so i considering...</t>
  </si>
  <si>
    <t>Ard 6 like dat lor.</t>
  </si>
  <si>
    <t>Why don't you wait 'til at least wednesday to see if you get your .</t>
  </si>
  <si>
    <t>Huh y lei...</t>
  </si>
  <si>
    <t>REMINDER FROM O2: To get 2.50 pounds free call credit and details of great offers pls reply 2 this text with your valid name, house no and postcode</t>
  </si>
  <si>
    <t>This is the 2nd time we have tried 2 contact u. U have won the £750 Pound prize. 2 claim is easy, call 087187272008 NOW1! Only 10p per minute. BT-national-rate.</t>
  </si>
  <si>
    <t>Will ü b going to esplanade fr home?</t>
  </si>
  <si>
    <t>Pity, * was in mood for that. So...any other suggestions?</t>
  </si>
  <si>
    <t>The guy did some bitching but I acted like i'd be interested in buying something else next week and he gave it to us for free</t>
  </si>
  <si>
    <t>Rofl. Its true to its name</t>
  </si>
  <si>
    <t>Use the Naïve Bayes Code provided (or code of your choice) to classify the email data in the SpamHam tab.</t>
  </si>
  <si>
    <t>Use 30% of the data for testing.</t>
  </si>
  <si>
    <t>Display the following below.</t>
  </si>
  <si>
    <t>Your code</t>
  </si>
  <si>
    <t>An In-sample confusion matrix.</t>
  </si>
  <si>
    <t>An OOS confusion matrix.</t>
  </si>
  <si>
    <t>Linear Discriminant Analysis</t>
  </si>
  <si>
    <t>loan_amnt</t>
  </si>
  <si>
    <t>int_rate</t>
  </si>
  <si>
    <t>home_ownership</t>
  </si>
  <si>
    <t>annual_inc</t>
  </si>
  <si>
    <t>term</t>
  </si>
  <si>
    <t>employment_years</t>
  </si>
  <si>
    <t>loan_outcome</t>
  </si>
  <si>
    <t>RENT</t>
  </si>
  <si>
    <t>MORTGAGE</t>
  </si>
  <si>
    <t>OWN</t>
  </si>
  <si>
    <t>OTHER</t>
  </si>
  <si>
    <t>Fit a linear regression model data of your choice.</t>
  </si>
  <si>
    <t>Use the Shapley code in R, or code of your choice, to explain the forecasts for 5 observations.</t>
  </si>
  <si>
    <t>Note: The Shap values may take time to generate, so you may want to make the OOS set smaller.</t>
  </si>
  <si>
    <t>5 plots of Shap values.</t>
  </si>
  <si>
    <t>RCode_Shapley1</t>
  </si>
  <si>
    <t>RCode_Shapley2</t>
  </si>
  <si>
    <t>Rotation</t>
  </si>
  <si>
    <t>Observations</t>
    <phoneticPr fontId="1" type="noConversion"/>
  </si>
  <si>
    <t>class</t>
    <phoneticPr fontId="1" type="noConversion"/>
  </si>
  <si>
    <t>Projection</t>
  </si>
  <si>
    <t>b1</t>
    <phoneticPr fontId="1" type="noConversion"/>
  </si>
  <si>
    <t>b2</t>
    <phoneticPr fontId="1" type="noConversion"/>
  </si>
  <si>
    <t>Rescale</t>
    <phoneticPr fontId="1" type="noConversion"/>
  </si>
  <si>
    <t>b1</t>
  </si>
  <si>
    <t>b2</t>
  </si>
  <si>
    <t>mu1</t>
  </si>
  <si>
    <t>mu2</t>
  </si>
  <si>
    <r>
      <t>s</t>
    </r>
    <r>
      <rPr>
        <vertAlign val="superscript"/>
        <sz val="14"/>
        <color theme="1"/>
        <rFont val="Calibri (Body)"/>
      </rPr>
      <t>2</t>
    </r>
    <r>
      <rPr>
        <vertAlign val="subscript"/>
        <sz val="14"/>
        <color theme="1"/>
        <rFont val="Calibri (Body)"/>
      </rPr>
      <t>1</t>
    </r>
  </si>
  <si>
    <r>
      <t>s</t>
    </r>
    <r>
      <rPr>
        <vertAlign val="superscript"/>
        <sz val="14"/>
        <color theme="1"/>
        <rFont val="Calibri (Body)"/>
      </rPr>
      <t>2</t>
    </r>
    <r>
      <rPr>
        <vertAlign val="subscript"/>
        <sz val="14"/>
        <color theme="1"/>
        <rFont val="Calibri (Body)"/>
      </rPr>
      <t>2</t>
    </r>
  </si>
  <si>
    <t>num</t>
  </si>
  <si>
    <t>den</t>
  </si>
  <si>
    <t>obj</t>
  </si>
  <si>
    <t>Constraint1</t>
  </si>
  <si>
    <t>LDA_Rotation</t>
  </si>
  <si>
    <t>LDA_UnConstrained</t>
  </si>
  <si>
    <t>LDA_Constrained</t>
  </si>
  <si>
    <t>LDA_Solver</t>
  </si>
  <si>
    <t>LDA_RCode</t>
  </si>
  <si>
    <t>For classification with a decision tree, what metric can be used to measure the quality of a split?</t>
  </si>
  <si>
    <t>Use the LDA Code provided (or code of your choice) on the Lending Club data set or a data set of your choice.</t>
  </si>
  <si>
    <t>The weights for the betas</t>
  </si>
  <si>
    <t>A plot of the histograms of the new means.</t>
  </si>
  <si>
    <t>ShapCode1</t>
  </si>
  <si>
    <t>ShapCode2</t>
  </si>
  <si>
    <t>Video</t>
  </si>
  <si>
    <t>Naïve Bayes Text Code</t>
  </si>
  <si>
    <t>LDA</t>
  </si>
  <si>
    <t>PCA_Rotation1</t>
  </si>
  <si>
    <t>PCA_Rotation2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</si>
</sst>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
    <numFmt numFmtId="165" formatCode="0.000000"/>
    <numFmt numFmtId="166" formatCode="0.0"/>
  </numFmts>
  <fonts count="23" x14ac:knownFonts="1">
    <font>
      <sz val="12"/>
      <color theme="1"/>
      <name val="Calibri"/>
      <family val="2"/>
      <scheme val="minor"/>
    </font>
    <font>
      <sz val="20"/>
      <color theme="1"/>
      <name val="Calibri"/>
      <family val="2"/>
      <scheme val="minor"/>
    </font>
    <font>
      <sz val="16"/>
      <color theme="1"/>
      <name val="Calibri"/>
      <family val="2"/>
      <scheme val="minor"/>
    </font>
    <font>
      <u/>
      <sz val="12"/>
      <color theme="10"/>
      <name val="Calibri"/>
      <family val="2"/>
      <scheme val="minor"/>
    </font>
    <font>
      <sz val="12"/>
      <color theme="1"/>
      <name val="Calibri"/>
      <family val="2"/>
      <scheme val="minor"/>
    </font>
    <font>
      <u/>
      <sz val="11"/>
      <color theme="10"/>
      <name val="Calibri"/>
      <family val="2"/>
      <scheme val="minor"/>
    </font>
    <font>
      <sz val="8"/>
      <name val="Calibri"/>
      <family val="2"/>
      <scheme val="minor"/>
    </font>
    <font>
      <u/>
      <sz val="20"/>
      <color theme="1"/>
      <name val="Calibri"/>
      <family val="2"/>
      <scheme val="minor"/>
    </font>
    <font>
      <vertAlign val="subscript"/>
      <sz val="20"/>
      <color theme="1"/>
      <name val="Calibri (Body)"/>
    </font>
    <font>
      <sz val="22"/>
      <color theme="1"/>
      <name val="Calibri"/>
      <family val="2"/>
      <scheme val="minor"/>
    </font>
    <font>
      <b/>
      <sz val="12"/>
      <color rgb="FFFFFFFF"/>
      <name val="Arial"/>
      <family val="2"/>
    </font>
    <font>
      <sz val="12"/>
      <color rgb="FF000000"/>
      <name val="Arial"/>
      <family val="2"/>
    </font>
    <font>
      <sz val="20"/>
      <color theme="0" tint="-0.249977111117893"/>
      <name val="Calibri"/>
      <family val="2"/>
      <scheme val="minor"/>
    </font>
    <font>
      <u/>
      <sz val="20"/>
      <color theme="10"/>
      <name val="Calibri"/>
      <family val="2"/>
      <scheme val="minor"/>
    </font>
    <font>
      <u/>
      <sz val="28"/>
      <color theme="10"/>
      <name val="Calibri"/>
      <family val="2"/>
      <scheme val="minor"/>
    </font>
    <font>
      <sz val="20"/>
      <color theme="1"/>
      <name val="Symbol"/>
      <charset val="2"/>
    </font>
    <font>
      <sz val="12"/>
      <color theme="1"/>
      <name val="Calibri"/>
      <family val="2"/>
      <charset val="134"/>
      <scheme val="minor"/>
    </font>
    <font>
      <sz val="14"/>
      <color theme="1"/>
      <name val="Calibri"/>
      <family val="2"/>
      <scheme val="minor"/>
    </font>
    <font>
      <sz val="14"/>
      <color theme="0" tint="-0.14999847407452621"/>
      <name val="Calibri"/>
      <family val="2"/>
      <scheme val="minor"/>
    </font>
    <font>
      <b/>
      <sz val="14"/>
      <color theme="1"/>
      <name val="Calibri"/>
      <family val="2"/>
      <scheme val="minor"/>
    </font>
    <font>
      <sz val="14"/>
      <name val="Calibri"/>
      <family val="2"/>
      <scheme val="minor"/>
    </font>
    <font>
      <vertAlign val="superscript"/>
      <sz val="14"/>
      <color theme="1"/>
      <name val="Calibri (Body)"/>
    </font>
    <font>
      <vertAlign val="subscript"/>
      <sz val="14"/>
      <color theme="1"/>
      <name val="Calibri (Body)"/>
    </font>
  </fonts>
  <fills count="14">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rgb="FF00B0F0"/>
        <bgColor indexed="64"/>
      </patternFill>
    </fill>
    <fill>
      <patternFill patternType="solid">
        <fgColor rgb="FFB4D07A"/>
        <bgColor indexed="64"/>
      </patternFill>
    </fill>
    <fill>
      <patternFill patternType="solid">
        <fgColor theme="0"/>
        <bgColor indexed="64"/>
      </patternFill>
    </fill>
    <fill>
      <patternFill patternType="solid">
        <fgColor rgb="FF1089DA"/>
        <bgColor indexed="64"/>
      </patternFill>
    </fill>
    <fill>
      <patternFill patternType="solid">
        <fgColor rgb="FFFF0000"/>
        <bgColor indexed="64"/>
      </patternFill>
    </fill>
  </fills>
  <borders count="13">
    <border>
      <left/>
      <right/>
      <top/>
      <bottom/>
      <diagonal/>
    </border>
    <border>
      <left/>
      <right/>
      <top/>
      <bottom style="thin">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rgb="FF9E9E9E"/>
      </left>
      <right style="thin">
        <color rgb="FF9E9E9E"/>
      </right>
      <top style="thin">
        <color rgb="FF9E9E9E"/>
      </top>
      <bottom style="thin">
        <color rgb="FF9E9E9E"/>
      </bottom>
      <diagonal/>
    </border>
  </borders>
  <cellStyleXfs count="6">
    <xf numFmtId="0" fontId="0" fillId="0" borderId="0"/>
    <xf numFmtId="0" fontId="3" fillId="0" borderId="0" applyNumberFormat="0" applyFill="0" applyBorder="0" applyAlignment="0" applyProtection="0"/>
    <xf numFmtId="0" fontId="4" fillId="0" borderId="0"/>
    <xf numFmtId="0" fontId="5" fillId="0" borderId="0" applyNumberFormat="0" applyFill="0" applyBorder="0" applyAlignment="0" applyProtection="0"/>
    <xf numFmtId="0" fontId="4" fillId="0" borderId="0"/>
    <xf numFmtId="0" fontId="16" fillId="0" borderId="0"/>
  </cellStyleXfs>
  <cellXfs count="97">
    <xf numFmtId="0" fontId="0" fillId="0" borderId="0" xfId="0"/>
    <xf numFmtId="0" fontId="1" fillId="2" borderId="0" xfId="0" applyFont="1" applyFill="1"/>
    <xf numFmtId="0" fontId="2" fillId="2" borderId="0" xfId="0" applyFont="1" applyFill="1"/>
    <xf numFmtId="0" fontId="3" fillId="2" borderId="0" xfId="1" applyFill="1"/>
    <xf numFmtId="0" fontId="7" fillId="2" borderId="0" xfId="0" applyFont="1" applyFill="1"/>
    <xf numFmtId="0" fontId="1" fillId="2" borderId="0" xfId="0" applyFont="1" applyFill="1" applyAlignment="1">
      <alignment horizontal="right"/>
    </xf>
    <xf numFmtId="0" fontId="1" fillId="2" borderId="0" xfId="0" applyFont="1" applyFill="1" applyAlignment="1">
      <alignment horizontal="center"/>
    </xf>
    <xf numFmtId="0" fontId="0" fillId="2" borderId="0" xfId="0" applyFill="1"/>
    <xf numFmtId="0" fontId="0" fillId="2" borderId="6" xfId="0" applyFill="1" applyBorder="1"/>
    <xf numFmtId="0" fontId="0" fillId="2" borderId="7" xfId="0" applyFill="1" applyBorder="1"/>
    <xf numFmtId="0" fontId="1" fillId="4" borderId="0" xfId="0" applyFont="1" applyFill="1"/>
    <xf numFmtId="49" fontId="1" fillId="2" borderId="0" xfId="0" applyNumberFormat="1" applyFont="1" applyFill="1"/>
    <xf numFmtId="0" fontId="1" fillId="3" borderId="0" xfId="0" applyFont="1" applyFill="1"/>
    <xf numFmtId="49" fontId="1" fillId="4" borderId="0" xfId="0" applyNumberFormat="1" applyFont="1" applyFill="1"/>
    <xf numFmtId="0" fontId="0" fillId="2" borderId="0" xfId="0" applyFill="1" applyAlignment="1">
      <alignment horizontal="right"/>
    </xf>
    <xf numFmtId="0" fontId="1" fillId="2" borderId="0" xfId="0" applyFont="1" applyFill="1" applyAlignment="1">
      <alignment horizontal="left"/>
    </xf>
    <xf numFmtId="0" fontId="1" fillId="6" borderId="0" xfId="0" applyFont="1" applyFill="1"/>
    <xf numFmtId="0" fontId="1" fillId="7" borderId="0" xfId="0" applyFont="1" applyFill="1"/>
    <xf numFmtId="0" fontId="1" fillId="7" borderId="2" xfId="0" applyFont="1" applyFill="1" applyBorder="1"/>
    <xf numFmtId="0" fontId="1" fillId="7" borderId="3" xfId="0" applyFont="1" applyFill="1" applyBorder="1"/>
    <xf numFmtId="0" fontId="1" fillId="7" borderId="4" xfId="0" applyFont="1" applyFill="1" applyBorder="1"/>
    <xf numFmtId="0" fontId="1" fillId="7" borderId="6" xfId="0" applyFont="1" applyFill="1" applyBorder="1"/>
    <xf numFmtId="0" fontId="1" fillId="7" borderId="7" xfId="0" applyFont="1" applyFill="1" applyBorder="1"/>
    <xf numFmtId="0" fontId="1" fillId="7" borderId="9" xfId="0" applyFont="1" applyFill="1" applyBorder="1"/>
    <xf numFmtId="0" fontId="1" fillId="7" borderId="1" xfId="0" applyFont="1" applyFill="1" applyBorder="1"/>
    <xf numFmtId="0" fontId="1" fillId="7" borderId="10" xfId="0" applyFont="1" applyFill="1" applyBorder="1"/>
    <xf numFmtId="2" fontId="1" fillId="2" borderId="0" xfId="0" applyNumberFormat="1" applyFont="1" applyFill="1"/>
    <xf numFmtId="0" fontId="1" fillId="8" borderId="0" xfId="0" applyFont="1" applyFill="1"/>
    <xf numFmtId="0" fontId="1" fillId="9" borderId="0" xfId="0" applyFont="1" applyFill="1"/>
    <xf numFmtId="0" fontId="1" fillId="9" borderId="2" xfId="0" applyFont="1" applyFill="1" applyBorder="1"/>
    <xf numFmtId="0" fontId="1" fillId="9" borderId="3" xfId="0" applyFont="1" applyFill="1" applyBorder="1"/>
    <xf numFmtId="0" fontId="1" fillId="9" borderId="4" xfId="0" applyFont="1" applyFill="1" applyBorder="1"/>
    <xf numFmtId="2" fontId="1" fillId="2" borderId="0" xfId="0" applyNumberFormat="1" applyFont="1" applyFill="1" applyAlignment="1">
      <alignment horizontal="center"/>
    </xf>
    <xf numFmtId="164" fontId="1" fillId="2" borderId="0" xfId="0" applyNumberFormat="1" applyFont="1" applyFill="1" applyAlignment="1">
      <alignment horizontal="center"/>
    </xf>
    <xf numFmtId="0" fontId="1" fillId="9" borderId="6" xfId="0" applyFont="1" applyFill="1" applyBorder="1"/>
    <xf numFmtId="0" fontId="1" fillId="9" borderId="7" xfId="0" applyFont="1" applyFill="1" applyBorder="1"/>
    <xf numFmtId="0" fontId="1" fillId="9" borderId="9" xfId="0" applyFont="1" applyFill="1" applyBorder="1"/>
    <xf numFmtId="0" fontId="1" fillId="9" borderId="1" xfId="0" applyFont="1" applyFill="1" applyBorder="1"/>
    <xf numFmtId="0" fontId="1" fillId="9" borderId="10" xfId="0" applyFont="1" applyFill="1" applyBorder="1"/>
    <xf numFmtId="0" fontId="1" fillId="2" borderId="0" xfId="0" applyFont="1" applyFill="1" applyBorder="1" applyAlignment="1">
      <alignment horizontal="center"/>
    </xf>
    <xf numFmtId="0" fontId="1" fillId="6" borderId="0" xfId="0" applyFont="1" applyFill="1" applyBorder="1"/>
    <xf numFmtId="0" fontId="1" fillId="7" borderId="0" xfId="0" applyFont="1" applyFill="1" applyBorder="1"/>
    <xf numFmtId="0" fontId="1" fillId="2" borderId="0" xfId="0" applyFont="1" applyFill="1" applyBorder="1"/>
    <xf numFmtId="0" fontId="1" fillId="9" borderId="0" xfId="0" applyFont="1" applyFill="1" applyBorder="1"/>
    <xf numFmtId="0" fontId="1" fillId="2" borderId="0" xfId="0" applyFont="1" applyFill="1" applyAlignment="1">
      <alignment horizontal="center"/>
    </xf>
    <xf numFmtId="165" fontId="1" fillId="2" borderId="0" xfId="0" applyNumberFormat="1" applyFont="1" applyFill="1" applyAlignment="1">
      <alignment horizontal="center"/>
    </xf>
    <xf numFmtId="0" fontId="9" fillId="2" borderId="0" xfId="0" applyFont="1" applyFill="1"/>
    <xf numFmtId="166" fontId="1" fillId="2" borderId="0" xfId="0" applyNumberFormat="1" applyFont="1" applyFill="1" applyAlignment="1">
      <alignment horizontal="center"/>
    </xf>
    <xf numFmtId="0" fontId="0" fillId="2" borderId="11" xfId="0" applyFill="1" applyBorder="1"/>
    <xf numFmtId="0" fontId="0" fillId="6" borderId="0" xfId="0" applyFill="1"/>
    <xf numFmtId="0" fontId="0" fillId="3" borderId="0" xfId="0" applyFill="1"/>
    <xf numFmtId="0" fontId="0" fillId="7" borderId="0" xfId="0" applyFill="1"/>
    <xf numFmtId="0" fontId="0" fillId="2" borderId="8" xfId="0" applyFill="1" applyBorder="1"/>
    <xf numFmtId="0" fontId="0" fillId="2" borderId="5" xfId="0" applyFill="1" applyBorder="1"/>
    <xf numFmtId="0" fontId="0" fillId="2" borderId="10" xfId="0" applyFill="1" applyBorder="1"/>
    <xf numFmtId="0" fontId="0" fillId="2" borderId="9" xfId="0" applyFill="1" applyBorder="1"/>
    <xf numFmtId="0" fontId="0" fillId="10" borderId="0" xfId="0" applyFill="1"/>
    <xf numFmtId="0" fontId="0" fillId="11" borderId="0" xfId="0" applyFill="1"/>
    <xf numFmtId="0" fontId="0" fillId="2" borderId="4" xfId="0" applyFill="1" applyBorder="1"/>
    <xf numFmtId="0" fontId="0" fillId="2" borderId="2" xfId="0" applyFill="1" applyBorder="1"/>
    <xf numFmtId="166" fontId="1" fillId="2" borderId="0" xfId="0" applyNumberFormat="1" applyFont="1" applyFill="1" applyAlignment="1">
      <alignment horizontal="left"/>
    </xf>
    <xf numFmtId="0" fontId="1" fillId="5" borderId="0" xfId="0" applyFont="1" applyFill="1"/>
    <xf numFmtId="0" fontId="10" fillId="12" borderId="12" xfId="0" applyFont="1" applyFill="1" applyBorder="1" applyAlignment="1">
      <alignment horizontal="center" vertical="center" wrapText="1" readingOrder="1"/>
    </xf>
    <xf numFmtId="0" fontId="11" fillId="0" borderId="12" xfId="0" applyFont="1" applyBorder="1" applyAlignment="1">
      <alignment horizontal="center" vertical="center" wrapText="1" readingOrder="1"/>
    </xf>
    <xf numFmtId="0" fontId="1" fillId="5" borderId="0" xfId="0" applyFont="1" applyFill="1" applyAlignment="1">
      <alignment horizontal="center"/>
    </xf>
    <xf numFmtId="2" fontId="1" fillId="5" borderId="0" xfId="0" applyNumberFormat="1" applyFont="1" applyFill="1"/>
    <xf numFmtId="0" fontId="1" fillId="2" borderId="0" xfId="0" applyFont="1" applyFill="1" applyAlignment="1">
      <alignment horizontal="center"/>
    </xf>
    <xf numFmtId="0" fontId="12" fillId="2" borderId="2" xfId="0" applyFont="1" applyFill="1" applyBorder="1" applyAlignment="1">
      <alignment horizontal="right"/>
    </xf>
    <xf numFmtId="0" fontId="12" fillId="2" borderId="3" xfId="0" applyFont="1" applyFill="1" applyBorder="1" applyAlignment="1">
      <alignment horizontal="right"/>
    </xf>
    <xf numFmtId="0" fontId="12" fillId="2" borderId="4" xfId="0" applyFont="1" applyFill="1" applyBorder="1" applyAlignment="1">
      <alignment horizontal="right"/>
    </xf>
    <xf numFmtId="2" fontId="12" fillId="2" borderId="9" xfId="0" applyNumberFormat="1" applyFont="1" applyFill="1" applyBorder="1"/>
    <xf numFmtId="2" fontId="12" fillId="2" borderId="1" xfId="0" applyNumberFormat="1" applyFont="1" applyFill="1" applyBorder="1"/>
    <xf numFmtId="2" fontId="12" fillId="2" borderId="10" xfId="0" applyNumberFormat="1" applyFont="1" applyFill="1" applyBorder="1"/>
    <xf numFmtId="166" fontId="1" fillId="2" borderId="0" xfId="0" applyNumberFormat="1" applyFont="1" applyFill="1"/>
    <xf numFmtId="3" fontId="1" fillId="2" borderId="0" xfId="0" applyNumberFormat="1" applyFont="1" applyFill="1"/>
    <xf numFmtId="0" fontId="0" fillId="2" borderId="0" xfId="0" applyFill="1" applyAlignment="1">
      <alignment horizontal="center"/>
    </xf>
    <xf numFmtId="0" fontId="13" fillId="2" borderId="0" xfId="1" applyFont="1" applyFill="1"/>
    <xf numFmtId="0" fontId="14" fillId="2" borderId="0" xfId="1" applyFont="1" applyFill="1"/>
    <xf numFmtId="0" fontId="1" fillId="2" borderId="0" xfId="0" applyFont="1" applyFill="1" applyAlignment="1">
      <alignment wrapText="1"/>
    </xf>
    <xf numFmtId="11" fontId="0" fillId="0" borderId="0" xfId="0" applyNumberFormat="1"/>
    <xf numFmtId="0" fontId="17" fillId="2" borderId="0" xfId="5" applyFont="1" applyFill="1"/>
    <xf numFmtId="0" fontId="18" fillId="2" borderId="0" xfId="5" applyFont="1" applyFill="1"/>
    <xf numFmtId="0" fontId="19" fillId="2" borderId="0" xfId="5" applyFont="1" applyFill="1"/>
    <xf numFmtId="0" fontId="17" fillId="2" borderId="0" xfId="5" applyFont="1" applyFill="1" applyAlignment="1">
      <alignment horizontal="center" vertical="center"/>
    </xf>
    <xf numFmtId="0" fontId="18" fillId="2" borderId="0" xfId="5" applyFont="1" applyFill="1" applyAlignment="1">
      <alignment horizontal="center" vertical="center"/>
    </xf>
    <xf numFmtId="0" fontId="17" fillId="3" borderId="0" xfId="5" applyFont="1" applyFill="1" applyAlignment="1">
      <alignment horizontal="center" vertical="center"/>
    </xf>
    <xf numFmtId="0" fontId="20" fillId="2" borderId="2" xfId="5" applyFont="1" applyFill="1" applyBorder="1" applyAlignment="1">
      <alignment horizontal="center" vertical="center"/>
    </xf>
    <xf numFmtId="0" fontId="20" fillId="2" borderId="3" xfId="5" applyFont="1" applyFill="1" applyBorder="1" applyAlignment="1">
      <alignment horizontal="center" vertical="center"/>
    </xf>
    <xf numFmtId="0" fontId="20" fillId="2" borderId="4" xfId="5" applyFont="1" applyFill="1" applyBorder="1" applyAlignment="1">
      <alignment horizontal="center" vertical="center"/>
    </xf>
    <xf numFmtId="0" fontId="20" fillId="2" borderId="6" xfId="5" applyFont="1" applyFill="1" applyBorder="1" applyAlignment="1">
      <alignment horizontal="center" vertical="center"/>
    </xf>
    <xf numFmtId="0" fontId="20" fillId="2" borderId="0" xfId="5" applyFont="1" applyFill="1" applyAlignment="1">
      <alignment horizontal="center" vertical="center"/>
    </xf>
    <xf numFmtId="0" fontId="20" fillId="2" borderId="7" xfId="5" applyFont="1" applyFill="1" applyBorder="1" applyAlignment="1">
      <alignment horizontal="center" vertical="center"/>
    </xf>
    <xf numFmtId="0" fontId="20" fillId="2" borderId="9" xfId="5" applyFont="1" applyFill="1" applyBorder="1" applyAlignment="1">
      <alignment horizontal="center" vertical="center"/>
    </xf>
    <xf numFmtId="0" fontId="20" fillId="2" borderId="1" xfId="5" applyFont="1" applyFill="1" applyBorder="1" applyAlignment="1">
      <alignment horizontal="center" vertical="center"/>
    </xf>
    <xf numFmtId="0" fontId="20" fillId="2" borderId="10" xfId="5" applyFont="1" applyFill="1" applyBorder="1" applyAlignment="1">
      <alignment horizontal="center" vertical="center"/>
    </xf>
    <xf numFmtId="2" fontId="17" fillId="13" borderId="0" xfId="5" applyNumberFormat="1" applyFont="1" applyFill="1"/>
    <xf numFmtId="0" fontId="3" fillId="2" borderId="0" xfId="1" applyFill="1" applyAlignment="1">
      <alignment horizontal="left"/>
    </xf>
  </cellXfs>
  <cellStyles count="6">
    <cellStyle name="Hyperlink" xfId="1" builtinId="8"/>
    <cellStyle name="Hyperlink 2" xfId="3" xr:uid="{2F744772-EABA-B140-BBAD-2CEB03EC37B2}"/>
    <cellStyle name="Normal" xfId="0" builtinId="0"/>
    <cellStyle name="Normal 2" xfId="2" xr:uid="{25EADAC8-437D-9A4D-B1B8-28F675F25804}"/>
    <cellStyle name="Normal 3" xfId="5" xr:uid="{B981EBA7-FA89-5644-8C79-F19EA93C8845}"/>
    <cellStyle name="Normal 6" xfId="4" xr:uid="{4B3537F5-6B8E-2149-8D19-FCB92977DD53}"/>
  </cellStyles>
  <dxfs count="0"/>
  <tableStyles count="0" defaultTableStyle="TableStyleMedium2" defaultPivotStyle="PivotStyleLight16"/>
  <colors>
    <mruColors>
      <color rgb="FFFF2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externalLink" Target="externalLinks/externalLink13.xml"/><Relationship Id="rId89" Type="http://schemas.openxmlformats.org/officeDocument/2006/relationships/externalLink" Target="externalLinks/externalLink18.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externalLink" Target="externalLinks/externalLink3.xml"/><Relationship Id="rId79" Type="http://schemas.openxmlformats.org/officeDocument/2006/relationships/externalLink" Target="externalLinks/externalLink8.xml"/><Relationship Id="rId5" Type="http://schemas.openxmlformats.org/officeDocument/2006/relationships/worksheet" Target="worksheets/sheet5.xml"/><Relationship Id="rId90" Type="http://schemas.openxmlformats.org/officeDocument/2006/relationships/externalLink" Target="externalLinks/externalLink19.xml"/><Relationship Id="rId95" Type="http://schemas.openxmlformats.org/officeDocument/2006/relationships/styles" Target="styles.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externalLink" Target="externalLinks/externalLink9.xml"/><Relationship Id="rId85" Type="http://schemas.openxmlformats.org/officeDocument/2006/relationships/externalLink" Target="externalLinks/externalLink1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externalLink" Target="externalLinks/externalLink4.xml"/><Relationship Id="rId83" Type="http://schemas.openxmlformats.org/officeDocument/2006/relationships/externalLink" Target="externalLinks/externalLink12.xml"/><Relationship Id="rId88" Type="http://schemas.openxmlformats.org/officeDocument/2006/relationships/externalLink" Target="externalLinks/externalLink17.xml"/><Relationship Id="rId91" Type="http://schemas.openxmlformats.org/officeDocument/2006/relationships/externalLink" Target="externalLinks/externalLink20.xml"/><Relationship Id="rId9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externalLink" Target="externalLinks/externalLink2.xml"/><Relationship Id="rId78" Type="http://schemas.openxmlformats.org/officeDocument/2006/relationships/externalLink" Target="externalLinks/externalLink7.xml"/><Relationship Id="rId81" Type="http://schemas.openxmlformats.org/officeDocument/2006/relationships/externalLink" Target="externalLinks/externalLink10.xml"/><Relationship Id="rId86" Type="http://schemas.openxmlformats.org/officeDocument/2006/relationships/externalLink" Target="externalLinks/externalLink15.xml"/><Relationship Id="rId94" Type="http://schemas.openxmlformats.org/officeDocument/2006/relationships/theme" Target="theme/theme1.xml"/><Relationship Id="rId9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externalLink" Target="externalLinks/externalLink5.xml"/><Relationship Id="rId97"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externalLink" Target="externalLinks/externalLink2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externalLink" Target="externalLinks/externalLink16.xml"/><Relationship Id="rId61" Type="http://schemas.openxmlformats.org/officeDocument/2006/relationships/worksheet" Target="worksheets/sheet61.xml"/><Relationship Id="rId82" Type="http://schemas.openxmlformats.org/officeDocument/2006/relationships/externalLink" Target="externalLinks/externalLink11.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externalLink" Target="externalLinks/externalLink6.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externalLink" Target="externalLinks/externalLink1.xml"/><Relationship Id="rId93" Type="http://schemas.openxmlformats.org/officeDocument/2006/relationships/externalLink" Target="externalLinks/externalLink22.xml"/><Relationship Id="rId98"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Green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GreenPaint1!$C$2</c:f>
              <c:strCache>
                <c:ptCount val="1"/>
                <c:pt idx="0">
                  <c:v>Yellow</c:v>
                </c:pt>
              </c:strCache>
            </c:strRef>
          </c:tx>
          <c:spPr>
            <a:ln w="31750" cap="rnd">
              <a:noFill/>
              <a:round/>
            </a:ln>
            <a:effectLst/>
          </c:spPr>
          <c:marker>
            <c:symbol val="circle"/>
            <c:size val="5"/>
            <c:spPr>
              <a:solidFill>
                <a:schemeClr val="accent1"/>
              </a:solidFill>
              <a:ln w="9525">
                <a:solidFill>
                  <a:schemeClr val="accent1"/>
                </a:solidFill>
              </a:ln>
              <a:effectLst/>
            </c:spPr>
          </c:marker>
          <c:xVal>
            <c:numRef>
              <c:f>GreenPaint1!$B$3:$B$24</c:f>
              <c:numCache>
                <c:formatCode>General</c:formatCode>
                <c:ptCount val="22"/>
                <c:pt idx="0">
                  <c:v>1</c:v>
                </c:pt>
                <c:pt idx="1">
                  <c:v>4</c:v>
                </c:pt>
                <c:pt idx="2">
                  <c:v>2</c:v>
                </c:pt>
                <c:pt idx="3">
                  <c:v>1</c:v>
                </c:pt>
                <c:pt idx="4">
                  <c:v>2</c:v>
                </c:pt>
                <c:pt idx="5">
                  <c:v>4</c:v>
                </c:pt>
                <c:pt idx="6">
                  <c:v>4</c:v>
                </c:pt>
                <c:pt idx="7">
                  <c:v>3</c:v>
                </c:pt>
                <c:pt idx="8">
                  <c:v>4</c:v>
                </c:pt>
                <c:pt idx="9">
                  <c:v>2</c:v>
                </c:pt>
                <c:pt idx="10">
                  <c:v>3</c:v>
                </c:pt>
                <c:pt idx="11">
                  <c:v>2</c:v>
                </c:pt>
                <c:pt idx="12">
                  <c:v>2</c:v>
                </c:pt>
                <c:pt idx="13">
                  <c:v>5</c:v>
                </c:pt>
                <c:pt idx="14">
                  <c:v>4</c:v>
                </c:pt>
                <c:pt idx="15">
                  <c:v>4</c:v>
                </c:pt>
                <c:pt idx="16">
                  <c:v>3</c:v>
                </c:pt>
                <c:pt idx="17">
                  <c:v>1</c:v>
                </c:pt>
                <c:pt idx="18">
                  <c:v>5</c:v>
                </c:pt>
                <c:pt idx="19">
                  <c:v>1</c:v>
                </c:pt>
                <c:pt idx="20">
                  <c:v>3</c:v>
                </c:pt>
                <c:pt idx="21">
                  <c:v>3</c:v>
                </c:pt>
              </c:numCache>
            </c:numRef>
          </c:xVal>
          <c:yVal>
            <c:numRef>
              <c:f>GreenPaint1!$C$3:$C$24</c:f>
              <c:numCache>
                <c:formatCode>General</c:formatCode>
                <c:ptCount val="22"/>
                <c:pt idx="0">
                  <c:v>1</c:v>
                </c:pt>
                <c:pt idx="1">
                  <c:v>4</c:v>
                </c:pt>
                <c:pt idx="2">
                  <c:v>2</c:v>
                </c:pt>
                <c:pt idx="3">
                  <c:v>1</c:v>
                </c:pt>
                <c:pt idx="4">
                  <c:v>2</c:v>
                </c:pt>
                <c:pt idx="5">
                  <c:v>4</c:v>
                </c:pt>
                <c:pt idx="6">
                  <c:v>4</c:v>
                </c:pt>
                <c:pt idx="7">
                  <c:v>3</c:v>
                </c:pt>
                <c:pt idx="8">
                  <c:v>4</c:v>
                </c:pt>
                <c:pt idx="9">
                  <c:v>2</c:v>
                </c:pt>
                <c:pt idx="10">
                  <c:v>3</c:v>
                </c:pt>
                <c:pt idx="11">
                  <c:v>2</c:v>
                </c:pt>
                <c:pt idx="12">
                  <c:v>2</c:v>
                </c:pt>
                <c:pt idx="13">
                  <c:v>5</c:v>
                </c:pt>
                <c:pt idx="14">
                  <c:v>4</c:v>
                </c:pt>
                <c:pt idx="15">
                  <c:v>4</c:v>
                </c:pt>
                <c:pt idx="16">
                  <c:v>3</c:v>
                </c:pt>
                <c:pt idx="17">
                  <c:v>1</c:v>
                </c:pt>
                <c:pt idx="18">
                  <c:v>5</c:v>
                </c:pt>
                <c:pt idx="19">
                  <c:v>1</c:v>
                </c:pt>
                <c:pt idx="20">
                  <c:v>3</c:v>
                </c:pt>
                <c:pt idx="21">
                  <c:v>3</c:v>
                </c:pt>
              </c:numCache>
            </c:numRef>
          </c:yVal>
          <c:smooth val="0"/>
          <c:extLst>
            <c:ext xmlns:c16="http://schemas.microsoft.com/office/drawing/2014/chart" uri="{C3380CC4-5D6E-409C-BE32-E72D297353CC}">
              <c16:uniqueId val="{00000000-C15E-E04A-9F2E-096180EDC6CD}"/>
            </c:ext>
          </c:extLst>
        </c:ser>
        <c:dLbls>
          <c:showLegendKey val="0"/>
          <c:showVal val="0"/>
          <c:showCatName val="0"/>
          <c:showSerName val="0"/>
          <c:showPercent val="0"/>
          <c:showBubbleSize val="0"/>
        </c:dLbls>
        <c:axId val="1403932112"/>
        <c:axId val="1403933472"/>
      </c:scatterChart>
      <c:valAx>
        <c:axId val="14039321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933472"/>
        <c:crosses val="autoZero"/>
        <c:crossBetween val="midCat"/>
      </c:valAx>
      <c:valAx>
        <c:axId val="1403933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93211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Green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GreenPaint2!$E$2</c:f>
              <c:strCache>
                <c:ptCount val="1"/>
                <c:pt idx="0">
                  <c:v>PC1</c:v>
                </c:pt>
              </c:strCache>
            </c:strRef>
          </c:tx>
          <c:spPr>
            <a:ln w="25400" cap="rnd">
              <a:noFill/>
              <a:round/>
            </a:ln>
            <a:effectLst/>
          </c:spPr>
          <c:marker>
            <c:symbol val="circle"/>
            <c:size val="5"/>
            <c:spPr>
              <a:solidFill>
                <a:schemeClr val="accent1"/>
              </a:solidFill>
              <a:ln w="9525">
                <a:solidFill>
                  <a:schemeClr val="accent1"/>
                </a:solidFill>
              </a:ln>
              <a:effectLst/>
            </c:spPr>
          </c:marker>
          <c:xVal>
            <c:numRef>
              <c:f>GreenPaint2!$E$3:$E$24</c:f>
              <c:numCache>
                <c:formatCode>General</c:formatCode>
                <c:ptCount val="22"/>
                <c:pt idx="0">
                  <c:v>2</c:v>
                </c:pt>
                <c:pt idx="1">
                  <c:v>5</c:v>
                </c:pt>
                <c:pt idx="2">
                  <c:v>2</c:v>
                </c:pt>
                <c:pt idx="3">
                  <c:v>4</c:v>
                </c:pt>
                <c:pt idx="4">
                  <c:v>4</c:v>
                </c:pt>
                <c:pt idx="5">
                  <c:v>3</c:v>
                </c:pt>
                <c:pt idx="6">
                  <c:v>5</c:v>
                </c:pt>
                <c:pt idx="7">
                  <c:v>5</c:v>
                </c:pt>
                <c:pt idx="8">
                  <c:v>4</c:v>
                </c:pt>
                <c:pt idx="9">
                  <c:v>3</c:v>
                </c:pt>
                <c:pt idx="10">
                  <c:v>4</c:v>
                </c:pt>
                <c:pt idx="11">
                  <c:v>5</c:v>
                </c:pt>
                <c:pt idx="12">
                  <c:v>2</c:v>
                </c:pt>
                <c:pt idx="13">
                  <c:v>5</c:v>
                </c:pt>
                <c:pt idx="14">
                  <c:v>1</c:v>
                </c:pt>
                <c:pt idx="15">
                  <c:v>5</c:v>
                </c:pt>
                <c:pt idx="16">
                  <c:v>4</c:v>
                </c:pt>
                <c:pt idx="17">
                  <c:v>2</c:v>
                </c:pt>
                <c:pt idx="18">
                  <c:v>1</c:v>
                </c:pt>
                <c:pt idx="19">
                  <c:v>1</c:v>
                </c:pt>
                <c:pt idx="20">
                  <c:v>1</c:v>
                </c:pt>
                <c:pt idx="21">
                  <c:v>3</c:v>
                </c:pt>
              </c:numCache>
            </c:numRef>
          </c:xVal>
          <c:yVal>
            <c:numRef>
              <c:f>GreenPaint2!$F$3:$F$24</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yVal>
          <c:smooth val="0"/>
          <c:extLst>
            <c:ext xmlns:c16="http://schemas.microsoft.com/office/drawing/2014/chart" uri="{C3380CC4-5D6E-409C-BE32-E72D297353CC}">
              <c16:uniqueId val="{00000000-681B-6C48-9C38-78E1EC1BB507}"/>
            </c:ext>
          </c:extLst>
        </c:ser>
        <c:dLbls>
          <c:showLegendKey val="0"/>
          <c:showVal val="0"/>
          <c:showCatName val="0"/>
          <c:showSerName val="0"/>
          <c:showPercent val="0"/>
          <c:showBubbleSize val="0"/>
        </c:dLbls>
        <c:axId val="1408858320"/>
        <c:axId val="1408720416"/>
      </c:scatterChart>
      <c:valAx>
        <c:axId val="1408858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8720416"/>
        <c:crosses val="autoZero"/>
        <c:crossBetween val="midCat"/>
      </c:valAx>
      <c:valAx>
        <c:axId val="1408720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885832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a:noFill/>
            </a:ln>
          </c:spPr>
          <c:xVal>
            <c:numRef>
              <c:f>LDA_Rotation!$C$3:$C$22</c:f>
              <c:numCache>
                <c:formatCode>General</c:formatCode>
                <c:ptCount val="20"/>
                <c:pt idx="0">
                  <c:v>4</c:v>
                </c:pt>
                <c:pt idx="1">
                  <c:v>2</c:v>
                </c:pt>
                <c:pt idx="2">
                  <c:v>2</c:v>
                </c:pt>
                <c:pt idx="3">
                  <c:v>3</c:v>
                </c:pt>
                <c:pt idx="4">
                  <c:v>4</c:v>
                </c:pt>
                <c:pt idx="5">
                  <c:v>7</c:v>
                </c:pt>
                <c:pt idx="6">
                  <c:v>6</c:v>
                </c:pt>
                <c:pt idx="7">
                  <c:v>7</c:v>
                </c:pt>
                <c:pt idx="8">
                  <c:v>3</c:v>
                </c:pt>
                <c:pt idx="9">
                  <c:v>3</c:v>
                </c:pt>
                <c:pt idx="10">
                  <c:v>4</c:v>
                </c:pt>
                <c:pt idx="11">
                  <c:v>2</c:v>
                </c:pt>
                <c:pt idx="12">
                  <c:v>2</c:v>
                </c:pt>
                <c:pt idx="13">
                  <c:v>3</c:v>
                </c:pt>
                <c:pt idx="14">
                  <c:v>4</c:v>
                </c:pt>
                <c:pt idx="15">
                  <c:v>7</c:v>
                </c:pt>
                <c:pt idx="16">
                  <c:v>6</c:v>
                </c:pt>
                <c:pt idx="17">
                  <c:v>9</c:v>
                </c:pt>
                <c:pt idx="18">
                  <c:v>1</c:v>
                </c:pt>
                <c:pt idx="19">
                  <c:v>1</c:v>
                </c:pt>
              </c:numCache>
            </c:numRef>
          </c:xVal>
          <c:yVal>
            <c:numRef>
              <c:f>LDA_Rotation!$D$3:$D$22</c:f>
              <c:numCache>
                <c:formatCode>General</c:formatCode>
                <c:ptCount val="20"/>
                <c:pt idx="0">
                  <c:v>2</c:v>
                </c:pt>
                <c:pt idx="1">
                  <c:v>4</c:v>
                </c:pt>
                <c:pt idx="2">
                  <c:v>3</c:v>
                </c:pt>
                <c:pt idx="3">
                  <c:v>6</c:v>
                </c:pt>
                <c:pt idx="4">
                  <c:v>4</c:v>
                </c:pt>
                <c:pt idx="5">
                  <c:v>7</c:v>
                </c:pt>
                <c:pt idx="6">
                  <c:v>7</c:v>
                </c:pt>
                <c:pt idx="7">
                  <c:v>5</c:v>
                </c:pt>
                <c:pt idx="8">
                  <c:v>7</c:v>
                </c:pt>
                <c:pt idx="9">
                  <c:v>3</c:v>
                </c:pt>
                <c:pt idx="10">
                  <c:v>2</c:v>
                </c:pt>
                <c:pt idx="11">
                  <c:v>4</c:v>
                </c:pt>
                <c:pt idx="12">
                  <c:v>3</c:v>
                </c:pt>
                <c:pt idx="13">
                  <c:v>6</c:v>
                </c:pt>
                <c:pt idx="14">
                  <c:v>4</c:v>
                </c:pt>
                <c:pt idx="15">
                  <c:v>4</c:v>
                </c:pt>
                <c:pt idx="16">
                  <c:v>5</c:v>
                </c:pt>
                <c:pt idx="17">
                  <c:v>5</c:v>
                </c:pt>
                <c:pt idx="18">
                  <c:v>1</c:v>
                </c:pt>
                <c:pt idx="19">
                  <c:v>2</c:v>
                </c:pt>
              </c:numCache>
            </c:numRef>
          </c:yVal>
          <c:smooth val="0"/>
          <c:extLst>
            <c:ext xmlns:c16="http://schemas.microsoft.com/office/drawing/2014/chart" uri="{C3380CC4-5D6E-409C-BE32-E72D297353CC}">
              <c16:uniqueId val="{00000000-E06A-D448-88E1-10AF93C5F040}"/>
            </c:ext>
          </c:extLst>
        </c:ser>
        <c:ser>
          <c:idx val="1"/>
          <c:order val="1"/>
          <c:spPr>
            <a:ln w="19050">
              <a:noFill/>
            </a:ln>
          </c:spPr>
          <c:xVal>
            <c:numRef>
              <c:f>LDA_Rotation!$C$23:$C$42</c:f>
              <c:numCache>
                <c:formatCode>General</c:formatCode>
                <c:ptCount val="20"/>
                <c:pt idx="0">
                  <c:v>11</c:v>
                </c:pt>
                <c:pt idx="1">
                  <c:v>14</c:v>
                </c:pt>
                <c:pt idx="2">
                  <c:v>12</c:v>
                </c:pt>
                <c:pt idx="3">
                  <c:v>13</c:v>
                </c:pt>
                <c:pt idx="4">
                  <c:v>14</c:v>
                </c:pt>
                <c:pt idx="5">
                  <c:v>11</c:v>
                </c:pt>
                <c:pt idx="6">
                  <c:v>12</c:v>
                </c:pt>
                <c:pt idx="7">
                  <c:v>7</c:v>
                </c:pt>
                <c:pt idx="8">
                  <c:v>8</c:v>
                </c:pt>
                <c:pt idx="9">
                  <c:v>10</c:v>
                </c:pt>
                <c:pt idx="10">
                  <c:v>11</c:v>
                </c:pt>
                <c:pt idx="11">
                  <c:v>13</c:v>
                </c:pt>
                <c:pt idx="12">
                  <c:v>10</c:v>
                </c:pt>
                <c:pt idx="13">
                  <c:v>8</c:v>
                </c:pt>
                <c:pt idx="14">
                  <c:v>13</c:v>
                </c:pt>
                <c:pt idx="15">
                  <c:v>12</c:v>
                </c:pt>
                <c:pt idx="16">
                  <c:v>11</c:v>
                </c:pt>
                <c:pt idx="17">
                  <c:v>9</c:v>
                </c:pt>
                <c:pt idx="18">
                  <c:v>8</c:v>
                </c:pt>
                <c:pt idx="19">
                  <c:v>10</c:v>
                </c:pt>
              </c:numCache>
            </c:numRef>
          </c:xVal>
          <c:yVal>
            <c:numRef>
              <c:f>LDA_Rotation!$D$23:$D$42</c:f>
              <c:numCache>
                <c:formatCode>General</c:formatCode>
                <c:ptCount val="20"/>
                <c:pt idx="0">
                  <c:v>14</c:v>
                </c:pt>
                <c:pt idx="1">
                  <c:v>13</c:v>
                </c:pt>
                <c:pt idx="2">
                  <c:v>13</c:v>
                </c:pt>
                <c:pt idx="3">
                  <c:v>14</c:v>
                </c:pt>
                <c:pt idx="4">
                  <c:v>10</c:v>
                </c:pt>
                <c:pt idx="5">
                  <c:v>10</c:v>
                </c:pt>
                <c:pt idx="6">
                  <c:v>8</c:v>
                </c:pt>
                <c:pt idx="7">
                  <c:v>7</c:v>
                </c:pt>
                <c:pt idx="8">
                  <c:v>7</c:v>
                </c:pt>
                <c:pt idx="9">
                  <c:v>8</c:v>
                </c:pt>
                <c:pt idx="10">
                  <c:v>13</c:v>
                </c:pt>
                <c:pt idx="11">
                  <c:v>14</c:v>
                </c:pt>
                <c:pt idx="12">
                  <c:v>10</c:v>
                </c:pt>
                <c:pt idx="13">
                  <c:v>13</c:v>
                </c:pt>
                <c:pt idx="14">
                  <c:v>13</c:v>
                </c:pt>
                <c:pt idx="15">
                  <c:v>10</c:v>
                </c:pt>
                <c:pt idx="16">
                  <c:v>8</c:v>
                </c:pt>
                <c:pt idx="17">
                  <c:v>11</c:v>
                </c:pt>
                <c:pt idx="18">
                  <c:v>10</c:v>
                </c:pt>
                <c:pt idx="19">
                  <c:v>8</c:v>
                </c:pt>
              </c:numCache>
            </c:numRef>
          </c:yVal>
          <c:smooth val="0"/>
          <c:extLst>
            <c:ext xmlns:c16="http://schemas.microsoft.com/office/drawing/2014/chart" uri="{C3380CC4-5D6E-409C-BE32-E72D297353CC}">
              <c16:uniqueId val="{00000001-E06A-D448-88E1-10AF93C5F040}"/>
            </c:ext>
          </c:extLst>
        </c:ser>
        <c:ser>
          <c:idx val="2"/>
          <c:order val="2"/>
          <c:spPr>
            <a:ln w="38100" cmpd="sng">
              <a:solidFill>
                <a:schemeClr val="tx1"/>
              </a:solidFill>
              <a:headEnd type="triangle"/>
            </a:ln>
          </c:spPr>
          <c:marker>
            <c:symbol val="circle"/>
            <c:size val="4"/>
            <c:spPr>
              <a:solidFill>
                <a:schemeClr val="tx1"/>
              </a:solidFill>
            </c:spPr>
          </c:marker>
          <c:xVal>
            <c:numRef>
              <c:f>LDA_Rotation!$O$13:$O$14</c:f>
              <c:numCache>
                <c:formatCode>General</c:formatCode>
                <c:ptCount val="2"/>
                <c:pt idx="0">
                  <c:v>3.5</c:v>
                </c:pt>
                <c:pt idx="1">
                  <c:v>0</c:v>
                </c:pt>
              </c:numCache>
            </c:numRef>
          </c:xVal>
          <c:yVal>
            <c:numRef>
              <c:f>LDA_Rotation!$P$13:$P$14</c:f>
              <c:numCache>
                <c:formatCode>General</c:formatCode>
                <c:ptCount val="2"/>
                <c:pt idx="0">
                  <c:v>-4.8</c:v>
                </c:pt>
                <c:pt idx="1">
                  <c:v>0</c:v>
                </c:pt>
              </c:numCache>
            </c:numRef>
          </c:yVal>
          <c:smooth val="0"/>
          <c:extLst>
            <c:ext xmlns:c16="http://schemas.microsoft.com/office/drawing/2014/chart" uri="{C3380CC4-5D6E-409C-BE32-E72D297353CC}">
              <c16:uniqueId val="{00000002-E06A-D448-88E1-10AF93C5F040}"/>
            </c:ext>
          </c:extLst>
        </c:ser>
        <c:dLbls>
          <c:showLegendKey val="0"/>
          <c:showVal val="0"/>
          <c:showCatName val="0"/>
          <c:showSerName val="0"/>
          <c:showPercent val="0"/>
          <c:showBubbleSize val="0"/>
        </c:dLbls>
        <c:axId val="2070430008"/>
        <c:axId val="2070434328"/>
      </c:scatterChart>
      <c:valAx>
        <c:axId val="2070430008"/>
        <c:scaling>
          <c:orientation val="minMax"/>
        </c:scaling>
        <c:delete val="0"/>
        <c:axPos val="b"/>
        <c:majorGridlines/>
        <c:numFmt formatCode="General" sourceLinked="1"/>
        <c:majorTickMark val="none"/>
        <c:minorTickMark val="none"/>
        <c:tickLblPos val="nextTo"/>
        <c:txPr>
          <a:bodyPr rot="-60000000" vert="horz"/>
          <a:lstStyle/>
          <a:p>
            <a:pPr>
              <a:defRPr/>
            </a:pPr>
            <a:endParaRPr lang="en-US"/>
          </a:p>
        </c:txPr>
        <c:crossAx val="2070434328"/>
        <c:crosses val="autoZero"/>
        <c:crossBetween val="midCat"/>
      </c:valAx>
      <c:valAx>
        <c:axId val="2070434328"/>
        <c:scaling>
          <c:orientation val="minMax"/>
        </c:scaling>
        <c:delete val="0"/>
        <c:axPos val="l"/>
        <c:majorGridlines/>
        <c:numFmt formatCode="General" sourceLinked="1"/>
        <c:majorTickMark val="none"/>
        <c:minorTickMark val="none"/>
        <c:tickLblPos val="nextTo"/>
        <c:txPr>
          <a:bodyPr rot="-60000000" vert="horz"/>
          <a:lstStyle/>
          <a:p>
            <a:pPr>
              <a:defRPr/>
            </a:pPr>
            <a:endParaRPr lang="en-US"/>
          </a:p>
        </c:txPr>
        <c:crossAx val="2070430008"/>
        <c:crosses val="autoZero"/>
        <c:crossBetween val="midCat"/>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xVal>
            <c:numRef>
              <c:f>LDA_Rotation!$F$3:$F$22</c:f>
              <c:numCache>
                <c:formatCode>General</c:formatCode>
                <c:ptCount val="20"/>
                <c:pt idx="0">
                  <c:v>0.43999999999999995</c:v>
                </c:pt>
                <c:pt idx="1">
                  <c:v>-1.22</c:v>
                </c:pt>
                <c:pt idx="2">
                  <c:v>-0.74</c:v>
                </c:pt>
                <c:pt idx="3">
                  <c:v>-1.83</c:v>
                </c:pt>
                <c:pt idx="4">
                  <c:v>-0.52</c:v>
                </c:pt>
                <c:pt idx="5">
                  <c:v>-0.91000000000000014</c:v>
                </c:pt>
                <c:pt idx="6">
                  <c:v>-1.2600000000000002</c:v>
                </c:pt>
                <c:pt idx="7">
                  <c:v>4.9999999999999822E-2</c:v>
                </c:pt>
                <c:pt idx="8">
                  <c:v>-2.31</c:v>
                </c:pt>
                <c:pt idx="9">
                  <c:v>-0.39000000000000012</c:v>
                </c:pt>
                <c:pt idx="10">
                  <c:v>0.43999999999999995</c:v>
                </c:pt>
                <c:pt idx="11">
                  <c:v>-1.22</c:v>
                </c:pt>
                <c:pt idx="12">
                  <c:v>-0.74</c:v>
                </c:pt>
                <c:pt idx="13">
                  <c:v>-1.83</c:v>
                </c:pt>
                <c:pt idx="14">
                  <c:v>-0.52</c:v>
                </c:pt>
                <c:pt idx="15">
                  <c:v>0.5299999999999998</c:v>
                </c:pt>
                <c:pt idx="16">
                  <c:v>-0.30000000000000027</c:v>
                </c:pt>
                <c:pt idx="17">
                  <c:v>0.75</c:v>
                </c:pt>
                <c:pt idx="18">
                  <c:v>-0.13</c:v>
                </c:pt>
                <c:pt idx="19">
                  <c:v>-0.61</c:v>
                </c:pt>
              </c:numCache>
            </c:numRef>
          </c:xVal>
          <c:yVal>
            <c:numRef>
              <c:f>LDA_Rotation!$G$3:$G$22</c:f>
              <c:numCache>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Cache>
            </c:numRef>
          </c:yVal>
          <c:smooth val="0"/>
          <c:extLst>
            <c:ext xmlns:c16="http://schemas.microsoft.com/office/drawing/2014/chart" uri="{C3380CC4-5D6E-409C-BE32-E72D297353CC}">
              <c16:uniqueId val="{00000000-A3E2-A649-AE43-5EBE3DB9C5B3}"/>
            </c:ext>
          </c:extLst>
        </c:ser>
        <c:ser>
          <c:idx val="1"/>
          <c:order val="1"/>
          <c:spPr>
            <a:ln w="25400" cap="rnd">
              <a:noFill/>
              <a:round/>
            </a:ln>
            <a:effectLst/>
          </c:spPr>
          <c:marker>
            <c:symbol val="circle"/>
            <c:size val="5"/>
            <c:spPr>
              <a:solidFill>
                <a:schemeClr val="accent2"/>
              </a:solidFill>
              <a:ln w="9525">
                <a:solidFill>
                  <a:schemeClr val="accent2"/>
                </a:solidFill>
              </a:ln>
              <a:effectLst/>
            </c:spPr>
          </c:marker>
          <c:xVal>
            <c:numRef>
              <c:f>LDA_Rotation!$F$23:$F$42</c:f>
              <c:numCache>
                <c:formatCode>General</c:formatCode>
                <c:ptCount val="20"/>
                <c:pt idx="0">
                  <c:v>-2.87</c:v>
                </c:pt>
                <c:pt idx="1">
                  <c:v>-1.3400000000000007</c:v>
                </c:pt>
                <c:pt idx="2">
                  <c:v>-2.0400000000000009</c:v>
                </c:pt>
                <c:pt idx="3">
                  <c:v>-2.17</c:v>
                </c:pt>
                <c:pt idx="4">
                  <c:v>9.9999999999999645E-2</c:v>
                </c:pt>
                <c:pt idx="5">
                  <c:v>-0.95000000000000018</c:v>
                </c:pt>
                <c:pt idx="6">
                  <c:v>0.35999999999999943</c:v>
                </c:pt>
                <c:pt idx="7">
                  <c:v>-0.91000000000000014</c:v>
                </c:pt>
                <c:pt idx="8">
                  <c:v>-0.56000000000000005</c:v>
                </c:pt>
                <c:pt idx="9">
                  <c:v>-0.33999999999999986</c:v>
                </c:pt>
                <c:pt idx="10">
                  <c:v>-2.3900000000000006</c:v>
                </c:pt>
                <c:pt idx="11">
                  <c:v>-2.17</c:v>
                </c:pt>
                <c:pt idx="12">
                  <c:v>-1.2999999999999998</c:v>
                </c:pt>
                <c:pt idx="13">
                  <c:v>-3.4400000000000004</c:v>
                </c:pt>
                <c:pt idx="14">
                  <c:v>-1.6900000000000004</c:v>
                </c:pt>
                <c:pt idx="15">
                  <c:v>-0.60000000000000053</c:v>
                </c:pt>
                <c:pt idx="16">
                  <c:v>9.9999999999997868E-3</c:v>
                </c:pt>
                <c:pt idx="17">
                  <c:v>-2.1299999999999994</c:v>
                </c:pt>
                <c:pt idx="18">
                  <c:v>-2</c:v>
                </c:pt>
                <c:pt idx="19">
                  <c:v>-0.33999999999999986</c:v>
                </c:pt>
              </c:numCache>
            </c:numRef>
          </c:xVal>
          <c:yVal>
            <c:numRef>
              <c:f>LDA_Rotation!$G$23:$G$42</c:f>
              <c:numCache>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Cache>
            </c:numRef>
          </c:yVal>
          <c:smooth val="0"/>
          <c:extLst>
            <c:ext xmlns:c16="http://schemas.microsoft.com/office/drawing/2014/chart" uri="{C3380CC4-5D6E-409C-BE32-E72D297353CC}">
              <c16:uniqueId val="{00000001-A3E2-A649-AE43-5EBE3DB9C5B3}"/>
            </c:ext>
          </c:extLst>
        </c:ser>
        <c:dLbls>
          <c:showLegendKey val="0"/>
          <c:showVal val="0"/>
          <c:showCatName val="0"/>
          <c:showSerName val="0"/>
          <c:showPercent val="0"/>
          <c:showBubbleSize val="0"/>
        </c:dLbls>
        <c:axId val="640478367"/>
        <c:axId val="707901343"/>
      </c:scatterChart>
      <c:valAx>
        <c:axId val="640478367"/>
        <c:scaling>
          <c:orientation val="minMax"/>
        </c:scaling>
        <c:delete val="1"/>
        <c:axPos val="b"/>
        <c:numFmt formatCode="General" sourceLinked="1"/>
        <c:majorTickMark val="none"/>
        <c:minorTickMark val="none"/>
        <c:tickLblPos val="nextTo"/>
        <c:crossAx val="707901343"/>
        <c:crossesAt val="0"/>
        <c:crossBetween val="midCat"/>
      </c:valAx>
      <c:valAx>
        <c:axId val="707901343"/>
        <c:scaling>
          <c:orientation val="minMax"/>
          <c:max val="2"/>
        </c:scaling>
        <c:delete val="1"/>
        <c:axPos val="l"/>
        <c:numFmt formatCode="General" sourceLinked="1"/>
        <c:majorTickMark val="none"/>
        <c:minorTickMark val="none"/>
        <c:tickLblPos val="nextTo"/>
        <c:crossAx val="640478367"/>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3"/>
          <c:order val="0"/>
          <c:spPr>
            <a:ln w="19050">
              <a:noFill/>
            </a:ln>
          </c:spPr>
          <c:xVal>
            <c:numRef>
              <c:f>LDA_UnConstrained!$C$3:$C$22</c:f>
              <c:numCache>
                <c:formatCode>General</c:formatCode>
                <c:ptCount val="20"/>
                <c:pt idx="0">
                  <c:v>4</c:v>
                </c:pt>
                <c:pt idx="1">
                  <c:v>2</c:v>
                </c:pt>
                <c:pt idx="2">
                  <c:v>2</c:v>
                </c:pt>
                <c:pt idx="3">
                  <c:v>3</c:v>
                </c:pt>
                <c:pt idx="4">
                  <c:v>4</c:v>
                </c:pt>
                <c:pt idx="5">
                  <c:v>7</c:v>
                </c:pt>
                <c:pt idx="6">
                  <c:v>6</c:v>
                </c:pt>
                <c:pt idx="7">
                  <c:v>7</c:v>
                </c:pt>
                <c:pt idx="8">
                  <c:v>3</c:v>
                </c:pt>
                <c:pt idx="9">
                  <c:v>3</c:v>
                </c:pt>
                <c:pt idx="10">
                  <c:v>4</c:v>
                </c:pt>
                <c:pt idx="11">
                  <c:v>2</c:v>
                </c:pt>
                <c:pt idx="12">
                  <c:v>2</c:v>
                </c:pt>
                <c:pt idx="13">
                  <c:v>3</c:v>
                </c:pt>
                <c:pt idx="14">
                  <c:v>4</c:v>
                </c:pt>
                <c:pt idx="15">
                  <c:v>7</c:v>
                </c:pt>
                <c:pt idx="16">
                  <c:v>6</c:v>
                </c:pt>
                <c:pt idx="17">
                  <c:v>9</c:v>
                </c:pt>
                <c:pt idx="18">
                  <c:v>1</c:v>
                </c:pt>
                <c:pt idx="19">
                  <c:v>1</c:v>
                </c:pt>
              </c:numCache>
            </c:numRef>
          </c:xVal>
          <c:yVal>
            <c:numRef>
              <c:f>LDA_UnConstrained!$D$3:$D$22</c:f>
              <c:numCache>
                <c:formatCode>General</c:formatCode>
                <c:ptCount val="20"/>
                <c:pt idx="0">
                  <c:v>2</c:v>
                </c:pt>
                <c:pt idx="1">
                  <c:v>4</c:v>
                </c:pt>
                <c:pt idx="2">
                  <c:v>3</c:v>
                </c:pt>
                <c:pt idx="3">
                  <c:v>6</c:v>
                </c:pt>
                <c:pt idx="4">
                  <c:v>4</c:v>
                </c:pt>
                <c:pt idx="5">
                  <c:v>7</c:v>
                </c:pt>
                <c:pt idx="6">
                  <c:v>7</c:v>
                </c:pt>
                <c:pt idx="7">
                  <c:v>5</c:v>
                </c:pt>
                <c:pt idx="8">
                  <c:v>7</c:v>
                </c:pt>
                <c:pt idx="9">
                  <c:v>3</c:v>
                </c:pt>
                <c:pt idx="10">
                  <c:v>2</c:v>
                </c:pt>
                <c:pt idx="11">
                  <c:v>4</c:v>
                </c:pt>
                <c:pt idx="12">
                  <c:v>3</c:v>
                </c:pt>
                <c:pt idx="13">
                  <c:v>6</c:v>
                </c:pt>
                <c:pt idx="14">
                  <c:v>4</c:v>
                </c:pt>
                <c:pt idx="15">
                  <c:v>4</c:v>
                </c:pt>
                <c:pt idx="16">
                  <c:v>5</c:v>
                </c:pt>
                <c:pt idx="17">
                  <c:v>5</c:v>
                </c:pt>
                <c:pt idx="18">
                  <c:v>1</c:v>
                </c:pt>
                <c:pt idx="19">
                  <c:v>2</c:v>
                </c:pt>
              </c:numCache>
            </c:numRef>
          </c:yVal>
          <c:smooth val="0"/>
          <c:extLst>
            <c:ext xmlns:c16="http://schemas.microsoft.com/office/drawing/2014/chart" uri="{C3380CC4-5D6E-409C-BE32-E72D297353CC}">
              <c16:uniqueId val="{00000000-4F4C-244F-945A-0E8F50E91F93}"/>
            </c:ext>
          </c:extLst>
        </c:ser>
        <c:ser>
          <c:idx val="4"/>
          <c:order val="1"/>
          <c:spPr>
            <a:ln w="19050">
              <a:noFill/>
            </a:ln>
          </c:spPr>
          <c:xVal>
            <c:numRef>
              <c:f>LDA_UnConstrained!$C$23:$C$42</c:f>
              <c:numCache>
                <c:formatCode>General</c:formatCode>
                <c:ptCount val="20"/>
                <c:pt idx="0">
                  <c:v>11</c:v>
                </c:pt>
                <c:pt idx="1">
                  <c:v>14</c:v>
                </c:pt>
                <c:pt idx="2">
                  <c:v>12</c:v>
                </c:pt>
                <c:pt idx="3">
                  <c:v>13</c:v>
                </c:pt>
                <c:pt idx="4">
                  <c:v>14</c:v>
                </c:pt>
                <c:pt idx="5">
                  <c:v>11</c:v>
                </c:pt>
                <c:pt idx="6">
                  <c:v>12</c:v>
                </c:pt>
                <c:pt idx="7">
                  <c:v>7</c:v>
                </c:pt>
                <c:pt idx="8">
                  <c:v>8</c:v>
                </c:pt>
                <c:pt idx="9">
                  <c:v>10</c:v>
                </c:pt>
                <c:pt idx="10">
                  <c:v>11</c:v>
                </c:pt>
                <c:pt idx="11">
                  <c:v>13</c:v>
                </c:pt>
                <c:pt idx="12">
                  <c:v>10</c:v>
                </c:pt>
                <c:pt idx="13">
                  <c:v>8</c:v>
                </c:pt>
                <c:pt idx="14">
                  <c:v>13</c:v>
                </c:pt>
                <c:pt idx="15">
                  <c:v>12</c:v>
                </c:pt>
                <c:pt idx="16">
                  <c:v>11</c:v>
                </c:pt>
                <c:pt idx="17">
                  <c:v>9</c:v>
                </c:pt>
                <c:pt idx="18">
                  <c:v>8</c:v>
                </c:pt>
                <c:pt idx="19">
                  <c:v>10</c:v>
                </c:pt>
              </c:numCache>
            </c:numRef>
          </c:xVal>
          <c:yVal>
            <c:numRef>
              <c:f>LDA_UnConstrained!$D$23:$D$42</c:f>
              <c:numCache>
                <c:formatCode>General</c:formatCode>
                <c:ptCount val="20"/>
                <c:pt idx="0">
                  <c:v>14</c:v>
                </c:pt>
                <c:pt idx="1">
                  <c:v>13</c:v>
                </c:pt>
                <c:pt idx="2">
                  <c:v>13</c:v>
                </c:pt>
                <c:pt idx="3">
                  <c:v>14</c:v>
                </c:pt>
                <c:pt idx="4">
                  <c:v>10</c:v>
                </c:pt>
                <c:pt idx="5">
                  <c:v>10</c:v>
                </c:pt>
                <c:pt idx="6">
                  <c:v>8</c:v>
                </c:pt>
                <c:pt idx="7">
                  <c:v>7</c:v>
                </c:pt>
                <c:pt idx="8">
                  <c:v>7</c:v>
                </c:pt>
                <c:pt idx="9">
                  <c:v>8</c:v>
                </c:pt>
                <c:pt idx="10">
                  <c:v>13</c:v>
                </c:pt>
                <c:pt idx="11">
                  <c:v>14</c:v>
                </c:pt>
                <c:pt idx="12">
                  <c:v>10</c:v>
                </c:pt>
                <c:pt idx="13">
                  <c:v>13</c:v>
                </c:pt>
                <c:pt idx="14">
                  <c:v>13</c:v>
                </c:pt>
                <c:pt idx="15">
                  <c:v>10</c:v>
                </c:pt>
                <c:pt idx="16">
                  <c:v>8</c:v>
                </c:pt>
                <c:pt idx="17">
                  <c:v>11</c:v>
                </c:pt>
                <c:pt idx="18">
                  <c:v>10</c:v>
                </c:pt>
                <c:pt idx="19">
                  <c:v>8</c:v>
                </c:pt>
              </c:numCache>
            </c:numRef>
          </c:yVal>
          <c:smooth val="0"/>
          <c:extLst>
            <c:ext xmlns:c16="http://schemas.microsoft.com/office/drawing/2014/chart" uri="{C3380CC4-5D6E-409C-BE32-E72D297353CC}">
              <c16:uniqueId val="{00000001-4F4C-244F-945A-0E8F50E91F93}"/>
            </c:ext>
          </c:extLst>
        </c:ser>
        <c:ser>
          <c:idx val="5"/>
          <c:order val="2"/>
          <c:spPr>
            <a:ln w="38100" cmpd="sng">
              <a:solidFill>
                <a:schemeClr val="tx1"/>
              </a:solidFill>
              <a:headEnd type="triangle"/>
            </a:ln>
          </c:spPr>
          <c:xVal>
            <c:numRef>
              <c:f>LDA_UnConstrained!$O$13:$O$14</c:f>
              <c:numCache>
                <c:formatCode>General</c:formatCode>
                <c:ptCount val="2"/>
                <c:pt idx="0">
                  <c:v>0</c:v>
                </c:pt>
                <c:pt idx="1">
                  <c:v>0</c:v>
                </c:pt>
              </c:numCache>
            </c:numRef>
          </c:xVal>
          <c:yVal>
            <c:numRef>
              <c:f>LDA_UnConstrained!$P$13:$P$14</c:f>
              <c:numCache>
                <c:formatCode>General</c:formatCode>
                <c:ptCount val="2"/>
                <c:pt idx="0">
                  <c:v>0</c:v>
                </c:pt>
                <c:pt idx="1">
                  <c:v>0</c:v>
                </c:pt>
              </c:numCache>
            </c:numRef>
          </c:yVal>
          <c:smooth val="0"/>
          <c:extLst>
            <c:ext xmlns:c16="http://schemas.microsoft.com/office/drawing/2014/chart" uri="{C3380CC4-5D6E-409C-BE32-E72D297353CC}">
              <c16:uniqueId val="{00000002-4F4C-244F-945A-0E8F50E91F93}"/>
            </c:ext>
          </c:extLst>
        </c:ser>
        <c:ser>
          <c:idx val="0"/>
          <c:order val="3"/>
          <c:spPr>
            <a:ln w="19050">
              <a:noFill/>
            </a:ln>
          </c:spPr>
          <c:xVal>
            <c:numRef>
              <c:f>LDA_UnConstrained!$C$3:$C$22</c:f>
              <c:numCache>
                <c:formatCode>General</c:formatCode>
                <c:ptCount val="20"/>
                <c:pt idx="0">
                  <c:v>4</c:v>
                </c:pt>
                <c:pt idx="1">
                  <c:v>2</c:v>
                </c:pt>
                <c:pt idx="2">
                  <c:v>2</c:v>
                </c:pt>
                <c:pt idx="3">
                  <c:v>3</c:v>
                </c:pt>
                <c:pt idx="4">
                  <c:v>4</c:v>
                </c:pt>
                <c:pt idx="5">
                  <c:v>7</c:v>
                </c:pt>
                <c:pt idx="6">
                  <c:v>6</c:v>
                </c:pt>
                <c:pt idx="7">
                  <c:v>7</c:v>
                </c:pt>
                <c:pt idx="8">
                  <c:v>3</c:v>
                </c:pt>
                <c:pt idx="9">
                  <c:v>3</c:v>
                </c:pt>
                <c:pt idx="10">
                  <c:v>4</c:v>
                </c:pt>
                <c:pt idx="11">
                  <c:v>2</c:v>
                </c:pt>
                <c:pt idx="12">
                  <c:v>2</c:v>
                </c:pt>
                <c:pt idx="13">
                  <c:v>3</c:v>
                </c:pt>
                <c:pt idx="14">
                  <c:v>4</c:v>
                </c:pt>
                <c:pt idx="15">
                  <c:v>7</c:v>
                </c:pt>
                <c:pt idx="16">
                  <c:v>6</c:v>
                </c:pt>
                <c:pt idx="17">
                  <c:v>9</c:v>
                </c:pt>
                <c:pt idx="18">
                  <c:v>1</c:v>
                </c:pt>
                <c:pt idx="19">
                  <c:v>1</c:v>
                </c:pt>
              </c:numCache>
            </c:numRef>
          </c:xVal>
          <c:yVal>
            <c:numRef>
              <c:f>LDA_UnConstrained!$D$3:$D$22</c:f>
              <c:numCache>
                <c:formatCode>General</c:formatCode>
                <c:ptCount val="20"/>
                <c:pt idx="0">
                  <c:v>2</c:v>
                </c:pt>
                <c:pt idx="1">
                  <c:v>4</c:v>
                </c:pt>
                <c:pt idx="2">
                  <c:v>3</c:v>
                </c:pt>
                <c:pt idx="3">
                  <c:v>6</c:v>
                </c:pt>
                <c:pt idx="4">
                  <c:v>4</c:v>
                </c:pt>
                <c:pt idx="5">
                  <c:v>7</c:v>
                </c:pt>
                <c:pt idx="6">
                  <c:v>7</c:v>
                </c:pt>
                <c:pt idx="7">
                  <c:v>5</c:v>
                </c:pt>
                <c:pt idx="8">
                  <c:v>7</c:v>
                </c:pt>
                <c:pt idx="9">
                  <c:v>3</c:v>
                </c:pt>
                <c:pt idx="10">
                  <c:v>2</c:v>
                </c:pt>
                <c:pt idx="11">
                  <c:v>4</c:v>
                </c:pt>
                <c:pt idx="12">
                  <c:v>3</c:v>
                </c:pt>
                <c:pt idx="13">
                  <c:v>6</c:v>
                </c:pt>
                <c:pt idx="14">
                  <c:v>4</c:v>
                </c:pt>
                <c:pt idx="15">
                  <c:v>4</c:v>
                </c:pt>
                <c:pt idx="16">
                  <c:v>5</c:v>
                </c:pt>
                <c:pt idx="17">
                  <c:v>5</c:v>
                </c:pt>
                <c:pt idx="18">
                  <c:v>1</c:v>
                </c:pt>
                <c:pt idx="19">
                  <c:v>2</c:v>
                </c:pt>
              </c:numCache>
            </c:numRef>
          </c:yVal>
          <c:smooth val="0"/>
          <c:extLst>
            <c:ext xmlns:c16="http://schemas.microsoft.com/office/drawing/2014/chart" uri="{C3380CC4-5D6E-409C-BE32-E72D297353CC}">
              <c16:uniqueId val="{00000003-4F4C-244F-945A-0E8F50E91F93}"/>
            </c:ext>
          </c:extLst>
        </c:ser>
        <c:ser>
          <c:idx val="1"/>
          <c:order val="4"/>
          <c:spPr>
            <a:ln w="19050">
              <a:noFill/>
            </a:ln>
          </c:spPr>
          <c:xVal>
            <c:numRef>
              <c:f>LDA_UnConstrained!$C$23:$C$42</c:f>
              <c:numCache>
                <c:formatCode>General</c:formatCode>
                <c:ptCount val="20"/>
                <c:pt idx="0">
                  <c:v>11</c:v>
                </c:pt>
                <c:pt idx="1">
                  <c:v>14</c:v>
                </c:pt>
                <c:pt idx="2">
                  <c:v>12</c:v>
                </c:pt>
                <c:pt idx="3">
                  <c:v>13</c:v>
                </c:pt>
                <c:pt idx="4">
                  <c:v>14</c:v>
                </c:pt>
                <c:pt idx="5">
                  <c:v>11</c:v>
                </c:pt>
                <c:pt idx="6">
                  <c:v>12</c:v>
                </c:pt>
                <c:pt idx="7">
                  <c:v>7</c:v>
                </c:pt>
                <c:pt idx="8">
                  <c:v>8</c:v>
                </c:pt>
                <c:pt idx="9">
                  <c:v>10</c:v>
                </c:pt>
                <c:pt idx="10">
                  <c:v>11</c:v>
                </c:pt>
                <c:pt idx="11">
                  <c:v>13</c:v>
                </c:pt>
                <c:pt idx="12">
                  <c:v>10</c:v>
                </c:pt>
                <c:pt idx="13">
                  <c:v>8</c:v>
                </c:pt>
                <c:pt idx="14">
                  <c:v>13</c:v>
                </c:pt>
                <c:pt idx="15">
                  <c:v>12</c:v>
                </c:pt>
                <c:pt idx="16">
                  <c:v>11</c:v>
                </c:pt>
                <c:pt idx="17">
                  <c:v>9</c:v>
                </c:pt>
                <c:pt idx="18">
                  <c:v>8</c:v>
                </c:pt>
                <c:pt idx="19">
                  <c:v>10</c:v>
                </c:pt>
              </c:numCache>
            </c:numRef>
          </c:xVal>
          <c:yVal>
            <c:numRef>
              <c:f>LDA_UnConstrained!$D$23:$D$42</c:f>
              <c:numCache>
                <c:formatCode>General</c:formatCode>
                <c:ptCount val="20"/>
                <c:pt idx="0">
                  <c:v>14</c:v>
                </c:pt>
                <c:pt idx="1">
                  <c:v>13</c:v>
                </c:pt>
                <c:pt idx="2">
                  <c:v>13</c:v>
                </c:pt>
                <c:pt idx="3">
                  <c:v>14</c:v>
                </c:pt>
                <c:pt idx="4">
                  <c:v>10</c:v>
                </c:pt>
                <c:pt idx="5">
                  <c:v>10</c:v>
                </c:pt>
                <c:pt idx="6">
                  <c:v>8</c:v>
                </c:pt>
                <c:pt idx="7">
                  <c:v>7</c:v>
                </c:pt>
                <c:pt idx="8">
                  <c:v>7</c:v>
                </c:pt>
                <c:pt idx="9">
                  <c:v>8</c:v>
                </c:pt>
                <c:pt idx="10">
                  <c:v>13</c:v>
                </c:pt>
                <c:pt idx="11">
                  <c:v>14</c:v>
                </c:pt>
                <c:pt idx="12">
                  <c:v>10</c:v>
                </c:pt>
                <c:pt idx="13">
                  <c:v>13</c:v>
                </c:pt>
                <c:pt idx="14">
                  <c:v>13</c:v>
                </c:pt>
                <c:pt idx="15">
                  <c:v>10</c:v>
                </c:pt>
                <c:pt idx="16">
                  <c:v>8</c:v>
                </c:pt>
                <c:pt idx="17">
                  <c:v>11</c:v>
                </c:pt>
                <c:pt idx="18">
                  <c:v>10</c:v>
                </c:pt>
                <c:pt idx="19">
                  <c:v>8</c:v>
                </c:pt>
              </c:numCache>
            </c:numRef>
          </c:yVal>
          <c:smooth val="0"/>
          <c:extLst>
            <c:ext xmlns:c16="http://schemas.microsoft.com/office/drawing/2014/chart" uri="{C3380CC4-5D6E-409C-BE32-E72D297353CC}">
              <c16:uniqueId val="{00000004-4F4C-244F-945A-0E8F50E91F93}"/>
            </c:ext>
          </c:extLst>
        </c:ser>
        <c:ser>
          <c:idx val="2"/>
          <c:order val="5"/>
          <c:spPr>
            <a:ln w="50800" cmpd="sng">
              <a:solidFill>
                <a:srgbClr val="FF0000"/>
              </a:solidFill>
              <a:headEnd type="triangle"/>
            </a:ln>
          </c:spPr>
          <c:marker>
            <c:symbol val="circle"/>
            <c:size val="4"/>
            <c:spPr>
              <a:solidFill>
                <a:schemeClr val="tx1"/>
              </a:solidFill>
            </c:spPr>
          </c:marker>
          <c:xVal>
            <c:numRef>
              <c:f>LDA_UnConstrained!$J$3:$J$4</c:f>
              <c:numCache>
                <c:formatCode>General</c:formatCode>
                <c:ptCount val="2"/>
                <c:pt idx="1">
                  <c:v>0</c:v>
                </c:pt>
              </c:numCache>
            </c:numRef>
          </c:xVal>
          <c:yVal>
            <c:numRef>
              <c:f>LDA_UnConstrained!$K$3:$K$4</c:f>
              <c:numCache>
                <c:formatCode>General</c:formatCode>
                <c:ptCount val="2"/>
                <c:pt idx="1">
                  <c:v>0</c:v>
                </c:pt>
              </c:numCache>
            </c:numRef>
          </c:yVal>
          <c:smooth val="0"/>
          <c:extLst>
            <c:ext xmlns:c16="http://schemas.microsoft.com/office/drawing/2014/chart" uri="{C3380CC4-5D6E-409C-BE32-E72D297353CC}">
              <c16:uniqueId val="{00000005-4F4C-244F-945A-0E8F50E91F93}"/>
            </c:ext>
          </c:extLst>
        </c:ser>
        <c:dLbls>
          <c:showLegendKey val="0"/>
          <c:showVal val="0"/>
          <c:showCatName val="0"/>
          <c:showSerName val="0"/>
          <c:showPercent val="0"/>
          <c:showBubbleSize val="0"/>
        </c:dLbls>
        <c:axId val="2070430008"/>
        <c:axId val="2070434328"/>
      </c:scatterChart>
      <c:valAx>
        <c:axId val="2070430008"/>
        <c:scaling>
          <c:orientation val="minMax"/>
        </c:scaling>
        <c:delete val="0"/>
        <c:axPos val="b"/>
        <c:majorGridlines/>
        <c:numFmt formatCode="General" sourceLinked="1"/>
        <c:majorTickMark val="none"/>
        <c:minorTickMark val="none"/>
        <c:tickLblPos val="nextTo"/>
        <c:txPr>
          <a:bodyPr rot="-60000000" vert="horz"/>
          <a:lstStyle/>
          <a:p>
            <a:pPr>
              <a:defRPr/>
            </a:pPr>
            <a:endParaRPr lang="en-US"/>
          </a:p>
        </c:txPr>
        <c:crossAx val="2070434328"/>
        <c:crosses val="autoZero"/>
        <c:crossBetween val="midCat"/>
      </c:valAx>
      <c:valAx>
        <c:axId val="2070434328"/>
        <c:scaling>
          <c:orientation val="minMax"/>
        </c:scaling>
        <c:delete val="0"/>
        <c:axPos val="l"/>
        <c:majorGridlines/>
        <c:numFmt formatCode="General" sourceLinked="1"/>
        <c:majorTickMark val="none"/>
        <c:minorTickMark val="none"/>
        <c:tickLblPos val="nextTo"/>
        <c:txPr>
          <a:bodyPr rot="-60000000" vert="horz"/>
          <a:lstStyle/>
          <a:p>
            <a:pPr>
              <a:defRPr/>
            </a:pPr>
            <a:endParaRPr lang="en-US"/>
          </a:p>
        </c:txPr>
        <c:crossAx val="2070430008"/>
        <c:crosses val="autoZero"/>
        <c:crossBetween val="midCat"/>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3"/>
          <c:order val="0"/>
          <c:spPr>
            <a:ln w="19050">
              <a:noFill/>
            </a:ln>
          </c:spPr>
          <c:xVal>
            <c:numRef>
              <c:f>LDA_Constrained!$C$3:$C$22</c:f>
              <c:numCache>
                <c:formatCode>General</c:formatCode>
                <c:ptCount val="20"/>
                <c:pt idx="0">
                  <c:v>4</c:v>
                </c:pt>
                <c:pt idx="1">
                  <c:v>2</c:v>
                </c:pt>
                <c:pt idx="2">
                  <c:v>2</c:v>
                </c:pt>
                <c:pt idx="3">
                  <c:v>3</c:v>
                </c:pt>
                <c:pt idx="4">
                  <c:v>4</c:v>
                </c:pt>
                <c:pt idx="5">
                  <c:v>7</c:v>
                </c:pt>
                <c:pt idx="6">
                  <c:v>6</c:v>
                </c:pt>
                <c:pt idx="7">
                  <c:v>7</c:v>
                </c:pt>
                <c:pt idx="8">
                  <c:v>3</c:v>
                </c:pt>
                <c:pt idx="9">
                  <c:v>3</c:v>
                </c:pt>
                <c:pt idx="10">
                  <c:v>4</c:v>
                </c:pt>
                <c:pt idx="11">
                  <c:v>2</c:v>
                </c:pt>
                <c:pt idx="12">
                  <c:v>2</c:v>
                </c:pt>
                <c:pt idx="13">
                  <c:v>3</c:v>
                </c:pt>
                <c:pt idx="14">
                  <c:v>4</c:v>
                </c:pt>
                <c:pt idx="15">
                  <c:v>7</c:v>
                </c:pt>
                <c:pt idx="16">
                  <c:v>6</c:v>
                </c:pt>
                <c:pt idx="17">
                  <c:v>9</c:v>
                </c:pt>
                <c:pt idx="18">
                  <c:v>1</c:v>
                </c:pt>
                <c:pt idx="19">
                  <c:v>1</c:v>
                </c:pt>
              </c:numCache>
            </c:numRef>
          </c:xVal>
          <c:yVal>
            <c:numRef>
              <c:f>LDA_Constrained!$D$3:$D$22</c:f>
              <c:numCache>
                <c:formatCode>General</c:formatCode>
                <c:ptCount val="20"/>
                <c:pt idx="0">
                  <c:v>2</c:v>
                </c:pt>
                <c:pt idx="1">
                  <c:v>4</c:v>
                </c:pt>
                <c:pt idx="2">
                  <c:v>3</c:v>
                </c:pt>
                <c:pt idx="3">
                  <c:v>6</c:v>
                </c:pt>
                <c:pt idx="4">
                  <c:v>4</c:v>
                </c:pt>
                <c:pt idx="5">
                  <c:v>7</c:v>
                </c:pt>
                <c:pt idx="6">
                  <c:v>7</c:v>
                </c:pt>
                <c:pt idx="7">
                  <c:v>5</c:v>
                </c:pt>
                <c:pt idx="8">
                  <c:v>7</c:v>
                </c:pt>
                <c:pt idx="9">
                  <c:v>3</c:v>
                </c:pt>
                <c:pt idx="10">
                  <c:v>2</c:v>
                </c:pt>
                <c:pt idx="11">
                  <c:v>4</c:v>
                </c:pt>
                <c:pt idx="12">
                  <c:v>3</c:v>
                </c:pt>
                <c:pt idx="13">
                  <c:v>6</c:v>
                </c:pt>
                <c:pt idx="14">
                  <c:v>4</c:v>
                </c:pt>
                <c:pt idx="15">
                  <c:v>4</c:v>
                </c:pt>
                <c:pt idx="16">
                  <c:v>5</c:v>
                </c:pt>
                <c:pt idx="17">
                  <c:v>5</c:v>
                </c:pt>
                <c:pt idx="18">
                  <c:v>1</c:v>
                </c:pt>
                <c:pt idx="19">
                  <c:v>2</c:v>
                </c:pt>
              </c:numCache>
            </c:numRef>
          </c:yVal>
          <c:smooth val="0"/>
          <c:extLst>
            <c:ext xmlns:c16="http://schemas.microsoft.com/office/drawing/2014/chart" uri="{C3380CC4-5D6E-409C-BE32-E72D297353CC}">
              <c16:uniqueId val="{00000000-AA59-4642-86E8-323912AF0656}"/>
            </c:ext>
          </c:extLst>
        </c:ser>
        <c:ser>
          <c:idx val="4"/>
          <c:order val="1"/>
          <c:spPr>
            <a:ln w="19050">
              <a:noFill/>
            </a:ln>
          </c:spPr>
          <c:xVal>
            <c:numRef>
              <c:f>LDA_Constrained!$C$23:$C$42</c:f>
              <c:numCache>
                <c:formatCode>General</c:formatCode>
                <c:ptCount val="20"/>
                <c:pt idx="0">
                  <c:v>11</c:v>
                </c:pt>
                <c:pt idx="1">
                  <c:v>14</c:v>
                </c:pt>
                <c:pt idx="2">
                  <c:v>12</c:v>
                </c:pt>
                <c:pt idx="3">
                  <c:v>13</c:v>
                </c:pt>
                <c:pt idx="4">
                  <c:v>14</c:v>
                </c:pt>
                <c:pt idx="5">
                  <c:v>11</c:v>
                </c:pt>
                <c:pt idx="6">
                  <c:v>12</c:v>
                </c:pt>
                <c:pt idx="7">
                  <c:v>7</c:v>
                </c:pt>
                <c:pt idx="8">
                  <c:v>8</c:v>
                </c:pt>
                <c:pt idx="9">
                  <c:v>10</c:v>
                </c:pt>
                <c:pt idx="10">
                  <c:v>11</c:v>
                </c:pt>
                <c:pt idx="11">
                  <c:v>13</c:v>
                </c:pt>
                <c:pt idx="12">
                  <c:v>10</c:v>
                </c:pt>
                <c:pt idx="13">
                  <c:v>8</c:v>
                </c:pt>
                <c:pt idx="14">
                  <c:v>13</c:v>
                </c:pt>
                <c:pt idx="15">
                  <c:v>12</c:v>
                </c:pt>
                <c:pt idx="16">
                  <c:v>11</c:v>
                </c:pt>
                <c:pt idx="17">
                  <c:v>9</c:v>
                </c:pt>
                <c:pt idx="18">
                  <c:v>8</c:v>
                </c:pt>
                <c:pt idx="19">
                  <c:v>10</c:v>
                </c:pt>
              </c:numCache>
            </c:numRef>
          </c:xVal>
          <c:yVal>
            <c:numRef>
              <c:f>LDA_Constrained!$D$23:$D$42</c:f>
              <c:numCache>
                <c:formatCode>General</c:formatCode>
                <c:ptCount val="20"/>
                <c:pt idx="0">
                  <c:v>14</c:v>
                </c:pt>
                <c:pt idx="1">
                  <c:v>13</c:v>
                </c:pt>
                <c:pt idx="2">
                  <c:v>13</c:v>
                </c:pt>
                <c:pt idx="3">
                  <c:v>14</c:v>
                </c:pt>
                <c:pt idx="4">
                  <c:v>10</c:v>
                </c:pt>
                <c:pt idx="5">
                  <c:v>10</c:v>
                </c:pt>
                <c:pt idx="6">
                  <c:v>8</c:v>
                </c:pt>
                <c:pt idx="7">
                  <c:v>7</c:v>
                </c:pt>
                <c:pt idx="8">
                  <c:v>7</c:v>
                </c:pt>
                <c:pt idx="9">
                  <c:v>8</c:v>
                </c:pt>
                <c:pt idx="10">
                  <c:v>13</c:v>
                </c:pt>
                <c:pt idx="11">
                  <c:v>14</c:v>
                </c:pt>
                <c:pt idx="12">
                  <c:v>10</c:v>
                </c:pt>
                <c:pt idx="13">
                  <c:v>13</c:v>
                </c:pt>
                <c:pt idx="14">
                  <c:v>13</c:v>
                </c:pt>
                <c:pt idx="15">
                  <c:v>10</c:v>
                </c:pt>
                <c:pt idx="16">
                  <c:v>8</c:v>
                </c:pt>
                <c:pt idx="17">
                  <c:v>11</c:v>
                </c:pt>
                <c:pt idx="18">
                  <c:v>10</c:v>
                </c:pt>
                <c:pt idx="19">
                  <c:v>8</c:v>
                </c:pt>
              </c:numCache>
            </c:numRef>
          </c:yVal>
          <c:smooth val="0"/>
          <c:extLst>
            <c:ext xmlns:c16="http://schemas.microsoft.com/office/drawing/2014/chart" uri="{C3380CC4-5D6E-409C-BE32-E72D297353CC}">
              <c16:uniqueId val="{00000001-AA59-4642-86E8-323912AF0656}"/>
            </c:ext>
          </c:extLst>
        </c:ser>
        <c:ser>
          <c:idx val="5"/>
          <c:order val="2"/>
          <c:spPr>
            <a:ln w="38100" cmpd="sng">
              <a:solidFill>
                <a:schemeClr val="tx1"/>
              </a:solidFill>
              <a:headEnd type="triangle"/>
            </a:ln>
          </c:spPr>
          <c:xVal>
            <c:numRef>
              <c:f>LDA_Constrained!$O$13:$O$14</c:f>
              <c:numCache>
                <c:formatCode>General</c:formatCode>
                <c:ptCount val="2"/>
                <c:pt idx="0">
                  <c:v>0</c:v>
                </c:pt>
                <c:pt idx="1">
                  <c:v>0</c:v>
                </c:pt>
              </c:numCache>
            </c:numRef>
          </c:xVal>
          <c:yVal>
            <c:numRef>
              <c:f>LDA_Constrained!$P$13:$P$14</c:f>
              <c:numCache>
                <c:formatCode>General</c:formatCode>
                <c:ptCount val="2"/>
                <c:pt idx="0">
                  <c:v>0</c:v>
                </c:pt>
                <c:pt idx="1">
                  <c:v>0</c:v>
                </c:pt>
              </c:numCache>
            </c:numRef>
          </c:yVal>
          <c:smooth val="0"/>
          <c:extLst>
            <c:ext xmlns:c16="http://schemas.microsoft.com/office/drawing/2014/chart" uri="{C3380CC4-5D6E-409C-BE32-E72D297353CC}">
              <c16:uniqueId val="{00000002-AA59-4642-86E8-323912AF0656}"/>
            </c:ext>
          </c:extLst>
        </c:ser>
        <c:ser>
          <c:idx val="0"/>
          <c:order val="3"/>
          <c:spPr>
            <a:ln w="19050">
              <a:noFill/>
            </a:ln>
          </c:spPr>
          <c:xVal>
            <c:numRef>
              <c:f>LDA_Constrained!$C$3:$C$22</c:f>
              <c:numCache>
                <c:formatCode>General</c:formatCode>
                <c:ptCount val="20"/>
                <c:pt idx="0">
                  <c:v>4</c:v>
                </c:pt>
                <c:pt idx="1">
                  <c:v>2</c:v>
                </c:pt>
                <c:pt idx="2">
                  <c:v>2</c:v>
                </c:pt>
                <c:pt idx="3">
                  <c:v>3</c:v>
                </c:pt>
                <c:pt idx="4">
                  <c:v>4</c:v>
                </c:pt>
                <c:pt idx="5">
                  <c:v>7</c:v>
                </c:pt>
                <c:pt idx="6">
                  <c:v>6</c:v>
                </c:pt>
                <c:pt idx="7">
                  <c:v>7</c:v>
                </c:pt>
                <c:pt idx="8">
                  <c:v>3</c:v>
                </c:pt>
                <c:pt idx="9">
                  <c:v>3</c:v>
                </c:pt>
                <c:pt idx="10">
                  <c:v>4</c:v>
                </c:pt>
                <c:pt idx="11">
                  <c:v>2</c:v>
                </c:pt>
                <c:pt idx="12">
                  <c:v>2</c:v>
                </c:pt>
                <c:pt idx="13">
                  <c:v>3</c:v>
                </c:pt>
                <c:pt idx="14">
                  <c:v>4</c:v>
                </c:pt>
                <c:pt idx="15">
                  <c:v>7</c:v>
                </c:pt>
                <c:pt idx="16">
                  <c:v>6</c:v>
                </c:pt>
                <c:pt idx="17">
                  <c:v>9</c:v>
                </c:pt>
                <c:pt idx="18">
                  <c:v>1</c:v>
                </c:pt>
                <c:pt idx="19">
                  <c:v>1</c:v>
                </c:pt>
              </c:numCache>
            </c:numRef>
          </c:xVal>
          <c:yVal>
            <c:numRef>
              <c:f>LDA_Constrained!$D$3:$D$22</c:f>
              <c:numCache>
                <c:formatCode>General</c:formatCode>
                <c:ptCount val="20"/>
                <c:pt idx="0">
                  <c:v>2</c:v>
                </c:pt>
                <c:pt idx="1">
                  <c:v>4</c:v>
                </c:pt>
                <c:pt idx="2">
                  <c:v>3</c:v>
                </c:pt>
                <c:pt idx="3">
                  <c:v>6</c:v>
                </c:pt>
                <c:pt idx="4">
                  <c:v>4</c:v>
                </c:pt>
                <c:pt idx="5">
                  <c:v>7</c:v>
                </c:pt>
                <c:pt idx="6">
                  <c:v>7</c:v>
                </c:pt>
                <c:pt idx="7">
                  <c:v>5</c:v>
                </c:pt>
                <c:pt idx="8">
                  <c:v>7</c:v>
                </c:pt>
                <c:pt idx="9">
                  <c:v>3</c:v>
                </c:pt>
                <c:pt idx="10">
                  <c:v>2</c:v>
                </c:pt>
                <c:pt idx="11">
                  <c:v>4</c:v>
                </c:pt>
                <c:pt idx="12">
                  <c:v>3</c:v>
                </c:pt>
                <c:pt idx="13">
                  <c:v>6</c:v>
                </c:pt>
                <c:pt idx="14">
                  <c:v>4</c:v>
                </c:pt>
                <c:pt idx="15">
                  <c:v>4</c:v>
                </c:pt>
                <c:pt idx="16">
                  <c:v>5</c:v>
                </c:pt>
                <c:pt idx="17">
                  <c:v>5</c:v>
                </c:pt>
                <c:pt idx="18">
                  <c:v>1</c:v>
                </c:pt>
                <c:pt idx="19">
                  <c:v>2</c:v>
                </c:pt>
              </c:numCache>
            </c:numRef>
          </c:yVal>
          <c:smooth val="0"/>
          <c:extLst>
            <c:ext xmlns:c16="http://schemas.microsoft.com/office/drawing/2014/chart" uri="{C3380CC4-5D6E-409C-BE32-E72D297353CC}">
              <c16:uniqueId val="{00000003-AA59-4642-86E8-323912AF0656}"/>
            </c:ext>
          </c:extLst>
        </c:ser>
        <c:ser>
          <c:idx val="1"/>
          <c:order val="4"/>
          <c:spPr>
            <a:ln w="19050">
              <a:noFill/>
            </a:ln>
          </c:spPr>
          <c:xVal>
            <c:numRef>
              <c:f>LDA_Constrained!$C$23:$C$42</c:f>
              <c:numCache>
                <c:formatCode>General</c:formatCode>
                <c:ptCount val="20"/>
                <c:pt idx="0">
                  <c:v>11</c:v>
                </c:pt>
                <c:pt idx="1">
                  <c:v>14</c:v>
                </c:pt>
                <c:pt idx="2">
                  <c:v>12</c:v>
                </c:pt>
                <c:pt idx="3">
                  <c:v>13</c:v>
                </c:pt>
                <c:pt idx="4">
                  <c:v>14</c:v>
                </c:pt>
                <c:pt idx="5">
                  <c:v>11</c:v>
                </c:pt>
                <c:pt idx="6">
                  <c:v>12</c:v>
                </c:pt>
                <c:pt idx="7">
                  <c:v>7</c:v>
                </c:pt>
                <c:pt idx="8">
                  <c:v>8</c:v>
                </c:pt>
                <c:pt idx="9">
                  <c:v>10</c:v>
                </c:pt>
                <c:pt idx="10">
                  <c:v>11</c:v>
                </c:pt>
                <c:pt idx="11">
                  <c:v>13</c:v>
                </c:pt>
                <c:pt idx="12">
                  <c:v>10</c:v>
                </c:pt>
                <c:pt idx="13">
                  <c:v>8</c:v>
                </c:pt>
                <c:pt idx="14">
                  <c:v>13</c:v>
                </c:pt>
                <c:pt idx="15">
                  <c:v>12</c:v>
                </c:pt>
                <c:pt idx="16">
                  <c:v>11</c:v>
                </c:pt>
                <c:pt idx="17">
                  <c:v>9</c:v>
                </c:pt>
                <c:pt idx="18">
                  <c:v>8</c:v>
                </c:pt>
                <c:pt idx="19">
                  <c:v>10</c:v>
                </c:pt>
              </c:numCache>
            </c:numRef>
          </c:xVal>
          <c:yVal>
            <c:numRef>
              <c:f>LDA_Constrained!$D$23:$D$42</c:f>
              <c:numCache>
                <c:formatCode>General</c:formatCode>
                <c:ptCount val="20"/>
                <c:pt idx="0">
                  <c:v>14</c:v>
                </c:pt>
                <c:pt idx="1">
                  <c:v>13</c:v>
                </c:pt>
                <c:pt idx="2">
                  <c:v>13</c:v>
                </c:pt>
                <c:pt idx="3">
                  <c:v>14</c:v>
                </c:pt>
                <c:pt idx="4">
                  <c:v>10</c:v>
                </c:pt>
                <c:pt idx="5">
                  <c:v>10</c:v>
                </c:pt>
                <c:pt idx="6">
                  <c:v>8</c:v>
                </c:pt>
                <c:pt idx="7">
                  <c:v>7</c:v>
                </c:pt>
                <c:pt idx="8">
                  <c:v>7</c:v>
                </c:pt>
                <c:pt idx="9">
                  <c:v>8</c:v>
                </c:pt>
                <c:pt idx="10">
                  <c:v>13</c:v>
                </c:pt>
                <c:pt idx="11">
                  <c:v>14</c:v>
                </c:pt>
                <c:pt idx="12">
                  <c:v>10</c:v>
                </c:pt>
                <c:pt idx="13">
                  <c:v>13</c:v>
                </c:pt>
                <c:pt idx="14">
                  <c:v>13</c:v>
                </c:pt>
                <c:pt idx="15">
                  <c:v>10</c:v>
                </c:pt>
                <c:pt idx="16">
                  <c:v>8</c:v>
                </c:pt>
                <c:pt idx="17">
                  <c:v>11</c:v>
                </c:pt>
                <c:pt idx="18">
                  <c:v>10</c:v>
                </c:pt>
                <c:pt idx="19">
                  <c:v>8</c:v>
                </c:pt>
              </c:numCache>
            </c:numRef>
          </c:yVal>
          <c:smooth val="0"/>
          <c:extLst>
            <c:ext xmlns:c16="http://schemas.microsoft.com/office/drawing/2014/chart" uri="{C3380CC4-5D6E-409C-BE32-E72D297353CC}">
              <c16:uniqueId val="{00000004-AA59-4642-86E8-323912AF0656}"/>
            </c:ext>
          </c:extLst>
        </c:ser>
        <c:ser>
          <c:idx val="2"/>
          <c:order val="5"/>
          <c:spPr>
            <a:ln w="50800" cmpd="sng">
              <a:solidFill>
                <a:srgbClr val="FF0000"/>
              </a:solidFill>
              <a:headEnd type="triangle"/>
            </a:ln>
          </c:spPr>
          <c:marker>
            <c:symbol val="circle"/>
            <c:size val="4"/>
            <c:spPr>
              <a:solidFill>
                <a:schemeClr val="tx1"/>
              </a:solidFill>
            </c:spPr>
          </c:marker>
          <c:xVal>
            <c:numRef>
              <c:f>LDA_Constrained!$J$3:$J$4</c:f>
              <c:numCache>
                <c:formatCode>General</c:formatCode>
                <c:ptCount val="2"/>
                <c:pt idx="1">
                  <c:v>0</c:v>
                </c:pt>
              </c:numCache>
            </c:numRef>
          </c:xVal>
          <c:yVal>
            <c:numRef>
              <c:f>LDA_Constrained!$K$3:$K$4</c:f>
              <c:numCache>
                <c:formatCode>General</c:formatCode>
                <c:ptCount val="2"/>
                <c:pt idx="1">
                  <c:v>0</c:v>
                </c:pt>
              </c:numCache>
            </c:numRef>
          </c:yVal>
          <c:smooth val="0"/>
          <c:extLst>
            <c:ext xmlns:c16="http://schemas.microsoft.com/office/drawing/2014/chart" uri="{C3380CC4-5D6E-409C-BE32-E72D297353CC}">
              <c16:uniqueId val="{00000005-AA59-4642-86E8-323912AF0656}"/>
            </c:ext>
          </c:extLst>
        </c:ser>
        <c:dLbls>
          <c:showLegendKey val="0"/>
          <c:showVal val="0"/>
          <c:showCatName val="0"/>
          <c:showSerName val="0"/>
          <c:showPercent val="0"/>
          <c:showBubbleSize val="0"/>
        </c:dLbls>
        <c:axId val="2070430008"/>
        <c:axId val="2070434328"/>
      </c:scatterChart>
      <c:valAx>
        <c:axId val="2070430008"/>
        <c:scaling>
          <c:orientation val="minMax"/>
        </c:scaling>
        <c:delete val="0"/>
        <c:axPos val="b"/>
        <c:majorGridlines/>
        <c:numFmt formatCode="General" sourceLinked="1"/>
        <c:majorTickMark val="none"/>
        <c:minorTickMark val="none"/>
        <c:tickLblPos val="nextTo"/>
        <c:txPr>
          <a:bodyPr rot="-60000000" vert="horz"/>
          <a:lstStyle/>
          <a:p>
            <a:pPr>
              <a:defRPr/>
            </a:pPr>
            <a:endParaRPr lang="en-US"/>
          </a:p>
        </c:txPr>
        <c:crossAx val="2070434328"/>
        <c:crosses val="autoZero"/>
        <c:crossBetween val="midCat"/>
      </c:valAx>
      <c:valAx>
        <c:axId val="2070434328"/>
        <c:scaling>
          <c:orientation val="minMax"/>
        </c:scaling>
        <c:delete val="0"/>
        <c:axPos val="l"/>
        <c:majorGridlines/>
        <c:numFmt formatCode="General" sourceLinked="1"/>
        <c:majorTickMark val="none"/>
        <c:minorTickMark val="none"/>
        <c:tickLblPos val="nextTo"/>
        <c:txPr>
          <a:bodyPr rot="-60000000" vert="horz"/>
          <a:lstStyle/>
          <a:p>
            <a:pPr>
              <a:defRPr/>
            </a:pPr>
            <a:endParaRPr lang="en-US"/>
          </a:p>
        </c:txPr>
        <c:crossAx val="2070430008"/>
        <c:crosses val="autoZero"/>
        <c:crossBetween val="midCat"/>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1"/>
        <c:ser>
          <c:idx val="0"/>
          <c:order val="0"/>
          <c:tx>
            <c:strRef>
              <c:f>Practice!$C$3</c:f>
              <c:strCache>
                <c:ptCount val="1"/>
                <c:pt idx="0">
                  <c:v>Years</c:v>
                </c:pt>
              </c:strCache>
            </c:strRef>
          </c:tx>
          <c:invertIfNegative val="0"/>
          <c:dPt>
            <c:idx val="0"/>
            <c:invertIfNegative val="0"/>
            <c:bubble3D val="0"/>
            <c:spPr>
              <a:solidFill>
                <a:schemeClr val="accent1">
                  <a:alpha val="75000"/>
                </a:schemeClr>
              </a:solidFill>
              <a:ln>
                <a:noFill/>
              </a:ln>
              <a:effectLst/>
            </c:spPr>
            <c:extLst>
              <c:ext xmlns:c16="http://schemas.microsoft.com/office/drawing/2014/chart" uri="{C3380CC4-5D6E-409C-BE32-E72D297353CC}">
                <c16:uniqueId val="{00000001-7DA2-1943-9C2A-17CBDF35F5B5}"/>
              </c:ext>
            </c:extLst>
          </c:dPt>
          <c:dPt>
            <c:idx val="1"/>
            <c:invertIfNegative val="0"/>
            <c:bubble3D val="0"/>
            <c:spPr>
              <a:solidFill>
                <a:schemeClr val="accent2">
                  <a:alpha val="75000"/>
                </a:schemeClr>
              </a:solidFill>
              <a:ln>
                <a:noFill/>
              </a:ln>
              <a:effectLst/>
            </c:spPr>
            <c:extLst>
              <c:ext xmlns:c16="http://schemas.microsoft.com/office/drawing/2014/chart" uri="{C3380CC4-5D6E-409C-BE32-E72D297353CC}">
                <c16:uniqueId val="{00000003-7DA2-1943-9C2A-17CBDF35F5B5}"/>
              </c:ext>
            </c:extLst>
          </c:dPt>
          <c:dPt>
            <c:idx val="2"/>
            <c:invertIfNegative val="0"/>
            <c:bubble3D val="0"/>
            <c:spPr>
              <a:solidFill>
                <a:schemeClr val="accent3">
                  <a:alpha val="75000"/>
                </a:schemeClr>
              </a:solidFill>
              <a:ln>
                <a:noFill/>
              </a:ln>
              <a:effectLst/>
            </c:spPr>
            <c:extLst>
              <c:ext xmlns:c16="http://schemas.microsoft.com/office/drawing/2014/chart" uri="{C3380CC4-5D6E-409C-BE32-E72D297353CC}">
                <c16:uniqueId val="{00000005-7DA2-1943-9C2A-17CBDF35F5B5}"/>
              </c:ext>
            </c:extLst>
          </c:dPt>
          <c:dPt>
            <c:idx val="3"/>
            <c:invertIfNegative val="0"/>
            <c:bubble3D val="0"/>
            <c:spPr>
              <a:solidFill>
                <a:schemeClr val="accent4">
                  <a:alpha val="75000"/>
                </a:schemeClr>
              </a:solidFill>
              <a:ln>
                <a:noFill/>
              </a:ln>
              <a:effectLst/>
            </c:spPr>
            <c:extLst>
              <c:ext xmlns:c16="http://schemas.microsoft.com/office/drawing/2014/chart" uri="{C3380CC4-5D6E-409C-BE32-E72D297353CC}">
                <c16:uniqueId val="{00000007-7DA2-1943-9C2A-17CBDF35F5B5}"/>
              </c:ext>
            </c:extLst>
          </c:dPt>
          <c:dPt>
            <c:idx val="4"/>
            <c:invertIfNegative val="0"/>
            <c:bubble3D val="0"/>
            <c:spPr>
              <a:solidFill>
                <a:schemeClr val="accent5">
                  <a:alpha val="75000"/>
                </a:schemeClr>
              </a:solidFill>
              <a:ln>
                <a:noFill/>
              </a:ln>
              <a:effectLst/>
            </c:spPr>
            <c:extLst>
              <c:ext xmlns:c16="http://schemas.microsoft.com/office/drawing/2014/chart" uri="{C3380CC4-5D6E-409C-BE32-E72D297353CC}">
                <c16:uniqueId val="{00000009-7DA2-1943-9C2A-17CBDF35F5B5}"/>
              </c:ext>
            </c:extLst>
          </c:dPt>
          <c:dPt>
            <c:idx val="5"/>
            <c:invertIfNegative val="0"/>
            <c:bubble3D val="0"/>
            <c:spPr>
              <a:solidFill>
                <a:schemeClr val="accent6">
                  <a:alpha val="75000"/>
                </a:schemeClr>
              </a:solidFill>
              <a:ln>
                <a:noFill/>
              </a:ln>
              <a:effectLst/>
            </c:spPr>
            <c:extLst>
              <c:ext xmlns:c16="http://schemas.microsoft.com/office/drawing/2014/chart" uri="{C3380CC4-5D6E-409C-BE32-E72D297353CC}">
                <c16:uniqueId val="{0000000B-7DA2-1943-9C2A-17CBDF35F5B5}"/>
              </c:ext>
            </c:extLst>
          </c:dPt>
          <c:dPt>
            <c:idx val="6"/>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00D-7DA2-1943-9C2A-17CBDF35F5B5}"/>
              </c:ext>
            </c:extLst>
          </c:dPt>
          <c:dPt>
            <c:idx val="7"/>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00F-7DA2-1943-9C2A-17CBDF35F5B5}"/>
              </c:ext>
            </c:extLst>
          </c:dPt>
          <c:dPt>
            <c:idx val="8"/>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011-7DA2-1943-9C2A-17CBDF35F5B5}"/>
              </c:ext>
            </c:extLst>
          </c:dPt>
          <c:dPt>
            <c:idx val="9"/>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013-7DA2-1943-9C2A-17CBDF35F5B5}"/>
              </c:ext>
            </c:extLst>
          </c:dPt>
          <c:dPt>
            <c:idx val="10"/>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015-7DA2-1943-9C2A-17CBDF35F5B5}"/>
              </c:ext>
            </c:extLst>
          </c:dPt>
          <c:dPt>
            <c:idx val="11"/>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017-7DA2-1943-9C2A-17CBDF35F5B5}"/>
              </c:ext>
            </c:extLst>
          </c:dPt>
          <c:dPt>
            <c:idx val="12"/>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019-7DA2-1943-9C2A-17CBDF35F5B5}"/>
              </c:ext>
            </c:extLst>
          </c:dPt>
          <c:dPt>
            <c:idx val="13"/>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01B-7DA2-1943-9C2A-17CBDF35F5B5}"/>
              </c:ext>
            </c:extLst>
          </c:dPt>
          <c:dPt>
            <c:idx val="14"/>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01D-7DA2-1943-9C2A-17CBDF35F5B5}"/>
              </c:ext>
            </c:extLst>
          </c:dPt>
          <c:dPt>
            <c:idx val="15"/>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01F-7DA2-1943-9C2A-17CBDF35F5B5}"/>
              </c:ext>
            </c:extLst>
          </c:dPt>
          <c:dPt>
            <c:idx val="16"/>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021-7DA2-1943-9C2A-17CBDF35F5B5}"/>
              </c:ext>
            </c:extLst>
          </c:dPt>
          <c:dPt>
            <c:idx val="17"/>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023-7DA2-1943-9C2A-17CBDF35F5B5}"/>
              </c:ext>
            </c:extLst>
          </c:dPt>
          <c:dPt>
            <c:idx val="18"/>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025-7DA2-1943-9C2A-17CBDF35F5B5}"/>
              </c:ext>
            </c:extLst>
          </c:dPt>
          <c:dPt>
            <c:idx val="19"/>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027-7DA2-1943-9C2A-17CBDF35F5B5}"/>
              </c:ext>
            </c:extLst>
          </c:dPt>
          <c:dPt>
            <c:idx val="20"/>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029-7DA2-1943-9C2A-17CBDF35F5B5}"/>
              </c:ext>
            </c:extLst>
          </c:dPt>
          <c:dPt>
            <c:idx val="21"/>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02B-7DA2-1943-9C2A-17CBDF35F5B5}"/>
              </c:ext>
            </c:extLst>
          </c:dPt>
          <c:dPt>
            <c:idx val="22"/>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02D-7DA2-1943-9C2A-17CBDF35F5B5}"/>
              </c:ext>
            </c:extLst>
          </c:dPt>
          <c:dPt>
            <c:idx val="23"/>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02F-7DA2-1943-9C2A-17CBDF35F5B5}"/>
              </c:ext>
            </c:extLst>
          </c:dPt>
          <c:dPt>
            <c:idx val="24"/>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031-7DA2-1943-9C2A-17CBDF35F5B5}"/>
              </c:ext>
            </c:extLst>
          </c:dPt>
          <c:dPt>
            <c:idx val="25"/>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033-7DA2-1943-9C2A-17CBDF35F5B5}"/>
              </c:ext>
            </c:extLst>
          </c:dPt>
          <c:dPt>
            <c:idx val="26"/>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035-7DA2-1943-9C2A-17CBDF35F5B5}"/>
              </c:ext>
            </c:extLst>
          </c:dPt>
          <c:dPt>
            <c:idx val="27"/>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037-7DA2-1943-9C2A-17CBDF35F5B5}"/>
              </c:ext>
            </c:extLst>
          </c:dPt>
          <c:dPt>
            <c:idx val="28"/>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039-7DA2-1943-9C2A-17CBDF35F5B5}"/>
              </c:ext>
            </c:extLst>
          </c:dPt>
          <c:dPt>
            <c:idx val="29"/>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03B-7DA2-1943-9C2A-17CBDF35F5B5}"/>
              </c:ext>
            </c:extLst>
          </c:dPt>
          <c:dPt>
            <c:idx val="30"/>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03D-7DA2-1943-9C2A-17CBDF35F5B5}"/>
              </c:ext>
            </c:extLst>
          </c:dPt>
          <c:dPt>
            <c:idx val="31"/>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03F-7DA2-1943-9C2A-17CBDF35F5B5}"/>
              </c:ext>
            </c:extLst>
          </c:dPt>
          <c:dPt>
            <c:idx val="32"/>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041-7DA2-1943-9C2A-17CBDF35F5B5}"/>
              </c:ext>
            </c:extLst>
          </c:dPt>
          <c:dPt>
            <c:idx val="33"/>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043-7DA2-1943-9C2A-17CBDF35F5B5}"/>
              </c:ext>
            </c:extLst>
          </c:dPt>
          <c:dPt>
            <c:idx val="34"/>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045-7DA2-1943-9C2A-17CBDF35F5B5}"/>
              </c:ext>
            </c:extLst>
          </c:dPt>
          <c:dPt>
            <c:idx val="35"/>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047-7DA2-1943-9C2A-17CBDF35F5B5}"/>
              </c:ext>
            </c:extLst>
          </c:dPt>
          <c:dPt>
            <c:idx val="36"/>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049-7DA2-1943-9C2A-17CBDF35F5B5}"/>
              </c:ext>
            </c:extLst>
          </c:dPt>
          <c:dPt>
            <c:idx val="37"/>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04B-7DA2-1943-9C2A-17CBDF35F5B5}"/>
              </c:ext>
            </c:extLst>
          </c:dPt>
          <c:dPt>
            <c:idx val="38"/>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04D-7DA2-1943-9C2A-17CBDF35F5B5}"/>
              </c:ext>
            </c:extLst>
          </c:dPt>
          <c:dPt>
            <c:idx val="39"/>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04F-7DA2-1943-9C2A-17CBDF35F5B5}"/>
              </c:ext>
            </c:extLst>
          </c:dPt>
          <c:dPt>
            <c:idx val="40"/>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051-7DA2-1943-9C2A-17CBDF35F5B5}"/>
              </c:ext>
            </c:extLst>
          </c:dPt>
          <c:dPt>
            <c:idx val="41"/>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053-7DA2-1943-9C2A-17CBDF35F5B5}"/>
              </c:ext>
            </c:extLst>
          </c:dPt>
          <c:dPt>
            <c:idx val="42"/>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055-7DA2-1943-9C2A-17CBDF35F5B5}"/>
              </c:ext>
            </c:extLst>
          </c:dPt>
          <c:dPt>
            <c:idx val="43"/>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057-7DA2-1943-9C2A-17CBDF35F5B5}"/>
              </c:ext>
            </c:extLst>
          </c:dPt>
          <c:dPt>
            <c:idx val="44"/>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059-7DA2-1943-9C2A-17CBDF35F5B5}"/>
              </c:ext>
            </c:extLst>
          </c:dPt>
          <c:dPt>
            <c:idx val="45"/>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05B-7DA2-1943-9C2A-17CBDF35F5B5}"/>
              </c:ext>
            </c:extLst>
          </c:dPt>
          <c:dPt>
            <c:idx val="46"/>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05D-7DA2-1943-9C2A-17CBDF35F5B5}"/>
              </c:ext>
            </c:extLst>
          </c:dPt>
          <c:dPt>
            <c:idx val="47"/>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05F-7DA2-1943-9C2A-17CBDF35F5B5}"/>
              </c:ext>
            </c:extLst>
          </c:dPt>
          <c:dPt>
            <c:idx val="48"/>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061-7DA2-1943-9C2A-17CBDF35F5B5}"/>
              </c:ext>
            </c:extLst>
          </c:dPt>
          <c:dPt>
            <c:idx val="49"/>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063-7DA2-1943-9C2A-17CBDF35F5B5}"/>
              </c:ext>
            </c:extLst>
          </c:dPt>
          <c:dPt>
            <c:idx val="50"/>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065-7DA2-1943-9C2A-17CBDF35F5B5}"/>
              </c:ext>
            </c:extLst>
          </c:dPt>
          <c:dPt>
            <c:idx val="51"/>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067-7DA2-1943-9C2A-17CBDF35F5B5}"/>
              </c:ext>
            </c:extLst>
          </c:dPt>
          <c:dPt>
            <c:idx val="52"/>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069-7DA2-1943-9C2A-17CBDF35F5B5}"/>
              </c:ext>
            </c:extLst>
          </c:dPt>
          <c:dPt>
            <c:idx val="53"/>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06B-7DA2-1943-9C2A-17CBDF35F5B5}"/>
              </c:ext>
            </c:extLst>
          </c:dPt>
          <c:dPt>
            <c:idx val="54"/>
            <c:invertIfNegative val="0"/>
            <c:bubble3D val="0"/>
            <c:spPr>
              <a:solidFill>
                <a:schemeClr val="accent1">
                  <a:alpha val="75000"/>
                </a:schemeClr>
              </a:solidFill>
              <a:ln>
                <a:noFill/>
              </a:ln>
              <a:effectLst/>
            </c:spPr>
            <c:extLst>
              <c:ext xmlns:c16="http://schemas.microsoft.com/office/drawing/2014/chart" uri="{C3380CC4-5D6E-409C-BE32-E72D297353CC}">
                <c16:uniqueId val="{0000006D-7DA2-1943-9C2A-17CBDF35F5B5}"/>
              </c:ext>
            </c:extLst>
          </c:dPt>
          <c:dPt>
            <c:idx val="55"/>
            <c:invertIfNegative val="0"/>
            <c:bubble3D val="0"/>
            <c:spPr>
              <a:solidFill>
                <a:schemeClr val="accent2">
                  <a:alpha val="75000"/>
                </a:schemeClr>
              </a:solidFill>
              <a:ln>
                <a:noFill/>
              </a:ln>
              <a:effectLst/>
            </c:spPr>
            <c:extLst>
              <c:ext xmlns:c16="http://schemas.microsoft.com/office/drawing/2014/chart" uri="{C3380CC4-5D6E-409C-BE32-E72D297353CC}">
                <c16:uniqueId val="{0000006F-7DA2-1943-9C2A-17CBDF35F5B5}"/>
              </c:ext>
            </c:extLst>
          </c:dPt>
          <c:dPt>
            <c:idx val="56"/>
            <c:invertIfNegative val="0"/>
            <c:bubble3D val="0"/>
            <c:spPr>
              <a:solidFill>
                <a:schemeClr val="accent3">
                  <a:alpha val="75000"/>
                </a:schemeClr>
              </a:solidFill>
              <a:ln>
                <a:noFill/>
              </a:ln>
              <a:effectLst/>
            </c:spPr>
            <c:extLst>
              <c:ext xmlns:c16="http://schemas.microsoft.com/office/drawing/2014/chart" uri="{C3380CC4-5D6E-409C-BE32-E72D297353CC}">
                <c16:uniqueId val="{00000071-7DA2-1943-9C2A-17CBDF35F5B5}"/>
              </c:ext>
            </c:extLst>
          </c:dPt>
          <c:dPt>
            <c:idx val="57"/>
            <c:invertIfNegative val="0"/>
            <c:bubble3D val="0"/>
            <c:spPr>
              <a:solidFill>
                <a:schemeClr val="accent4">
                  <a:alpha val="75000"/>
                </a:schemeClr>
              </a:solidFill>
              <a:ln>
                <a:noFill/>
              </a:ln>
              <a:effectLst/>
            </c:spPr>
            <c:extLst>
              <c:ext xmlns:c16="http://schemas.microsoft.com/office/drawing/2014/chart" uri="{C3380CC4-5D6E-409C-BE32-E72D297353CC}">
                <c16:uniqueId val="{00000073-7DA2-1943-9C2A-17CBDF35F5B5}"/>
              </c:ext>
            </c:extLst>
          </c:dPt>
          <c:dPt>
            <c:idx val="58"/>
            <c:invertIfNegative val="0"/>
            <c:bubble3D val="0"/>
            <c:spPr>
              <a:solidFill>
                <a:schemeClr val="accent5">
                  <a:alpha val="75000"/>
                </a:schemeClr>
              </a:solidFill>
              <a:ln>
                <a:noFill/>
              </a:ln>
              <a:effectLst/>
            </c:spPr>
            <c:extLst>
              <c:ext xmlns:c16="http://schemas.microsoft.com/office/drawing/2014/chart" uri="{C3380CC4-5D6E-409C-BE32-E72D297353CC}">
                <c16:uniqueId val="{00000075-7DA2-1943-9C2A-17CBDF35F5B5}"/>
              </c:ext>
            </c:extLst>
          </c:dPt>
          <c:dPt>
            <c:idx val="59"/>
            <c:invertIfNegative val="0"/>
            <c:bubble3D val="0"/>
            <c:spPr>
              <a:solidFill>
                <a:schemeClr val="accent6">
                  <a:alpha val="75000"/>
                </a:schemeClr>
              </a:solidFill>
              <a:ln>
                <a:noFill/>
              </a:ln>
              <a:effectLst/>
            </c:spPr>
            <c:extLst>
              <c:ext xmlns:c16="http://schemas.microsoft.com/office/drawing/2014/chart" uri="{C3380CC4-5D6E-409C-BE32-E72D297353CC}">
                <c16:uniqueId val="{00000077-7DA2-1943-9C2A-17CBDF35F5B5}"/>
              </c:ext>
            </c:extLst>
          </c:dPt>
          <c:dPt>
            <c:idx val="60"/>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079-7DA2-1943-9C2A-17CBDF35F5B5}"/>
              </c:ext>
            </c:extLst>
          </c:dPt>
          <c:dPt>
            <c:idx val="61"/>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07B-7DA2-1943-9C2A-17CBDF35F5B5}"/>
              </c:ext>
            </c:extLst>
          </c:dPt>
          <c:dPt>
            <c:idx val="62"/>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07D-7DA2-1943-9C2A-17CBDF35F5B5}"/>
              </c:ext>
            </c:extLst>
          </c:dPt>
          <c:dPt>
            <c:idx val="63"/>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07F-7DA2-1943-9C2A-17CBDF35F5B5}"/>
              </c:ext>
            </c:extLst>
          </c:dPt>
          <c:dPt>
            <c:idx val="64"/>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081-7DA2-1943-9C2A-17CBDF35F5B5}"/>
              </c:ext>
            </c:extLst>
          </c:dPt>
          <c:dPt>
            <c:idx val="65"/>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083-7DA2-1943-9C2A-17CBDF35F5B5}"/>
              </c:ext>
            </c:extLst>
          </c:dPt>
          <c:dPt>
            <c:idx val="66"/>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085-7DA2-1943-9C2A-17CBDF35F5B5}"/>
              </c:ext>
            </c:extLst>
          </c:dPt>
          <c:dPt>
            <c:idx val="67"/>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087-7DA2-1943-9C2A-17CBDF35F5B5}"/>
              </c:ext>
            </c:extLst>
          </c:dPt>
          <c:dPt>
            <c:idx val="68"/>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089-7DA2-1943-9C2A-17CBDF35F5B5}"/>
              </c:ext>
            </c:extLst>
          </c:dPt>
          <c:dPt>
            <c:idx val="69"/>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08B-7DA2-1943-9C2A-17CBDF35F5B5}"/>
              </c:ext>
            </c:extLst>
          </c:dPt>
          <c:dPt>
            <c:idx val="70"/>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08D-7DA2-1943-9C2A-17CBDF35F5B5}"/>
              </c:ext>
            </c:extLst>
          </c:dPt>
          <c:dPt>
            <c:idx val="71"/>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08F-7DA2-1943-9C2A-17CBDF35F5B5}"/>
              </c:ext>
            </c:extLst>
          </c:dPt>
          <c:dPt>
            <c:idx val="72"/>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091-7DA2-1943-9C2A-17CBDF35F5B5}"/>
              </c:ext>
            </c:extLst>
          </c:dPt>
          <c:dPt>
            <c:idx val="73"/>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093-7DA2-1943-9C2A-17CBDF35F5B5}"/>
              </c:ext>
            </c:extLst>
          </c:dPt>
          <c:dPt>
            <c:idx val="74"/>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095-7DA2-1943-9C2A-17CBDF35F5B5}"/>
              </c:ext>
            </c:extLst>
          </c:dPt>
          <c:dPt>
            <c:idx val="75"/>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097-7DA2-1943-9C2A-17CBDF35F5B5}"/>
              </c:ext>
            </c:extLst>
          </c:dPt>
          <c:dPt>
            <c:idx val="76"/>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099-7DA2-1943-9C2A-17CBDF35F5B5}"/>
              </c:ext>
            </c:extLst>
          </c:dPt>
          <c:dPt>
            <c:idx val="77"/>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09B-7DA2-1943-9C2A-17CBDF35F5B5}"/>
              </c:ext>
            </c:extLst>
          </c:dPt>
          <c:dPt>
            <c:idx val="78"/>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09D-7DA2-1943-9C2A-17CBDF35F5B5}"/>
              </c:ext>
            </c:extLst>
          </c:dPt>
          <c:dPt>
            <c:idx val="79"/>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09F-7DA2-1943-9C2A-17CBDF35F5B5}"/>
              </c:ext>
            </c:extLst>
          </c:dPt>
          <c:dPt>
            <c:idx val="80"/>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0A1-7DA2-1943-9C2A-17CBDF35F5B5}"/>
              </c:ext>
            </c:extLst>
          </c:dPt>
          <c:dPt>
            <c:idx val="81"/>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0A3-7DA2-1943-9C2A-17CBDF35F5B5}"/>
              </c:ext>
            </c:extLst>
          </c:dPt>
          <c:dPt>
            <c:idx val="82"/>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0A5-7DA2-1943-9C2A-17CBDF35F5B5}"/>
              </c:ext>
            </c:extLst>
          </c:dPt>
          <c:dPt>
            <c:idx val="83"/>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0A7-7DA2-1943-9C2A-17CBDF35F5B5}"/>
              </c:ext>
            </c:extLst>
          </c:dPt>
          <c:dPt>
            <c:idx val="84"/>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0A9-7DA2-1943-9C2A-17CBDF35F5B5}"/>
              </c:ext>
            </c:extLst>
          </c:dPt>
          <c:dPt>
            <c:idx val="85"/>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0AB-7DA2-1943-9C2A-17CBDF35F5B5}"/>
              </c:ext>
            </c:extLst>
          </c:dPt>
          <c:dPt>
            <c:idx val="86"/>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0AD-7DA2-1943-9C2A-17CBDF35F5B5}"/>
              </c:ext>
            </c:extLst>
          </c:dPt>
          <c:dPt>
            <c:idx val="87"/>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0AF-7DA2-1943-9C2A-17CBDF35F5B5}"/>
              </c:ext>
            </c:extLst>
          </c:dPt>
          <c:dPt>
            <c:idx val="88"/>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0B1-7DA2-1943-9C2A-17CBDF35F5B5}"/>
              </c:ext>
            </c:extLst>
          </c:dPt>
          <c:dPt>
            <c:idx val="89"/>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0B3-7DA2-1943-9C2A-17CBDF35F5B5}"/>
              </c:ext>
            </c:extLst>
          </c:dPt>
          <c:dPt>
            <c:idx val="90"/>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0B5-7DA2-1943-9C2A-17CBDF35F5B5}"/>
              </c:ext>
            </c:extLst>
          </c:dPt>
          <c:dPt>
            <c:idx val="91"/>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0B7-7DA2-1943-9C2A-17CBDF35F5B5}"/>
              </c:ext>
            </c:extLst>
          </c:dPt>
          <c:dPt>
            <c:idx val="92"/>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0B9-7DA2-1943-9C2A-17CBDF35F5B5}"/>
              </c:ext>
            </c:extLst>
          </c:dPt>
          <c:dPt>
            <c:idx val="93"/>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0BB-7DA2-1943-9C2A-17CBDF35F5B5}"/>
              </c:ext>
            </c:extLst>
          </c:dPt>
          <c:dPt>
            <c:idx val="94"/>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0BD-7DA2-1943-9C2A-17CBDF35F5B5}"/>
              </c:ext>
            </c:extLst>
          </c:dPt>
          <c:dPt>
            <c:idx val="95"/>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0BF-7DA2-1943-9C2A-17CBDF35F5B5}"/>
              </c:ext>
            </c:extLst>
          </c:dPt>
          <c:dPt>
            <c:idx val="96"/>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0C1-7DA2-1943-9C2A-17CBDF35F5B5}"/>
              </c:ext>
            </c:extLst>
          </c:dPt>
          <c:dPt>
            <c:idx val="97"/>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0C3-7DA2-1943-9C2A-17CBDF35F5B5}"/>
              </c:ext>
            </c:extLst>
          </c:dPt>
          <c:dPt>
            <c:idx val="98"/>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0C5-7DA2-1943-9C2A-17CBDF35F5B5}"/>
              </c:ext>
            </c:extLst>
          </c:dPt>
          <c:dPt>
            <c:idx val="99"/>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0C7-7DA2-1943-9C2A-17CBDF35F5B5}"/>
              </c:ext>
            </c:extLst>
          </c:dPt>
          <c:dPt>
            <c:idx val="100"/>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0C9-7DA2-1943-9C2A-17CBDF35F5B5}"/>
              </c:ext>
            </c:extLst>
          </c:dPt>
          <c:dPt>
            <c:idx val="101"/>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0CB-7DA2-1943-9C2A-17CBDF35F5B5}"/>
              </c:ext>
            </c:extLst>
          </c:dPt>
          <c:dPt>
            <c:idx val="102"/>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0CD-7DA2-1943-9C2A-17CBDF35F5B5}"/>
              </c:ext>
            </c:extLst>
          </c:dPt>
          <c:dPt>
            <c:idx val="103"/>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0CF-7DA2-1943-9C2A-17CBDF35F5B5}"/>
              </c:ext>
            </c:extLst>
          </c:dPt>
          <c:dPt>
            <c:idx val="104"/>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0D1-7DA2-1943-9C2A-17CBDF35F5B5}"/>
              </c:ext>
            </c:extLst>
          </c:dPt>
          <c:dPt>
            <c:idx val="105"/>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0D3-7DA2-1943-9C2A-17CBDF35F5B5}"/>
              </c:ext>
            </c:extLst>
          </c:dPt>
          <c:dPt>
            <c:idx val="106"/>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0D5-7DA2-1943-9C2A-17CBDF35F5B5}"/>
              </c:ext>
            </c:extLst>
          </c:dPt>
          <c:dPt>
            <c:idx val="107"/>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0D7-7DA2-1943-9C2A-17CBDF35F5B5}"/>
              </c:ext>
            </c:extLst>
          </c:dPt>
          <c:dPt>
            <c:idx val="108"/>
            <c:invertIfNegative val="0"/>
            <c:bubble3D val="0"/>
            <c:spPr>
              <a:solidFill>
                <a:schemeClr val="accent1">
                  <a:alpha val="75000"/>
                </a:schemeClr>
              </a:solidFill>
              <a:ln>
                <a:noFill/>
              </a:ln>
              <a:effectLst/>
            </c:spPr>
            <c:extLst>
              <c:ext xmlns:c16="http://schemas.microsoft.com/office/drawing/2014/chart" uri="{C3380CC4-5D6E-409C-BE32-E72D297353CC}">
                <c16:uniqueId val="{000000D9-7DA2-1943-9C2A-17CBDF35F5B5}"/>
              </c:ext>
            </c:extLst>
          </c:dPt>
          <c:dPt>
            <c:idx val="109"/>
            <c:invertIfNegative val="0"/>
            <c:bubble3D val="0"/>
            <c:spPr>
              <a:solidFill>
                <a:schemeClr val="accent2">
                  <a:alpha val="75000"/>
                </a:schemeClr>
              </a:solidFill>
              <a:ln>
                <a:noFill/>
              </a:ln>
              <a:effectLst/>
            </c:spPr>
            <c:extLst>
              <c:ext xmlns:c16="http://schemas.microsoft.com/office/drawing/2014/chart" uri="{C3380CC4-5D6E-409C-BE32-E72D297353CC}">
                <c16:uniqueId val="{000000DB-7DA2-1943-9C2A-17CBDF35F5B5}"/>
              </c:ext>
            </c:extLst>
          </c:dPt>
          <c:dPt>
            <c:idx val="110"/>
            <c:invertIfNegative val="0"/>
            <c:bubble3D val="0"/>
            <c:spPr>
              <a:solidFill>
                <a:schemeClr val="accent3">
                  <a:alpha val="75000"/>
                </a:schemeClr>
              </a:solidFill>
              <a:ln>
                <a:noFill/>
              </a:ln>
              <a:effectLst/>
            </c:spPr>
            <c:extLst>
              <c:ext xmlns:c16="http://schemas.microsoft.com/office/drawing/2014/chart" uri="{C3380CC4-5D6E-409C-BE32-E72D297353CC}">
                <c16:uniqueId val="{000000DD-7DA2-1943-9C2A-17CBDF35F5B5}"/>
              </c:ext>
            </c:extLst>
          </c:dPt>
          <c:dPt>
            <c:idx val="111"/>
            <c:invertIfNegative val="0"/>
            <c:bubble3D val="0"/>
            <c:spPr>
              <a:solidFill>
                <a:schemeClr val="accent4">
                  <a:alpha val="75000"/>
                </a:schemeClr>
              </a:solidFill>
              <a:ln>
                <a:noFill/>
              </a:ln>
              <a:effectLst/>
            </c:spPr>
            <c:extLst>
              <c:ext xmlns:c16="http://schemas.microsoft.com/office/drawing/2014/chart" uri="{C3380CC4-5D6E-409C-BE32-E72D297353CC}">
                <c16:uniqueId val="{000000DF-7DA2-1943-9C2A-17CBDF35F5B5}"/>
              </c:ext>
            </c:extLst>
          </c:dPt>
          <c:dPt>
            <c:idx val="112"/>
            <c:invertIfNegative val="0"/>
            <c:bubble3D val="0"/>
            <c:spPr>
              <a:solidFill>
                <a:schemeClr val="accent5">
                  <a:alpha val="75000"/>
                </a:schemeClr>
              </a:solidFill>
              <a:ln>
                <a:noFill/>
              </a:ln>
              <a:effectLst/>
            </c:spPr>
            <c:extLst>
              <c:ext xmlns:c16="http://schemas.microsoft.com/office/drawing/2014/chart" uri="{C3380CC4-5D6E-409C-BE32-E72D297353CC}">
                <c16:uniqueId val="{000000E1-7DA2-1943-9C2A-17CBDF35F5B5}"/>
              </c:ext>
            </c:extLst>
          </c:dPt>
          <c:dPt>
            <c:idx val="113"/>
            <c:invertIfNegative val="0"/>
            <c:bubble3D val="0"/>
            <c:spPr>
              <a:solidFill>
                <a:schemeClr val="accent6">
                  <a:alpha val="75000"/>
                </a:schemeClr>
              </a:solidFill>
              <a:ln>
                <a:noFill/>
              </a:ln>
              <a:effectLst/>
            </c:spPr>
            <c:extLst>
              <c:ext xmlns:c16="http://schemas.microsoft.com/office/drawing/2014/chart" uri="{C3380CC4-5D6E-409C-BE32-E72D297353CC}">
                <c16:uniqueId val="{000000E3-7DA2-1943-9C2A-17CBDF35F5B5}"/>
              </c:ext>
            </c:extLst>
          </c:dPt>
          <c:dPt>
            <c:idx val="114"/>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0E5-7DA2-1943-9C2A-17CBDF35F5B5}"/>
              </c:ext>
            </c:extLst>
          </c:dPt>
          <c:dPt>
            <c:idx val="115"/>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0E7-7DA2-1943-9C2A-17CBDF35F5B5}"/>
              </c:ext>
            </c:extLst>
          </c:dPt>
          <c:dPt>
            <c:idx val="116"/>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0E9-7DA2-1943-9C2A-17CBDF35F5B5}"/>
              </c:ext>
            </c:extLst>
          </c:dPt>
          <c:dPt>
            <c:idx val="117"/>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0EB-7DA2-1943-9C2A-17CBDF35F5B5}"/>
              </c:ext>
            </c:extLst>
          </c:dPt>
          <c:dPt>
            <c:idx val="118"/>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0ED-7DA2-1943-9C2A-17CBDF35F5B5}"/>
              </c:ext>
            </c:extLst>
          </c:dPt>
          <c:dPt>
            <c:idx val="119"/>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0EF-7DA2-1943-9C2A-17CBDF35F5B5}"/>
              </c:ext>
            </c:extLst>
          </c:dPt>
          <c:dPt>
            <c:idx val="120"/>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0F1-7DA2-1943-9C2A-17CBDF35F5B5}"/>
              </c:ext>
            </c:extLst>
          </c:dPt>
          <c:dPt>
            <c:idx val="121"/>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0F3-7DA2-1943-9C2A-17CBDF35F5B5}"/>
              </c:ext>
            </c:extLst>
          </c:dPt>
          <c:dPt>
            <c:idx val="122"/>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0F5-7DA2-1943-9C2A-17CBDF35F5B5}"/>
              </c:ext>
            </c:extLst>
          </c:dPt>
          <c:dPt>
            <c:idx val="123"/>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0F7-7DA2-1943-9C2A-17CBDF35F5B5}"/>
              </c:ext>
            </c:extLst>
          </c:dPt>
          <c:dPt>
            <c:idx val="124"/>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0F9-7DA2-1943-9C2A-17CBDF35F5B5}"/>
              </c:ext>
            </c:extLst>
          </c:dPt>
          <c:dPt>
            <c:idx val="125"/>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0FB-7DA2-1943-9C2A-17CBDF35F5B5}"/>
              </c:ext>
            </c:extLst>
          </c:dPt>
          <c:dPt>
            <c:idx val="126"/>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0FD-7DA2-1943-9C2A-17CBDF35F5B5}"/>
              </c:ext>
            </c:extLst>
          </c:dPt>
          <c:dPt>
            <c:idx val="127"/>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0FF-7DA2-1943-9C2A-17CBDF35F5B5}"/>
              </c:ext>
            </c:extLst>
          </c:dPt>
          <c:dPt>
            <c:idx val="128"/>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101-7DA2-1943-9C2A-17CBDF35F5B5}"/>
              </c:ext>
            </c:extLst>
          </c:dPt>
          <c:dPt>
            <c:idx val="129"/>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103-7DA2-1943-9C2A-17CBDF35F5B5}"/>
              </c:ext>
            </c:extLst>
          </c:dPt>
          <c:dPt>
            <c:idx val="130"/>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105-7DA2-1943-9C2A-17CBDF35F5B5}"/>
              </c:ext>
            </c:extLst>
          </c:dPt>
          <c:dPt>
            <c:idx val="131"/>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107-7DA2-1943-9C2A-17CBDF35F5B5}"/>
              </c:ext>
            </c:extLst>
          </c:dPt>
          <c:dPt>
            <c:idx val="132"/>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109-7DA2-1943-9C2A-17CBDF35F5B5}"/>
              </c:ext>
            </c:extLst>
          </c:dPt>
          <c:dPt>
            <c:idx val="133"/>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10B-7DA2-1943-9C2A-17CBDF35F5B5}"/>
              </c:ext>
            </c:extLst>
          </c:dPt>
          <c:dPt>
            <c:idx val="134"/>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10D-7DA2-1943-9C2A-17CBDF35F5B5}"/>
              </c:ext>
            </c:extLst>
          </c:dPt>
          <c:dPt>
            <c:idx val="135"/>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10F-7DA2-1943-9C2A-17CBDF35F5B5}"/>
              </c:ext>
            </c:extLst>
          </c:dPt>
          <c:dPt>
            <c:idx val="136"/>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111-7DA2-1943-9C2A-17CBDF35F5B5}"/>
              </c:ext>
            </c:extLst>
          </c:dPt>
          <c:dPt>
            <c:idx val="137"/>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113-7DA2-1943-9C2A-17CBDF35F5B5}"/>
              </c:ext>
            </c:extLst>
          </c:dPt>
          <c:dPt>
            <c:idx val="138"/>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115-7DA2-1943-9C2A-17CBDF35F5B5}"/>
              </c:ext>
            </c:extLst>
          </c:dPt>
          <c:dPt>
            <c:idx val="139"/>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117-7DA2-1943-9C2A-17CBDF35F5B5}"/>
              </c:ext>
            </c:extLst>
          </c:dPt>
          <c:dPt>
            <c:idx val="140"/>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119-7DA2-1943-9C2A-17CBDF35F5B5}"/>
              </c:ext>
            </c:extLst>
          </c:dPt>
          <c:dPt>
            <c:idx val="141"/>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11B-7DA2-1943-9C2A-17CBDF35F5B5}"/>
              </c:ext>
            </c:extLst>
          </c:dPt>
          <c:dPt>
            <c:idx val="142"/>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11D-7DA2-1943-9C2A-17CBDF35F5B5}"/>
              </c:ext>
            </c:extLst>
          </c:dPt>
          <c:dPt>
            <c:idx val="143"/>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11F-7DA2-1943-9C2A-17CBDF35F5B5}"/>
              </c:ext>
            </c:extLst>
          </c:dPt>
          <c:dPt>
            <c:idx val="144"/>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121-7DA2-1943-9C2A-17CBDF35F5B5}"/>
              </c:ext>
            </c:extLst>
          </c:dPt>
          <c:dPt>
            <c:idx val="145"/>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123-7DA2-1943-9C2A-17CBDF35F5B5}"/>
              </c:ext>
            </c:extLst>
          </c:dPt>
          <c:dPt>
            <c:idx val="146"/>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125-7DA2-1943-9C2A-17CBDF35F5B5}"/>
              </c:ext>
            </c:extLst>
          </c:dPt>
          <c:dPt>
            <c:idx val="147"/>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127-7DA2-1943-9C2A-17CBDF35F5B5}"/>
              </c:ext>
            </c:extLst>
          </c:dPt>
          <c:dPt>
            <c:idx val="148"/>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129-7DA2-1943-9C2A-17CBDF35F5B5}"/>
              </c:ext>
            </c:extLst>
          </c:dPt>
          <c:dPt>
            <c:idx val="149"/>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12B-7DA2-1943-9C2A-17CBDF35F5B5}"/>
              </c:ext>
            </c:extLst>
          </c:dPt>
          <c:dPt>
            <c:idx val="150"/>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12D-7DA2-1943-9C2A-17CBDF35F5B5}"/>
              </c:ext>
            </c:extLst>
          </c:dPt>
          <c:dPt>
            <c:idx val="151"/>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12F-7DA2-1943-9C2A-17CBDF35F5B5}"/>
              </c:ext>
            </c:extLst>
          </c:dPt>
          <c:dPt>
            <c:idx val="152"/>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131-7DA2-1943-9C2A-17CBDF35F5B5}"/>
              </c:ext>
            </c:extLst>
          </c:dPt>
          <c:dPt>
            <c:idx val="153"/>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133-7DA2-1943-9C2A-17CBDF35F5B5}"/>
              </c:ext>
            </c:extLst>
          </c:dPt>
          <c:dPt>
            <c:idx val="154"/>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135-7DA2-1943-9C2A-17CBDF35F5B5}"/>
              </c:ext>
            </c:extLst>
          </c:dPt>
          <c:dPt>
            <c:idx val="155"/>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137-7DA2-1943-9C2A-17CBDF35F5B5}"/>
              </c:ext>
            </c:extLst>
          </c:dPt>
          <c:dPt>
            <c:idx val="156"/>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139-7DA2-1943-9C2A-17CBDF35F5B5}"/>
              </c:ext>
            </c:extLst>
          </c:dPt>
          <c:dPt>
            <c:idx val="157"/>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13B-7DA2-1943-9C2A-17CBDF35F5B5}"/>
              </c:ext>
            </c:extLst>
          </c:dPt>
          <c:dPt>
            <c:idx val="158"/>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13D-7DA2-1943-9C2A-17CBDF35F5B5}"/>
              </c:ext>
            </c:extLst>
          </c:dPt>
          <c:dPt>
            <c:idx val="159"/>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13F-7DA2-1943-9C2A-17CBDF35F5B5}"/>
              </c:ext>
            </c:extLst>
          </c:dPt>
          <c:dPt>
            <c:idx val="160"/>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141-7DA2-1943-9C2A-17CBDF35F5B5}"/>
              </c:ext>
            </c:extLst>
          </c:dPt>
          <c:dPt>
            <c:idx val="161"/>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143-7DA2-1943-9C2A-17CBDF35F5B5}"/>
              </c:ext>
            </c:extLst>
          </c:dPt>
          <c:dPt>
            <c:idx val="162"/>
            <c:invertIfNegative val="0"/>
            <c:bubble3D val="0"/>
            <c:spPr>
              <a:solidFill>
                <a:schemeClr val="accent1">
                  <a:alpha val="75000"/>
                </a:schemeClr>
              </a:solidFill>
              <a:ln>
                <a:noFill/>
              </a:ln>
              <a:effectLst/>
            </c:spPr>
            <c:extLst>
              <c:ext xmlns:c16="http://schemas.microsoft.com/office/drawing/2014/chart" uri="{C3380CC4-5D6E-409C-BE32-E72D297353CC}">
                <c16:uniqueId val="{00000145-7DA2-1943-9C2A-17CBDF35F5B5}"/>
              </c:ext>
            </c:extLst>
          </c:dPt>
          <c:dPt>
            <c:idx val="163"/>
            <c:invertIfNegative val="0"/>
            <c:bubble3D val="0"/>
            <c:spPr>
              <a:solidFill>
                <a:schemeClr val="accent2">
                  <a:alpha val="75000"/>
                </a:schemeClr>
              </a:solidFill>
              <a:ln>
                <a:noFill/>
              </a:ln>
              <a:effectLst/>
            </c:spPr>
            <c:extLst>
              <c:ext xmlns:c16="http://schemas.microsoft.com/office/drawing/2014/chart" uri="{C3380CC4-5D6E-409C-BE32-E72D297353CC}">
                <c16:uniqueId val="{00000147-7DA2-1943-9C2A-17CBDF35F5B5}"/>
              </c:ext>
            </c:extLst>
          </c:dPt>
          <c:dPt>
            <c:idx val="164"/>
            <c:invertIfNegative val="0"/>
            <c:bubble3D val="0"/>
            <c:spPr>
              <a:solidFill>
                <a:schemeClr val="accent3">
                  <a:alpha val="75000"/>
                </a:schemeClr>
              </a:solidFill>
              <a:ln>
                <a:noFill/>
              </a:ln>
              <a:effectLst/>
            </c:spPr>
            <c:extLst>
              <c:ext xmlns:c16="http://schemas.microsoft.com/office/drawing/2014/chart" uri="{C3380CC4-5D6E-409C-BE32-E72D297353CC}">
                <c16:uniqueId val="{00000149-7DA2-1943-9C2A-17CBDF35F5B5}"/>
              </c:ext>
            </c:extLst>
          </c:dPt>
          <c:dPt>
            <c:idx val="165"/>
            <c:invertIfNegative val="0"/>
            <c:bubble3D val="0"/>
            <c:spPr>
              <a:solidFill>
                <a:schemeClr val="accent4">
                  <a:alpha val="75000"/>
                </a:schemeClr>
              </a:solidFill>
              <a:ln>
                <a:noFill/>
              </a:ln>
              <a:effectLst/>
            </c:spPr>
            <c:extLst>
              <c:ext xmlns:c16="http://schemas.microsoft.com/office/drawing/2014/chart" uri="{C3380CC4-5D6E-409C-BE32-E72D297353CC}">
                <c16:uniqueId val="{0000014B-7DA2-1943-9C2A-17CBDF35F5B5}"/>
              </c:ext>
            </c:extLst>
          </c:dPt>
          <c:dPt>
            <c:idx val="166"/>
            <c:invertIfNegative val="0"/>
            <c:bubble3D val="0"/>
            <c:spPr>
              <a:solidFill>
                <a:schemeClr val="accent5">
                  <a:alpha val="75000"/>
                </a:schemeClr>
              </a:solidFill>
              <a:ln>
                <a:noFill/>
              </a:ln>
              <a:effectLst/>
            </c:spPr>
            <c:extLst>
              <c:ext xmlns:c16="http://schemas.microsoft.com/office/drawing/2014/chart" uri="{C3380CC4-5D6E-409C-BE32-E72D297353CC}">
                <c16:uniqueId val="{0000014D-7DA2-1943-9C2A-17CBDF35F5B5}"/>
              </c:ext>
            </c:extLst>
          </c:dPt>
          <c:dPt>
            <c:idx val="167"/>
            <c:invertIfNegative val="0"/>
            <c:bubble3D val="0"/>
            <c:spPr>
              <a:solidFill>
                <a:schemeClr val="accent6">
                  <a:alpha val="75000"/>
                </a:schemeClr>
              </a:solidFill>
              <a:ln>
                <a:noFill/>
              </a:ln>
              <a:effectLst/>
            </c:spPr>
            <c:extLst>
              <c:ext xmlns:c16="http://schemas.microsoft.com/office/drawing/2014/chart" uri="{C3380CC4-5D6E-409C-BE32-E72D297353CC}">
                <c16:uniqueId val="{0000014F-7DA2-1943-9C2A-17CBDF35F5B5}"/>
              </c:ext>
            </c:extLst>
          </c:dPt>
          <c:dPt>
            <c:idx val="168"/>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151-7DA2-1943-9C2A-17CBDF35F5B5}"/>
              </c:ext>
            </c:extLst>
          </c:dPt>
          <c:dPt>
            <c:idx val="169"/>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153-7DA2-1943-9C2A-17CBDF35F5B5}"/>
              </c:ext>
            </c:extLst>
          </c:dPt>
          <c:dPt>
            <c:idx val="170"/>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155-7DA2-1943-9C2A-17CBDF35F5B5}"/>
              </c:ext>
            </c:extLst>
          </c:dPt>
          <c:dPt>
            <c:idx val="171"/>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157-7DA2-1943-9C2A-17CBDF35F5B5}"/>
              </c:ext>
            </c:extLst>
          </c:dPt>
          <c:dPt>
            <c:idx val="172"/>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159-7DA2-1943-9C2A-17CBDF35F5B5}"/>
              </c:ext>
            </c:extLst>
          </c:dPt>
          <c:dPt>
            <c:idx val="173"/>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15B-7DA2-1943-9C2A-17CBDF35F5B5}"/>
              </c:ext>
            </c:extLst>
          </c:dPt>
          <c:dPt>
            <c:idx val="174"/>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15D-7DA2-1943-9C2A-17CBDF35F5B5}"/>
              </c:ext>
            </c:extLst>
          </c:dPt>
          <c:dPt>
            <c:idx val="175"/>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15F-7DA2-1943-9C2A-17CBDF35F5B5}"/>
              </c:ext>
            </c:extLst>
          </c:dPt>
          <c:dPt>
            <c:idx val="176"/>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161-7DA2-1943-9C2A-17CBDF35F5B5}"/>
              </c:ext>
            </c:extLst>
          </c:dPt>
          <c:dPt>
            <c:idx val="177"/>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163-7DA2-1943-9C2A-17CBDF35F5B5}"/>
              </c:ext>
            </c:extLst>
          </c:dPt>
          <c:dPt>
            <c:idx val="178"/>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165-7DA2-1943-9C2A-17CBDF35F5B5}"/>
              </c:ext>
            </c:extLst>
          </c:dPt>
          <c:dPt>
            <c:idx val="179"/>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167-7DA2-1943-9C2A-17CBDF35F5B5}"/>
              </c:ext>
            </c:extLst>
          </c:dPt>
          <c:dPt>
            <c:idx val="180"/>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169-7DA2-1943-9C2A-17CBDF35F5B5}"/>
              </c:ext>
            </c:extLst>
          </c:dPt>
          <c:dPt>
            <c:idx val="181"/>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16B-7DA2-1943-9C2A-17CBDF35F5B5}"/>
              </c:ext>
            </c:extLst>
          </c:dPt>
          <c:dPt>
            <c:idx val="182"/>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16D-7DA2-1943-9C2A-17CBDF35F5B5}"/>
              </c:ext>
            </c:extLst>
          </c:dPt>
          <c:dPt>
            <c:idx val="183"/>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16F-7DA2-1943-9C2A-17CBDF35F5B5}"/>
              </c:ext>
            </c:extLst>
          </c:dPt>
          <c:dPt>
            <c:idx val="184"/>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171-7DA2-1943-9C2A-17CBDF35F5B5}"/>
              </c:ext>
            </c:extLst>
          </c:dPt>
          <c:dPt>
            <c:idx val="185"/>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173-7DA2-1943-9C2A-17CBDF35F5B5}"/>
              </c:ext>
            </c:extLst>
          </c:dPt>
          <c:dPt>
            <c:idx val="186"/>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175-7DA2-1943-9C2A-17CBDF35F5B5}"/>
              </c:ext>
            </c:extLst>
          </c:dPt>
          <c:dPt>
            <c:idx val="187"/>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177-7DA2-1943-9C2A-17CBDF35F5B5}"/>
              </c:ext>
            </c:extLst>
          </c:dPt>
          <c:dPt>
            <c:idx val="188"/>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179-7DA2-1943-9C2A-17CBDF35F5B5}"/>
              </c:ext>
            </c:extLst>
          </c:dPt>
          <c:dPt>
            <c:idx val="189"/>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17B-7DA2-1943-9C2A-17CBDF35F5B5}"/>
              </c:ext>
            </c:extLst>
          </c:dPt>
          <c:dPt>
            <c:idx val="190"/>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17D-7DA2-1943-9C2A-17CBDF35F5B5}"/>
              </c:ext>
            </c:extLst>
          </c:dPt>
          <c:dPt>
            <c:idx val="191"/>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17F-7DA2-1943-9C2A-17CBDF35F5B5}"/>
              </c:ext>
            </c:extLst>
          </c:dPt>
          <c:dPt>
            <c:idx val="192"/>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181-7DA2-1943-9C2A-17CBDF35F5B5}"/>
              </c:ext>
            </c:extLst>
          </c:dPt>
          <c:dPt>
            <c:idx val="193"/>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183-7DA2-1943-9C2A-17CBDF35F5B5}"/>
              </c:ext>
            </c:extLst>
          </c:dPt>
          <c:dPt>
            <c:idx val="194"/>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185-7DA2-1943-9C2A-17CBDF35F5B5}"/>
              </c:ext>
            </c:extLst>
          </c:dPt>
          <c:dPt>
            <c:idx val="195"/>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187-7DA2-1943-9C2A-17CBDF35F5B5}"/>
              </c:ext>
            </c:extLst>
          </c:dPt>
          <c:dPt>
            <c:idx val="196"/>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189-7DA2-1943-9C2A-17CBDF35F5B5}"/>
              </c:ext>
            </c:extLst>
          </c:dPt>
          <c:dPt>
            <c:idx val="197"/>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18B-7DA2-1943-9C2A-17CBDF35F5B5}"/>
              </c:ext>
            </c:extLst>
          </c:dPt>
          <c:dPt>
            <c:idx val="198"/>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18D-7DA2-1943-9C2A-17CBDF35F5B5}"/>
              </c:ext>
            </c:extLst>
          </c:dPt>
          <c:dPt>
            <c:idx val="199"/>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18F-7DA2-1943-9C2A-17CBDF35F5B5}"/>
              </c:ext>
            </c:extLst>
          </c:dPt>
          <c:dPt>
            <c:idx val="200"/>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191-7DA2-1943-9C2A-17CBDF35F5B5}"/>
              </c:ext>
            </c:extLst>
          </c:dPt>
          <c:dPt>
            <c:idx val="201"/>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193-7DA2-1943-9C2A-17CBDF35F5B5}"/>
              </c:ext>
            </c:extLst>
          </c:dPt>
          <c:dPt>
            <c:idx val="202"/>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195-7DA2-1943-9C2A-17CBDF35F5B5}"/>
              </c:ext>
            </c:extLst>
          </c:dPt>
          <c:dPt>
            <c:idx val="203"/>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197-7DA2-1943-9C2A-17CBDF35F5B5}"/>
              </c:ext>
            </c:extLst>
          </c:dPt>
          <c:dPt>
            <c:idx val="204"/>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199-7DA2-1943-9C2A-17CBDF35F5B5}"/>
              </c:ext>
            </c:extLst>
          </c:dPt>
          <c:dPt>
            <c:idx val="205"/>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19B-7DA2-1943-9C2A-17CBDF35F5B5}"/>
              </c:ext>
            </c:extLst>
          </c:dPt>
          <c:dPt>
            <c:idx val="206"/>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19D-7DA2-1943-9C2A-17CBDF35F5B5}"/>
              </c:ext>
            </c:extLst>
          </c:dPt>
          <c:dPt>
            <c:idx val="207"/>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19F-7DA2-1943-9C2A-17CBDF35F5B5}"/>
              </c:ext>
            </c:extLst>
          </c:dPt>
          <c:dPt>
            <c:idx val="208"/>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1A1-7DA2-1943-9C2A-17CBDF35F5B5}"/>
              </c:ext>
            </c:extLst>
          </c:dPt>
          <c:dPt>
            <c:idx val="209"/>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1A3-7DA2-1943-9C2A-17CBDF35F5B5}"/>
              </c:ext>
            </c:extLst>
          </c:dPt>
          <c:dPt>
            <c:idx val="210"/>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1A5-7DA2-1943-9C2A-17CBDF35F5B5}"/>
              </c:ext>
            </c:extLst>
          </c:dPt>
          <c:dPt>
            <c:idx val="211"/>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1A7-7DA2-1943-9C2A-17CBDF35F5B5}"/>
              </c:ext>
            </c:extLst>
          </c:dPt>
          <c:dPt>
            <c:idx val="212"/>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1A9-7DA2-1943-9C2A-17CBDF35F5B5}"/>
              </c:ext>
            </c:extLst>
          </c:dPt>
          <c:dPt>
            <c:idx val="213"/>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1AB-7DA2-1943-9C2A-17CBDF35F5B5}"/>
              </c:ext>
            </c:extLst>
          </c:dPt>
          <c:dPt>
            <c:idx val="214"/>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1AD-7DA2-1943-9C2A-17CBDF35F5B5}"/>
              </c:ext>
            </c:extLst>
          </c:dPt>
          <c:dPt>
            <c:idx val="215"/>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1AF-7DA2-1943-9C2A-17CBDF35F5B5}"/>
              </c:ext>
            </c:extLst>
          </c:dPt>
          <c:dPt>
            <c:idx val="216"/>
            <c:invertIfNegative val="0"/>
            <c:bubble3D val="0"/>
            <c:spPr>
              <a:solidFill>
                <a:schemeClr val="accent1">
                  <a:alpha val="75000"/>
                </a:schemeClr>
              </a:solidFill>
              <a:ln>
                <a:noFill/>
              </a:ln>
              <a:effectLst/>
            </c:spPr>
            <c:extLst>
              <c:ext xmlns:c16="http://schemas.microsoft.com/office/drawing/2014/chart" uri="{C3380CC4-5D6E-409C-BE32-E72D297353CC}">
                <c16:uniqueId val="{000001B1-7DA2-1943-9C2A-17CBDF35F5B5}"/>
              </c:ext>
            </c:extLst>
          </c:dPt>
          <c:dPt>
            <c:idx val="217"/>
            <c:invertIfNegative val="0"/>
            <c:bubble3D val="0"/>
            <c:spPr>
              <a:solidFill>
                <a:schemeClr val="accent2">
                  <a:alpha val="75000"/>
                </a:schemeClr>
              </a:solidFill>
              <a:ln>
                <a:noFill/>
              </a:ln>
              <a:effectLst/>
            </c:spPr>
            <c:extLst>
              <c:ext xmlns:c16="http://schemas.microsoft.com/office/drawing/2014/chart" uri="{C3380CC4-5D6E-409C-BE32-E72D297353CC}">
                <c16:uniqueId val="{000001B3-7DA2-1943-9C2A-17CBDF35F5B5}"/>
              </c:ext>
            </c:extLst>
          </c:dPt>
          <c:dPt>
            <c:idx val="218"/>
            <c:invertIfNegative val="0"/>
            <c:bubble3D val="0"/>
            <c:spPr>
              <a:solidFill>
                <a:schemeClr val="accent3">
                  <a:alpha val="75000"/>
                </a:schemeClr>
              </a:solidFill>
              <a:ln>
                <a:noFill/>
              </a:ln>
              <a:effectLst/>
            </c:spPr>
            <c:extLst>
              <c:ext xmlns:c16="http://schemas.microsoft.com/office/drawing/2014/chart" uri="{C3380CC4-5D6E-409C-BE32-E72D297353CC}">
                <c16:uniqueId val="{000001B5-7DA2-1943-9C2A-17CBDF35F5B5}"/>
              </c:ext>
            </c:extLst>
          </c:dPt>
          <c:dPt>
            <c:idx val="219"/>
            <c:invertIfNegative val="0"/>
            <c:bubble3D val="0"/>
            <c:spPr>
              <a:solidFill>
                <a:schemeClr val="accent4">
                  <a:alpha val="75000"/>
                </a:schemeClr>
              </a:solidFill>
              <a:ln>
                <a:noFill/>
              </a:ln>
              <a:effectLst/>
            </c:spPr>
            <c:extLst>
              <c:ext xmlns:c16="http://schemas.microsoft.com/office/drawing/2014/chart" uri="{C3380CC4-5D6E-409C-BE32-E72D297353CC}">
                <c16:uniqueId val="{000001B7-7DA2-1943-9C2A-17CBDF35F5B5}"/>
              </c:ext>
            </c:extLst>
          </c:dPt>
          <c:dPt>
            <c:idx val="220"/>
            <c:invertIfNegative val="0"/>
            <c:bubble3D val="0"/>
            <c:spPr>
              <a:solidFill>
                <a:schemeClr val="accent5">
                  <a:alpha val="75000"/>
                </a:schemeClr>
              </a:solidFill>
              <a:ln>
                <a:noFill/>
              </a:ln>
              <a:effectLst/>
            </c:spPr>
            <c:extLst>
              <c:ext xmlns:c16="http://schemas.microsoft.com/office/drawing/2014/chart" uri="{C3380CC4-5D6E-409C-BE32-E72D297353CC}">
                <c16:uniqueId val="{000001B9-7DA2-1943-9C2A-17CBDF35F5B5}"/>
              </c:ext>
            </c:extLst>
          </c:dPt>
          <c:dPt>
            <c:idx val="221"/>
            <c:invertIfNegative val="0"/>
            <c:bubble3D val="0"/>
            <c:spPr>
              <a:solidFill>
                <a:schemeClr val="accent6">
                  <a:alpha val="75000"/>
                </a:schemeClr>
              </a:solidFill>
              <a:ln>
                <a:noFill/>
              </a:ln>
              <a:effectLst/>
            </c:spPr>
            <c:extLst>
              <c:ext xmlns:c16="http://schemas.microsoft.com/office/drawing/2014/chart" uri="{C3380CC4-5D6E-409C-BE32-E72D297353CC}">
                <c16:uniqueId val="{000001BB-7DA2-1943-9C2A-17CBDF35F5B5}"/>
              </c:ext>
            </c:extLst>
          </c:dPt>
          <c:dPt>
            <c:idx val="222"/>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1BD-7DA2-1943-9C2A-17CBDF35F5B5}"/>
              </c:ext>
            </c:extLst>
          </c:dPt>
          <c:dPt>
            <c:idx val="223"/>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1BF-7DA2-1943-9C2A-17CBDF35F5B5}"/>
              </c:ext>
            </c:extLst>
          </c:dPt>
          <c:dPt>
            <c:idx val="224"/>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1C1-7DA2-1943-9C2A-17CBDF35F5B5}"/>
              </c:ext>
            </c:extLst>
          </c:dPt>
          <c:dPt>
            <c:idx val="225"/>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1C3-7DA2-1943-9C2A-17CBDF35F5B5}"/>
              </c:ext>
            </c:extLst>
          </c:dPt>
          <c:dPt>
            <c:idx val="226"/>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1C5-7DA2-1943-9C2A-17CBDF35F5B5}"/>
              </c:ext>
            </c:extLst>
          </c:dPt>
          <c:dPt>
            <c:idx val="227"/>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1C7-7DA2-1943-9C2A-17CBDF35F5B5}"/>
              </c:ext>
            </c:extLst>
          </c:dPt>
          <c:dPt>
            <c:idx val="228"/>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1C9-7DA2-1943-9C2A-17CBDF35F5B5}"/>
              </c:ext>
            </c:extLst>
          </c:dPt>
          <c:dPt>
            <c:idx val="229"/>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1CB-7DA2-1943-9C2A-17CBDF35F5B5}"/>
              </c:ext>
            </c:extLst>
          </c:dPt>
          <c:dPt>
            <c:idx val="230"/>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1CD-7DA2-1943-9C2A-17CBDF35F5B5}"/>
              </c:ext>
            </c:extLst>
          </c:dPt>
          <c:dPt>
            <c:idx val="231"/>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1CF-7DA2-1943-9C2A-17CBDF35F5B5}"/>
              </c:ext>
            </c:extLst>
          </c:dPt>
          <c:dPt>
            <c:idx val="232"/>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1D1-7DA2-1943-9C2A-17CBDF35F5B5}"/>
              </c:ext>
            </c:extLst>
          </c:dPt>
          <c:dPt>
            <c:idx val="233"/>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1D3-7DA2-1943-9C2A-17CBDF35F5B5}"/>
              </c:ext>
            </c:extLst>
          </c:dPt>
          <c:dPt>
            <c:idx val="234"/>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1D5-7DA2-1943-9C2A-17CBDF35F5B5}"/>
              </c:ext>
            </c:extLst>
          </c:dPt>
          <c:dPt>
            <c:idx val="235"/>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1D7-7DA2-1943-9C2A-17CBDF35F5B5}"/>
              </c:ext>
            </c:extLst>
          </c:dPt>
          <c:dPt>
            <c:idx val="236"/>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1D9-7DA2-1943-9C2A-17CBDF35F5B5}"/>
              </c:ext>
            </c:extLst>
          </c:dPt>
          <c:dPt>
            <c:idx val="237"/>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1DB-7DA2-1943-9C2A-17CBDF35F5B5}"/>
              </c:ext>
            </c:extLst>
          </c:dPt>
          <c:dPt>
            <c:idx val="238"/>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1DD-7DA2-1943-9C2A-17CBDF35F5B5}"/>
              </c:ext>
            </c:extLst>
          </c:dPt>
          <c:dPt>
            <c:idx val="239"/>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1DF-7DA2-1943-9C2A-17CBDF35F5B5}"/>
              </c:ext>
            </c:extLst>
          </c:dPt>
          <c:dPt>
            <c:idx val="240"/>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1E1-7DA2-1943-9C2A-17CBDF35F5B5}"/>
              </c:ext>
            </c:extLst>
          </c:dPt>
          <c:dPt>
            <c:idx val="241"/>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1E3-7DA2-1943-9C2A-17CBDF35F5B5}"/>
              </c:ext>
            </c:extLst>
          </c:dPt>
          <c:dPt>
            <c:idx val="242"/>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1E5-7DA2-1943-9C2A-17CBDF35F5B5}"/>
              </c:ext>
            </c:extLst>
          </c:dPt>
          <c:dPt>
            <c:idx val="243"/>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1E7-7DA2-1943-9C2A-17CBDF35F5B5}"/>
              </c:ext>
            </c:extLst>
          </c:dPt>
          <c:dPt>
            <c:idx val="244"/>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1E9-7DA2-1943-9C2A-17CBDF35F5B5}"/>
              </c:ext>
            </c:extLst>
          </c:dPt>
          <c:dPt>
            <c:idx val="245"/>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1EB-7DA2-1943-9C2A-17CBDF35F5B5}"/>
              </c:ext>
            </c:extLst>
          </c:dPt>
          <c:dPt>
            <c:idx val="246"/>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1ED-7DA2-1943-9C2A-17CBDF35F5B5}"/>
              </c:ext>
            </c:extLst>
          </c:dPt>
          <c:dPt>
            <c:idx val="247"/>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1EF-7DA2-1943-9C2A-17CBDF35F5B5}"/>
              </c:ext>
            </c:extLst>
          </c:dPt>
          <c:dPt>
            <c:idx val="248"/>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1F1-7DA2-1943-9C2A-17CBDF35F5B5}"/>
              </c:ext>
            </c:extLst>
          </c:dPt>
          <c:dPt>
            <c:idx val="249"/>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1F3-7DA2-1943-9C2A-17CBDF35F5B5}"/>
              </c:ext>
            </c:extLst>
          </c:dPt>
          <c:dPt>
            <c:idx val="250"/>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1F5-7DA2-1943-9C2A-17CBDF35F5B5}"/>
              </c:ext>
            </c:extLst>
          </c:dPt>
          <c:dPt>
            <c:idx val="251"/>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1F7-7DA2-1943-9C2A-17CBDF35F5B5}"/>
              </c:ext>
            </c:extLst>
          </c:dPt>
          <c:dPt>
            <c:idx val="252"/>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1F9-7DA2-1943-9C2A-17CBDF35F5B5}"/>
              </c:ext>
            </c:extLst>
          </c:dPt>
          <c:dPt>
            <c:idx val="253"/>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1FB-7DA2-1943-9C2A-17CBDF35F5B5}"/>
              </c:ext>
            </c:extLst>
          </c:dPt>
          <c:dPt>
            <c:idx val="254"/>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1FD-7DA2-1943-9C2A-17CBDF35F5B5}"/>
              </c:ext>
            </c:extLst>
          </c:dPt>
          <c:dPt>
            <c:idx val="255"/>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1FF-7DA2-1943-9C2A-17CBDF35F5B5}"/>
              </c:ext>
            </c:extLst>
          </c:dPt>
          <c:dPt>
            <c:idx val="256"/>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201-7DA2-1943-9C2A-17CBDF35F5B5}"/>
              </c:ext>
            </c:extLst>
          </c:dPt>
          <c:dPt>
            <c:idx val="257"/>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203-7DA2-1943-9C2A-17CBDF35F5B5}"/>
              </c:ext>
            </c:extLst>
          </c:dPt>
          <c:dPt>
            <c:idx val="258"/>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205-7DA2-1943-9C2A-17CBDF35F5B5}"/>
              </c:ext>
            </c:extLst>
          </c:dPt>
          <c:dPt>
            <c:idx val="259"/>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207-7DA2-1943-9C2A-17CBDF35F5B5}"/>
              </c:ext>
            </c:extLst>
          </c:dPt>
          <c:dPt>
            <c:idx val="260"/>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209-7DA2-1943-9C2A-17CBDF35F5B5}"/>
              </c:ext>
            </c:extLst>
          </c:dPt>
          <c:dPt>
            <c:idx val="261"/>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20B-7DA2-1943-9C2A-17CBDF35F5B5}"/>
              </c:ext>
            </c:extLst>
          </c:dPt>
          <c:dPt>
            <c:idx val="262"/>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20D-7DA2-1943-9C2A-17CBDF35F5B5}"/>
              </c:ext>
            </c:extLst>
          </c:dPt>
          <c:dPt>
            <c:idx val="263"/>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20F-7DA2-1943-9C2A-17CBDF35F5B5}"/>
              </c:ext>
            </c:extLst>
          </c:dPt>
          <c:dPt>
            <c:idx val="264"/>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211-7DA2-1943-9C2A-17CBDF35F5B5}"/>
              </c:ext>
            </c:extLst>
          </c:dPt>
          <c:dPt>
            <c:idx val="265"/>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213-7DA2-1943-9C2A-17CBDF35F5B5}"/>
              </c:ext>
            </c:extLst>
          </c:dPt>
          <c:dPt>
            <c:idx val="266"/>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215-7DA2-1943-9C2A-17CBDF35F5B5}"/>
              </c:ext>
            </c:extLst>
          </c:dPt>
          <c:dPt>
            <c:idx val="267"/>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217-7DA2-1943-9C2A-17CBDF35F5B5}"/>
              </c:ext>
            </c:extLst>
          </c:dPt>
          <c:dPt>
            <c:idx val="268"/>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219-7DA2-1943-9C2A-17CBDF35F5B5}"/>
              </c:ext>
            </c:extLst>
          </c:dPt>
          <c:dPt>
            <c:idx val="269"/>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21B-7DA2-1943-9C2A-17CBDF35F5B5}"/>
              </c:ext>
            </c:extLst>
          </c:dPt>
          <c:dPt>
            <c:idx val="270"/>
            <c:invertIfNegative val="0"/>
            <c:bubble3D val="0"/>
            <c:spPr>
              <a:solidFill>
                <a:schemeClr val="accent1">
                  <a:alpha val="75000"/>
                </a:schemeClr>
              </a:solidFill>
              <a:ln>
                <a:noFill/>
              </a:ln>
              <a:effectLst/>
            </c:spPr>
            <c:extLst>
              <c:ext xmlns:c16="http://schemas.microsoft.com/office/drawing/2014/chart" uri="{C3380CC4-5D6E-409C-BE32-E72D297353CC}">
                <c16:uniqueId val="{0000021D-7DA2-1943-9C2A-17CBDF35F5B5}"/>
              </c:ext>
            </c:extLst>
          </c:dPt>
          <c:dPt>
            <c:idx val="271"/>
            <c:invertIfNegative val="0"/>
            <c:bubble3D val="0"/>
            <c:spPr>
              <a:solidFill>
                <a:schemeClr val="accent2">
                  <a:alpha val="75000"/>
                </a:schemeClr>
              </a:solidFill>
              <a:ln>
                <a:noFill/>
              </a:ln>
              <a:effectLst/>
            </c:spPr>
            <c:extLst>
              <c:ext xmlns:c16="http://schemas.microsoft.com/office/drawing/2014/chart" uri="{C3380CC4-5D6E-409C-BE32-E72D297353CC}">
                <c16:uniqueId val="{0000021F-7DA2-1943-9C2A-17CBDF35F5B5}"/>
              </c:ext>
            </c:extLst>
          </c:dPt>
          <c:dPt>
            <c:idx val="272"/>
            <c:invertIfNegative val="0"/>
            <c:bubble3D val="0"/>
            <c:spPr>
              <a:solidFill>
                <a:schemeClr val="accent3">
                  <a:alpha val="75000"/>
                </a:schemeClr>
              </a:solidFill>
              <a:ln>
                <a:noFill/>
              </a:ln>
              <a:effectLst/>
            </c:spPr>
            <c:extLst>
              <c:ext xmlns:c16="http://schemas.microsoft.com/office/drawing/2014/chart" uri="{C3380CC4-5D6E-409C-BE32-E72D297353CC}">
                <c16:uniqueId val="{00000221-7DA2-1943-9C2A-17CBDF35F5B5}"/>
              </c:ext>
            </c:extLst>
          </c:dPt>
          <c:dPt>
            <c:idx val="273"/>
            <c:invertIfNegative val="0"/>
            <c:bubble3D val="0"/>
            <c:spPr>
              <a:solidFill>
                <a:schemeClr val="accent4">
                  <a:alpha val="75000"/>
                </a:schemeClr>
              </a:solidFill>
              <a:ln>
                <a:noFill/>
              </a:ln>
              <a:effectLst/>
            </c:spPr>
            <c:extLst>
              <c:ext xmlns:c16="http://schemas.microsoft.com/office/drawing/2014/chart" uri="{C3380CC4-5D6E-409C-BE32-E72D297353CC}">
                <c16:uniqueId val="{00000223-7DA2-1943-9C2A-17CBDF35F5B5}"/>
              </c:ext>
            </c:extLst>
          </c:dPt>
          <c:dPt>
            <c:idx val="274"/>
            <c:invertIfNegative val="0"/>
            <c:bubble3D val="0"/>
            <c:spPr>
              <a:solidFill>
                <a:schemeClr val="accent5">
                  <a:alpha val="75000"/>
                </a:schemeClr>
              </a:solidFill>
              <a:ln>
                <a:noFill/>
              </a:ln>
              <a:effectLst/>
            </c:spPr>
            <c:extLst>
              <c:ext xmlns:c16="http://schemas.microsoft.com/office/drawing/2014/chart" uri="{C3380CC4-5D6E-409C-BE32-E72D297353CC}">
                <c16:uniqueId val="{00000225-7DA2-1943-9C2A-17CBDF35F5B5}"/>
              </c:ext>
            </c:extLst>
          </c:dPt>
          <c:dPt>
            <c:idx val="275"/>
            <c:invertIfNegative val="0"/>
            <c:bubble3D val="0"/>
            <c:spPr>
              <a:solidFill>
                <a:schemeClr val="accent6">
                  <a:alpha val="75000"/>
                </a:schemeClr>
              </a:solidFill>
              <a:ln>
                <a:noFill/>
              </a:ln>
              <a:effectLst/>
            </c:spPr>
            <c:extLst>
              <c:ext xmlns:c16="http://schemas.microsoft.com/office/drawing/2014/chart" uri="{C3380CC4-5D6E-409C-BE32-E72D297353CC}">
                <c16:uniqueId val="{00000227-7DA2-1943-9C2A-17CBDF35F5B5}"/>
              </c:ext>
            </c:extLst>
          </c:dPt>
          <c:dPt>
            <c:idx val="276"/>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229-7DA2-1943-9C2A-17CBDF35F5B5}"/>
              </c:ext>
            </c:extLst>
          </c:dPt>
          <c:dPt>
            <c:idx val="277"/>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22B-7DA2-1943-9C2A-17CBDF35F5B5}"/>
              </c:ext>
            </c:extLst>
          </c:dPt>
          <c:dPt>
            <c:idx val="278"/>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22D-7DA2-1943-9C2A-17CBDF35F5B5}"/>
              </c:ext>
            </c:extLst>
          </c:dPt>
          <c:dPt>
            <c:idx val="279"/>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22F-7DA2-1943-9C2A-17CBDF35F5B5}"/>
              </c:ext>
            </c:extLst>
          </c:dPt>
          <c:dPt>
            <c:idx val="280"/>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231-7DA2-1943-9C2A-17CBDF35F5B5}"/>
              </c:ext>
            </c:extLst>
          </c:dPt>
          <c:dPt>
            <c:idx val="281"/>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233-7DA2-1943-9C2A-17CBDF35F5B5}"/>
              </c:ext>
            </c:extLst>
          </c:dPt>
          <c:dPt>
            <c:idx val="282"/>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235-7DA2-1943-9C2A-17CBDF35F5B5}"/>
              </c:ext>
            </c:extLst>
          </c:dPt>
          <c:dPt>
            <c:idx val="283"/>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237-7DA2-1943-9C2A-17CBDF35F5B5}"/>
              </c:ext>
            </c:extLst>
          </c:dPt>
          <c:dPt>
            <c:idx val="284"/>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239-7DA2-1943-9C2A-17CBDF35F5B5}"/>
              </c:ext>
            </c:extLst>
          </c:dPt>
          <c:dPt>
            <c:idx val="285"/>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23B-7DA2-1943-9C2A-17CBDF35F5B5}"/>
              </c:ext>
            </c:extLst>
          </c:dPt>
          <c:dPt>
            <c:idx val="286"/>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23D-7DA2-1943-9C2A-17CBDF35F5B5}"/>
              </c:ext>
            </c:extLst>
          </c:dPt>
          <c:dPt>
            <c:idx val="287"/>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23F-7DA2-1943-9C2A-17CBDF35F5B5}"/>
              </c:ext>
            </c:extLst>
          </c:dPt>
          <c:dPt>
            <c:idx val="288"/>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241-7DA2-1943-9C2A-17CBDF35F5B5}"/>
              </c:ext>
            </c:extLst>
          </c:dPt>
          <c:dPt>
            <c:idx val="289"/>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243-7DA2-1943-9C2A-17CBDF35F5B5}"/>
              </c:ext>
            </c:extLst>
          </c:dPt>
          <c:dPt>
            <c:idx val="290"/>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245-7DA2-1943-9C2A-17CBDF35F5B5}"/>
              </c:ext>
            </c:extLst>
          </c:dPt>
          <c:dPt>
            <c:idx val="291"/>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247-7DA2-1943-9C2A-17CBDF35F5B5}"/>
              </c:ext>
            </c:extLst>
          </c:dPt>
          <c:dPt>
            <c:idx val="292"/>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249-7DA2-1943-9C2A-17CBDF35F5B5}"/>
              </c:ext>
            </c:extLst>
          </c:dPt>
          <c:dPt>
            <c:idx val="293"/>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24B-7DA2-1943-9C2A-17CBDF35F5B5}"/>
              </c:ext>
            </c:extLst>
          </c:dPt>
          <c:dPt>
            <c:idx val="294"/>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24D-7DA2-1943-9C2A-17CBDF35F5B5}"/>
              </c:ext>
            </c:extLst>
          </c:dPt>
          <c:dPt>
            <c:idx val="295"/>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24F-7DA2-1943-9C2A-17CBDF35F5B5}"/>
              </c:ext>
            </c:extLst>
          </c:dPt>
          <c:dPt>
            <c:idx val="296"/>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251-7DA2-1943-9C2A-17CBDF35F5B5}"/>
              </c:ext>
            </c:extLst>
          </c:dPt>
          <c:dPt>
            <c:idx val="297"/>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253-7DA2-1943-9C2A-17CBDF35F5B5}"/>
              </c:ext>
            </c:extLst>
          </c:dPt>
          <c:dPt>
            <c:idx val="298"/>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255-7DA2-1943-9C2A-17CBDF35F5B5}"/>
              </c:ext>
            </c:extLst>
          </c:dPt>
          <c:dPt>
            <c:idx val="299"/>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257-7DA2-1943-9C2A-17CBDF35F5B5}"/>
              </c:ext>
            </c:extLst>
          </c:dPt>
          <c:dPt>
            <c:idx val="300"/>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259-7DA2-1943-9C2A-17CBDF35F5B5}"/>
              </c:ext>
            </c:extLst>
          </c:dPt>
          <c:dPt>
            <c:idx val="301"/>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25B-7DA2-1943-9C2A-17CBDF35F5B5}"/>
              </c:ext>
            </c:extLst>
          </c:dPt>
          <c:dPt>
            <c:idx val="302"/>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25D-7DA2-1943-9C2A-17CBDF35F5B5}"/>
              </c:ext>
            </c:extLst>
          </c:dPt>
          <c:dPt>
            <c:idx val="303"/>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25F-7DA2-1943-9C2A-17CBDF35F5B5}"/>
              </c:ext>
            </c:extLst>
          </c:dPt>
          <c:dPt>
            <c:idx val="304"/>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261-7DA2-1943-9C2A-17CBDF35F5B5}"/>
              </c:ext>
            </c:extLst>
          </c:dPt>
          <c:dPt>
            <c:idx val="305"/>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263-7DA2-1943-9C2A-17CBDF35F5B5}"/>
              </c:ext>
            </c:extLst>
          </c:dPt>
          <c:dPt>
            <c:idx val="306"/>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265-7DA2-1943-9C2A-17CBDF35F5B5}"/>
              </c:ext>
            </c:extLst>
          </c:dPt>
          <c:dPt>
            <c:idx val="307"/>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267-7DA2-1943-9C2A-17CBDF35F5B5}"/>
              </c:ext>
            </c:extLst>
          </c:dPt>
          <c:dPt>
            <c:idx val="308"/>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269-7DA2-1943-9C2A-17CBDF35F5B5}"/>
              </c:ext>
            </c:extLst>
          </c:dPt>
          <c:dPt>
            <c:idx val="309"/>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26B-7DA2-1943-9C2A-17CBDF35F5B5}"/>
              </c:ext>
            </c:extLst>
          </c:dPt>
          <c:dPt>
            <c:idx val="310"/>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26D-7DA2-1943-9C2A-17CBDF35F5B5}"/>
              </c:ext>
            </c:extLst>
          </c:dPt>
          <c:dPt>
            <c:idx val="311"/>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26F-7DA2-1943-9C2A-17CBDF35F5B5}"/>
              </c:ext>
            </c:extLst>
          </c:dPt>
          <c:dPt>
            <c:idx val="312"/>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271-7DA2-1943-9C2A-17CBDF35F5B5}"/>
              </c:ext>
            </c:extLst>
          </c:dPt>
          <c:dPt>
            <c:idx val="313"/>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273-7DA2-1943-9C2A-17CBDF35F5B5}"/>
              </c:ext>
            </c:extLst>
          </c:dPt>
          <c:dPt>
            <c:idx val="314"/>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275-7DA2-1943-9C2A-17CBDF35F5B5}"/>
              </c:ext>
            </c:extLst>
          </c:dPt>
          <c:dPt>
            <c:idx val="315"/>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277-7DA2-1943-9C2A-17CBDF35F5B5}"/>
              </c:ext>
            </c:extLst>
          </c:dPt>
          <c:dPt>
            <c:idx val="316"/>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279-7DA2-1943-9C2A-17CBDF35F5B5}"/>
              </c:ext>
            </c:extLst>
          </c:dPt>
          <c:dPt>
            <c:idx val="317"/>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27B-7DA2-1943-9C2A-17CBDF35F5B5}"/>
              </c:ext>
            </c:extLst>
          </c:dPt>
          <c:dPt>
            <c:idx val="318"/>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27D-7DA2-1943-9C2A-17CBDF35F5B5}"/>
              </c:ext>
            </c:extLst>
          </c:dPt>
          <c:dPt>
            <c:idx val="319"/>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27F-7DA2-1943-9C2A-17CBDF35F5B5}"/>
              </c:ext>
            </c:extLst>
          </c:dPt>
          <c:dPt>
            <c:idx val="320"/>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281-7DA2-1943-9C2A-17CBDF35F5B5}"/>
              </c:ext>
            </c:extLst>
          </c:dPt>
          <c:dPt>
            <c:idx val="321"/>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283-7DA2-1943-9C2A-17CBDF35F5B5}"/>
              </c:ext>
            </c:extLst>
          </c:dPt>
          <c:dPt>
            <c:idx val="322"/>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285-7DA2-1943-9C2A-17CBDF35F5B5}"/>
              </c:ext>
            </c:extLst>
          </c:dPt>
          <c:dPt>
            <c:idx val="323"/>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287-7DA2-1943-9C2A-17CBDF35F5B5}"/>
              </c:ext>
            </c:extLst>
          </c:dPt>
          <c:dPt>
            <c:idx val="324"/>
            <c:invertIfNegative val="0"/>
            <c:bubble3D val="0"/>
            <c:spPr>
              <a:solidFill>
                <a:schemeClr val="accent1">
                  <a:alpha val="75000"/>
                </a:schemeClr>
              </a:solidFill>
              <a:ln>
                <a:noFill/>
              </a:ln>
              <a:effectLst/>
            </c:spPr>
            <c:extLst>
              <c:ext xmlns:c16="http://schemas.microsoft.com/office/drawing/2014/chart" uri="{C3380CC4-5D6E-409C-BE32-E72D297353CC}">
                <c16:uniqueId val="{00000289-7DA2-1943-9C2A-17CBDF35F5B5}"/>
              </c:ext>
            </c:extLst>
          </c:dPt>
          <c:dPt>
            <c:idx val="325"/>
            <c:invertIfNegative val="0"/>
            <c:bubble3D val="0"/>
            <c:spPr>
              <a:solidFill>
                <a:schemeClr val="accent2">
                  <a:alpha val="75000"/>
                </a:schemeClr>
              </a:solidFill>
              <a:ln>
                <a:noFill/>
              </a:ln>
              <a:effectLst/>
            </c:spPr>
            <c:extLst>
              <c:ext xmlns:c16="http://schemas.microsoft.com/office/drawing/2014/chart" uri="{C3380CC4-5D6E-409C-BE32-E72D297353CC}">
                <c16:uniqueId val="{0000028B-7DA2-1943-9C2A-17CBDF35F5B5}"/>
              </c:ext>
            </c:extLst>
          </c:dPt>
          <c:dPt>
            <c:idx val="326"/>
            <c:invertIfNegative val="0"/>
            <c:bubble3D val="0"/>
            <c:spPr>
              <a:solidFill>
                <a:schemeClr val="accent3">
                  <a:alpha val="75000"/>
                </a:schemeClr>
              </a:solidFill>
              <a:ln>
                <a:noFill/>
              </a:ln>
              <a:effectLst/>
            </c:spPr>
            <c:extLst>
              <c:ext xmlns:c16="http://schemas.microsoft.com/office/drawing/2014/chart" uri="{C3380CC4-5D6E-409C-BE32-E72D297353CC}">
                <c16:uniqueId val="{0000028D-7DA2-1943-9C2A-17CBDF35F5B5}"/>
              </c:ext>
            </c:extLst>
          </c:dPt>
          <c:dPt>
            <c:idx val="327"/>
            <c:invertIfNegative val="0"/>
            <c:bubble3D val="0"/>
            <c:spPr>
              <a:solidFill>
                <a:schemeClr val="accent4">
                  <a:alpha val="75000"/>
                </a:schemeClr>
              </a:solidFill>
              <a:ln>
                <a:noFill/>
              </a:ln>
              <a:effectLst/>
            </c:spPr>
            <c:extLst>
              <c:ext xmlns:c16="http://schemas.microsoft.com/office/drawing/2014/chart" uri="{C3380CC4-5D6E-409C-BE32-E72D297353CC}">
                <c16:uniqueId val="{0000028F-7DA2-1943-9C2A-17CBDF35F5B5}"/>
              </c:ext>
            </c:extLst>
          </c:dPt>
          <c:dPt>
            <c:idx val="328"/>
            <c:invertIfNegative val="0"/>
            <c:bubble3D val="0"/>
            <c:spPr>
              <a:solidFill>
                <a:schemeClr val="accent5">
                  <a:alpha val="75000"/>
                </a:schemeClr>
              </a:solidFill>
              <a:ln>
                <a:noFill/>
              </a:ln>
              <a:effectLst/>
            </c:spPr>
            <c:extLst>
              <c:ext xmlns:c16="http://schemas.microsoft.com/office/drawing/2014/chart" uri="{C3380CC4-5D6E-409C-BE32-E72D297353CC}">
                <c16:uniqueId val="{00000291-7DA2-1943-9C2A-17CBDF35F5B5}"/>
              </c:ext>
            </c:extLst>
          </c:dPt>
          <c:dPt>
            <c:idx val="329"/>
            <c:invertIfNegative val="0"/>
            <c:bubble3D val="0"/>
            <c:spPr>
              <a:solidFill>
                <a:schemeClr val="accent6">
                  <a:alpha val="75000"/>
                </a:schemeClr>
              </a:solidFill>
              <a:ln>
                <a:noFill/>
              </a:ln>
              <a:effectLst/>
            </c:spPr>
            <c:extLst>
              <c:ext xmlns:c16="http://schemas.microsoft.com/office/drawing/2014/chart" uri="{C3380CC4-5D6E-409C-BE32-E72D297353CC}">
                <c16:uniqueId val="{00000293-7DA2-1943-9C2A-17CBDF35F5B5}"/>
              </c:ext>
            </c:extLst>
          </c:dPt>
          <c:dPt>
            <c:idx val="330"/>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295-7DA2-1943-9C2A-17CBDF35F5B5}"/>
              </c:ext>
            </c:extLst>
          </c:dPt>
          <c:dPt>
            <c:idx val="331"/>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297-7DA2-1943-9C2A-17CBDF35F5B5}"/>
              </c:ext>
            </c:extLst>
          </c:dPt>
          <c:dPt>
            <c:idx val="332"/>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299-7DA2-1943-9C2A-17CBDF35F5B5}"/>
              </c:ext>
            </c:extLst>
          </c:dPt>
          <c:dPt>
            <c:idx val="333"/>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29B-7DA2-1943-9C2A-17CBDF35F5B5}"/>
              </c:ext>
            </c:extLst>
          </c:dPt>
          <c:dPt>
            <c:idx val="334"/>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29D-7DA2-1943-9C2A-17CBDF35F5B5}"/>
              </c:ext>
            </c:extLst>
          </c:dPt>
          <c:dPt>
            <c:idx val="335"/>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29F-7DA2-1943-9C2A-17CBDF35F5B5}"/>
              </c:ext>
            </c:extLst>
          </c:dPt>
          <c:dPt>
            <c:idx val="336"/>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2A1-7DA2-1943-9C2A-17CBDF35F5B5}"/>
              </c:ext>
            </c:extLst>
          </c:dPt>
          <c:dPt>
            <c:idx val="337"/>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2A3-7DA2-1943-9C2A-17CBDF35F5B5}"/>
              </c:ext>
            </c:extLst>
          </c:dPt>
          <c:dPt>
            <c:idx val="338"/>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2A5-7DA2-1943-9C2A-17CBDF35F5B5}"/>
              </c:ext>
            </c:extLst>
          </c:dPt>
          <c:dPt>
            <c:idx val="339"/>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2A7-7DA2-1943-9C2A-17CBDF35F5B5}"/>
              </c:ext>
            </c:extLst>
          </c:dPt>
          <c:dPt>
            <c:idx val="340"/>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2A9-7DA2-1943-9C2A-17CBDF35F5B5}"/>
              </c:ext>
            </c:extLst>
          </c:dPt>
          <c:dPt>
            <c:idx val="341"/>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2AB-7DA2-1943-9C2A-17CBDF35F5B5}"/>
              </c:ext>
            </c:extLst>
          </c:dPt>
          <c:dPt>
            <c:idx val="342"/>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2AD-7DA2-1943-9C2A-17CBDF35F5B5}"/>
              </c:ext>
            </c:extLst>
          </c:dPt>
          <c:dPt>
            <c:idx val="343"/>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2AF-7DA2-1943-9C2A-17CBDF35F5B5}"/>
              </c:ext>
            </c:extLst>
          </c:dPt>
          <c:dPt>
            <c:idx val="344"/>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2B1-7DA2-1943-9C2A-17CBDF35F5B5}"/>
              </c:ext>
            </c:extLst>
          </c:dPt>
          <c:dPt>
            <c:idx val="345"/>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2B3-7DA2-1943-9C2A-17CBDF35F5B5}"/>
              </c:ext>
            </c:extLst>
          </c:dPt>
          <c:dPt>
            <c:idx val="346"/>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2B5-7DA2-1943-9C2A-17CBDF35F5B5}"/>
              </c:ext>
            </c:extLst>
          </c:dPt>
          <c:dPt>
            <c:idx val="347"/>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2B7-7DA2-1943-9C2A-17CBDF35F5B5}"/>
              </c:ext>
            </c:extLst>
          </c:dPt>
          <c:dPt>
            <c:idx val="348"/>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2B9-7DA2-1943-9C2A-17CBDF35F5B5}"/>
              </c:ext>
            </c:extLst>
          </c:dPt>
          <c:dPt>
            <c:idx val="349"/>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2BB-7DA2-1943-9C2A-17CBDF35F5B5}"/>
              </c:ext>
            </c:extLst>
          </c:dPt>
          <c:dPt>
            <c:idx val="350"/>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2BD-7DA2-1943-9C2A-17CBDF35F5B5}"/>
              </c:ext>
            </c:extLst>
          </c:dPt>
          <c:dPt>
            <c:idx val="351"/>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2BF-7DA2-1943-9C2A-17CBDF35F5B5}"/>
              </c:ext>
            </c:extLst>
          </c:dPt>
          <c:dPt>
            <c:idx val="352"/>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2C1-7DA2-1943-9C2A-17CBDF35F5B5}"/>
              </c:ext>
            </c:extLst>
          </c:dPt>
          <c:dPt>
            <c:idx val="353"/>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2C3-7DA2-1943-9C2A-17CBDF35F5B5}"/>
              </c:ext>
            </c:extLst>
          </c:dPt>
          <c:dPt>
            <c:idx val="354"/>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2C5-7DA2-1943-9C2A-17CBDF35F5B5}"/>
              </c:ext>
            </c:extLst>
          </c:dPt>
          <c:dPt>
            <c:idx val="355"/>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2C7-7DA2-1943-9C2A-17CBDF35F5B5}"/>
              </c:ext>
            </c:extLst>
          </c:dPt>
          <c:dPt>
            <c:idx val="356"/>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2C9-7DA2-1943-9C2A-17CBDF35F5B5}"/>
              </c:ext>
            </c:extLst>
          </c:dPt>
          <c:dPt>
            <c:idx val="357"/>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2CB-7DA2-1943-9C2A-17CBDF35F5B5}"/>
              </c:ext>
            </c:extLst>
          </c:dPt>
          <c:dPt>
            <c:idx val="358"/>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2CD-7DA2-1943-9C2A-17CBDF35F5B5}"/>
              </c:ext>
            </c:extLst>
          </c:dPt>
          <c:dPt>
            <c:idx val="359"/>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2CF-7DA2-1943-9C2A-17CBDF35F5B5}"/>
              </c:ext>
            </c:extLst>
          </c:dPt>
          <c:dPt>
            <c:idx val="360"/>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2D1-7DA2-1943-9C2A-17CBDF35F5B5}"/>
              </c:ext>
            </c:extLst>
          </c:dPt>
          <c:dPt>
            <c:idx val="361"/>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2D3-7DA2-1943-9C2A-17CBDF35F5B5}"/>
              </c:ext>
            </c:extLst>
          </c:dPt>
          <c:dPt>
            <c:idx val="362"/>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2D5-7DA2-1943-9C2A-17CBDF35F5B5}"/>
              </c:ext>
            </c:extLst>
          </c:dPt>
          <c:dPt>
            <c:idx val="363"/>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2D7-7DA2-1943-9C2A-17CBDF35F5B5}"/>
              </c:ext>
            </c:extLst>
          </c:dPt>
          <c:dPt>
            <c:idx val="364"/>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2D9-7DA2-1943-9C2A-17CBDF35F5B5}"/>
              </c:ext>
            </c:extLst>
          </c:dPt>
          <c:dPt>
            <c:idx val="365"/>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2DB-7DA2-1943-9C2A-17CBDF35F5B5}"/>
              </c:ext>
            </c:extLst>
          </c:dPt>
          <c:dPt>
            <c:idx val="366"/>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2DD-7DA2-1943-9C2A-17CBDF35F5B5}"/>
              </c:ext>
            </c:extLst>
          </c:dPt>
          <c:dPt>
            <c:idx val="367"/>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2DF-7DA2-1943-9C2A-17CBDF35F5B5}"/>
              </c:ext>
            </c:extLst>
          </c:dPt>
          <c:dPt>
            <c:idx val="368"/>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2E1-7DA2-1943-9C2A-17CBDF35F5B5}"/>
              </c:ext>
            </c:extLst>
          </c:dPt>
          <c:dPt>
            <c:idx val="369"/>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2E3-7DA2-1943-9C2A-17CBDF35F5B5}"/>
              </c:ext>
            </c:extLst>
          </c:dPt>
          <c:dPt>
            <c:idx val="370"/>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2E5-7DA2-1943-9C2A-17CBDF35F5B5}"/>
              </c:ext>
            </c:extLst>
          </c:dPt>
          <c:dPt>
            <c:idx val="371"/>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2E7-7DA2-1943-9C2A-17CBDF35F5B5}"/>
              </c:ext>
            </c:extLst>
          </c:dPt>
          <c:dPt>
            <c:idx val="372"/>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2E9-7DA2-1943-9C2A-17CBDF35F5B5}"/>
              </c:ext>
            </c:extLst>
          </c:dPt>
          <c:dPt>
            <c:idx val="373"/>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2EB-7DA2-1943-9C2A-17CBDF35F5B5}"/>
              </c:ext>
            </c:extLst>
          </c:dPt>
          <c:dPt>
            <c:idx val="374"/>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2ED-7DA2-1943-9C2A-17CBDF35F5B5}"/>
              </c:ext>
            </c:extLst>
          </c:dPt>
          <c:dPt>
            <c:idx val="375"/>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2EF-7DA2-1943-9C2A-17CBDF35F5B5}"/>
              </c:ext>
            </c:extLst>
          </c:dPt>
          <c:dPt>
            <c:idx val="376"/>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2F1-7DA2-1943-9C2A-17CBDF35F5B5}"/>
              </c:ext>
            </c:extLst>
          </c:dPt>
          <c:dPt>
            <c:idx val="377"/>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2F3-7DA2-1943-9C2A-17CBDF35F5B5}"/>
              </c:ext>
            </c:extLst>
          </c:dPt>
          <c:dPt>
            <c:idx val="378"/>
            <c:invertIfNegative val="0"/>
            <c:bubble3D val="0"/>
            <c:spPr>
              <a:solidFill>
                <a:schemeClr val="accent1">
                  <a:alpha val="75000"/>
                </a:schemeClr>
              </a:solidFill>
              <a:ln>
                <a:noFill/>
              </a:ln>
              <a:effectLst/>
            </c:spPr>
            <c:extLst>
              <c:ext xmlns:c16="http://schemas.microsoft.com/office/drawing/2014/chart" uri="{C3380CC4-5D6E-409C-BE32-E72D297353CC}">
                <c16:uniqueId val="{000002F5-7DA2-1943-9C2A-17CBDF35F5B5}"/>
              </c:ext>
            </c:extLst>
          </c:dPt>
          <c:dPt>
            <c:idx val="379"/>
            <c:invertIfNegative val="0"/>
            <c:bubble3D val="0"/>
            <c:spPr>
              <a:solidFill>
                <a:schemeClr val="accent2">
                  <a:alpha val="75000"/>
                </a:schemeClr>
              </a:solidFill>
              <a:ln>
                <a:noFill/>
              </a:ln>
              <a:effectLst/>
            </c:spPr>
            <c:extLst>
              <c:ext xmlns:c16="http://schemas.microsoft.com/office/drawing/2014/chart" uri="{C3380CC4-5D6E-409C-BE32-E72D297353CC}">
                <c16:uniqueId val="{000002F7-7DA2-1943-9C2A-17CBDF35F5B5}"/>
              </c:ext>
            </c:extLst>
          </c:dPt>
          <c:dPt>
            <c:idx val="380"/>
            <c:invertIfNegative val="0"/>
            <c:bubble3D val="0"/>
            <c:spPr>
              <a:solidFill>
                <a:schemeClr val="accent3">
                  <a:alpha val="75000"/>
                </a:schemeClr>
              </a:solidFill>
              <a:ln>
                <a:noFill/>
              </a:ln>
              <a:effectLst/>
            </c:spPr>
            <c:extLst>
              <c:ext xmlns:c16="http://schemas.microsoft.com/office/drawing/2014/chart" uri="{C3380CC4-5D6E-409C-BE32-E72D297353CC}">
                <c16:uniqueId val="{000002F9-7DA2-1943-9C2A-17CBDF35F5B5}"/>
              </c:ext>
            </c:extLst>
          </c:dPt>
          <c:dPt>
            <c:idx val="381"/>
            <c:invertIfNegative val="0"/>
            <c:bubble3D val="0"/>
            <c:spPr>
              <a:solidFill>
                <a:schemeClr val="accent4">
                  <a:alpha val="75000"/>
                </a:schemeClr>
              </a:solidFill>
              <a:ln>
                <a:noFill/>
              </a:ln>
              <a:effectLst/>
            </c:spPr>
            <c:extLst>
              <c:ext xmlns:c16="http://schemas.microsoft.com/office/drawing/2014/chart" uri="{C3380CC4-5D6E-409C-BE32-E72D297353CC}">
                <c16:uniqueId val="{000002FB-7DA2-1943-9C2A-17CBDF35F5B5}"/>
              </c:ext>
            </c:extLst>
          </c:dPt>
          <c:dPt>
            <c:idx val="382"/>
            <c:invertIfNegative val="0"/>
            <c:bubble3D val="0"/>
            <c:spPr>
              <a:solidFill>
                <a:schemeClr val="accent5">
                  <a:alpha val="75000"/>
                </a:schemeClr>
              </a:solidFill>
              <a:ln>
                <a:noFill/>
              </a:ln>
              <a:effectLst/>
            </c:spPr>
            <c:extLst>
              <c:ext xmlns:c16="http://schemas.microsoft.com/office/drawing/2014/chart" uri="{C3380CC4-5D6E-409C-BE32-E72D297353CC}">
                <c16:uniqueId val="{000002FD-7DA2-1943-9C2A-17CBDF35F5B5}"/>
              </c:ext>
            </c:extLst>
          </c:dPt>
          <c:dPt>
            <c:idx val="383"/>
            <c:invertIfNegative val="0"/>
            <c:bubble3D val="0"/>
            <c:spPr>
              <a:solidFill>
                <a:schemeClr val="accent6">
                  <a:alpha val="75000"/>
                </a:schemeClr>
              </a:solidFill>
              <a:ln>
                <a:noFill/>
              </a:ln>
              <a:effectLst/>
            </c:spPr>
            <c:extLst>
              <c:ext xmlns:c16="http://schemas.microsoft.com/office/drawing/2014/chart" uri="{C3380CC4-5D6E-409C-BE32-E72D297353CC}">
                <c16:uniqueId val="{000002FF-7DA2-1943-9C2A-17CBDF35F5B5}"/>
              </c:ext>
            </c:extLst>
          </c:dPt>
          <c:dPt>
            <c:idx val="384"/>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301-7DA2-1943-9C2A-17CBDF35F5B5}"/>
              </c:ext>
            </c:extLst>
          </c:dPt>
          <c:dPt>
            <c:idx val="385"/>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303-7DA2-1943-9C2A-17CBDF35F5B5}"/>
              </c:ext>
            </c:extLst>
          </c:dPt>
          <c:dPt>
            <c:idx val="386"/>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305-7DA2-1943-9C2A-17CBDF35F5B5}"/>
              </c:ext>
            </c:extLst>
          </c:dPt>
          <c:dPt>
            <c:idx val="387"/>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307-7DA2-1943-9C2A-17CBDF35F5B5}"/>
              </c:ext>
            </c:extLst>
          </c:dPt>
          <c:dPt>
            <c:idx val="388"/>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309-7DA2-1943-9C2A-17CBDF35F5B5}"/>
              </c:ext>
            </c:extLst>
          </c:dPt>
          <c:dPt>
            <c:idx val="389"/>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30B-7DA2-1943-9C2A-17CBDF35F5B5}"/>
              </c:ext>
            </c:extLst>
          </c:dPt>
          <c:dPt>
            <c:idx val="390"/>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30D-7DA2-1943-9C2A-17CBDF35F5B5}"/>
              </c:ext>
            </c:extLst>
          </c:dPt>
          <c:dPt>
            <c:idx val="391"/>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30F-7DA2-1943-9C2A-17CBDF35F5B5}"/>
              </c:ext>
            </c:extLst>
          </c:dPt>
          <c:dPt>
            <c:idx val="392"/>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311-7DA2-1943-9C2A-17CBDF35F5B5}"/>
              </c:ext>
            </c:extLst>
          </c:dPt>
          <c:dPt>
            <c:idx val="393"/>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313-7DA2-1943-9C2A-17CBDF35F5B5}"/>
              </c:ext>
            </c:extLst>
          </c:dPt>
          <c:dPt>
            <c:idx val="394"/>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315-7DA2-1943-9C2A-17CBDF35F5B5}"/>
              </c:ext>
            </c:extLst>
          </c:dPt>
          <c:dPt>
            <c:idx val="395"/>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317-7DA2-1943-9C2A-17CBDF35F5B5}"/>
              </c:ext>
            </c:extLst>
          </c:dPt>
          <c:dPt>
            <c:idx val="396"/>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319-7DA2-1943-9C2A-17CBDF35F5B5}"/>
              </c:ext>
            </c:extLst>
          </c:dPt>
          <c:dPt>
            <c:idx val="397"/>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31B-7DA2-1943-9C2A-17CBDF35F5B5}"/>
              </c:ext>
            </c:extLst>
          </c:dPt>
          <c:dPt>
            <c:idx val="398"/>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31D-7DA2-1943-9C2A-17CBDF35F5B5}"/>
              </c:ext>
            </c:extLst>
          </c:dPt>
          <c:dPt>
            <c:idx val="399"/>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31F-7DA2-1943-9C2A-17CBDF35F5B5}"/>
              </c:ext>
            </c:extLst>
          </c:dPt>
          <c:dPt>
            <c:idx val="400"/>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321-7DA2-1943-9C2A-17CBDF35F5B5}"/>
              </c:ext>
            </c:extLst>
          </c:dPt>
          <c:dPt>
            <c:idx val="401"/>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323-7DA2-1943-9C2A-17CBDF35F5B5}"/>
              </c:ext>
            </c:extLst>
          </c:dPt>
          <c:dPt>
            <c:idx val="402"/>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325-7DA2-1943-9C2A-17CBDF35F5B5}"/>
              </c:ext>
            </c:extLst>
          </c:dPt>
          <c:dPt>
            <c:idx val="403"/>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327-7DA2-1943-9C2A-17CBDF35F5B5}"/>
              </c:ext>
            </c:extLst>
          </c:dPt>
          <c:dPt>
            <c:idx val="404"/>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329-7DA2-1943-9C2A-17CBDF35F5B5}"/>
              </c:ext>
            </c:extLst>
          </c:dPt>
          <c:dPt>
            <c:idx val="405"/>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32B-7DA2-1943-9C2A-17CBDF35F5B5}"/>
              </c:ext>
            </c:extLst>
          </c:dPt>
          <c:dPt>
            <c:idx val="406"/>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32D-7DA2-1943-9C2A-17CBDF35F5B5}"/>
              </c:ext>
            </c:extLst>
          </c:dPt>
          <c:dPt>
            <c:idx val="407"/>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32F-7DA2-1943-9C2A-17CBDF35F5B5}"/>
              </c:ext>
            </c:extLst>
          </c:dPt>
          <c:dPt>
            <c:idx val="408"/>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331-7DA2-1943-9C2A-17CBDF35F5B5}"/>
              </c:ext>
            </c:extLst>
          </c:dPt>
          <c:dPt>
            <c:idx val="409"/>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333-7DA2-1943-9C2A-17CBDF35F5B5}"/>
              </c:ext>
            </c:extLst>
          </c:dPt>
          <c:dPt>
            <c:idx val="410"/>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335-7DA2-1943-9C2A-17CBDF35F5B5}"/>
              </c:ext>
            </c:extLst>
          </c:dPt>
          <c:dPt>
            <c:idx val="411"/>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337-7DA2-1943-9C2A-17CBDF35F5B5}"/>
              </c:ext>
            </c:extLst>
          </c:dPt>
          <c:dPt>
            <c:idx val="412"/>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339-7DA2-1943-9C2A-17CBDF35F5B5}"/>
              </c:ext>
            </c:extLst>
          </c:dPt>
          <c:dPt>
            <c:idx val="413"/>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33B-7DA2-1943-9C2A-17CBDF35F5B5}"/>
              </c:ext>
            </c:extLst>
          </c:dPt>
          <c:dPt>
            <c:idx val="414"/>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33D-7DA2-1943-9C2A-17CBDF35F5B5}"/>
              </c:ext>
            </c:extLst>
          </c:dPt>
          <c:dPt>
            <c:idx val="415"/>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33F-7DA2-1943-9C2A-17CBDF35F5B5}"/>
              </c:ext>
            </c:extLst>
          </c:dPt>
          <c:dPt>
            <c:idx val="416"/>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341-7DA2-1943-9C2A-17CBDF35F5B5}"/>
              </c:ext>
            </c:extLst>
          </c:dPt>
          <c:dPt>
            <c:idx val="417"/>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343-7DA2-1943-9C2A-17CBDF35F5B5}"/>
              </c:ext>
            </c:extLst>
          </c:dPt>
          <c:dPt>
            <c:idx val="418"/>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345-7DA2-1943-9C2A-17CBDF35F5B5}"/>
              </c:ext>
            </c:extLst>
          </c:dPt>
          <c:dPt>
            <c:idx val="419"/>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347-7DA2-1943-9C2A-17CBDF35F5B5}"/>
              </c:ext>
            </c:extLst>
          </c:dPt>
          <c:dPt>
            <c:idx val="420"/>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349-7DA2-1943-9C2A-17CBDF35F5B5}"/>
              </c:ext>
            </c:extLst>
          </c:dPt>
          <c:dPt>
            <c:idx val="421"/>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34B-7DA2-1943-9C2A-17CBDF35F5B5}"/>
              </c:ext>
            </c:extLst>
          </c:dPt>
          <c:dPt>
            <c:idx val="422"/>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34D-7DA2-1943-9C2A-17CBDF35F5B5}"/>
              </c:ext>
            </c:extLst>
          </c:dPt>
          <c:dPt>
            <c:idx val="423"/>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34F-7DA2-1943-9C2A-17CBDF35F5B5}"/>
              </c:ext>
            </c:extLst>
          </c:dPt>
          <c:dPt>
            <c:idx val="424"/>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351-7DA2-1943-9C2A-17CBDF35F5B5}"/>
              </c:ext>
            </c:extLst>
          </c:dPt>
          <c:dPt>
            <c:idx val="425"/>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353-7DA2-1943-9C2A-17CBDF35F5B5}"/>
              </c:ext>
            </c:extLst>
          </c:dPt>
          <c:dPt>
            <c:idx val="426"/>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355-7DA2-1943-9C2A-17CBDF35F5B5}"/>
              </c:ext>
            </c:extLst>
          </c:dPt>
          <c:dPt>
            <c:idx val="427"/>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357-7DA2-1943-9C2A-17CBDF35F5B5}"/>
              </c:ext>
            </c:extLst>
          </c:dPt>
          <c:dPt>
            <c:idx val="428"/>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359-7DA2-1943-9C2A-17CBDF35F5B5}"/>
              </c:ext>
            </c:extLst>
          </c:dPt>
          <c:dPt>
            <c:idx val="429"/>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35B-7DA2-1943-9C2A-17CBDF35F5B5}"/>
              </c:ext>
            </c:extLst>
          </c:dPt>
          <c:dPt>
            <c:idx val="430"/>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35D-7DA2-1943-9C2A-17CBDF35F5B5}"/>
              </c:ext>
            </c:extLst>
          </c:dPt>
          <c:dPt>
            <c:idx val="431"/>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35F-7DA2-1943-9C2A-17CBDF35F5B5}"/>
              </c:ext>
            </c:extLst>
          </c:dPt>
          <c:dPt>
            <c:idx val="432"/>
            <c:invertIfNegative val="0"/>
            <c:bubble3D val="0"/>
            <c:spPr>
              <a:solidFill>
                <a:schemeClr val="accent1">
                  <a:alpha val="75000"/>
                </a:schemeClr>
              </a:solidFill>
              <a:ln>
                <a:noFill/>
              </a:ln>
              <a:effectLst/>
            </c:spPr>
            <c:extLst>
              <c:ext xmlns:c16="http://schemas.microsoft.com/office/drawing/2014/chart" uri="{C3380CC4-5D6E-409C-BE32-E72D297353CC}">
                <c16:uniqueId val="{00000361-7DA2-1943-9C2A-17CBDF35F5B5}"/>
              </c:ext>
            </c:extLst>
          </c:dPt>
          <c:dPt>
            <c:idx val="433"/>
            <c:invertIfNegative val="0"/>
            <c:bubble3D val="0"/>
            <c:spPr>
              <a:solidFill>
                <a:schemeClr val="accent2">
                  <a:alpha val="75000"/>
                </a:schemeClr>
              </a:solidFill>
              <a:ln>
                <a:noFill/>
              </a:ln>
              <a:effectLst/>
            </c:spPr>
            <c:extLst>
              <c:ext xmlns:c16="http://schemas.microsoft.com/office/drawing/2014/chart" uri="{C3380CC4-5D6E-409C-BE32-E72D297353CC}">
                <c16:uniqueId val="{00000363-7DA2-1943-9C2A-17CBDF35F5B5}"/>
              </c:ext>
            </c:extLst>
          </c:dPt>
          <c:dPt>
            <c:idx val="434"/>
            <c:invertIfNegative val="0"/>
            <c:bubble3D val="0"/>
            <c:spPr>
              <a:solidFill>
                <a:schemeClr val="accent3">
                  <a:alpha val="75000"/>
                </a:schemeClr>
              </a:solidFill>
              <a:ln>
                <a:noFill/>
              </a:ln>
              <a:effectLst/>
            </c:spPr>
            <c:extLst>
              <c:ext xmlns:c16="http://schemas.microsoft.com/office/drawing/2014/chart" uri="{C3380CC4-5D6E-409C-BE32-E72D297353CC}">
                <c16:uniqueId val="{00000365-7DA2-1943-9C2A-17CBDF35F5B5}"/>
              </c:ext>
            </c:extLst>
          </c:dPt>
          <c:dPt>
            <c:idx val="435"/>
            <c:invertIfNegative val="0"/>
            <c:bubble3D val="0"/>
            <c:spPr>
              <a:solidFill>
                <a:schemeClr val="accent4">
                  <a:alpha val="75000"/>
                </a:schemeClr>
              </a:solidFill>
              <a:ln>
                <a:noFill/>
              </a:ln>
              <a:effectLst/>
            </c:spPr>
            <c:extLst>
              <c:ext xmlns:c16="http://schemas.microsoft.com/office/drawing/2014/chart" uri="{C3380CC4-5D6E-409C-BE32-E72D297353CC}">
                <c16:uniqueId val="{00000367-7DA2-1943-9C2A-17CBDF35F5B5}"/>
              </c:ext>
            </c:extLst>
          </c:dPt>
          <c:dPt>
            <c:idx val="436"/>
            <c:invertIfNegative val="0"/>
            <c:bubble3D val="0"/>
            <c:spPr>
              <a:solidFill>
                <a:schemeClr val="accent5">
                  <a:alpha val="75000"/>
                </a:schemeClr>
              </a:solidFill>
              <a:ln>
                <a:noFill/>
              </a:ln>
              <a:effectLst/>
            </c:spPr>
            <c:extLst>
              <c:ext xmlns:c16="http://schemas.microsoft.com/office/drawing/2014/chart" uri="{C3380CC4-5D6E-409C-BE32-E72D297353CC}">
                <c16:uniqueId val="{00000369-7DA2-1943-9C2A-17CBDF35F5B5}"/>
              </c:ext>
            </c:extLst>
          </c:dPt>
          <c:dPt>
            <c:idx val="437"/>
            <c:invertIfNegative val="0"/>
            <c:bubble3D val="0"/>
            <c:spPr>
              <a:solidFill>
                <a:schemeClr val="accent6">
                  <a:alpha val="75000"/>
                </a:schemeClr>
              </a:solidFill>
              <a:ln>
                <a:noFill/>
              </a:ln>
              <a:effectLst/>
            </c:spPr>
            <c:extLst>
              <c:ext xmlns:c16="http://schemas.microsoft.com/office/drawing/2014/chart" uri="{C3380CC4-5D6E-409C-BE32-E72D297353CC}">
                <c16:uniqueId val="{0000036B-7DA2-1943-9C2A-17CBDF35F5B5}"/>
              </c:ext>
            </c:extLst>
          </c:dPt>
          <c:dPt>
            <c:idx val="438"/>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36D-7DA2-1943-9C2A-17CBDF35F5B5}"/>
              </c:ext>
            </c:extLst>
          </c:dPt>
          <c:dPt>
            <c:idx val="439"/>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36F-7DA2-1943-9C2A-17CBDF35F5B5}"/>
              </c:ext>
            </c:extLst>
          </c:dPt>
          <c:dPt>
            <c:idx val="440"/>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371-7DA2-1943-9C2A-17CBDF35F5B5}"/>
              </c:ext>
            </c:extLst>
          </c:dPt>
          <c:dPt>
            <c:idx val="441"/>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373-7DA2-1943-9C2A-17CBDF35F5B5}"/>
              </c:ext>
            </c:extLst>
          </c:dPt>
          <c:dPt>
            <c:idx val="442"/>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375-7DA2-1943-9C2A-17CBDF35F5B5}"/>
              </c:ext>
            </c:extLst>
          </c:dPt>
          <c:dPt>
            <c:idx val="443"/>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377-7DA2-1943-9C2A-17CBDF35F5B5}"/>
              </c:ext>
            </c:extLst>
          </c:dPt>
          <c:dPt>
            <c:idx val="444"/>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379-7DA2-1943-9C2A-17CBDF35F5B5}"/>
              </c:ext>
            </c:extLst>
          </c:dPt>
          <c:dPt>
            <c:idx val="445"/>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37B-7DA2-1943-9C2A-17CBDF35F5B5}"/>
              </c:ext>
            </c:extLst>
          </c:dPt>
          <c:dPt>
            <c:idx val="446"/>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37D-7DA2-1943-9C2A-17CBDF35F5B5}"/>
              </c:ext>
            </c:extLst>
          </c:dPt>
          <c:dPt>
            <c:idx val="447"/>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37F-7DA2-1943-9C2A-17CBDF35F5B5}"/>
              </c:ext>
            </c:extLst>
          </c:dPt>
          <c:dPt>
            <c:idx val="448"/>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381-7DA2-1943-9C2A-17CBDF35F5B5}"/>
              </c:ext>
            </c:extLst>
          </c:dPt>
          <c:dPt>
            <c:idx val="449"/>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383-7DA2-1943-9C2A-17CBDF35F5B5}"/>
              </c:ext>
            </c:extLst>
          </c:dPt>
          <c:dPt>
            <c:idx val="450"/>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385-7DA2-1943-9C2A-17CBDF35F5B5}"/>
              </c:ext>
            </c:extLst>
          </c:dPt>
          <c:dPt>
            <c:idx val="451"/>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387-7DA2-1943-9C2A-17CBDF35F5B5}"/>
              </c:ext>
            </c:extLst>
          </c:dPt>
          <c:dPt>
            <c:idx val="452"/>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389-7DA2-1943-9C2A-17CBDF35F5B5}"/>
              </c:ext>
            </c:extLst>
          </c:dPt>
          <c:dPt>
            <c:idx val="453"/>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38B-7DA2-1943-9C2A-17CBDF35F5B5}"/>
              </c:ext>
            </c:extLst>
          </c:dPt>
          <c:dPt>
            <c:idx val="454"/>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38D-7DA2-1943-9C2A-17CBDF35F5B5}"/>
              </c:ext>
            </c:extLst>
          </c:dPt>
          <c:dPt>
            <c:idx val="455"/>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38F-7DA2-1943-9C2A-17CBDF35F5B5}"/>
              </c:ext>
            </c:extLst>
          </c:dPt>
          <c:dPt>
            <c:idx val="456"/>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391-7DA2-1943-9C2A-17CBDF35F5B5}"/>
              </c:ext>
            </c:extLst>
          </c:dPt>
          <c:dPt>
            <c:idx val="457"/>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393-7DA2-1943-9C2A-17CBDF35F5B5}"/>
              </c:ext>
            </c:extLst>
          </c:dPt>
          <c:dPt>
            <c:idx val="458"/>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395-7DA2-1943-9C2A-17CBDF35F5B5}"/>
              </c:ext>
            </c:extLst>
          </c:dPt>
          <c:dPt>
            <c:idx val="459"/>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397-7DA2-1943-9C2A-17CBDF35F5B5}"/>
              </c:ext>
            </c:extLst>
          </c:dPt>
          <c:dPt>
            <c:idx val="460"/>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399-7DA2-1943-9C2A-17CBDF35F5B5}"/>
              </c:ext>
            </c:extLst>
          </c:dPt>
          <c:dPt>
            <c:idx val="461"/>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39B-7DA2-1943-9C2A-17CBDF35F5B5}"/>
              </c:ext>
            </c:extLst>
          </c:dPt>
          <c:dPt>
            <c:idx val="462"/>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39D-7DA2-1943-9C2A-17CBDF35F5B5}"/>
              </c:ext>
            </c:extLst>
          </c:dPt>
          <c:dPt>
            <c:idx val="463"/>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39F-7DA2-1943-9C2A-17CBDF35F5B5}"/>
              </c:ext>
            </c:extLst>
          </c:dPt>
          <c:dPt>
            <c:idx val="464"/>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3A1-7DA2-1943-9C2A-17CBDF35F5B5}"/>
              </c:ext>
            </c:extLst>
          </c:dPt>
          <c:dPt>
            <c:idx val="465"/>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3A3-7DA2-1943-9C2A-17CBDF35F5B5}"/>
              </c:ext>
            </c:extLst>
          </c:dPt>
          <c:dPt>
            <c:idx val="466"/>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3A5-7DA2-1943-9C2A-17CBDF35F5B5}"/>
              </c:ext>
            </c:extLst>
          </c:dPt>
          <c:dPt>
            <c:idx val="467"/>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3A7-7DA2-1943-9C2A-17CBDF35F5B5}"/>
              </c:ext>
            </c:extLst>
          </c:dPt>
          <c:dPt>
            <c:idx val="468"/>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3A9-7DA2-1943-9C2A-17CBDF35F5B5}"/>
              </c:ext>
            </c:extLst>
          </c:dPt>
          <c:dPt>
            <c:idx val="469"/>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3AB-7DA2-1943-9C2A-17CBDF35F5B5}"/>
              </c:ext>
            </c:extLst>
          </c:dPt>
          <c:dPt>
            <c:idx val="470"/>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3AD-7DA2-1943-9C2A-17CBDF35F5B5}"/>
              </c:ext>
            </c:extLst>
          </c:dPt>
          <c:dPt>
            <c:idx val="471"/>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3AF-7DA2-1943-9C2A-17CBDF35F5B5}"/>
              </c:ext>
            </c:extLst>
          </c:dPt>
          <c:dPt>
            <c:idx val="472"/>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3B1-7DA2-1943-9C2A-17CBDF35F5B5}"/>
              </c:ext>
            </c:extLst>
          </c:dPt>
          <c:dPt>
            <c:idx val="473"/>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3B3-7DA2-1943-9C2A-17CBDF35F5B5}"/>
              </c:ext>
            </c:extLst>
          </c:dPt>
          <c:dPt>
            <c:idx val="474"/>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3B5-7DA2-1943-9C2A-17CBDF35F5B5}"/>
              </c:ext>
            </c:extLst>
          </c:dPt>
          <c:dPt>
            <c:idx val="475"/>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3B7-7DA2-1943-9C2A-17CBDF35F5B5}"/>
              </c:ext>
            </c:extLst>
          </c:dPt>
          <c:dPt>
            <c:idx val="476"/>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3B9-7DA2-1943-9C2A-17CBDF35F5B5}"/>
              </c:ext>
            </c:extLst>
          </c:dPt>
          <c:dPt>
            <c:idx val="477"/>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3BB-7DA2-1943-9C2A-17CBDF35F5B5}"/>
              </c:ext>
            </c:extLst>
          </c:dPt>
          <c:dPt>
            <c:idx val="478"/>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3BD-7DA2-1943-9C2A-17CBDF35F5B5}"/>
              </c:ext>
            </c:extLst>
          </c:dPt>
          <c:dPt>
            <c:idx val="479"/>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3BF-7DA2-1943-9C2A-17CBDF35F5B5}"/>
              </c:ext>
            </c:extLst>
          </c:dPt>
          <c:dPt>
            <c:idx val="480"/>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3C1-7DA2-1943-9C2A-17CBDF35F5B5}"/>
              </c:ext>
            </c:extLst>
          </c:dPt>
          <c:dPt>
            <c:idx val="481"/>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3C3-7DA2-1943-9C2A-17CBDF35F5B5}"/>
              </c:ext>
            </c:extLst>
          </c:dPt>
          <c:dPt>
            <c:idx val="482"/>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3C5-7DA2-1943-9C2A-17CBDF35F5B5}"/>
              </c:ext>
            </c:extLst>
          </c:dPt>
          <c:dPt>
            <c:idx val="483"/>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3C7-7DA2-1943-9C2A-17CBDF35F5B5}"/>
              </c:ext>
            </c:extLst>
          </c:dPt>
          <c:dPt>
            <c:idx val="484"/>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3C9-7DA2-1943-9C2A-17CBDF35F5B5}"/>
              </c:ext>
            </c:extLst>
          </c:dPt>
          <c:dPt>
            <c:idx val="485"/>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3CB-7DA2-1943-9C2A-17CBDF35F5B5}"/>
              </c:ext>
            </c:extLst>
          </c:dPt>
          <c:dPt>
            <c:idx val="486"/>
            <c:invertIfNegative val="0"/>
            <c:bubble3D val="0"/>
            <c:spPr>
              <a:solidFill>
                <a:schemeClr val="accent1">
                  <a:alpha val="75000"/>
                </a:schemeClr>
              </a:solidFill>
              <a:ln>
                <a:noFill/>
              </a:ln>
              <a:effectLst/>
            </c:spPr>
            <c:extLst>
              <c:ext xmlns:c16="http://schemas.microsoft.com/office/drawing/2014/chart" uri="{C3380CC4-5D6E-409C-BE32-E72D297353CC}">
                <c16:uniqueId val="{000003CD-7DA2-1943-9C2A-17CBDF35F5B5}"/>
              </c:ext>
            </c:extLst>
          </c:dPt>
          <c:dPt>
            <c:idx val="487"/>
            <c:invertIfNegative val="0"/>
            <c:bubble3D val="0"/>
            <c:spPr>
              <a:solidFill>
                <a:schemeClr val="accent2">
                  <a:alpha val="75000"/>
                </a:schemeClr>
              </a:solidFill>
              <a:ln>
                <a:noFill/>
              </a:ln>
              <a:effectLst/>
            </c:spPr>
            <c:extLst>
              <c:ext xmlns:c16="http://schemas.microsoft.com/office/drawing/2014/chart" uri="{C3380CC4-5D6E-409C-BE32-E72D297353CC}">
                <c16:uniqueId val="{000003CF-7DA2-1943-9C2A-17CBDF35F5B5}"/>
              </c:ext>
            </c:extLst>
          </c:dPt>
          <c:dPt>
            <c:idx val="488"/>
            <c:invertIfNegative val="0"/>
            <c:bubble3D val="0"/>
            <c:spPr>
              <a:solidFill>
                <a:schemeClr val="accent3">
                  <a:alpha val="75000"/>
                </a:schemeClr>
              </a:solidFill>
              <a:ln>
                <a:noFill/>
              </a:ln>
              <a:effectLst/>
            </c:spPr>
            <c:extLst>
              <c:ext xmlns:c16="http://schemas.microsoft.com/office/drawing/2014/chart" uri="{C3380CC4-5D6E-409C-BE32-E72D297353CC}">
                <c16:uniqueId val="{000003D1-7DA2-1943-9C2A-17CBDF35F5B5}"/>
              </c:ext>
            </c:extLst>
          </c:dPt>
          <c:dPt>
            <c:idx val="489"/>
            <c:invertIfNegative val="0"/>
            <c:bubble3D val="0"/>
            <c:spPr>
              <a:solidFill>
                <a:schemeClr val="accent4">
                  <a:alpha val="75000"/>
                </a:schemeClr>
              </a:solidFill>
              <a:ln>
                <a:noFill/>
              </a:ln>
              <a:effectLst/>
            </c:spPr>
            <c:extLst>
              <c:ext xmlns:c16="http://schemas.microsoft.com/office/drawing/2014/chart" uri="{C3380CC4-5D6E-409C-BE32-E72D297353CC}">
                <c16:uniqueId val="{000003D3-7DA2-1943-9C2A-17CBDF35F5B5}"/>
              </c:ext>
            </c:extLst>
          </c:dPt>
          <c:dPt>
            <c:idx val="490"/>
            <c:invertIfNegative val="0"/>
            <c:bubble3D val="0"/>
            <c:spPr>
              <a:solidFill>
                <a:schemeClr val="accent5">
                  <a:alpha val="75000"/>
                </a:schemeClr>
              </a:solidFill>
              <a:ln>
                <a:noFill/>
              </a:ln>
              <a:effectLst/>
            </c:spPr>
            <c:extLst>
              <c:ext xmlns:c16="http://schemas.microsoft.com/office/drawing/2014/chart" uri="{C3380CC4-5D6E-409C-BE32-E72D297353CC}">
                <c16:uniqueId val="{000003D5-7DA2-1943-9C2A-17CBDF35F5B5}"/>
              </c:ext>
            </c:extLst>
          </c:dPt>
          <c:dPt>
            <c:idx val="491"/>
            <c:invertIfNegative val="0"/>
            <c:bubble3D val="0"/>
            <c:spPr>
              <a:solidFill>
                <a:schemeClr val="accent6">
                  <a:alpha val="75000"/>
                </a:schemeClr>
              </a:solidFill>
              <a:ln>
                <a:noFill/>
              </a:ln>
              <a:effectLst/>
            </c:spPr>
            <c:extLst>
              <c:ext xmlns:c16="http://schemas.microsoft.com/office/drawing/2014/chart" uri="{C3380CC4-5D6E-409C-BE32-E72D297353CC}">
                <c16:uniqueId val="{000003D7-7DA2-1943-9C2A-17CBDF35F5B5}"/>
              </c:ext>
            </c:extLst>
          </c:dPt>
          <c:dPt>
            <c:idx val="492"/>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3D9-7DA2-1943-9C2A-17CBDF35F5B5}"/>
              </c:ext>
            </c:extLst>
          </c:dPt>
          <c:dPt>
            <c:idx val="493"/>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3DB-7DA2-1943-9C2A-17CBDF35F5B5}"/>
              </c:ext>
            </c:extLst>
          </c:dPt>
          <c:dPt>
            <c:idx val="494"/>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3DD-7DA2-1943-9C2A-17CBDF35F5B5}"/>
              </c:ext>
            </c:extLst>
          </c:dPt>
          <c:dPt>
            <c:idx val="495"/>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3DF-7DA2-1943-9C2A-17CBDF35F5B5}"/>
              </c:ext>
            </c:extLst>
          </c:dPt>
          <c:dPt>
            <c:idx val="496"/>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3E1-7DA2-1943-9C2A-17CBDF35F5B5}"/>
              </c:ext>
            </c:extLst>
          </c:dPt>
          <c:dPt>
            <c:idx val="497"/>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3E3-7DA2-1943-9C2A-17CBDF35F5B5}"/>
              </c:ext>
            </c:extLst>
          </c:dPt>
          <c:dPt>
            <c:idx val="498"/>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3E5-7DA2-1943-9C2A-17CBDF35F5B5}"/>
              </c:ext>
            </c:extLst>
          </c:dPt>
          <c:dPt>
            <c:idx val="499"/>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3E7-7DA2-1943-9C2A-17CBDF35F5B5}"/>
              </c:ext>
            </c:extLst>
          </c:dPt>
          <c:dPt>
            <c:idx val="500"/>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3E9-7DA2-1943-9C2A-17CBDF35F5B5}"/>
              </c:ext>
            </c:extLst>
          </c:dPt>
          <c:dPt>
            <c:idx val="501"/>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3EB-7DA2-1943-9C2A-17CBDF35F5B5}"/>
              </c:ext>
            </c:extLst>
          </c:dPt>
          <c:dPt>
            <c:idx val="502"/>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3ED-7DA2-1943-9C2A-17CBDF35F5B5}"/>
              </c:ext>
            </c:extLst>
          </c:dPt>
          <c:dPt>
            <c:idx val="503"/>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3EF-7DA2-1943-9C2A-17CBDF35F5B5}"/>
              </c:ext>
            </c:extLst>
          </c:dPt>
          <c:dPt>
            <c:idx val="504"/>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3F1-7DA2-1943-9C2A-17CBDF35F5B5}"/>
              </c:ext>
            </c:extLst>
          </c:dPt>
          <c:dPt>
            <c:idx val="505"/>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3F3-7DA2-1943-9C2A-17CBDF35F5B5}"/>
              </c:ext>
            </c:extLst>
          </c:dPt>
          <c:dPt>
            <c:idx val="506"/>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3F5-7DA2-1943-9C2A-17CBDF35F5B5}"/>
              </c:ext>
            </c:extLst>
          </c:dPt>
          <c:dPt>
            <c:idx val="507"/>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3F7-7DA2-1943-9C2A-17CBDF35F5B5}"/>
              </c:ext>
            </c:extLst>
          </c:dPt>
          <c:dPt>
            <c:idx val="508"/>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3F9-7DA2-1943-9C2A-17CBDF35F5B5}"/>
              </c:ext>
            </c:extLst>
          </c:dPt>
          <c:dPt>
            <c:idx val="509"/>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3FB-7DA2-1943-9C2A-17CBDF35F5B5}"/>
              </c:ext>
            </c:extLst>
          </c:dPt>
          <c:dPt>
            <c:idx val="510"/>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3FD-7DA2-1943-9C2A-17CBDF35F5B5}"/>
              </c:ext>
            </c:extLst>
          </c:dPt>
          <c:dPt>
            <c:idx val="511"/>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3FF-7DA2-1943-9C2A-17CBDF35F5B5}"/>
              </c:ext>
            </c:extLst>
          </c:dPt>
          <c:dPt>
            <c:idx val="512"/>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401-7DA2-1943-9C2A-17CBDF35F5B5}"/>
              </c:ext>
            </c:extLst>
          </c:dPt>
          <c:dPt>
            <c:idx val="513"/>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403-7DA2-1943-9C2A-17CBDF35F5B5}"/>
              </c:ext>
            </c:extLst>
          </c:dPt>
          <c:dPt>
            <c:idx val="514"/>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405-7DA2-1943-9C2A-17CBDF35F5B5}"/>
              </c:ext>
            </c:extLst>
          </c:dPt>
          <c:dPt>
            <c:idx val="515"/>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407-7DA2-1943-9C2A-17CBDF35F5B5}"/>
              </c:ext>
            </c:extLst>
          </c:dPt>
          <c:dPt>
            <c:idx val="516"/>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409-7DA2-1943-9C2A-17CBDF35F5B5}"/>
              </c:ext>
            </c:extLst>
          </c:dPt>
          <c:dPt>
            <c:idx val="517"/>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40B-7DA2-1943-9C2A-17CBDF35F5B5}"/>
              </c:ext>
            </c:extLst>
          </c:dPt>
          <c:dPt>
            <c:idx val="518"/>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40D-7DA2-1943-9C2A-17CBDF35F5B5}"/>
              </c:ext>
            </c:extLst>
          </c:dPt>
          <c:dPt>
            <c:idx val="519"/>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40F-7DA2-1943-9C2A-17CBDF35F5B5}"/>
              </c:ext>
            </c:extLst>
          </c:dPt>
          <c:dPt>
            <c:idx val="520"/>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411-7DA2-1943-9C2A-17CBDF35F5B5}"/>
              </c:ext>
            </c:extLst>
          </c:dPt>
          <c:dPt>
            <c:idx val="521"/>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413-7DA2-1943-9C2A-17CBDF35F5B5}"/>
              </c:ext>
            </c:extLst>
          </c:dPt>
          <c:dPt>
            <c:idx val="522"/>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415-7DA2-1943-9C2A-17CBDF35F5B5}"/>
              </c:ext>
            </c:extLst>
          </c:dPt>
          <c:dPt>
            <c:idx val="523"/>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417-7DA2-1943-9C2A-17CBDF35F5B5}"/>
              </c:ext>
            </c:extLst>
          </c:dPt>
          <c:dPt>
            <c:idx val="524"/>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419-7DA2-1943-9C2A-17CBDF35F5B5}"/>
              </c:ext>
            </c:extLst>
          </c:dPt>
          <c:dPt>
            <c:idx val="525"/>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41B-7DA2-1943-9C2A-17CBDF35F5B5}"/>
              </c:ext>
            </c:extLst>
          </c:dPt>
          <c:dPt>
            <c:idx val="526"/>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41D-7DA2-1943-9C2A-17CBDF35F5B5}"/>
              </c:ext>
            </c:extLst>
          </c:dPt>
          <c:dPt>
            <c:idx val="527"/>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41F-7DA2-1943-9C2A-17CBDF35F5B5}"/>
              </c:ext>
            </c:extLst>
          </c:dPt>
          <c:dPt>
            <c:idx val="528"/>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421-7DA2-1943-9C2A-17CBDF35F5B5}"/>
              </c:ext>
            </c:extLst>
          </c:dPt>
          <c:dPt>
            <c:idx val="529"/>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423-7DA2-1943-9C2A-17CBDF35F5B5}"/>
              </c:ext>
            </c:extLst>
          </c:dPt>
          <c:dPt>
            <c:idx val="530"/>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425-7DA2-1943-9C2A-17CBDF35F5B5}"/>
              </c:ext>
            </c:extLst>
          </c:dPt>
          <c:dPt>
            <c:idx val="531"/>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427-7DA2-1943-9C2A-17CBDF35F5B5}"/>
              </c:ext>
            </c:extLst>
          </c:dPt>
          <c:dPt>
            <c:idx val="532"/>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429-7DA2-1943-9C2A-17CBDF35F5B5}"/>
              </c:ext>
            </c:extLst>
          </c:dPt>
          <c:dPt>
            <c:idx val="533"/>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42B-7DA2-1943-9C2A-17CBDF35F5B5}"/>
              </c:ext>
            </c:extLst>
          </c:dPt>
          <c:dPt>
            <c:idx val="534"/>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42D-7DA2-1943-9C2A-17CBDF35F5B5}"/>
              </c:ext>
            </c:extLst>
          </c:dPt>
          <c:dPt>
            <c:idx val="535"/>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42F-7DA2-1943-9C2A-17CBDF35F5B5}"/>
              </c:ext>
            </c:extLst>
          </c:dPt>
          <c:dPt>
            <c:idx val="536"/>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431-7DA2-1943-9C2A-17CBDF35F5B5}"/>
              </c:ext>
            </c:extLst>
          </c:dPt>
          <c:dPt>
            <c:idx val="537"/>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433-7DA2-1943-9C2A-17CBDF35F5B5}"/>
              </c:ext>
            </c:extLst>
          </c:dPt>
          <c:dPt>
            <c:idx val="538"/>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435-7DA2-1943-9C2A-17CBDF35F5B5}"/>
              </c:ext>
            </c:extLst>
          </c:dPt>
          <c:dPt>
            <c:idx val="539"/>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437-7DA2-1943-9C2A-17CBDF35F5B5}"/>
              </c:ext>
            </c:extLst>
          </c:dPt>
          <c:dPt>
            <c:idx val="540"/>
            <c:invertIfNegative val="0"/>
            <c:bubble3D val="0"/>
            <c:spPr>
              <a:solidFill>
                <a:schemeClr val="accent1">
                  <a:alpha val="75000"/>
                </a:schemeClr>
              </a:solidFill>
              <a:ln>
                <a:noFill/>
              </a:ln>
              <a:effectLst/>
            </c:spPr>
            <c:extLst>
              <c:ext xmlns:c16="http://schemas.microsoft.com/office/drawing/2014/chart" uri="{C3380CC4-5D6E-409C-BE32-E72D297353CC}">
                <c16:uniqueId val="{00000439-7DA2-1943-9C2A-17CBDF35F5B5}"/>
              </c:ext>
            </c:extLst>
          </c:dPt>
          <c:dPt>
            <c:idx val="541"/>
            <c:invertIfNegative val="0"/>
            <c:bubble3D val="0"/>
            <c:spPr>
              <a:solidFill>
                <a:schemeClr val="accent2">
                  <a:alpha val="75000"/>
                </a:schemeClr>
              </a:solidFill>
              <a:ln>
                <a:noFill/>
              </a:ln>
              <a:effectLst/>
            </c:spPr>
            <c:extLst>
              <c:ext xmlns:c16="http://schemas.microsoft.com/office/drawing/2014/chart" uri="{C3380CC4-5D6E-409C-BE32-E72D297353CC}">
                <c16:uniqueId val="{0000043B-7DA2-1943-9C2A-17CBDF35F5B5}"/>
              </c:ext>
            </c:extLst>
          </c:dPt>
          <c:dPt>
            <c:idx val="542"/>
            <c:invertIfNegative val="0"/>
            <c:bubble3D val="0"/>
            <c:spPr>
              <a:solidFill>
                <a:schemeClr val="accent3">
                  <a:alpha val="75000"/>
                </a:schemeClr>
              </a:solidFill>
              <a:ln>
                <a:noFill/>
              </a:ln>
              <a:effectLst/>
            </c:spPr>
            <c:extLst>
              <c:ext xmlns:c16="http://schemas.microsoft.com/office/drawing/2014/chart" uri="{C3380CC4-5D6E-409C-BE32-E72D297353CC}">
                <c16:uniqueId val="{0000043D-7DA2-1943-9C2A-17CBDF35F5B5}"/>
              </c:ext>
            </c:extLst>
          </c:dPt>
          <c:dPt>
            <c:idx val="543"/>
            <c:invertIfNegative val="0"/>
            <c:bubble3D val="0"/>
            <c:spPr>
              <a:solidFill>
                <a:schemeClr val="accent4">
                  <a:alpha val="75000"/>
                </a:schemeClr>
              </a:solidFill>
              <a:ln>
                <a:noFill/>
              </a:ln>
              <a:effectLst/>
            </c:spPr>
            <c:extLst>
              <c:ext xmlns:c16="http://schemas.microsoft.com/office/drawing/2014/chart" uri="{C3380CC4-5D6E-409C-BE32-E72D297353CC}">
                <c16:uniqueId val="{0000043F-7DA2-1943-9C2A-17CBDF35F5B5}"/>
              </c:ext>
            </c:extLst>
          </c:dPt>
          <c:dPt>
            <c:idx val="544"/>
            <c:invertIfNegative val="0"/>
            <c:bubble3D val="0"/>
            <c:spPr>
              <a:solidFill>
                <a:schemeClr val="accent5">
                  <a:alpha val="75000"/>
                </a:schemeClr>
              </a:solidFill>
              <a:ln>
                <a:noFill/>
              </a:ln>
              <a:effectLst/>
            </c:spPr>
            <c:extLst>
              <c:ext xmlns:c16="http://schemas.microsoft.com/office/drawing/2014/chart" uri="{C3380CC4-5D6E-409C-BE32-E72D297353CC}">
                <c16:uniqueId val="{00000441-7DA2-1943-9C2A-17CBDF35F5B5}"/>
              </c:ext>
            </c:extLst>
          </c:dPt>
          <c:dPt>
            <c:idx val="545"/>
            <c:invertIfNegative val="0"/>
            <c:bubble3D val="0"/>
            <c:spPr>
              <a:solidFill>
                <a:schemeClr val="accent6">
                  <a:alpha val="75000"/>
                </a:schemeClr>
              </a:solidFill>
              <a:ln>
                <a:noFill/>
              </a:ln>
              <a:effectLst/>
            </c:spPr>
            <c:extLst>
              <c:ext xmlns:c16="http://schemas.microsoft.com/office/drawing/2014/chart" uri="{C3380CC4-5D6E-409C-BE32-E72D297353CC}">
                <c16:uniqueId val="{00000443-7DA2-1943-9C2A-17CBDF35F5B5}"/>
              </c:ext>
            </c:extLst>
          </c:dPt>
          <c:dPt>
            <c:idx val="546"/>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445-7DA2-1943-9C2A-17CBDF35F5B5}"/>
              </c:ext>
            </c:extLst>
          </c:dPt>
          <c:dPt>
            <c:idx val="547"/>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447-7DA2-1943-9C2A-17CBDF35F5B5}"/>
              </c:ext>
            </c:extLst>
          </c:dPt>
          <c:dPt>
            <c:idx val="548"/>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449-7DA2-1943-9C2A-17CBDF35F5B5}"/>
              </c:ext>
            </c:extLst>
          </c:dPt>
          <c:dPt>
            <c:idx val="549"/>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44B-7DA2-1943-9C2A-17CBDF35F5B5}"/>
              </c:ext>
            </c:extLst>
          </c:dPt>
          <c:dPt>
            <c:idx val="550"/>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44D-7DA2-1943-9C2A-17CBDF35F5B5}"/>
              </c:ext>
            </c:extLst>
          </c:dPt>
          <c:dPt>
            <c:idx val="551"/>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44F-7DA2-1943-9C2A-17CBDF35F5B5}"/>
              </c:ext>
            </c:extLst>
          </c:dPt>
          <c:dPt>
            <c:idx val="552"/>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451-7DA2-1943-9C2A-17CBDF35F5B5}"/>
              </c:ext>
            </c:extLst>
          </c:dPt>
          <c:dPt>
            <c:idx val="553"/>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453-7DA2-1943-9C2A-17CBDF35F5B5}"/>
              </c:ext>
            </c:extLst>
          </c:dPt>
          <c:dPt>
            <c:idx val="554"/>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455-7DA2-1943-9C2A-17CBDF35F5B5}"/>
              </c:ext>
            </c:extLst>
          </c:dPt>
          <c:dPt>
            <c:idx val="555"/>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457-7DA2-1943-9C2A-17CBDF35F5B5}"/>
              </c:ext>
            </c:extLst>
          </c:dPt>
          <c:dPt>
            <c:idx val="556"/>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459-7DA2-1943-9C2A-17CBDF35F5B5}"/>
              </c:ext>
            </c:extLst>
          </c:dPt>
          <c:dPt>
            <c:idx val="557"/>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45B-7DA2-1943-9C2A-17CBDF35F5B5}"/>
              </c:ext>
            </c:extLst>
          </c:dPt>
          <c:dPt>
            <c:idx val="558"/>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45D-7DA2-1943-9C2A-17CBDF35F5B5}"/>
              </c:ext>
            </c:extLst>
          </c:dPt>
          <c:dPt>
            <c:idx val="559"/>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45F-7DA2-1943-9C2A-17CBDF35F5B5}"/>
              </c:ext>
            </c:extLst>
          </c:dPt>
          <c:dPt>
            <c:idx val="560"/>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461-7DA2-1943-9C2A-17CBDF35F5B5}"/>
              </c:ext>
            </c:extLst>
          </c:dPt>
          <c:dPt>
            <c:idx val="561"/>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463-7DA2-1943-9C2A-17CBDF35F5B5}"/>
              </c:ext>
            </c:extLst>
          </c:dPt>
          <c:dPt>
            <c:idx val="562"/>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465-7DA2-1943-9C2A-17CBDF35F5B5}"/>
              </c:ext>
            </c:extLst>
          </c:dPt>
          <c:dPt>
            <c:idx val="563"/>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467-7DA2-1943-9C2A-17CBDF35F5B5}"/>
              </c:ext>
            </c:extLst>
          </c:dPt>
          <c:dPt>
            <c:idx val="564"/>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469-7DA2-1943-9C2A-17CBDF35F5B5}"/>
              </c:ext>
            </c:extLst>
          </c:dPt>
          <c:dPt>
            <c:idx val="565"/>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46B-7DA2-1943-9C2A-17CBDF35F5B5}"/>
              </c:ext>
            </c:extLst>
          </c:dPt>
          <c:dPt>
            <c:idx val="566"/>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46D-7DA2-1943-9C2A-17CBDF35F5B5}"/>
              </c:ext>
            </c:extLst>
          </c:dPt>
          <c:dPt>
            <c:idx val="567"/>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46F-7DA2-1943-9C2A-17CBDF35F5B5}"/>
              </c:ext>
            </c:extLst>
          </c:dPt>
          <c:dPt>
            <c:idx val="568"/>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471-7DA2-1943-9C2A-17CBDF35F5B5}"/>
              </c:ext>
            </c:extLst>
          </c:dPt>
          <c:dPt>
            <c:idx val="569"/>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473-7DA2-1943-9C2A-17CBDF35F5B5}"/>
              </c:ext>
            </c:extLst>
          </c:dPt>
          <c:dPt>
            <c:idx val="570"/>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475-7DA2-1943-9C2A-17CBDF35F5B5}"/>
              </c:ext>
            </c:extLst>
          </c:dPt>
          <c:dPt>
            <c:idx val="571"/>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477-7DA2-1943-9C2A-17CBDF35F5B5}"/>
              </c:ext>
            </c:extLst>
          </c:dPt>
          <c:dPt>
            <c:idx val="572"/>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479-7DA2-1943-9C2A-17CBDF35F5B5}"/>
              </c:ext>
            </c:extLst>
          </c:dPt>
          <c:dPt>
            <c:idx val="573"/>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47B-7DA2-1943-9C2A-17CBDF35F5B5}"/>
              </c:ext>
            </c:extLst>
          </c:dPt>
          <c:dPt>
            <c:idx val="574"/>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47D-7DA2-1943-9C2A-17CBDF35F5B5}"/>
              </c:ext>
            </c:extLst>
          </c:dPt>
          <c:dPt>
            <c:idx val="575"/>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47F-7DA2-1943-9C2A-17CBDF35F5B5}"/>
              </c:ext>
            </c:extLst>
          </c:dPt>
          <c:dPt>
            <c:idx val="576"/>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481-7DA2-1943-9C2A-17CBDF35F5B5}"/>
              </c:ext>
            </c:extLst>
          </c:dPt>
          <c:dPt>
            <c:idx val="577"/>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483-7DA2-1943-9C2A-17CBDF35F5B5}"/>
              </c:ext>
            </c:extLst>
          </c:dPt>
          <c:dPt>
            <c:idx val="578"/>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485-7DA2-1943-9C2A-17CBDF35F5B5}"/>
              </c:ext>
            </c:extLst>
          </c:dPt>
          <c:dPt>
            <c:idx val="579"/>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487-7DA2-1943-9C2A-17CBDF35F5B5}"/>
              </c:ext>
            </c:extLst>
          </c:dPt>
          <c:dPt>
            <c:idx val="580"/>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489-7DA2-1943-9C2A-17CBDF35F5B5}"/>
              </c:ext>
            </c:extLst>
          </c:dPt>
          <c:dPt>
            <c:idx val="581"/>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48B-7DA2-1943-9C2A-17CBDF35F5B5}"/>
              </c:ext>
            </c:extLst>
          </c:dPt>
          <c:dPt>
            <c:idx val="582"/>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48D-7DA2-1943-9C2A-17CBDF35F5B5}"/>
              </c:ext>
            </c:extLst>
          </c:dPt>
          <c:dPt>
            <c:idx val="583"/>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48F-7DA2-1943-9C2A-17CBDF35F5B5}"/>
              </c:ext>
            </c:extLst>
          </c:dPt>
          <c:dPt>
            <c:idx val="584"/>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491-7DA2-1943-9C2A-17CBDF35F5B5}"/>
              </c:ext>
            </c:extLst>
          </c:dPt>
          <c:dPt>
            <c:idx val="585"/>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493-7DA2-1943-9C2A-17CBDF35F5B5}"/>
              </c:ext>
            </c:extLst>
          </c:dPt>
          <c:dPt>
            <c:idx val="586"/>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495-7DA2-1943-9C2A-17CBDF35F5B5}"/>
              </c:ext>
            </c:extLst>
          </c:dPt>
          <c:dPt>
            <c:idx val="587"/>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497-7DA2-1943-9C2A-17CBDF35F5B5}"/>
              </c:ext>
            </c:extLst>
          </c:dPt>
          <c:dPt>
            <c:idx val="588"/>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499-7DA2-1943-9C2A-17CBDF35F5B5}"/>
              </c:ext>
            </c:extLst>
          </c:dPt>
          <c:dPt>
            <c:idx val="589"/>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49B-7DA2-1943-9C2A-17CBDF35F5B5}"/>
              </c:ext>
            </c:extLst>
          </c:dPt>
          <c:dPt>
            <c:idx val="590"/>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49D-7DA2-1943-9C2A-17CBDF35F5B5}"/>
              </c:ext>
            </c:extLst>
          </c:dPt>
          <c:dPt>
            <c:idx val="591"/>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49F-7DA2-1943-9C2A-17CBDF35F5B5}"/>
              </c:ext>
            </c:extLst>
          </c:dPt>
          <c:dPt>
            <c:idx val="592"/>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4A1-7DA2-1943-9C2A-17CBDF35F5B5}"/>
              </c:ext>
            </c:extLst>
          </c:dPt>
          <c:dPt>
            <c:idx val="593"/>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4A3-7DA2-1943-9C2A-17CBDF35F5B5}"/>
              </c:ext>
            </c:extLst>
          </c:dPt>
          <c:dPt>
            <c:idx val="594"/>
            <c:invertIfNegative val="0"/>
            <c:bubble3D val="0"/>
            <c:spPr>
              <a:solidFill>
                <a:schemeClr val="accent1">
                  <a:alpha val="75000"/>
                </a:schemeClr>
              </a:solidFill>
              <a:ln>
                <a:noFill/>
              </a:ln>
              <a:effectLst/>
            </c:spPr>
            <c:extLst>
              <c:ext xmlns:c16="http://schemas.microsoft.com/office/drawing/2014/chart" uri="{C3380CC4-5D6E-409C-BE32-E72D297353CC}">
                <c16:uniqueId val="{000004A5-7DA2-1943-9C2A-17CBDF35F5B5}"/>
              </c:ext>
            </c:extLst>
          </c:dPt>
          <c:dPt>
            <c:idx val="595"/>
            <c:invertIfNegative val="0"/>
            <c:bubble3D val="0"/>
            <c:spPr>
              <a:solidFill>
                <a:schemeClr val="accent2">
                  <a:alpha val="75000"/>
                </a:schemeClr>
              </a:solidFill>
              <a:ln>
                <a:noFill/>
              </a:ln>
              <a:effectLst/>
            </c:spPr>
            <c:extLst>
              <c:ext xmlns:c16="http://schemas.microsoft.com/office/drawing/2014/chart" uri="{C3380CC4-5D6E-409C-BE32-E72D297353CC}">
                <c16:uniqueId val="{000004A7-7DA2-1943-9C2A-17CBDF35F5B5}"/>
              </c:ext>
            </c:extLst>
          </c:dPt>
          <c:dPt>
            <c:idx val="596"/>
            <c:invertIfNegative val="0"/>
            <c:bubble3D val="0"/>
            <c:spPr>
              <a:solidFill>
                <a:schemeClr val="accent3">
                  <a:alpha val="75000"/>
                </a:schemeClr>
              </a:solidFill>
              <a:ln>
                <a:noFill/>
              </a:ln>
              <a:effectLst/>
            </c:spPr>
            <c:extLst>
              <c:ext xmlns:c16="http://schemas.microsoft.com/office/drawing/2014/chart" uri="{C3380CC4-5D6E-409C-BE32-E72D297353CC}">
                <c16:uniqueId val="{000004A9-7DA2-1943-9C2A-17CBDF35F5B5}"/>
              </c:ext>
            </c:extLst>
          </c:dPt>
          <c:dPt>
            <c:idx val="597"/>
            <c:invertIfNegative val="0"/>
            <c:bubble3D val="0"/>
            <c:spPr>
              <a:solidFill>
                <a:schemeClr val="accent4">
                  <a:alpha val="75000"/>
                </a:schemeClr>
              </a:solidFill>
              <a:ln>
                <a:noFill/>
              </a:ln>
              <a:effectLst/>
            </c:spPr>
            <c:extLst>
              <c:ext xmlns:c16="http://schemas.microsoft.com/office/drawing/2014/chart" uri="{C3380CC4-5D6E-409C-BE32-E72D297353CC}">
                <c16:uniqueId val="{000004AB-7DA2-1943-9C2A-17CBDF35F5B5}"/>
              </c:ext>
            </c:extLst>
          </c:dPt>
          <c:dPt>
            <c:idx val="598"/>
            <c:invertIfNegative val="0"/>
            <c:bubble3D val="0"/>
            <c:spPr>
              <a:solidFill>
                <a:schemeClr val="accent5">
                  <a:alpha val="75000"/>
                </a:schemeClr>
              </a:solidFill>
              <a:ln>
                <a:noFill/>
              </a:ln>
              <a:effectLst/>
            </c:spPr>
            <c:extLst>
              <c:ext xmlns:c16="http://schemas.microsoft.com/office/drawing/2014/chart" uri="{C3380CC4-5D6E-409C-BE32-E72D297353CC}">
                <c16:uniqueId val="{000004AD-7DA2-1943-9C2A-17CBDF35F5B5}"/>
              </c:ext>
            </c:extLst>
          </c:dPt>
          <c:dPt>
            <c:idx val="599"/>
            <c:invertIfNegative val="0"/>
            <c:bubble3D val="0"/>
            <c:spPr>
              <a:solidFill>
                <a:schemeClr val="accent6">
                  <a:alpha val="75000"/>
                </a:schemeClr>
              </a:solidFill>
              <a:ln>
                <a:noFill/>
              </a:ln>
              <a:effectLst/>
            </c:spPr>
            <c:extLst>
              <c:ext xmlns:c16="http://schemas.microsoft.com/office/drawing/2014/chart" uri="{C3380CC4-5D6E-409C-BE32-E72D297353CC}">
                <c16:uniqueId val="{000004AF-7DA2-1943-9C2A-17CBDF35F5B5}"/>
              </c:ext>
            </c:extLst>
          </c:dPt>
          <c:dPt>
            <c:idx val="600"/>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4B1-7DA2-1943-9C2A-17CBDF35F5B5}"/>
              </c:ext>
            </c:extLst>
          </c:dPt>
          <c:dPt>
            <c:idx val="601"/>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4B3-7DA2-1943-9C2A-17CBDF35F5B5}"/>
              </c:ext>
            </c:extLst>
          </c:dPt>
          <c:dPt>
            <c:idx val="602"/>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4B5-7DA2-1943-9C2A-17CBDF35F5B5}"/>
              </c:ext>
            </c:extLst>
          </c:dPt>
          <c:dPt>
            <c:idx val="603"/>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4B7-7DA2-1943-9C2A-17CBDF35F5B5}"/>
              </c:ext>
            </c:extLst>
          </c:dPt>
          <c:dPt>
            <c:idx val="604"/>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4B9-7DA2-1943-9C2A-17CBDF35F5B5}"/>
              </c:ext>
            </c:extLst>
          </c:dPt>
          <c:dPt>
            <c:idx val="605"/>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4BB-7DA2-1943-9C2A-17CBDF35F5B5}"/>
              </c:ext>
            </c:extLst>
          </c:dPt>
          <c:dPt>
            <c:idx val="606"/>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4BD-7DA2-1943-9C2A-17CBDF35F5B5}"/>
              </c:ext>
            </c:extLst>
          </c:dPt>
          <c:dPt>
            <c:idx val="607"/>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4BF-7DA2-1943-9C2A-17CBDF35F5B5}"/>
              </c:ext>
            </c:extLst>
          </c:dPt>
          <c:dPt>
            <c:idx val="608"/>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4C1-7DA2-1943-9C2A-17CBDF35F5B5}"/>
              </c:ext>
            </c:extLst>
          </c:dPt>
          <c:dPt>
            <c:idx val="609"/>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4C3-7DA2-1943-9C2A-17CBDF35F5B5}"/>
              </c:ext>
            </c:extLst>
          </c:dPt>
          <c:dPt>
            <c:idx val="610"/>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4C5-7DA2-1943-9C2A-17CBDF35F5B5}"/>
              </c:ext>
            </c:extLst>
          </c:dPt>
          <c:dPt>
            <c:idx val="611"/>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4C7-7DA2-1943-9C2A-17CBDF35F5B5}"/>
              </c:ext>
            </c:extLst>
          </c:dPt>
          <c:dPt>
            <c:idx val="612"/>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4C9-7DA2-1943-9C2A-17CBDF35F5B5}"/>
              </c:ext>
            </c:extLst>
          </c:dPt>
          <c:dPt>
            <c:idx val="613"/>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4CB-7DA2-1943-9C2A-17CBDF35F5B5}"/>
              </c:ext>
            </c:extLst>
          </c:dPt>
          <c:dPt>
            <c:idx val="614"/>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4CD-7DA2-1943-9C2A-17CBDF35F5B5}"/>
              </c:ext>
            </c:extLst>
          </c:dPt>
          <c:dPt>
            <c:idx val="615"/>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4CF-7DA2-1943-9C2A-17CBDF35F5B5}"/>
              </c:ext>
            </c:extLst>
          </c:dPt>
          <c:dPt>
            <c:idx val="616"/>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4D1-7DA2-1943-9C2A-17CBDF35F5B5}"/>
              </c:ext>
            </c:extLst>
          </c:dPt>
          <c:dPt>
            <c:idx val="617"/>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4D3-7DA2-1943-9C2A-17CBDF35F5B5}"/>
              </c:ext>
            </c:extLst>
          </c:dPt>
          <c:dPt>
            <c:idx val="618"/>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4D5-7DA2-1943-9C2A-17CBDF35F5B5}"/>
              </c:ext>
            </c:extLst>
          </c:dPt>
          <c:dPt>
            <c:idx val="619"/>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4D7-7DA2-1943-9C2A-17CBDF35F5B5}"/>
              </c:ext>
            </c:extLst>
          </c:dPt>
          <c:dPt>
            <c:idx val="620"/>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4D9-7DA2-1943-9C2A-17CBDF35F5B5}"/>
              </c:ext>
            </c:extLst>
          </c:dPt>
          <c:dPt>
            <c:idx val="621"/>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4DB-7DA2-1943-9C2A-17CBDF35F5B5}"/>
              </c:ext>
            </c:extLst>
          </c:dPt>
          <c:dPt>
            <c:idx val="622"/>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4DD-7DA2-1943-9C2A-17CBDF35F5B5}"/>
              </c:ext>
            </c:extLst>
          </c:dPt>
          <c:dPt>
            <c:idx val="623"/>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4DF-7DA2-1943-9C2A-17CBDF35F5B5}"/>
              </c:ext>
            </c:extLst>
          </c:dPt>
          <c:dPt>
            <c:idx val="624"/>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4E1-7DA2-1943-9C2A-17CBDF35F5B5}"/>
              </c:ext>
            </c:extLst>
          </c:dPt>
          <c:dPt>
            <c:idx val="625"/>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4E3-7DA2-1943-9C2A-17CBDF35F5B5}"/>
              </c:ext>
            </c:extLst>
          </c:dPt>
          <c:dPt>
            <c:idx val="626"/>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4E5-7DA2-1943-9C2A-17CBDF35F5B5}"/>
              </c:ext>
            </c:extLst>
          </c:dPt>
          <c:dPt>
            <c:idx val="627"/>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4E7-7DA2-1943-9C2A-17CBDF35F5B5}"/>
              </c:ext>
            </c:extLst>
          </c:dPt>
          <c:dPt>
            <c:idx val="628"/>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4E9-7DA2-1943-9C2A-17CBDF35F5B5}"/>
              </c:ext>
            </c:extLst>
          </c:dPt>
          <c:dPt>
            <c:idx val="629"/>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4EB-7DA2-1943-9C2A-17CBDF35F5B5}"/>
              </c:ext>
            </c:extLst>
          </c:dPt>
          <c:dPt>
            <c:idx val="630"/>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4ED-7DA2-1943-9C2A-17CBDF35F5B5}"/>
              </c:ext>
            </c:extLst>
          </c:dPt>
          <c:dPt>
            <c:idx val="631"/>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4EF-7DA2-1943-9C2A-17CBDF35F5B5}"/>
              </c:ext>
            </c:extLst>
          </c:dPt>
          <c:dPt>
            <c:idx val="632"/>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4F1-7DA2-1943-9C2A-17CBDF35F5B5}"/>
              </c:ext>
            </c:extLst>
          </c:dPt>
          <c:dPt>
            <c:idx val="633"/>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4F3-7DA2-1943-9C2A-17CBDF35F5B5}"/>
              </c:ext>
            </c:extLst>
          </c:dPt>
          <c:dPt>
            <c:idx val="634"/>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4F5-7DA2-1943-9C2A-17CBDF35F5B5}"/>
              </c:ext>
            </c:extLst>
          </c:dPt>
          <c:dPt>
            <c:idx val="635"/>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4F7-7DA2-1943-9C2A-17CBDF35F5B5}"/>
              </c:ext>
            </c:extLst>
          </c:dPt>
          <c:dPt>
            <c:idx val="636"/>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4F9-7DA2-1943-9C2A-17CBDF35F5B5}"/>
              </c:ext>
            </c:extLst>
          </c:dPt>
          <c:dPt>
            <c:idx val="637"/>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4FB-7DA2-1943-9C2A-17CBDF35F5B5}"/>
              </c:ext>
            </c:extLst>
          </c:dPt>
          <c:dPt>
            <c:idx val="638"/>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4FD-7DA2-1943-9C2A-17CBDF35F5B5}"/>
              </c:ext>
            </c:extLst>
          </c:dPt>
          <c:dPt>
            <c:idx val="639"/>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4FF-7DA2-1943-9C2A-17CBDF35F5B5}"/>
              </c:ext>
            </c:extLst>
          </c:dPt>
          <c:dPt>
            <c:idx val="640"/>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501-7DA2-1943-9C2A-17CBDF35F5B5}"/>
              </c:ext>
            </c:extLst>
          </c:dPt>
          <c:dPt>
            <c:idx val="641"/>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503-7DA2-1943-9C2A-17CBDF35F5B5}"/>
              </c:ext>
            </c:extLst>
          </c:dPt>
          <c:dPt>
            <c:idx val="642"/>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505-7DA2-1943-9C2A-17CBDF35F5B5}"/>
              </c:ext>
            </c:extLst>
          </c:dPt>
          <c:dPt>
            <c:idx val="643"/>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507-7DA2-1943-9C2A-17CBDF35F5B5}"/>
              </c:ext>
            </c:extLst>
          </c:dPt>
          <c:dPt>
            <c:idx val="644"/>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509-7DA2-1943-9C2A-17CBDF35F5B5}"/>
              </c:ext>
            </c:extLst>
          </c:dPt>
          <c:dPt>
            <c:idx val="645"/>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50B-7DA2-1943-9C2A-17CBDF35F5B5}"/>
              </c:ext>
            </c:extLst>
          </c:dPt>
          <c:dPt>
            <c:idx val="646"/>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50D-7DA2-1943-9C2A-17CBDF35F5B5}"/>
              </c:ext>
            </c:extLst>
          </c:dPt>
          <c:dPt>
            <c:idx val="647"/>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50F-7DA2-1943-9C2A-17CBDF35F5B5}"/>
              </c:ext>
            </c:extLst>
          </c:dPt>
          <c:dPt>
            <c:idx val="648"/>
            <c:invertIfNegative val="0"/>
            <c:bubble3D val="0"/>
            <c:spPr>
              <a:solidFill>
                <a:schemeClr val="accent1">
                  <a:alpha val="75000"/>
                </a:schemeClr>
              </a:solidFill>
              <a:ln>
                <a:noFill/>
              </a:ln>
              <a:effectLst/>
            </c:spPr>
            <c:extLst>
              <c:ext xmlns:c16="http://schemas.microsoft.com/office/drawing/2014/chart" uri="{C3380CC4-5D6E-409C-BE32-E72D297353CC}">
                <c16:uniqueId val="{00000511-7DA2-1943-9C2A-17CBDF35F5B5}"/>
              </c:ext>
            </c:extLst>
          </c:dPt>
          <c:dPt>
            <c:idx val="649"/>
            <c:invertIfNegative val="0"/>
            <c:bubble3D val="0"/>
            <c:spPr>
              <a:solidFill>
                <a:schemeClr val="accent2">
                  <a:alpha val="75000"/>
                </a:schemeClr>
              </a:solidFill>
              <a:ln>
                <a:noFill/>
              </a:ln>
              <a:effectLst/>
            </c:spPr>
            <c:extLst>
              <c:ext xmlns:c16="http://schemas.microsoft.com/office/drawing/2014/chart" uri="{C3380CC4-5D6E-409C-BE32-E72D297353CC}">
                <c16:uniqueId val="{00000513-7DA2-1943-9C2A-17CBDF35F5B5}"/>
              </c:ext>
            </c:extLst>
          </c:dPt>
          <c:dPt>
            <c:idx val="650"/>
            <c:invertIfNegative val="0"/>
            <c:bubble3D val="0"/>
            <c:spPr>
              <a:solidFill>
                <a:schemeClr val="accent3">
                  <a:alpha val="75000"/>
                </a:schemeClr>
              </a:solidFill>
              <a:ln>
                <a:noFill/>
              </a:ln>
              <a:effectLst/>
            </c:spPr>
            <c:extLst>
              <c:ext xmlns:c16="http://schemas.microsoft.com/office/drawing/2014/chart" uri="{C3380CC4-5D6E-409C-BE32-E72D297353CC}">
                <c16:uniqueId val="{00000515-7DA2-1943-9C2A-17CBDF35F5B5}"/>
              </c:ext>
            </c:extLst>
          </c:dPt>
          <c:dPt>
            <c:idx val="651"/>
            <c:invertIfNegative val="0"/>
            <c:bubble3D val="0"/>
            <c:spPr>
              <a:solidFill>
                <a:schemeClr val="accent4">
                  <a:alpha val="75000"/>
                </a:schemeClr>
              </a:solidFill>
              <a:ln>
                <a:noFill/>
              </a:ln>
              <a:effectLst/>
            </c:spPr>
            <c:extLst>
              <c:ext xmlns:c16="http://schemas.microsoft.com/office/drawing/2014/chart" uri="{C3380CC4-5D6E-409C-BE32-E72D297353CC}">
                <c16:uniqueId val="{00000517-7DA2-1943-9C2A-17CBDF35F5B5}"/>
              </c:ext>
            </c:extLst>
          </c:dPt>
          <c:dPt>
            <c:idx val="652"/>
            <c:invertIfNegative val="0"/>
            <c:bubble3D val="0"/>
            <c:spPr>
              <a:solidFill>
                <a:schemeClr val="accent5">
                  <a:alpha val="75000"/>
                </a:schemeClr>
              </a:solidFill>
              <a:ln>
                <a:noFill/>
              </a:ln>
              <a:effectLst/>
            </c:spPr>
            <c:extLst>
              <c:ext xmlns:c16="http://schemas.microsoft.com/office/drawing/2014/chart" uri="{C3380CC4-5D6E-409C-BE32-E72D297353CC}">
                <c16:uniqueId val="{00000519-7DA2-1943-9C2A-17CBDF35F5B5}"/>
              </c:ext>
            </c:extLst>
          </c:dPt>
          <c:dPt>
            <c:idx val="653"/>
            <c:invertIfNegative val="0"/>
            <c:bubble3D val="0"/>
            <c:spPr>
              <a:solidFill>
                <a:schemeClr val="accent6">
                  <a:alpha val="75000"/>
                </a:schemeClr>
              </a:solidFill>
              <a:ln>
                <a:noFill/>
              </a:ln>
              <a:effectLst/>
            </c:spPr>
            <c:extLst>
              <c:ext xmlns:c16="http://schemas.microsoft.com/office/drawing/2014/chart" uri="{C3380CC4-5D6E-409C-BE32-E72D297353CC}">
                <c16:uniqueId val="{0000051B-7DA2-1943-9C2A-17CBDF35F5B5}"/>
              </c:ext>
            </c:extLst>
          </c:dPt>
          <c:dPt>
            <c:idx val="654"/>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51D-7DA2-1943-9C2A-17CBDF35F5B5}"/>
              </c:ext>
            </c:extLst>
          </c:dPt>
          <c:dPt>
            <c:idx val="655"/>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51F-7DA2-1943-9C2A-17CBDF35F5B5}"/>
              </c:ext>
            </c:extLst>
          </c:dPt>
          <c:dPt>
            <c:idx val="656"/>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521-7DA2-1943-9C2A-17CBDF35F5B5}"/>
              </c:ext>
            </c:extLst>
          </c:dPt>
          <c:dPt>
            <c:idx val="657"/>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523-7DA2-1943-9C2A-17CBDF35F5B5}"/>
              </c:ext>
            </c:extLst>
          </c:dPt>
          <c:dPt>
            <c:idx val="658"/>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525-7DA2-1943-9C2A-17CBDF35F5B5}"/>
              </c:ext>
            </c:extLst>
          </c:dPt>
          <c:dPt>
            <c:idx val="659"/>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527-7DA2-1943-9C2A-17CBDF35F5B5}"/>
              </c:ext>
            </c:extLst>
          </c:dPt>
          <c:dPt>
            <c:idx val="660"/>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529-7DA2-1943-9C2A-17CBDF35F5B5}"/>
              </c:ext>
            </c:extLst>
          </c:dPt>
          <c:dPt>
            <c:idx val="661"/>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52B-7DA2-1943-9C2A-17CBDF35F5B5}"/>
              </c:ext>
            </c:extLst>
          </c:dPt>
          <c:dPt>
            <c:idx val="662"/>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52D-7DA2-1943-9C2A-17CBDF35F5B5}"/>
              </c:ext>
            </c:extLst>
          </c:dPt>
          <c:dPt>
            <c:idx val="663"/>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52F-7DA2-1943-9C2A-17CBDF35F5B5}"/>
              </c:ext>
            </c:extLst>
          </c:dPt>
          <c:dPt>
            <c:idx val="664"/>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531-7DA2-1943-9C2A-17CBDF35F5B5}"/>
              </c:ext>
            </c:extLst>
          </c:dPt>
          <c:dPt>
            <c:idx val="665"/>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533-7DA2-1943-9C2A-17CBDF35F5B5}"/>
              </c:ext>
            </c:extLst>
          </c:dPt>
          <c:dPt>
            <c:idx val="666"/>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535-7DA2-1943-9C2A-17CBDF35F5B5}"/>
              </c:ext>
            </c:extLst>
          </c:dPt>
          <c:dPt>
            <c:idx val="667"/>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537-7DA2-1943-9C2A-17CBDF35F5B5}"/>
              </c:ext>
            </c:extLst>
          </c:dPt>
          <c:dPt>
            <c:idx val="668"/>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539-7DA2-1943-9C2A-17CBDF35F5B5}"/>
              </c:ext>
            </c:extLst>
          </c:dPt>
          <c:dPt>
            <c:idx val="669"/>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53B-7DA2-1943-9C2A-17CBDF35F5B5}"/>
              </c:ext>
            </c:extLst>
          </c:dPt>
          <c:dPt>
            <c:idx val="670"/>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53D-7DA2-1943-9C2A-17CBDF35F5B5}"/>
              </c:ext>
            </c:extLst>
          </c:dPt>
          <c:dPt>
            <c:idx val="671"/>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53F-7DA2-1943-9C2A-17CBDF35F5B5}"/>
              </c:ext>
            </c:extLst>
          </c:dPt>
          <c:dPt>
            <c:idx val="672"/>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541-7DA2-1943-9C2A-17CBDF35F5B5}"/>
              </c:ext>
            </c:extLst>
          </c:dPt>
          <c:dPt>
            <c:idx val="673"/>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543-7DA2-1943-9C2A-17CBDF35F5B5}"/>
              </c:ext>
            </c:extLst>
          </c:dPt>
          <c:dPt>
            <c:idx val="674"/>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545-7DA2-1943-9C2A-17CBDF35F5B5}"/>
              </c:ext>
            </c:extLst>
          </c:dPt>
          <c:dPt>
            <c:idx val="675"/>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547-7DA2-1943-9C2A-17CBDF35F5B5}"/>
              </c:ext>
            </c:extLst>
          </c:dPt>
          <c:dPt>
            <c:idx val="676"/>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549-7DA2-1943-9C2A-17CBDF35F5B5}"/>
              </c:ext>
            </c:extLst>
          </c:dPt>
          <c:dPt>
            <c:idx val="677"/>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54B-7DA2-1943-9C2A-17CBDF35F5B5}"/>
              </c:ext>
            </c:extLst>
          </c:dPt>
          <c:dPt>
            <c:idx val="678"/>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54D-7DA2-1943-9C2A-17CBDF35F5B5}"/>
              </c:ext>
            </c:extLst>
          </c:dPt>
          <c:dPt>
            <c:idx val="679"/>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54F-7DA2-1943-9C2A-17CBDF35F5B5}"/>
              </c:ext>
            </c:extLst>
          </c:dPt>
          <c:dPt>
            <c:idx val="680"/>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551-7DA2-1943-9C2A-17CBDF35F5B5}"/>
              </c:ext>
            </c:extLst>
          </c:dPt>
          <c:dPt>
            <c:idx val="681"/>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553-7DA2-1943-9C2A-17CBDF35F5B5}"/>
              </c:ext>
            </c:extLst>
          </c:dPt>
          <c:dPt>
            <c:idx val="682"/>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555-7DA2-1943-9C2A-17CBDF35F5B5}"/>
              </c:ext>
            </c:extLst>
          </c:dPt>
          <c:dPt>
            <c:idx val="683"/>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557-7DA2-1943-9C2A-17CBDF35F5B5}"/>
              </c:ext>
            </c:extLst>
          </c:dPt>
          <c:dPt>
            <c:idx val="684"/>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559-7DA2-1943-9C2A-17CBDF35F5B5}"/>
              </c:ext>
            </c:extLst>
          </c:dPt>
          <c:dPt>
            <c:idx val="685"/>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55B-7DA2-1943-9C2A-17CBDF35F5B5}"/>
              </c:ext>
            </c:extLst>
          </c:dPt>
          <c:dPt>
            <c:idx val="686"/>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55D-7DA2-1943-9C2A-17CBDF35F5B5}"/>
              </c:ext>
            </c:extLst>
          </c:dPt>
          <c:dPt>
            <c:idx val="687"/>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55F-7DA2-1943-9C2A-17CBDF35F5B5}"/>
              </c:ext>
            </c:extLst>
          </c:dPt>
          <c:dPt>
            <c:idx val="688"/>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561-7DA2-1943-9C2A-17CBDF35F5B5}"/>
              </c:ext>
            </c:extLst>
          </c:dPt>
          <c:dPt>
            <c:idx val="689"/>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563-7DA2-1943-9C2A-17CBDF35F5B5}"/>
              </c:ext>
            </c:extLst>
          </c:dPt>
          <c:dPt>
            <c:idx val="690"/>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565-7DA2-1943-9C2A-17CBDF35F5B5}"/>
              </c:ext>
            </c:extLst>
          </c:dPt>
          <c:dPt>
            <c:idx val="691"/>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567-7DA2-1943-9C2A-17CBDF35F5B5}"/>
              </c:ext>
            </c:extLst>
          </c:dPt>
          <c:dPt>
            <c:idx val="692"/>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569-7DA2-1943-9C2A-17CBDF35F5B5}"/>
              </c:ext>
            </c:extLst>
          </c:dPt>
          <c:dPt>
            <c:idx val="693"/>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56B-7DA2-1943-9C2A-17CBDF35F5B5}"/>
              </c:ext>
            </c:extLst>
          </c:dPt>
          <c:dPt>
            <c:idx val="694"/>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56D-7DA2-1943-9C2A-17CBDF35F5B5}"/>
              </c:ext>
            </c:extLst>
          </c:dPt>
          <c:dPt>
            <c:idx val="695"/>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56F-7DA2-1943-9C2A-17CBDF35F5B5}"/>
              </c:ext>
            </c:extLst>
          </c:dPt>
          <c:dPt>
            <c:idx val="696"/>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571-7DA2-1943-9C2A-17CBDF35F5B5}"/>
              </c:ext>
            </c:extLst>
          </c:dPt>
          <c:dPt>
            <c:idx val="697"/>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573-7DA2-1943-9C2A-17CBDF35F5B5}"/>
              </c:ext>
            </c:extLst>
          </c:dPt>
          <c:dPt>
            <c:idx val="698"/>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575-7DA2-1943-9C2A-17CBDF35F5B5}"/>
              </c:ext>
            </c:extLst>
          </c:dPt>
          <c:dPt>
            <c:idx val="699"/>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577-7DA2-1943-9C2A-17CBDF35F5B5}"/>
              </c:ext>
            </c:extLst>
          </c:dPt>
          <c:dPt>
            <c:idx val="700"/>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579-7DA2-1943-9C2A-17CBDF35F5B5}"/>
              </c:ext>
            </c:extLst>
          </c:dPt>
          <c:dPt>
            <c:idx val="701"/>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57B-7DA2-1943-9C2A-17CBDF35F5B5}"/>
              </c:ext>
            </c:extLst>
          </c:dPt>
          <c:dPt>
            <c:idx val="702"/>
            <c:invertIfNegative val="0"/>
            <c:bubble3D val="0"/>
            <c:spPr>
              <a:solidFill>
                <a:schemeClr val="accent1">
                  <a:alpha val="75000"/>
                </a:schemeClr>
              </a:solidFill>
              <a:ln>
                <a:noFill/>
              </a:ln>
              <a:effectLst/>
            </c:spPr>
            <c:extLst>
              <c:ext xmlns:c16="http://schemas.microsoft.com/office/drawing/2014/chart" uri="{C3380CC4-5D6E-409C-BE32-E72D297353CC}">
                <c16:uniqueId val="{0000057D-7DA2-1943-9C2A-17CBDF35F5B5}"/>
              </c:ext>
            </c:extLst>
          </c:dPt>
          <c:dPt>
            <c:idx val="703"/>
            <c:invertIfNegative val="0"/>
            <c:bubble3D val="0"/>
            <c:spPr>
              <a:solidFill>
                <a:schemeClr val="accent2">
                  <a:alpha val="75000"/>
                </a:schemeClr>
              </a:solidFill>
              <a:ln>
                <a:noFill/>
              </a:ln>
              <a:effectLst/>
            </c:spPr>
            <c:extLst>
              <c:ext xmlns:c16="http://schemas.microsoft.com/office/drawing/2014/chart" uri="{C3380CC4-5D6E-409C-BE32-E72D297353CC}">
                <c16:uniqueId val="{0000057F-7DA2-1943-9C2A-17CBDF35F5B5}"/>
              </c:ext>
            </c:extLst>
          </c:dPt>
          <c:dPt>
            <c:idx val="704"/>
            <c:invertIfNegative val="0"/>
            <c:bubble3D val="0"/>
            <c:spPr>
              <a:solidFill>
                <a:schemeClr val="accent3">
                  <a:alpha val="75000"/>
                </a:schemeClr>
              </a:solidFill>
              <a:ln>
                <a:noFill/>
              </a:ln>
              <a:effectLst/>
            </c:spPr>
            <c:extLst>
              <c:ext xmlns:c16="http://schemas.microsoft.com/office/drawing/2014/chart" uri="{C3380CC4-5D6E-409C-BE32-E72D297353CC}">
                <c16:uniqueId val="{00000581-7DA2-1943-9C2A-17CBDF35F5B5}"/>
              </c:ext>
            </c:extLst>
          </c:dPt>
          <c:dPt>
            <c:idx val="705"/>
            <c:invertIfNegative val="0"/>
            <c:bubble3D val="0"/>
            <c:spPr>
              <a:solidFill>
                <a:schemeClr val="accent4">
                  <a:alpha val="75000"/>
                </a:schemeClr>
              </a:solidFill>
              <a:ln>
                <a:noFill/>
              </a:ln>
              <a:effectLst/>
            </c:spPr>
            <c:extLst>
              <c:ext xmlns:c16="http://schemas.microsoft.com/office/drawing/2014/chart" uri="{C3380CC4-5D6E-409C-BE32-E72D297353CC}">
                <c16:uniqueId val="{00000583-7DA2-1943-9C2A-17CBDF35F5B5}"/>
              </c:ext>
            </c:extLst>
          </c:dPt>
          <c:dPt>
            <c:idx val="706"/>
            <c:invertIfNegative val="0"/>
            <c:bubble3D val="0"/>
            <c:spPr>
              <a:solidFill>
                <a:schemeClr val="accent5">
                  <a:alpha val="75000"/>
                </a:schemeClr>
              </a:solidFill>
              <a:ln>
                <a:noFill/>
              </a:ln>
              <a:effectLst/>
            </c:spPr>
            <c:extLst>
              <c:ext xmlns:c16="http://schemas.microsoft.com/office/drawing/2014/chart" uri="{C3380CC4-5D6E-409C-BE32-E72D297353CC}">
                <c16:uniqueId val="{00000585-7DA2-1943-9C2A-17CBDF35F5B5}"/>
              </c:ext>
            </c:extLst>
          </c:dPt>
          <c:dPt>
            <c:idx val="707"/>
            <c:invertIfNegative val="0"/>
            <c:bubble3D val="0"/>
            <c:spPr>
              <a:solidFill>
                <a:schemeClr val="accent6">
                  <a:alpha val="75000"/>
                </a:schemeClr>
              </a:solidFill>
              <a:ln>
                <a:noFill/>
              </a:ln>
              <a:effectLst/>
            </c:spPr>
            <c:extLst>
              <c:ext xmlns:c16="http://schemas.microsoft.com/office/drawing/2014/chart" uri="{C3380CC4-5D6E-409C-BE32-E72D297353CC}">
                <c16:uniqueId val="{00000587-7DA2-1943-9C2A-17CBDF35F5B5}"/>
              </c:ext>
            </c:extLst>
          </c:dPt>
          <c:dPt>
            <c:idx val="708"/>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589-7DA2-1943-9C2A-17CBDF35F5B5}"/>
              </c:ext>
            </c:extLst>
          </c:dPt>
          <c:dPt>
            <c:idx val="709"/>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58B-7DA2-1943-9C2A-17CBDF35F5B5}"/>
              </c:ext>
            </c:extLst>
          </c:dPt>
          <c:dPt>
            <c:idx val="710"/>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58D-7DA2-1943-9C2A-17CBDF35F5B5}"/>
              </c:ext>
            </c:extLst>
          </c:dPt>
          <c:dPt>
            <c:idx val="711"/>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58F-7DA2-1943-9C2A-17CBDF35F5B5}"/>
              </c:ext>
            </c:extLst>
          </c:dPt>
          <c:dPt>
            <c:idx val="712"/>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591-7DA2-1943-9C2A-17CBDF35F5B5}"/>
              </c:ext>
            </c:extLst>
          </c:dPt>
          <c:dPt>
            <c:idx val="713"/>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593-7DA2-1943-9C2A-17CBDF35F5B5}"/>
              </c:ext>
            </c:extLst>
          </c:dPt>
          <c:dPt>
            <c:idx val="714"/>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595-7DA2-1943-9C2A-17CBDF35F5B5}"/>
              </c:ext>
            </c:extLst>
          </c:dPt>
          <c:dPt>
            <c:idx val="715"/>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597-7DA2-1943-9C2A-17CBDF35F5B5}"/>
              </c:ext>
            </c:extLst>
          </c:dPt>
          <c:dPt>
            <c:idx val="716"/>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599-7DA2-1943-9C2A-17CBDF35F5B5}"/>
              </c:ext>
            </c:extLst>
          </c:dPt>
          <c:dPt>
            <c:idx val="717"/>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59B-7DA2-1943-9C2A-17CBDF35F5B5}"/>
              </c:ext>
            </c:extLst>
          </c:dPt>
          <c:dPt>
            <c:idx val="718"/>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59D-7DA2-1943-9C2A-17CBDF35F5B5}"/>
              </c:ext>
            </c:extLst>
          </c:dPt>
          <c:dPt>
            <c:idx val="719"/>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59F-7DA2-1943-9C2A-17CBDF35F5B5}"/>
              </c:ext>
            </c:extLst>
          </c:dPt>
          <c:dPt>
            <c:idx val="720"/>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5A1-7DA2-1943-9C2A-17CBDF35F5B5}"/>
              </c:ext>
            </c:extLst>
          </c:dPt>
          <c:dPt>
            <c:idx val="721"/>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5A3-7DA2-1943-9C2A-17CBDF35F5B5}"/>
              </c:ext>
            </c:extLst>
          </c:dPt>
          <c:dPt>
            <c:idx val="722"/>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5A5-7DA2-1943-9C2A-17CBDF35F5B5}"/>
              </c:ext>
            </c:extLst>
          </c:dPt>
          <c:dPt>
            <c:idx val="723"/>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5A7-7DA2-1943-9C2A-17CBDF35F5B5}"/>
              </c:ext>
            </c:extLst>
          </c:dPt>
          <c:dPt>
            <c:idx val="724"/>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5A9-7DA2-1943-9C2A-17CBDF35F5B5}"/>
              </c:ext>
            </c:extLst>
          </c:dPt>
          <c:dPt>
            <c:idx val="725"/>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5AB-7DA2-1943-9C2A-17CBDF35F5B5}"/>
              </c:ext>
            </c:extLst>
          </c:dPt>
          <c:dPt>
            <c:idx val="726"/>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5AD-7DA2-1943-9C2A-17CBDF35F5B5}"/>
              </c:ext>
            </c:extLst>
          </c:dPt>
          <c:dPt>
            <c:idx val="727"/>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5AF-7DA2-1943-9C2A-17CBDF35F5B5}"/>
              </c:ext>
            </c:extLst>
          </c:dPt>
          <c:dPt>
            <c:idx val="728"/>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5B1-7DA2-1943-9C2A-17CBDF35F5B5}"/>
              </c:ext>
            </c:extLst>
          </c:dPt>
          <c:dPt>
            <c:idx val="729"/>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5B3-7DA2-1943-9C2A-17CBDF35F5B5}"/>
              </c:ext>
            </c:extLst>
          </c:dPt>
          <c:dPt>
            <c:idx val="730"/>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5B5-7DA2-1943-9C2A-17CBDF35F5B5}"/>
              </c:ext>
            </c:extLst>
          </c:dPt>
          <c:dPt>
            <c:idx val="731"/>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5B7-7DA2-1943-9C2A-17CBDF35F5B5}"/>
              </c:ext>
            </c:extLst>
          </c:dPt>
          <c:dPt>
            <c:idx val="732"/>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5B9-7DA2-1943-9C2A-17CBDF35F5B5}"/>
              </c:ext>
            </c:extLst>
          </c:dPt>
          <c:dPt>
            <c:idx val="733"/>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5BB-7DA2-1943-9C2A-17CBDF35F5B5}"/>
              </c:ext>
            </c:extLst>
          </c:dPt>
          <c:dPt>
            <c:idx val="734"/>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5BD-7DA2-1943-9C2A-17CBDF35F5B5}"/>
              </c:ext>
            </c:extLst>
          </c:dPt>
          <c:dPt>
            <c:idx val="735"/>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5BF-7DA2-1943-9C2A-17CBDF35F5B5}"/>
              </c:ext>
            </c:extLst>
          </c:dPt>
          <c:dPt>
            <c:idx val="736"/>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5C1-7DA2-1943-9C2A-17CBDF35F5B5}"/>
              </c:ext>
            </c:extLst>
          </c:dPt>
          <c:dPt>
            <c:idx val="737"/>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5C3-7DA2-1943-9C2A-17CBDF35F5B5}"/>
              </c:ext>
            </c:extLst>
          </c:dPt>
          <c:dPt>
            <c:idx val="738"/>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5C5-7DA2-1943-9C2A-17CBDF35F5B5}"/>
              </c:ext>
            </c:extLst>
          </c:dPt>
          <c:dPt>
            <c:idx val="739"/>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5C7-7DA2-1943-9C2A-17CBDF35F5B5}"/>
              </c:ext>
            </c:extLst>
          </c:dPt>
          <c:dPt>
            <c:idx val="740"/>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5C9-7DA2-1943-9C2A-17CBDF35F5B5}"/>
              </c:ext>
            </c:extLst>
          </c:dPt>
          <c:dPt>
            <c:idx val="741"/>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5CB-7DA2-1943-9C2A-17CBDF35F5B5}"/>
              </c:ext>
            </c:extLst>
          </c:dPt>
          <c:dPt>
            <c:idx val="742"/>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5CD-7DA2-1943-9C2A-17CBDF35F5B5}"/>
              </c:ext>
            </c:extLst>
          </c:dPt>
          <c:dPt>
            <c:idx val="743"/>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5CF-7DA2-1943-9C2A-17CBDF35F5B5}"/>
              </c:ext>
            </c:extLst>
          </c:dPt>
          <c:dPt>
            <c:idx val="744"/>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5D1-7DA2-1943-9C2A-17CBDF35F5B5}"/>
              </c:ext>
            </c:extLst>
          </c:dPt>
          <c:dPt>
            <c:idx val="745"/>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5D3-7DA2-1943-9C2A-17CBDF35F5B5}"/>
              </c:ext>
            </c:extLst>
          </c:dPt>
          <c:dPt>
            <c:idx val="746"/>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5D5-7DA2-1943-9C2A-17CBDF35F5B5}"/>
              </c:ext>
            </c:extLst>
          </c:dPt>
          <c:dPt>
            <c:idx val="747"/>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5D7-7DA2-1943-9C2A-17CBDF35F5B5}"/>
              </c:ext>
            </c:extLst>
          </c:dPt>
          <c:dPt>
            <c:idx val="748"/>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5D9-7DA2-1943-9C2A-17CBDF35F5B5}"/>
              </c:ext>
            </c:extLst>
          </c:dPt>
          <c:dPt>
            <c:idx val="749"/>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5DB-7DA2-1943-9C2A-17CBDF35F5B5}"/>
              </c:ext>
            </c:extLst>
          </c:dPt>
          <c:dPt>
            <c:idx val="750"/>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5DD-7DA2-1943-9C2A-17CBDF35F5B5}"/>
              </c:ext>
            </c:extLst>
          </c:dPt>
          <c:dPt>
            <c:idx val="751"/>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5DF-7DA2-1943-9C2A-17CBDF35F5B5}"/>
              </c:ext>
            </c:extLst>
          </c:dPt>
          <c:dPt>
            <c:idx val="752"/>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5E1-7DA2-1943-9C2A-17CBDF35F5B5}"/>
              </c:ext>
            </c:extLst>
          </c:dPt>
          <c:dPt>
            <c:idx val="753"/>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5E3-7DA2-1943-9C2A-17CBDF35F5B5}"/>
              </c:ext>
            </c:extLst>
          </c:dPt>
          <c:dPt>
            <c:idx val="754"/>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5E5-7DA2-1943-9C2A-17CBDF35F5B5}"/>
              </c:ext>
            </c:extLst>
          </c:dPt>
          <c:dPt>
            <c:idx val="755"/>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5E7-7DA2-1943-9C2A-17CBDF35F5B5}"/>
              </c:ext>
            </c:extLst>
          </c:dPt>
          <c:dPt>
            <c:idx val="756"/>
            <c:invertIfNegative val="0"/>
            <c:bubble3D val="0"/>
            <c:spPr>
              <a:solidFill>
                <a:schemeClr val="accent1">
                  <a:alpha val="75000"/>
                </a:schemeClr>
              </a:solidFill>
              <a:ln>
                <a:noFill/>
              </a:ln>
              <a:effectLst/>
            </c:spPr>
            <c:extLst>
              <c:ext xmlns:c16="http://schemas.microsoft.com/office/drawing/2014/chart" uri="{C3380CC4-5D6E-409C-BE32-E72D297353CC}">
                <c16:uniqueId val="{000005E9-7DA2-1943-9C2A-17CBDF35F5B5}"/>
              </c:ext>
            </c:extLst>
          </c:dPt>
          <c:dPt>
            <c:idx val="757"/>
            <c:invertIfNegative val="0"/>
            <c:bubble3D val="0"/>
            <c:spPr>
              <a:solidFill>
                <a:schemeClr val="accent2">
                  <a:alpha val="75000"/>
                </a:schemeClr>
              </a:solidFill>
              <a:ln>
                <a:noFill/>
              </a:ln>
              <a:effectLst/>
            </c:spPr>
            <c:extLst>
              <c:ext xmlns:c16="http://schemas.microsoft.com/office/drawing/2014/chart" uri="{C3380CC4-5D6E-409C-BE32-E72D297353CC}">
                <c16:uniqueId val="{000005EB-7DA2-1943-9C2A-17CBDF35F5B5}"/>
              </c:ext>
            </c:extLst>
          </c:dPt>
          <c:dPt>
            <c:idx val="758"/>
            <c:invertIfNegative val="0"/>
            <c:bubble3D val="0"/>
            <c:spPr>
              <a:solidFill>
                <a:schemeClr val="accent3">
                  <a:alpha val="75000"/>
                </a:schemeClr>
              </a:solidFill>
              <a:ln>
                <a:noFill/>
              </a:ln>
              <a:effectLst/>
            </c:spPr>
            <c:extLst>
              <c:ext xmlns:c16="http://schemas.microsoft.com/office/drawing/2014/chart" uri="{C3380CC4-5D6E-409C-BE32-E72D297353CC}">
                <c16:uniqueId val="{000005ED-7DA2-1943-9C2A-17CBDF35F5B5}"/>
              </c:ext>
            </c:extLst>
          </c:dPt>
          <c:dPt>
            <c:idx val="759"/>
            <c:invertIfNegative val="0"/>
            <c:bubble3D val="0"/>
            <c:spPr>
              <a:solidFill>
                <a:schemeClr val="accent4">
                  <a:alpha val="75000"/>
                </a:schemeClr>
              </a:solidFill>
              <a:ln>
                <a:noFill/>
              </a:ln>
              <a:effectLst/>
            </c:spPr>
            <c:extLst>
              <c:ext xmlns:c16="http://schemas.microsoft.com/office/drawing/2014/chart" uri="{C3380CC4-5D6E-409C-BE32-E72D297353CC}">
                <c16:uniqueId val="{000005EF-7DA2-1943-9C2A-17CBDF35F5B5}"/>
              </c:ext>
            </c:extLst>
          </c:dPt>
          <c:dPt>
            <c:idx val="760"/>
            <c:invertIfNegative val="0"/>
            <c:bubble3D val="0"/>
            <c:spPr>
              <a:solidFill>
                <a:schemeClr val="accent5">
                  <a:alpha val="75000"/>
                </a:schemeClr>
              </a:solidFill>
              <a:ln>
                <a:noFill/>
              </a:ln>
              <a:effectLst/>
            </c:spPr>
            <c:extLst>
              <c:ext xmlns:c16="http://schemas.microsoft.com/office/drawing/2014/chart" uri="{C3380CC4-5D6E-409C-BE32-E72D297353CC}">
                <c16:uniqueId val="{000005F1-7DA2-1943-9C2A-17CBDF35F5B5}"/>
              </c:ext>
            </c:extLst>
          </c:dPt>
          <c:dPt>
            <c:idx val="761"/>
            <c:invertIfNegative val="0"/>
            <c:bubble3D val="0"/>
            <c:spPr>
              <a:solidFill>
                <a:schemeClr val="accent6">
                  <a:alpha val="75000"/>
                </a:schemeClr>
              </a:solidFill>
              <a:ln>
                <a:noFill/>
              </a:ln>
              <a:effectLst/>
            </c:spPr>
            <c:extLst>
              <c:ext xmlns:c16="http://schemas.microsoft.com/office/drawing/2014/chart" uri="{C3380CC4-5D6E-409C-BE32-E72D297353CC}">
                <c16:uniqueId val="{000005F3-7DA2-1943-9C2A-17CBDF35F5B5}"/>
              </c:ext>
            </c:extLst>
          </c:dPt>
          <c:dPt>
            <c:idx val="762"/>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5F5-7DA2-1943-9C2A-17CBDF35F5B5}"/>
              </c:ext>
            </c:extLst>
          </c:dPt>
          <c:dPt>
            <c:idx val="763"/>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5F7-7DA2-1943-9C2A-17CBDF35F5B5}"/>
              </c:ext>
            </c:extLst>
          </c:dPt>
          <c:dPt>
            <c:idx val="764"/>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5F9-7DA2-1943-9C2A-17CBDF35F5B5}"/>
              </c:ext>
            </c:extLst>
          </c:dPt>
          <c:dPt>
            <c:idx val="765"/>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5FB-7DA2-1943-9C2A-17CBDF35F5B5}"/>
              </c:ext>
            </c:extLst>
          </c:dPt>
          <c:dPt>
            <c:idx val="766"/>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5FD-7DA2-1943-9C2A-17CBDF35F5B5}"/>
              </c:ext>
            </c:extLst>
          </c:dPt>
          <c:dPt>
            <c:idx val="767"/>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5FF-7DA2-1943-9C2A-17CBDF35F5B5}"/>
              </c:ext>
            </c:extLst>
          </c:dPt>
          <c:dPt>
            <c:idx val="768"/>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601-7DA2-1943-9C2A-17CBDF35F5B5}"/>
              </c:ext>
            </c:extLst>
          </c:dPt>
          <c:dPt>
            <c:idx val="769"/>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603-7DA2-1943-9C2A-17CBDF35F5B5}"/>
              </c:ext>
            </c:extLst>
          </c:dPt>
          <c:dPt>
            <c:idx val="770"/>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605-7DA2-1943-9C2A-17CBDF35F5B5}"/>
              </c:ext>
            </c:extLst>
          </c:dPt>
          <c:dPt>
            <c:idx val="771"/>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607-7DA2-1943-9C2A-17CBDF35F5B5}"/>
              </c:ext>
            </c:extLst>
          </c:dPt>
          <c:dPt>
            <c:idx val="772"/>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609-7DA2-1943-9C2A-17CBDF35F5B5}"/>
              </c:ext>
            </c:extLst>
          </c:dPt>
          <c:dPt>
            <c:idx val="773"/>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60B-7DA2-1943-9C2A-17CBDF35F5B5}"/>
              </c:ext>
            </c:extLst>
          </c:dPt>
          <c:dPt>
            <c:idx val="774"/>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60D-7DA2-1943-9C2A-17CBDF35F5B5}"/>
              </c:ext>
            </c:extLst>
          </c:dPt>
          <c:dPt>
            <c:idx val="775"/>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60F-7DA2-1943-9C2A-17CBDF35F5B5}"/>
              </c:ext>
            </c:extLst>
          </c:dPt>
          <c:dPt>
            <c:idx val="776"/>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611-7DA2-1943-9C2A-17CBDF35F5B5}"/>
              </c:ext>
            </c:extLst>
          </c:dPt>
          <c:dPt>
            <c:idx val="777"/>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613-7DA2-1943-9C2A-17CBDF35F5B5}"/>
              </c:ext>
            </c:extLst>
          </c:dPt>
          <c:dPt>
            <c:idx val="778"/>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615-7DA2-1943-9C2A-17CBDF35F5B5}"/>
              </c:ext>
            </c:extLst>
          </c:dPt>
          <c:dPt>
            <c:idx val="779"/>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617-7DA2-1943-9C2A-17CBDF35F5B5}"/>
              </c:ext>
            </c:extLst>
          </c:dPt>
          <c:dPt>
            <c:idx val="780"/>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619-7DA2-1943-9C2A-17CBDF35F5B5}"/>
              </c:ext>
            </c:extLst>
          </c:dPt>
          <c:dPt>
            <c:idx val="781"/>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61B-7DA2-1943-9C2A-17CBDF35F5B5}"/>
              </c:ext>
            </c:extLst>
          </c:dPt>
          <c:dPt>
            <c:idx val="782"/>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61D-7DA2-1943-9C2A-17CBDF35F5B5}"/>
              </c:ext>
            </c:extLst>
          </c:dPt>
          <c:dPt>
            <c:idx val="783"/>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61F-7DA2-1943-9C2A-17CBDF35F5B5}"/>
              </c:ext>
            </c:extLst>
          </c:dPt>
          <c:dPt>
            <c:idx val="784"/>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621-7DA2-1943-9C2A-17CBDF35F5B5}"/>
              </c:ext>
            </c:extLst>
          </c:dPt>
          <c:dPt>
            <c:idx val="785"/>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623-7DA2-1943-9C2A-17CBDF35F5B5}"/>
              </c:ext>
            </c:extLst>
          </c:dPt>
          <c:dPt>
            <c:idx val="786"/>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625-7DA2-1943-9C2A-17CBDF35F5B5}"/>
              </c:ext>
            </c:extLst>
          </c:dPt>
          <c:dPt>
            <c:idx val="787"/>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627-7DA2-1943-9C2A-17CBDF35F5B5}"/>
              </c:ext>
            </c:extLst>
          </c:dPt>
          <c:dPt>
            <c:idx val="788"/>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629-7DA2-1943-9C2A-17CBDF35F5B5}"/>
              </c:ext>
            </c:extLst>
          </c:dPt>
          <c:dPt>
            <c:idx val="789"/>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62B-7DA2-1943-9C2A-17CBDF35F5B5}"/>
              </c:ext>
            </c:extLst>
          </c:dPt>
          <c:dPt>
            <c:idx val="790"/>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62D-7DA2-1943-9C2A-17CBDF35F5B5}"/>
              </c:ext>
            </c:extLst>
          </c:dPt>
          <c:dPt>
            <c:idx val="791"/>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62F-7DA2-1943-9C2A-17CBDF35F5B5}"/>
              </c:ext>
            </c:extLst>
          </c:dPt>
          <c:dPt>
            <c:idx val="792"/>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631-7DA2-1943-9C2A-17CBDF35F5B5}"/>
              </c:ext>
            </c:extLst>
          </c:dPt>
          <c:dPt>
            <c:idx val="793"/>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633-7DA2-1943-9C2A-17CBDF35F5B5}"/>
              </c:ext>
            </c:extLst>
          </c:dPt>
          <c:dPt>
            <c:idx val="794"/>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635-7DA2-1943-9C2A-17CBDF35F5B5}"/>
              </c:ext>
            </c:extLst>
          </c:dPt>
          <c:dPt>
            <c:idx val="795"/>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637-7DA2-1943-9C2A-17CBDF35F5B5}"/>
              </c:ext>
            </c:extLst>
          </c:dPt>
          <c:dPt>
            <c:idx val="796"/>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639-7DA2-1943-9C2A-17CBDF35F5B5}"/>
              </c:ext>
            </c:extLst>
          </c:dPt>
          <c:dPt>
            <c:idx val="797"/>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63B-7DA2-1943-9C2A-17CBDF35F5B5}"/>
              </c:ext>
            </c:extLst>
          </c:dPt>
          <c:dPt>
            <c:idx val="798"/>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63D-7DA2-1943-9C2A-17CBDF35F5B5}"/>
              </c:ext>
            </c:extLst>
          </c:dPt>
          <c:dPt>
            <c:idx val="799"/>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63F-7DA2-1943-9C2A-17CBDF35F5B5}"/>
              </c:ext>
            </c:extLst>
          </c:dPt>
          <c:dPt>
            <c:idx val="800"/>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641-7DA2-1943-9C2A-17CBDF35F5B5}"/>
              </c:ext>
            </c:extLst>
          </c:dPt>
          <c:dPt>
            <c:idx val="801"/>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643-7DA2-1943-9C2A-17CBDF35F5B5}"/>
              </c:ext>
            </c:extLst>
          </c:dPt>
          <c:dPt>
            <c:idx val="802"/>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645-7DA2-1943-9C2A-17CBDF35F5B5}"/>
              </c:ext>
            </c:extLst>
          </c:dPt>
          <c:dPt>
            <c:idx val="803"/>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647-7DA2-1943-9C2A-17CBDF35F5B5}"/>
              </c:ext>
            </c:extLst>
          </c:dPt>
          <c:dPt>
            <c:idx val="804"/>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649-7DA2-1943-9C2A-17CBDF35F5B5}"/>
              </c:ext>
            </c:extLst>
          </c:dPt>
          <c:dPt>
            <c:idx val="805"/>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64B-7DA2-1943-9C2A-17CBDF35F5B5}"/>
              </c:ext>
            </c:extLst>
          </c:dPt>
          <c:dPt>
            <c:idx val="806"/>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64D-7DA2-1943-9C2A-17CBDF35F5B5}"/>
              </c:ext>
            </c:extLst>
          </c:dPt>
          <c:dPt>
            <c:idx val="807"/>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64F-7DA2-1943-9C2A-17CBDF35F5B5}"/>
              </c:ext>
            </c:extLst>
          </c:dPt>
          <c:dPt>
            <c:idx val="808"/>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651-7DA2-1943-9C2A-17CBDF35F5B5}"/>
              </c:ext>
            </c:extLst>
          </c:dPt>
          <c:dPt>
            <c:idx val="809"/>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653-7DA2-1943-9C2A-17CBDF35F5B5}"/>
              </c:ext>
            </c:extLst>
          </c:dPt>
          <c:dPt>
            <c:idx val="810"/>
            <c:invertIfNegative val="0"/>
            <c:bubble3D val="0"/>
            <c:spPr>
              <a:solidFill>
                <a:schemeClr val="accent1">
                  <a:alpha val="75000"/>
                </a:schemeClr>
              </a:solidFill>
              <a:ln>
                <a:noFill/>
              </a:ln>
              <a:effectLst/>
            </c:spPr>
            <c:extLst>
              <c:ext xmlns:c16="http://schemas.microsoft.com/office/drawing/2014/chart" uri="{C3380CC4-5D6E-409C-BE32-E72D297353CC}">
                <c16:uniqueId val="{00000655-7DA2-1943-9C2A-17CBDF35F5B5}"/>
              </c:ext>
            </c:extLst>
          </c:dPt>
          <c:dPt>
            <c:idx val="811"/>
            <c:invertIfNegative val="0"/>
            <c:bubble3D val="0"/>
            <c:spPr>
              <a:solidFill>
                <a:schemeClr val="accent2">
                  <a:alpha val="75000"/>
                </a:schemeClr>
              </a:solidFill>
              <a:ln>
                <a:noFill/>
              </a:ln>
              <a:effectLst/>
            </c:spPr>
            <c:extLst>
              <c:ext xmlns:c16="http://schemas.microsoft.com/office/drawing/2014/chart" uri="{C3380CC4-5D6E-409C-BE32-E72D297353CC}">
                <c16:uniqueId val="{00000657-7DA2-1943-9C2A-17CBDF35F5B5}"/>
              </c:ext>
            </c:extLst>
          </c:dPt>
          <c:dPt>
            <c:idx val="812"/>
            <c:invertIfNegative val="0"/>
            <c:bubble3D val="0"/>
            <c:spPr>
              <a:solidFill>
                <a:schemeClr val="accent3">
                  <a:alpha val="75000"/>
                </a:schemeClr>
              </a:solidFill>
              <a:ln>
                <a:noFill/>
              </a:ln>
              <a:effectLst/>
            </c:spPr>
            <c:extLst>
              <c:ext xmlns:c16="http://schemas.microsoft.com/office/drawing/2014/chart" uri="{C3380CC4-5D6E-409C-BE32-E72D297353CC}">
                <c16:uniqueId val="{00000659-7DA2-1943-9C2A-17CBDF35F5B5}"/>
              </c:ext>
            </c:extLst>
          </c:dPt>
          <c:dPt>
            <c:idx val="813"/>
            <c:invertIfNegative val="0"/>
            <c:bubble3D val="0"/>
            <c:spPr>
              <a:solidFill>
                <a:schemeClr val="accent4">
                  <a:alpha val="75000"/>
                </a:schemeClr>
              </a:solidFill>
              <a:ln>
                <a:noFill/>
              </a:ln>
              <a:effectLst/>
            </c:spPr>
            <c:extLst>
              <c:ext xmlns:c16="http://schemas.microsoft.com/office/drawing/2014/chart" uri="{C3380CC4-5D6E-409C-BE32-E72D297353CC}">
                <c16:uniqueId val="{0000065B-7DA2-1943-9C2A-17CBDF35F5B5}"/>
              </c:ext>
            </c:extLst>
          </c:dPt>
          <c:dPt>
            <c:idx val="814"/>
            <c:invertIfNegative val="0"/>
            <c:bubble3D val="0"/>
            <c:spPr>
              <a:solidFill>
                <a:schemeClr val="accent5">
                  <a:alpha val="75000"/>
                </a:schemeClr>
              </a:solidFill>
              <a:ln>
                <a:noFill/>
              </a:ln>
              <a:effectLst/>
            </c:spPr>
            <c:extLst>
              <c:ext xmlns:c16="http://schemas.microsoft.com/office/drawing/2014/chart" uri="{C3380CC4-5D6E-409C-BE32-E72D297353CC}">
                <c16:uniqueId val="{0000065D-7DA2-1943-9C2A-17CBDF35F5B5}"/>
              </c:ext>
            </c:extLst>
          </c:dPt>
          <c:dPt>
            <c:idx val="815"/>
            <c:invertIfNegative val="0"/>
            <c:bubble3D val="0"/>
            <c:spPr>
              <a:solidFill>
                <a:schemeClr val="accent6">
                  <a:alpha val="75000"/>
                </a:schemeClr>
              </a:solidFill>
              <a:ln>
                <a:noFill/>
              </a:ln>
              <a:effectLst/>
            </c:spPr>
            <c:extLst>
              <c:ext xmlns:c16="http://schemas.microsoft.com/office/drawing/2014/chart" uri="{C3380CC4-5D6E-409C-BE32-E72D297353CC}">
                <c16:uniqueId val="{0000065F-7DA2-1943-9C2A-17CBDF35F5B5}"/>
              </c:ext>
            </c:extLst>
          </c:dPt>
          <c:dPt>
            <c:idx val="816"/>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661-7DA2-1943-9C2A-17CBDF35F5B5}"/>
              </c:ext>
            </c:extLst>
          </c:dPt>
          <c:dPt>
            <c:idx val="817"/>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663-7DA2-1943-9C2A-17CBDF35F5B5}"/>
              </c:ext>
            </c:extLst>
          </c:dPt>
          <c:dPt>
            <c:idx val="818"/>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665-7DA2-1943-9C2A-17CBDF35F5B5}"/>
              </c:ext>
            </c:extLst>
          </c:dPt>
          <c:dPt>
            <c:idx val="819"/>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667-7DA2-1943-9C2A-17CBDF35F5B5}"/>
              </c:ext>
            </c:extLst>
          </c:dPt>
          <c:dPt>
            <c:idx val="820"/>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669-7DA2-1943-9C2A-17CBDF35F5B5}"/>
              </c:ext>
            </c:extLst>
          </c:dPt>
          <c:dPt>
            <c:idx val="821"/>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66B-7DA2-1943-9C2A-17CBDF35F5B5}"/>
              </c:ext>
            </c:extLst>
          </c:dPt>
          <c:dPt>
            <c:idx val="822"/>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66D-7DA2-1943-9C2A-17CBDF35F5B5}"/>
              </c:ext>
            </c:extLst>
          </c:dPt>
          <c:dPt>
            <c:idx val="823"/>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66F-7DA2-1943-9C2A-17CBDF35F5B5}"/>
              </c:ext>
            </c:extLst>
          </c:dPt>
          <c:dPt>
            <c:idx val="824"/>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671-7DA2-1943-9C2A-17CBDF35F5B5}"/>
              </c:ext>
            </c:extLst>
          </c:dPt>
          <c:dPt>
            <c:idx val="825"/>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673-7DA2-1943-9C2A-17CBDF35F5B5}"/>
              </c:ext>
            </c:extLst>
          </c:dPt>
          <c:dPt>
            <c:idx val="826"/>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675-7DA2-1943-9C2A-17CBDF35F5B5}"/>
              </c:ext>
            </c:extLst>
          </c:dPt>
          <c:dPt>
            <c:idx val="827"/>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677-7DA2-1943-9C2A-17CBDF35F5B5}"/>
              </c:ext>
            </c:extLst>
          </c:dPt>
          <c:dPt>
            <c:idx val="828"/>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679-7DA2-1943-9C2A-17CBDF35F5B5}"/>
              </c:ext>
            </c:extLst>
          </c:dPt>
          <c:dPt>
            <c:idx val="829"/>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67B-7DA2-1943-9C2A-17CBDF35F5B5}"/>
              </c:ext>
            </c:extLst>
          </c:dPt>
          <c:dPt>
            <c:idx val="830"/>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67D-7DA2-1943-9C2A-17CBDF35F5B5}"/>
              </c:ext>
            </c:extLst>
          </c:dPt>
          <c:dPt>
            <c:idx val="831"/>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67F-7DA2-1943-9C2A-17CBDF35F5B5}"/>
              </c:ext>
            </c:extLst>
          </c:dPt>
          <c:dPt>
            <c:idx val="832"/>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681-7DA2-1943-9C2A-17CBDF35F5B5}"/>
              </c:ext>
            </c:extLst>
          </c:dPt>
          <c:dPt>
            <c:idx val="833"/>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683-7DA2-1943-9C2A-17CBDF35F5B5}"/>
              </c:ext>
            </c:extLst>
          </c:dPt>
          <c:dPt>
            <c:idx val="834"/>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685-7DA2-1943-9C2A-17CBDF35F5B5}"/>
              </c:ext>
            </c:extLst>
          </c:dPt>
          <c:dPt>
            <c:idx val="835"/>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687-7DA2-1943-9C2A-17CBDF35F5B5}"/>
              </c:ext>
            </c:extLst>
          </c:dPt>
          <c:dPt>
            <c:idx val="836"/>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689-7DA2-1943-9C2A-17CBDF35F5B5}"/>
              </c:ext>
            </c:extLst>
          </c:dPt>
          <c:dPt>
            <c:idx val="837"/>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68B-7DA2-1943-9C2A-17CBDF35F5B5}"/>
              </c:ext>
            </c:extLst>
          </c:dPt>
          <c:dPt>
            <c:idx val="838"/>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68D-7DA2-1943-9C2A-17CBDF35F5B5}"/>
              </c:ext>
            </c:extLst>
          </c:dPt>
          <c:dPt>
            <c:idx val="839"/>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68F-7DA2-1943-9C2A-17CBDF35F5B5}"/>
              </c:ext>
            </c:extLst>
          </c:dPt>
          <c:dPt>
            <c:idx val="840"/>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691-7DA2-1943-9C2A-17CBDF35F5B5}"/>
              </c:ext>
            </c:extLst>
          </c:dPt>
          <c:dPt>
            <c:idx val="841"/>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693-7DA2-1943-9C2A-17CBDF35F5B5}"/>
              </c:ext>
            </c:extLst>
          </c:dPt>
          <c:dPt>
            <c:idx val="842"/>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695-7DA2-1943-9C2A-17CBDF35F5B5}"/>
              </c:ext>
            </c:extLst>
          </c:dPt>
          <c:dPt>
            <c:idx val="843"/>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697-7DA2-1943-9C2A-17CBDF35F5B5}"/>
              </c:ext>
            </c:extLst>
          </c:dPt>
          <c:dPt>
            <c:idx val="844"/>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699-7DA2-1943-9C2A-17CBDF35F5B5}"/>
              </c:ext>
            </c:extLst>
          </c:dPt>
          <c:dPt>
            <c:idx val="845"/>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69B-7DA2-1943-9C2A-17CBDF35F5B5}"/>
              </c:ext>
            </c:extLst>
          </c:dPt>
          <c:dPt>
            <c:idx val="846"/>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69D-7DA2-1943-9C2A-17CBDF35F5B5}"/>
              </c:ext>
            </c:extLst>
          </c:dPt>
          <c:dPt>
            <c:idx val="847"/>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69F-7DA2-1943-9C2A-17CBDF35F5B5}"/>
              </c:ext>
            </c:extLst>
          </c:dPt>
          <c:dPt>
            <c:idx val="848"/>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6A1-7DA2-1943-9C2A-17CBDF35F5B5}"/>
              </c:ext>
            </c:extLst>
          </c:dPt>
          <c:dPt>
            <c:idx val="849"/>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6A3-7DA2-1943-9C2A-17CBDF35F5B5}"/>
              </c:ext>
            </c:extLst>
          </c:dPt>
          <c:dPt>
            <c:idx val="850"/>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6A5-7DA2-1943-9C2A-17CBDF35F5B5}"/>
              </c:ext>
            </c:extLst>
          </c:dPt>
          <c:dPt>
            <c:idx val="851"/>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6A7-7DA2-1943-9C2A-17CBDF35F5B5}"/>
              </c:ext>
            </c:extLst>
          </c:dPt>
          <c:dPt>
            <c:idx val="852"/>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6A9-7DA2-1943-9C2A-17CBDF35F5B5}"/>
              </c:ext>
            </c:extLst>
          </c:dPt>
          <c:dPt>
            <c:idx val="853"/>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6AB-7DA2-1943-9C2A-17CBDF35F5B5}"/>
              </c:ext>
            </c:extLst>
          </c:dPt>
          <c:dPt>
            <c:idx val="854"/>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6AD-7DA2-1943-9C2A-17CBDF35F5B5}"/>
              </c:ext>
            </c:extLst>
          </c:dPt>
          <c:dPt>
            <c:idx val="855"/>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6AF-7DA2-1943-9C2A-17CBDF35F5B5}"/>
              </c:ext>
            </c:extLst>
          </c:dPt>
          <c:dPt>
            <c:idx val="856"/>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6B1-7DA2-1943-9C2A-17CBDF35F5B5}"/>
              </c:ext>
            </c:extLst>
          </c:dPt>
          <c:dPt>
            <c:idx val="857"/>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6B3-7DA2-1943-9C2A-17CBDF35F5B5}"/>
              </c:ext>
            </c:extLst>
          </c:dPt>
          <c:dPt>
            <c:idx val="858"/>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6B5-7DA2-1943-9C2A-17CBDF35F5B5}"/>
              </c:ext>
            </c:extLst>
          </c:dPt>
          <c:dPt>
            <c:idx val="859"/>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6B7-7DA2-1943-9C2A-17CBDF35F5B5}"/>
              </c:ext>
            </c:extLst>
          </c:dPt>
          <c:dPt>
            <c:idx val="860"/>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6B9-7DA2-1943-9C2A-17CBDF35F5B5}"/>
              </c:ext>
            </c:extLst>
          </c:dPt>
          <c:dPt>
            <c:idx val="861"/>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6BB-7DA2-1943-9C2A-17CBDF35F5B5}"/>
              </c:ext>
            </c:extLst>
          </c:dPt>
          <c:dPt>
            <c:idx val="862"/>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6BD-7DA2-1943-9C2A-17CBDF35F5B5}"/>
              </c:ext>
            </c:extLst>
          </c:dPt>
          <c:dPt>
            <c:idx val="863"/>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6BF-7DA2-1943-9C2A-17CBDF35F5B5}"/>
              </c:ext>
            </c:extLst>
          </c:dPt>
          <c:dPt>
            <c:idx val="864"/>
            <c:invertIfNegative val="0"/>
            <c:bubble3D val="0"/>
            <c:spPr>
              <a:solidFill>
                <a:schemeClr val="accent1">
                  <a:alpha val="75000"/>
                </a:schemeClr>
              </a:solidFill>
              <a:ln>
                <a:noFill/>
              </a:ln>
              <a:effectLst/>
            </c:spPr>
            <c:extLst>
              <c:ext xmlns:c16="http://schemas.microsoft.com/office/drawing/2014/chart" uri="{C3380CC4-5D6E-409C-BE32-E72D297353CC}">
                <c16:uniqueId val="{000006C1-7DA2-1943-9C2A-17CBDF35F5B5}"/>
              </c:ext>
            </c:extLst>
          </c:dPt>
          <c:dPt>
            <c:idx val="865"/>
            <c:invertIfNegative val="0"/>
            <c:bubble3D val="0"/>
            <c:spPr>
              <a:solidFill>
                <a:schemeClr val="accent2">
                  <a:alpha val="75000"/>
                </a:schemeClr>
              </a:solidFill>
              <a:ln>
                <a:noFill/>
              </a:ln>
              <a:effectLst/>
            </c:spPr>
            <c:extLst>
              <c:ext xmlns:c16="http://schemas.microsoft.com/office/drawing/2014/chart" uri="{C3380CC4-5D6E-409C-BE32-E72D297353CC}">
                <c16:uniqueId val="{000006C3-7DA2-1943-9C2A-17CBDF35F5B5}"/>
              </c:ext>
            </c:extLst>
          </c:dPt>
          <c:dPt>
            <c:idx val="866"/>
            <c:invertIfNegative val="0"/>
            <c:bubble3D val="0"/>
            <c:spPr>
              <a:solidFill>
                <a:schemeClr val="accent3">
                  <a:alpha val="75000"/>
                </a:schemeClr>
              </a:solidFill>
              <a:ln>
                <a:noFill/>
              </a:ln>
              <a:effectLst/>
            </c:spPr>
            <c:extLst>
              <c:ext xmlns:c16="http://schemas.microsoft.com/office/drawing/2014/chart" uri="{C3380CC4-5D6E-409C-BE32-E72D297353CC}">
                <c16:uniqueId val="{000006C5-7DA2-1943-9C2A-17CBDF35F5B5}"/>
              </c:ext>
            </c:extLst>
          </c:dPt>
          <c:dPt>
            <c:idx val="867"/>
            <c:invertIfNegative val="0"/>
            <c:bubble3D val="0"/>
            <c:spPr>
              <a:solidFill>
                <a:schemeClr val="accent4">
                  <a:alpha val="75000"/>
                </a:schemeClr>
              </a:solidFill>
              <a:ln>
                <a:noFill/>
              </a:ln>
              <a:effectLst/>
            </c:spPr>
            <c:extLst>
              <c:ext xmlns:c16="http://schemas.microsoft.com/office/drawing/2014/chart" uri="{C3380CC4-5D6E-409C-BE32-E72D297353CC}">
                <c16:uniqueId val="{000006C7-7DA2-1943-9C2A-17CBDF35F5B5}"/>
              </c:ext>
            </c:extLst>
          </c:dPt>
          <c:dPt>
            <c:idx val="868"/>
            <c:invertIfNegative val="0"/>
            <c:bubble3D val="0"/>
            <c:spPr>
              <a:solidFill>
                <a:schemeClr val="accent5">
                  <a:alpha val="75000"/>
                </a:schemeClr>
              </a:solidFill>
              <a:ln>
                <a:noFill/>
              </a:ln>
              <a:effectLst/>
            </c:spPr>
            <c:extLst>
              <c:ext xmlns:c16="http://schemas.microsoft.com/office/drawing/2014/chart" uri="{C3380CC4-5D6E-409C-BE32-E72D297353CC}">
                <c16:uniqueId val="{000006C9-7DA2-1943-9C2A-17CBDF35F5B5}"/>
              </c:ext>
            </c:extLst>
          </c:dPt>
          <c:dPt>
            <c:idx val="869"/>
            <c:invertIfNegative val="0"/>
            <c:bubble3D val="0"/>
            <c:spPr>
              <a:solidFill>
                <a:schemeClr val="accent6">
                  <a:alpha val="75000"/>
                </a:schemeClr>
              </a:solidFill>
              <a:ln>
                <a:noFill/>
              </a:ln>
              <a:effectLst/>
            </c:spPr>
            <c:extLst>
              <c:ext xmlns:c16="http://schemas.microsoft.com/office/drawing/2014/chart" uri="{C3380CC4-5D6E-409C-BE32-E72D297353CC}">
                <c16:uniqueId val="{000006CB-7DA2-1943-9C2A-17CBDF35F5B5}"/>
              </c:ext>
            </c:extLst>
          </c:dPt>
          <c:dPt>
            <c:idx val="870"/>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6CD-7DA2-1943-9C2A-17CBDF35F5B5}"/>
              </c:ext>
            </c:extLst>
          </c:dPt>
          <c:dPt>
            <c:idx val="871"/>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6CF-7DA2-1943-9C2A-17CBDF35F5B5}"/>
              </c:ext>
            </c:extLst>
          </c:dPt>
          <c:dPt>
            <c:idx val="872"/>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6D1-7DA2-1943-9C2A-17CBDF35F5B5}"/>
              </c:ext>
            </c:extLst>
          </c:dPt>
          <c:dPt>
            <c:idx val="873"/>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6D3-7DA2-1943-9C2A-17CBDF35F5B5}"/>
              </c:ext>
            </c:extLst>
          </c:dPt>
          <c:dPt>
            <c:idx val="874"/>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6D5-7DA2-1943-9C2A-17CBDF35F5B5}"/>
              </c:ext>
            </c:extLst>
          </c:dPt>
          <c:dPt>
            <c:idx val="875"/>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6D7-7DA2-1943-9C2A-17CBDF35F5B5}"/>
              </c:ext>
            </c:extLst>
          </c:dPt>
          <c:dPt>
            <c:idx val="876"/>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6D9-7DA2-1943-9C2A-17CBDF35F5B5}"/>
              </c:ext>
            </c:extLst>
          </c:dPt>
          <c:dPt>
            <c:idx val="877"/>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6DB-7DA2-1943-9C2A-17CBDF35F5B5}"/>
              </c:ext>
            </c:extLst>
          </c:dPt>
          <c:dPt>
            <c:idx val="878"/>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6DD-7DA2-1943-9C2A-17CBDF35F5B5}"/>
              </c:ext>
            </c:extLst>
          </c:dPt>
          <c:dPt>
            <c:idx val="879"/>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6DF-7DA2-1943-9C2A-17CBDF35F5B5}"/>
              </c:ext>
            </c:extLst>
          </c:dPt>
          <c:dPt>
            <c:idx val="880"/>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6E1-7DA2-1943-9C2A-17CBDF35F5B5}"/>
              </c:ext>
            </c:extLst>
          </c:dPt>
          <c:dPt>
            <c:idx val="881"/>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6E3-7DA2-1943-9C2A-17CBDF35F5B5}"/>
              </c:ext>
            </c:extLst>
          </c:dPt>
          <c:dPt>
            <c:idx val="882"/>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6E5-7DA2-1943-9C2A-17CBDF35F5B5}"/>
              </c:ext>
            </c:extLst>
          </c:dPt>
          <c:dPt>
            <c:idx val="883"/>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6E7-7DA2-1943-9C2A-17CBDF35F5B5}"/>
              </c:ext>
            </c:extLst>
          </c:dPt>
          <c:dPt>
            <c:idx val="884"/>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6E9-7DA2-1943-9C2A-17CBDF35F5B5}"/>
              </c:ext>
            </c:extLst>
          </c:dPt>
          <c:dPt>
            <c:idx val="885"/>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6EB-7DA2-1943-9C2A-17CBDF35F5B5}"/>
              </c:ext>
            </c:extLst>
          </c:dPt>
          <c:dPt>
            <c:idx val="886"/>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6ED-7DA2-1943-9C2A-17CBDF35F5B5}"/>
              </c:ext>
            </c:extLst>
          </c:dPt>
          <c:dPt>
            <c:idx val="887"/>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6EF-7DA2-1943-9C2A-17CBDF35F5B5}"/>
              </c:ext>
            </c:extLst>
          </c:dPt>
          <c:dPt>
            <c:idx val="888"/>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6F1-7DA2-1943-9C2A-17CBDF35F5B5}"/>
              </c:ext>
            </c:extLst>
          </c:dPt>
          <c:dPt>
            <c:idx val="889"/>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6F3-7DA2-1943-9C2A-17CBDF35F5B5}"/>
              </c:ext>
            </c:extLst>
          </c:dPt>
          <c:dPt>
            <c:idx val="890"/>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6F5-7DA2-1943-9C2A-17CBDF35F5B5}"/>
              </c:ext>
            </c:extLst>
          </c:dPt>
          <c:dPt>
            <c:idx val="891"/>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6F7-7DA2-1943-9C2A-17CBDF35F5B5}"/>
              </c:ext>
            </c:extLst>
          </c:dPt>
          <c:dPt>
            <c:idx val="892"/>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6F9-7DA2-1943-9C2A-17CBDF35F5B5}"/>
              </c:ext>
            </c:extLst>
          </c:dPt>
          <c:dPt>
            <c:idx val="893"/>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6FB-7DA2-1943-9C2A-17CBDF35F5B5}"/>
              </c:ext>
            </c:extLst>
          </c:dPt>
          <c:dPt>
            <c:idx val="894"/>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6FD-7DA2-1943-9C2A-17CBDF35F5B5}"/>
              </c:ext>
            </c:extLst>
          </c:dPt>
          <c:dPt>
            <c:idx val="895"/>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6FF-7DA2-1943-9C2A-17CBDF35F5B5}"/>
              </c:ext>
            </c:extLst>
          </c:dPt>
          <c:dPt>
            <c:idx val="896"/>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701-7DA2-1943-9C2A-17CBDF35F5B5}"/>
              </c:ext>
            </c:extLst>
          </c:dPt>
          <c:dPt>
            <c:idx val="897"/>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703-7DA2-1943-9C2A-17CBDF35F5B5}"/>
              </c:ext>
            </c:extLst>
          </c:dPt>
          <c:dPt>
            <c:idx val="898"/>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705-7DA2-1943-9C2A-17CBDF35F5B5}"/>
              </c:ext>
            </c:extLst>
          </c:dPt>
          <c:dPt>
            <c:idx val="899"/>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707-7DA2-1943-9C2A-17CBDF35F5B5}"/>
              </c:ext>
            </c:extLst>
          </c:dPt>
          <c:dPt>
            <c:idx val="900"/>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709-7DA2-1943-9C2A-17CBDF35F5B5}"/>
              </c:ext>
            </c:extLst>
          </c:dPt>
          <c:dPt>
            <c:idx val="901"/>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70B-7DA2-1943-9C2A-17CBDF35F5B5}"/>
              </c:ext>
            </c:extLst>
          </c:dPt>
          <c:dPt>
            <c:idx val="902"/>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70D-7DA2-1943-9C2A-17CBDF35F5B5}"/>
              </c:ext>
            </c:extLst>
          </c:dPt>
          <c:dPt>
            <c:idx val="903"/>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70F-7DA2-1943-9C2A-17CBDF35F5B5}"/>
              </c:ext>
            </c:extLst>
          </c:dPt>
          <c:dPt>
            <c:idx val="904"/>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711-7DA2-1943-9C2A-17CBDF35F5B5}"/>
              </c:ext>
            </c:extLst>
          </c:dPt>
          <c:dPt>
            <c:idx val="905"/>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713-7DA2-1943-9C2A-17CBDF35F5B5}"/>
              </c:ext>
            </c:extLst>
          </c:dPt>
          <c:dPt>
            <c:idx val="906"/>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715-7DA2-1943-9C2A-17CBDF35F5B5}"/>
              </c:ext>
            </c:extLst>
          </c:dPt>
          <c:dPt>
            <c:idx val="907"/>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717-7DA2-1943-9C2A-17CBDF35F5B5}"/>
              </c:ext>
            </c:extLst>
          </c:dPt>
          <c:dPt>
            <c:idx val="908"/>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719-7DA2-1943-9C2A-17CBDF35F5B5}"/>
              </c:ext>
            </c:extLst>
          </c:dPt>
          <c:dPt>
            <c:idx val="909"/>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71B-7DA2-1943-9C2A-17CBDF35F5B5}"/>
              </c:ext>
            </c:extLst>
          </c:dPt>
          <c:dPt>
            <c:idx val="910"/>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71D-7DA2-1943-9C2A-17CBDF35F5B5}"/>
              </c:ext>
            </c:extLst>
          </c:dPt>
          <c:dPt>
            <c:idx val="911"/>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71F-7DA2-1943-9C2A-17CBDF35F5B5}"/>
              </c:ext>
            </c:extLst>
          </c:dPt>
          <c:dPt>
            <c:idx val="912"/>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721-7DA2-1943-9C2A-17CBDF35F5B5}"/>
              </c:ext>
            </c:extLst>
          </c:dPt>
          <c:dPt>
            <c:idx val="913"/>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723-7DA2-1943-9C2A-17CBDF35F5B5}"/>
              </c:ext>
            </c:extLst>
          </c:dPt>
          <c:dPt>
            <c:idx val="914"/>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725-7DA2-1943-9C2A-17CBDF35F5B5}"/>
              </c:ext>
            </c:extLst>
          </c:dPt>
          <c:dPt>
            <c:idx val="915"/>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727-7DA2-1943-9C2A-17CBDF35F5B5}"/>
              </c:ext>
            </c:extLst>
          </c:dPt>
          <c:dPt>
            <c:idx val="916"/>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729-7DA2-1943-9C2A-17CBDF35F5B5}"/>
              </c:ext>
            </c:extLst>
          </c:dPt>
          <c:dPt>
            <c:idx val="917"/>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72B-7DA2-1943-9C2A-17CBDF35F5B5}"/>
              </c:ext>
            </c:extLst>
          </c:dPt>
          <c:dPt>
            <c:idx val="918"/>
            <c:invertIfNegative val="0"/>
            <c:bubble3D val="0"/>
            <c:spPr>
              <a:solidFill>
                <a:schemeClr val="accent1">
                  <a:alpha val="75000"/>
                </a:schemeClr>
              </a:solidFill>
              <a:ln>
                <a:noFill/>
              </a:ln>
              <a:effectLst/>
            </c:spPr>
            <c:extLst>
              <c:ext xmlns:c16="http://schemas.microsoft.com/office/drawing/2014/chart" uri="{C3380CC4-5D6E-409C-BE32-E72D297353CC}">
                <c16:uniqueId val="{0000072D-7DA2-1943-9C2A-17CBDF35F5B5}"/>
              </c:ext>
            </c:extLst>
          </c:dPt>
          <c:dPt>
            <c:idx val="919"/>
            <c:invertIfNegative val="0"/>
            <c:bubble3D val="0"/>
            <c:spPr>
              <a:solidFill>
                <a:schemeClr val="accent2">
                  <a:alpha val="75000"/>
                </a:schemeClr>
              </a:solidFill>
              <a:ln>
                <a:noFill/>
              </a:ln>
              <a:effectLst/>
            </c:spPr>
            <c:extLst>
              <c:ext xmlns:c16="http://schemas.microsoft.com/office/drawing/2014/chart" uri="{C3380CC4-5D6E-409C-BE32-E72D297353CC}">
                <c16:uniqueId val="{0000072F-7DA2-1943-9C2A-17CBDF35F5B5}"/>
              </c:ext>
            </c:extLst>
          </c:dPt>
          <c:dPt>
            <c:idx val="920"/>
            <c:invertIfNegative val="0"/>
            <c:bubble3D val="0"/>
            <c:spPr>
              <a:solidFill>
                <a:schemeClr val="accent3">
                  <a:alpha val="75000"/>
                </a:schemeClr>
              </a:solidFill>
              <a:ln>
                <a:noFill/>
              </a:ln>
              <a:effectLst/>
            </c:spPr>
            <c:extLst>
              <c:ext xmlns:c16="http://schemas.microsoft.com/office/drawing/2014/chart" uri="{C3380CC4-5D6E-409C-BE32-E72D297353CC}">
                <c16:uniqueId val="{00000731-7DA2-1943-9C2A-17CBDF35F5B5}"/>
              </c:ext>
            </c:extLst>
          </c:dPt>
          <c:dPt>
            <c:idx val="921"/>
            <c:invertIfNegative val="0"/>
            <c:bubble3D val="0"/>
            <c:spPr>
              <a:solidFill>
                <a:schemeClr val="accent4">
                  <a:alpha val="75000"/>
                </a:schemeClr>
              </a:solidFill>
              <a:ln>
                <a:noFill/>
              </a:ln>
              <a:effectLst/>
            </c:spPr>
            <c:extLst>
              <c:ext xmlns:c16="http://schemas.microsoft.com/office/drawing/2014/chart" uri="{C3380CC4-5D6E-409C-BE32-E72D297353CC}">
                <c16:uniqueId val="{00000733-7DA2-1943-9C2A-17CBDF35F5B5}"/>
              </c:ext>
            </c:extLst>
          </c:dPt>
          <c:dPt>
            <c:idx val="922"/>
            <c:invertIfNegative val="0"/>
            <c:bubble3D val="0"/>
            <c:spPr>
              <a:solidFill>
                <a:schemeClr val="accent5">
                  <a:alpha val="75000"/>
                </a:schemeClr>
              </a:solidFill>
              <a:ln>
                <a:noFill/>
              </a:ln>
              <a:effectLst/>
            </c:spPr>
            <c:extLst>
              <c:ext xmlns:c16="http://schemas.microsoft.com/office/drawing/2014/chart" uri="{C3380CC4-5D6E-409C-BE32-E72D297353CC}">
                <c16:uniqueId val="{00000735-7DA2-1943-9C2A-17CBDF35F5B5}"/>
              </c:ext>
            </c:extLst>
          </c:dPt>
          <c:dPt>
            <c:idx val="923"/>
            <c:invertIfNegative val="0"/>
            <c:bubble3D val="0"/>
            <c:spPr>
              <a:solidFill>
                <a:schemeClr val="accent6">
                  <a:alpha val="75000"/>
                </a:schemeClr>
              </a:solidFill>
              <a:ln>
                <a:noFill/>
              </a:ln>
              <a:effectLst/>
            </c:spPr>
            <c:extLst>
              <c:ext xmlns:c16="http://schemas.microsoft.com/office/drawing/2014/chart" uri="{C3380CC4-5D6E-409C-BE32-E72D297353CC}">
                <c16:uniqueId val="{00000737-7DA2-1943-9C2A-17CBDF35F5B5}"/>
              </c:ext>
            </c:extLst>
          </c:dPt>
          <c:dPt>
            <c:idx val="924"/>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739-7DA2-1943-9C2A-17CBDF35F5B5}"/>
              </c:ext>
            </c:extLst>
          </c:dPt>
          <c:dPt>
            <c:idx val="925"/>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73B-7DA2-1943-9C2A-17CBDF35F5B5}"/>
              </c:ext>
            </c:extLst>
          </c:dPt>
          <c:dPt>
            <c:idx val="926"/>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73D-7DA2-1943-9C2A-17CBDF35F5B5}"/>
              </c:ext>
            </c:extLst>
          </c:dPt>
          <c:dPt>
            <c:idx val="927"/>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73F-7DA2-1943-9C2A-17CBDF35F5B5}"/>
              </c:ext>
            </c:extLst>
          </c:dPt>
          <c:dPt>
            <c:idx val="928"/>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741-7DA2-1943-9C2A-17CBDF35F5B5}"/>
              </c:ext>
            </c:extLst>
          </c:dPt>
          <c:dPt>
            <c:idx val="929"/>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743-7DA2-1943-9C2A-17CBDF35F5B5}"/>
              </c:ext>
            </c:extLst>
          </c:dPt>
          <c:dPt>
            <c:idx val="930"/>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745-7DA2-1943-9C2A-17CBDF35F5B5}"/>
              </c:ext>
            </c:extLst>
          </c:dPt>
          <c:dPt>
            <c:idx val="931"/>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747-7DA2-1943-9C2A-17CBDF35F5B5}"/>
              </c:ext>
            </c:extLst>
          </c:dPt>
          <c:dPt>
            <c:idx val="932"/>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749-7DA2-1943-9C2A-17CBDF35F5B5}"/>
              </c:ext>
            </c:extLst>
          </c:dPt>
          <c:dPt>
            <c:idx val="933"/>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74B-7DA2-1943-9C2A-17CBDF35F5B5}"/>
              </c:ext>
            </c:extLst>
          </c:dPt>
          <c:dPt>
            <c:idx val="934"/>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74D-7DA2-1943-9C2A-17CBDF35F5B5}"/>
              </c:ext>
            </c:extLst>
          </c:dPt>
          <c:dPt>
            <c:idx val="935"/>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74F-7DA2-1943-9C2A-17CBDF35F5B5}"/>
              </c:ext>
            </c:extLst>
          </c:dPt>
          <c:dPt>
            <c:idx val="936"/>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751-7DA2-1943-9C2A-17CBDF35F5B5}"/>
              </c:ext>
            </c:extLst>
          </c:dPt>
          <c:dPt>
            <c:idx val="937"/>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753-7DA2-1943-9C2A-17CBDF35F5B5}"/>
              </c:ext>
            </c:extLst>
          </c:dPt>
          <c:dPt>
            <c:idx val="938"/>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755-7DA2-1943-9C2A-17CBDF35F5B5}"/>
              </c:ext>
            </c:extLst>
          </c:dPt>
          <c:dPt>
            <c:idx val="939"/>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757-7DA2-1943-9C2A-17CBDF35F5B5}"/>
              </c:ext>
            </c:extLst>
          </c:dPt>
          <c:dPt>
            <c:idx val="940"/>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759-7DA2-1943-9C2A-17CBDF35F5B5}"/>
              </c:ext>
            </c:extLst>
          </c:dPt>
          <c:dPt>
            <c:idx val="941"/>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75B-7DA2-1943-9C2A-17CBDF35F5B5}"/>
              </c:ext>
            </c:extLst>
          </c:dPt>
          <c:dPt>
            <c:idx val="942"/>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75D-7DA2-1943-9C2A-17CBDF35F5B5}"/>
              </c:ext>
            </c:extLst>
          </c:dPt>
          <c:dPt>
            <c:idx val="943"/>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75F-7DA2-1943-9C2A-17CBDF35F5B5}"/>
              </c:ext>
            </c:extLst>
          </c:dPt>
          <c:dPt>
            <c:idx val="944"/>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761-7DA2-1943-9C2A-17CBDF35F5B5}"/>
              </c:ext>
            </c:extLst>
          </c:dPt>
          <c:dPt>
            <c:idx val="945"/>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763-7DA2-1943-9C2A-17CBDF35F5B5}"/>
              </c:ext>
            </c:extLst>
          </c:dPt>
          <c:dPt>
            <c:idx val="946"/>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765-7DA2-1943-9C2A-17CBDF35F5B5}"/>
              </c:ext>
            </c:extLst>
          </c:dPt>
          <c:dPt>
            <c:idx val="947"/>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767-7DA2-1943-9C2A-17CBDF35F5B5}"/>
              </c:ext>
            </c:extLst>
          </c:dPt>
          <c:dPt>
            <c:idx val="948"/>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769-7DA2-1943-9C2A-17CBDF35F5B5}"/>
              </c:ext>
            </c:extLst>
          </c:dPt>
          <c:dPt>
            <c:idx val="949"/>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76B-7DA2-1943-9C2A-17CBDF35F5B5}"/>
              </c:ext>
            </c:extLst>
          </c:dPt>
          <c:dPt>
            <c:idx val="950"/>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76D-7DA2-1943-9C2A-17CBDF35F5B5}"/>
              </c:ext>
            </c:extLst>
          </c:dPt>
          <c:dPt>
            <c:idx val="951"/>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76F-7DA2-1943-9C2A-17CBDF35F5B5}"/>
              </c:ext>
            </c:extLst>
          </c:dPt>
          <c:dPt>
            <c:idx val="952"/>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771-7DA2-1943-9C2A-17CBDF35F5B5}"/>
              </c:ext>
            </c:extLst>
          </c:dPt>
          <c:dPt>
            <c:idx val="953"/>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773-7DA2-1943-9C2A-17CBDF35F5B5}"/>
              </c:ext>
            </c:extLst>
          </c:dPt>
          <c:dPt>
            <c:idx val="954"/>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775-7DA2-1943-9C2A-17CBDF35F5B5}"/>
              </c:ext>
            </c:extLst>
          </c:dPt>
          <c:dPt>
            <c:idx val="955"/>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777-7DA2-1943-9C2A-17CBDF35F5B5}"/>
              </c:ext>
            </c:extLst>
          </c:dPt>
          <c:dPt>
            <c:idx val="956"/>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779-7DA2-1943-9C2A-17CBDF35F5B5}"/>
              </c:ext>
            </c:extLst>
          </c:dPt>
          <c:dPt>
            <c:idx val="957"/>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77B-7DA2-1943-9C2A-17CBDF35F5B5}"/>
              </c:ext>
            </c:extLst>
          </c:dPt>
          <c:dPt>
            <c:idx val="958"/>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77D-7DA2-1943-9C2A-17CBDF35F5B5}"/>
              </c:ext>
            </c:extLst>
          </c:dPt>
          <c:dPt>
            <c:idx val="959"/>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77F-7DA2-1943-9C2A-17CBDF35F5B5}"/>
              </c:ext>
            </c:extLst>
          </c:dPt>
          <c:dPt>
            <c:idx val="960"/>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781-7DA2-1943-9C2A-17CBDF35F5B5}"/>
              </c:ext>
            </c:extLst>
          </c:dPt>
          <c:dPt>
            <c:idx val="961"/>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783-7DA2-1943-9C2A-17CBDF35F5B5}"/>
              </c:ext>
            </c:extLst>
          </c:dPt>
          <c:dPt>
            <c:idx val="962"/>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785-7DA2-1943-9C2A-17CBDF35F5B5}"/>
              </c:ext>
            </c:extLst>
          </c:dPt>
          <c:dPt>
            <c:idx val="963"/>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787-7DA2-1943-9C2A-17CBDF35F5B5}"/>
              </c:ext>
            </c:extLst>
          </c:dPt>
          <c:dPt>
            <c:idx val="964"/>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789-7DA2-1943-9C2A-17CBDF35F5B5}"/>
              </c:ext>
            </c:extLst>
          </c:dPt>
          <c:dPt>
            <c:idx val="965"/>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78B-7DA2-1943-9C2A-17CBDF35F5B5}"/>
              </c:ext>
            </c:extLst>
          </c:dPt>
          <c:dPt>
            <c:idx val="966"/>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78D-7DA2-1943-9C2A-17CBDF35F5B5}"/>
              </c:ext>
            </c:extLst>
          </c:dPt>
          <c:dPt>
            <c:idx val="967"/>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78F-7DA2-1943-9C2A-17CBDF35F5B5}"/>
              </c:ext>
            </c:extLst>
          </c:dPt>
          <c:dPt>
            <c:idx val="968"/>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791-7DA2-1943-9C2A-17CBDF35F5B5}"/>
              </c:ext>
            </c:extLst>
          </c:dPt>
          <c:dPt>
            <c:idx val="969"/>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793-7DA2-1943-9C2A-17CBDF35F5B5}"/>
              </c:ext>
            </c:extLst>
          </c:dPt>
          <c:dPt>
            <c:idx val="970"/>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795-7DA2-1943-9C2A-17CBDF35F5B5}"/>
              </c:ext>
            </c:extLst>
          </c:dPt>
          <c:dPt>
            <c:idx val="971"/>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797-7DA2-1943-9C2A-17CBDF35F5B5}"/>
              </c:ext>
            </c:extLst>
          </c:dPt>
          <c:dPt>
            <c:idx val="972"/>
            <c:invertIfNegative val="0"/>
            <c:bubble3D val="0"/>
            <c:spPr>
              <a:solidFill>
                <a:schemeClr val="accent1">
                  <a:alpha val="75000"/>
                </a:schemeClr>
              </a:solidFill>
              <a:ln>
                <a:noFill/>
              </a:ln>
              <a:effectLst/>
            </c:spPr>
            <c:extLst>
              <c:ext xmlns:c16="http://schemas.microsoft.com/office/drawing/2014/chart" uri="{C3380CC4-5D6E-409C-BE32-E72D297353CC}">
                <c16:uniqueId val="{00000799-7DA2-1943-9C2A-17CBDF35F5B5}"/>
              </c:ext>
            </c:extLst>
          </c:dPt>
          <c:dPt>
            <c:idx val="973"/>
            <c:invertIfNegative val="0"/>
            <c:bubble3D val="0"/>
            <c:spPr>
              <a:solidFill>
                <a:schemeClr val="accent2">
                  <a:alpha val="75000"/>
                </a:schemeClr>
              </a:solidFill>
              <a:ln>
                <a:noFill/>
              </a:ln>
              <a:effectLst/>
            </c:spPr>
            <c:extLst>
              <c:ext xmlns:c16="http://schemas.microsoft.com/office/drawing/2014/chart" uri="{C3380CC4-5D6E-409C-BE32-E72D297353CC}">
                <c16:uniqueId val="{0000079B-7DA2-1943-9C2A-17CBDF35F5B5}"/>
              </c:ext>
            </c:extLst>
          </c:dPt>
          <c:dPt>
            <c:idx val="974"/>
            <c:invertIfNegative val="0"/>
            <c:bubble3D val="0"/>
            <c:spPr>
              <a:solidFill>
                <a:schemeClr val="accent3">
                  <a:alpha val="75000"/>
                </a:schemeClr>
              </a:solidFill>
              <a:ln>
                <a:noFill/>
              </a:ln>
              <a:effectLst/>
            </c:spPr>
            <c:extLst>
              <c:ext xmlns:c16="http://schemas.microsoft.com/office/drawing/2014/chart" uri="{C3380CC4-5D6E-409C-BE32-E72D297353CC}">
                <c16:uniqueId val="{0000079D-7DA2-1943-9C2A-17CBDF35F5B5}"/>
              </c:ext>
            </c:extLst>
          </c:dPt>
          <c:dPt>
            <c:idx val="975"/>
            <c:invertIfNegative val="0"/>
            <c:bubble3D val="0"/>
            <c:spPr>
              <a:solidFill>
                <a:schemeClr val="accent4">
                  <a:alpha val="75000"/>
                </a:schemeClr>
              </a:solidFill>
              <a:ln>
                <a:noFill/>
              </a:ln>
              <a:effectLst/>
            </c:spPr>
            <c:extLst>
              <c:ext xmlns:c16="http://schemas.microsoft.com/office/drawing/2014/chart" uri="{C3380CC4-5D6E-409C-BE32-E72D297353CC}">
                <c16:uniqueId val="{0000079F-7DA2-1943-9C2A-17CBDF35F5B5}"/>
              </c:ext>
            </c:extLst>
          </c:dPt>
          <c:dPt>
            <c:idx val="976"/>
            <c:invertIfNegative val="0"/>
            <c:bubble3D val="0"/>
            <c:spPr>
              <a:solidFill>
                <a:schemeClr val="accent5">
                  <a:alpha val="75000"/>
                </a:schemeClr>
              </a:solidFill>
              <a:ln>
                <a:noFill/>
              </a:ln>
              <a:effectLst/>
            </c:spPr>
            <c:extLst>
              <c:ext xmlns:c16="http://schemas.microsoft.com/office/drawing/2014/chart" uri="{C3380CC4-5D6E-409C-BE32-E72D297353CC}">
                <c16:uniqueId val="{000007A1-7DA2-1943-9C2A-17CBDF35F5B5}"/>
              </c:ext>
            </c:extLst>
          </c:dPt>
          <c:dPt>
            <c:idx val="977"/>
            <c:invertIfNegative val="0"/>
            <c:bubble3D val="0"/>
            <c:spPr>
              <a:solidFill>
                <a:schemeClr val="accent6">
                  <a:alpha val="75000"/>
                </a:schemeClr>
              </a:solidFill>
              <a:ln>
                <a:noFill/>
              </a:ln>
              <a:effectLst/>
            </c:spPr>
            <c:extLst>
              <c:ext xmlns:c16="http://schemas.microsoft.com/office/drawing/2014/chart" uri="{C3380CC4-5D6E-409C-BE32-E72D297353CC}">
                <c16:uniqueId val="{000007A3-7DA2-1943-9C2A-17CBDF35F5B5}"/>
              </c:ext>
            </c:extLst>
          </c:dPt>
          <c:dPt>
            <c:idx val="978"/>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7A5-7DA2-1943-9C2A-17CBDF35F5B5}"/>
              </c:ext>
            </c:extLst>
          </c:dPt>
          <c:dPt>
            <c:idx val="979"/>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7A7-7DA2-1943-9C2A-17CBDF35F5B5}"/>
              </c:ext>
            </c:extLst>
          </c:dPt>
          <c:dPt>
            <c:idx val="980"/>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7A9-7DA2-1943-9C2A-17CBDF35F5B5}"/>
              </c:ext>
            </c:extLst>
          </c:dPt>
          <c:dPt>
            <c:idx val="981"/>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7AB-7DA2-1943-9C2A-17CBDF35F5B5}"/>
              </c:ext>
            </c:extLst>
          </c:dPt>
          <c:dPt>
            <c:idx val="982"/>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7AD-7DA2-1943-9C2A-17CBDF35F5B5}"/>
              </c:ext>
            </c:extLst>
          </c:dPt>
          <c:dPt>
            <c:idx val="983"/>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7AF-7DA2-1943-9C2A-17CBDF35F5B5}"/>
              </c:ext>
            </c:extLst>
          </c:dPt>
          <c:dPt>
            <c:idx val="984"/>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7B1-7DA2-1943-9C2A-17CBDF35F5B5}"/>
              </c:ext>
            </c:extLst>
          </c:dPt>
          <c:dPt>
            <c:idx val="985"/>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7B3-7DA2-1943-9C2A-17CBDF35F5B5}"/>
              </c:ext>
            </c:extLst>
          </c:dPt>
          <c:dPt>
            <c:idx val="986"/>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7B5-7DA2-1943-9C2A-17CBDF35F5B5}"/>
              </c:ext>
            </c:extLst>
          </c:dPt>
          <c:dPt>
            <c:idx val="987"/>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7B7-7DA2-1943-9C2A-17CBDF35F5B5}"/>
              </c:ext>
            </c:extLst>
          </c:dPt>
          <c:dPt>
            <c:idx val="988"/>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7B9-7DA2-1943-9C2A-17CBDF35F5B5}"/>
              </c:ext>
            </c:extLst>
          </c:dPt>
          <c:dPt>
            <c:idx val="989"/>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7BB-7DA2-1943-9C2A-17CBDF35F5B5}"/>
              </c:ext>
            </c:extLst>
          </c:dPt>
          <c:xVal>
            <c:numRef>
              <c:f>Practice!$C$4:$C$993</c:f>
              <c:numCache>
                <c:formatCode>0.0</c:formatCode>
                <c:ptCount val="990"/>
                <c:pt idx="0">
                  <c:v>9.8651138599193366</c:v>
                </c:pt>
                <c:pt idx="1">
                  <c:v>6.9869085098627632</c:v>
                </c:pt>
                <c:pt idx="2">
                  <c:v>9.5101810795772614</c:v>
                </c:pt>
                <c:pt idx="3">
                  <c:v>13.204025966491619</c:v>
                </c:pt>
                <c:pt idx="4">
                  <c:v>19.098695859375034</c:v>
                </c:pt>
                <c:pt idx="5">
                  <c:v>12.442238478103144</c:v>
                </c:pt>
                <c:pt idx="6">
                  <c:v>15.830517608946371</c:v>
                </c:pt>
                <c:pt idx="7">
                  <c:v>14.109341987893131</c:v>
                </c:pt>
                <c:pt idx="8">
                  <c:v>12.134733268735923</c:v>
                </c:pt>
                <c:pt idx="9">
                  <c:v>13.948330717473048</c:v>
                </c:pt>
                <c:pt idx="10">
                  <c:v>13.015309876282993</c:v>
                </c:pt>
                <c:pt idx="11">
                  <c:v>15.025346095726482</c:v>
                </c:pt>
                <c:pt idx="12">
                  <c:v>13.207010710432598</c:v>
                </c:pt>
                <c:pt idx="13">
                  <c:v>9.1848653617643929</c:v>
                </c:pt>
                <c:pt idx="14">
                  <c:v>19.038270484420892</c:v>
                </c:pt>
                <c:pt idx="15">
                  <c:v>12.103397424075391</c:v>
                </c:pt>
                <c:pt idx="16">
                  <c:v>10.251156793343284</c:v>
                </c:pt>
                <c:pt idx="17">
                  <c:v>11.168290512992318</c:v>
                </c:pt>
                <c:pt idx="18">
                  <c:v>13.132530295696753</c:v>
                </c:pt>
                <c:pt idx="19">
                  <c:v>7.8836208220745885</c:v>
                </c:pt>
                <c:pt idx="20">
                  <c:v>16.275832553470714</c:v>
                </c:pt>
                <c:pt idx="21">
                  <c:v>11.594451586300066</c:v>
                </c:pt>
                <c:pt idx="22">
                  <c:v>12.318089388004733</c:v>
                </c:pt>
                <c:pt idx="23">
                  <c:v>8.1895128100049224</c:v>
                </c:pt>
                <c:pt idx="24">
                  <c:v>13.086783378294236</c:v>
                </c:pt>
                <c:pt idx="25">
                  <c:v>11.466723796080871</c:v>
                </c:pt>
                <c:pt idx="26">
                  <c:v>9.1979512127631757</c:v>
                </c:pt>
                <c:pt idx="27">
                  <c:v>11.542199741983376</c:v>
                </c:pt>
                <c:pt idx="28">
                  <c:v>13.611154145394856</c:v>
                </c:pt>
                <c:pt idx="29">
                  <c:v>15.557915293118622</c:v>
                </c:pt>
                <c:pt idx="30">
                  <c:v>15.338402732798835</c:v>
                </c:pt>
                <c:pt idx="31">
                  <c:v>11.798420038346258</c:v>
                </c:pt>
                <c:pt idx="32">
                  <c:v>4.3419574172697484</c:v>
                </c:pt>
                <c:pt idx="33">
                  <c:v>12.621152138523181</c:v>
                </c:pt>
                <c:pt idx="34">
                  <c:v>12.170446341818723</c:v>
                </c:pt>
                <c:pt idx="35">
                  <c:v>13.467480205686686</c:v>
                </c:pt>
                <c:pt idx="36">
                  <c:v>8.8575758583378352</c:v>
                </c:pt>
                <c:pt idx="37">
                  <c:v>12.723189351662189</c:v>
                </c:pt>
                <c:pt idx="38">
                  <c:v>3.2319433238468953</c:v>
                </c:pt>
                <c:pt idx="39">
                  <c:v>14.620263390153948</c:v>
                </c:pt>
                <c:pt idx="40">
                  <c:v>8.1238087828363987</c:v>
                </c:pt>
                <c:pt idx="41">
                  <c:v>12.033202004736397</c:v>
                </c:pt>
                <c:pt idx="42">
                  <c:v>12.234262219136111</c:v>
                </c:pt>
                <c:pt idx="43">
                  <c:v>14.45455010534414</c:v>
                </c:pt>
                <c:pt idx="44">
                  <c:v>10.288172097461095</c:v>
                </c:pt>
                <c:pt idx="45">
                  <c:v>10.148721225317811</c:v>
                </c:pt>
                <c:pt idx="46">
                  <c:v>13.289315082493356</c:v>
                </c:pt>
                <c:pt idx="47">
                  <c:v>11.079553173644424</c:v>
                </c:pt>
                <c:pt idx="48">
                  <c:v>8.2954963259319356</c:v>
                </c:pt>
                <c:pt idx="49">
                  <c:v>10.531940691226797</c:v>
                </c:pt>
                <c:pt idx="50">
                  <c:v>9.0467060098442964</c:v>
                </c:pt>
                <c:pt idx="51">
                  <c:v>12.265669658891483</c:v>
                </c:pt>
                <c:pt idx="52">
                  <c:v>15.221278473039931</c:v>
                </c:pt>
                <c:pt idx="53">
                  <c:v>13.555447021063884</c:v>
                </c:pt>
                <c:pt idx="54">
                  <c:v>13.741269057670529</c:v>
                </c:pt>
                <c:pt idx="55">
                  <c:v>10.653135329388375</c:v>
                </c:pt>
                <c:pt idx="56">
                  <c:v>13.156297637625562</c:v>
                </c:pt>
                <c:pt idx="57">
                  <c:v>15.003881804274961</c:v>
                </c:pt>
                <c:pt idx="58">
                  <c:v>10.244184610973329</c:v>
                </c:pt>
                <c:pt idx="59">
                  <c:v>13.634228911314553</c:v>
                </c:pt>
                <c:pt idx="60">
                  <c:v>11.752368380285843</c:v>
                </c:pt>
                <c:pt idx="61">
                  <c:v>11.213123192402746</c:v>
                </c:pt>
                <c:pt idx="62">
                  <c:v>14.324796835982927</c:v>
                </c:pt>
                <c:pt idx="63">
                  <c:v>12.787726997801869</c:v>
                </c:pt>
                <c:pt idx="64">
                  <c:v>17.095128287332436</c:v>
                </c:pt>
                <c:pt idx="65">
                  <c:v>9.0568545604679649</c:v>
                </c:pt>
                <c:pt idx="66">
                  <c:v>9.0208381013990717</c:v>
                </c:pt>
                <c:pt idx="67">
                  <c:v>14.133614325256451</c:v>
                </c:pt>
                <c:pt idx="68">
                  <c:v>7.7163723754839566</c:v>
                </c:pt>
                <c:pt idx="69">
                  <c:v>8.8822347150289005</c:v>
                </c:pt>
                <c:pt idx="70">
                  <c:v>12.039835065046997</c:v>
                </c:pt>
                <c:pt idx="71">
                  <c:v>12.928619645101335</c:v>
                </c:pt>
                <c:pt idx="72">
                  <c:v>12.357199291543171</c:v>
                </c:pt>
                <c:pt idx="73">
                  <c:v>11.209191818709247</c:v>
                </c:pt>
                <c:pt idx="74">
                  <c:v>11.385934162286157</c:v>
                </c:pt>
                <c:pt idx="75">
                  <c:v>8.8290362613880067</c:v>
                </c:pt>
                <c:pt idx="76">
                  <c:v>9.8958313691063484</c:v>
                </c:pt>
                <c:pt idx="77">
                  <c:v>12.938708377293354</c:v>
                </c:pt>
                <c:pt idx="78">
                  <c:v>11.895031171650896</c:v>
                </c:pt>
                <c:pt idx="79">
                  <c:v>9.8517279384657392</c:v>
                </c:pt>
                <c:pt idx="80">
                  <c:v>13.479913487644781</c:v>
                </c:pt>
                <c:pt idx="81">
                  <c:v>3.6696088824350817</c:v>
                </c:pt>
                <c:pt idx="82">
                  <c:v>11.08380294082485</c:v>
                </c:pt>
                <c:pt idx="83">
                  <c:v>9.49944787593531</c:v>
                </c:pt>
                <c:pt idx="84">
                  <c:v>11.02885966090982</c:v>
                </c:pt>
                <c:pt idx="85">
                  <c:v>13.301948711135472</c:v>
                </c:pt>
                <c:pt idx="86">
                  <c:v>13.169334086552599</c:v>
                </c:pt>
                <c:pt idx="87">
                  <c:v>12.390524685272327</c:v>
                </c:pt>
                <c:pt idx="88">
                  <c:v>11.873239466037891</c:v>
                </c:pt>
                <c:pt idx="89">
                  <c:v>16.487570099976303</c:v>
                </c:pt>
                <c:pt idx="90">
                  <c:v>9.8601919635489352</c:v>
                </c:pt>
                <c:pt idx="91">
                  <c:v>13.490593777050039</c:v>
                </c:pt>
                <c:pt idx="92">
                  <c:v>13.869274427753792</c:v>
                </c:pt>
                <c:pt idx="93">
                  <c:v>9.509047315522718</c:v>
                </c:pt>
                <c:pt idx="94">
                  <c:v>11.29454526242167</c:v>
                </c:pt>
                <c:pt idx="95">
                  <c:v>13.214901122903949</c:v>
                </c:pt>
                <c:pt idx="96">
                  <c:v>11.074592884022669</c:v>
                </c:pt>
                <c:pt idx="97">
                  <c:v>11.811845198978514</c:v>
                </c:pt>
                <c:pt idx="98">
                  <c:v>8.5675561271005787</c:v>
                </c:pt>
                <c:pt idx="99">
                  <c:v>12.290161968513376</c:v>
                </c:pt>
                <c:pt idx="100">
                  <c:v>8.9109512082622828</c:v>
                </c:pt>
                <c:pt idx="101">
                  <c:v>9.6808452118292525</c:v>
                </c:pt>
                <c:pt idx="102">
                  <c:v>12.007782266020946</c:v>
                </c:pt>
                <c:pt idx="103">
                  <c:v>15.25535876029371</c:v>
                </c:pt>
                <c:pt idx="104">
                  <c:v>15.896364138778491</c:v>
                </c:pt>
                <c:pt idx="105">
                  <c:v>8.4551814876287477</c:v>
                </c:pt>
                <c:pt idx="106">
                  <c:v>12.806810141971562</c:v>
                </c:pt>
                <c:pt idx="107">
                  <c:v>10.571429420329999</c:v>
                </c:pt>
                <c:pt idx="108">
                  <c:v>13.49768993601516</c:v>
                </c:pt>
                <c:pt idx="109">
                  <c:v>10.543472165877162</c:v>
                </c:pt>
                <c:pt idx="110">
                  <c:v>6.3762351421798424</c:v>
                </c:pt>
                <c:pt idx="111">
                  <c:v>10.355014101269958</c:v>
                </c:pt>
                <c:pt idx="112">
                  <c:v>13.017015845390485</c:v>
                </c:pt>
                <c:pt idx="113">
                  <c:v>15.430391238227831</c:v>
                </c:pt>
                <c:pt idx="114">
                  <c:v>14.333381774501024</c:v>
                </c:pt>
                <c:pt idx="115">
                  <c:v>8.3800144074555512</c:v>
                </c:pt>
                <c:pt idx="116">
                  <c:v>15.429122751408931</c:v>
                </c:pt>
                <c:pt idx="117">
                  <c:v>4.2399065230488056</c:v>
                </c:pt>
                <c:pt idx="118">
                  <c:v>13.034039097336002</c:v>
                </c:pt>
                <c:pt idx="119">
                  <c:v>7.6335437891356772</c:v>
                </c:pt>
                <c:pt idx="120">
                  <c:v>4.3414156228384595</c:v>
                </c:pt>
                <c:pt idx="121">
                  <c:v>15.277863298022638</c:v>
                </c:pt>
                <c:pt idx="122">
                  <c:v>11.780158952590236</c:v>
                </c:pt>
                <c:pt idx="123">
                  <c:v>14.766354884692355</c:v>
                </c:pt>
                <c:pt idx="124">
                  <c:v>11.052591251793366</c:v>
                </c:pt>
                <c:pt idx="125">
                  <c:v>9.8876615518965654</c:v>
                </c:pt>
                <c:pt idx="126">
                  <c:v>11.163093853976886</c:v>
                </c:pt>
                <c:pt idx="127">
                  <c:v>12.684569421780031</c:v>
                </c:pt>
                <c:pt idx="128">
                  <c:v>8.9438345471957206</c:v>
                </c:pt>
                <c:pt idx="129">
                  <c:v>11.491633514836291</c:v>
                </c:pt>
                <c:pt idx="130">
                  <c:v>16.543812545567977</c:v>
                </c:pt>
                <c:pt idx="131">
                  <c:v>10.323705856356899</c:v>
                </c:pt>
                <c:pt idx="132">
                  <c:v>14.45445148801171</c:v>
                </c:pt>
                <c:pt idx="133">
                  <c:v>13.935109405760127</c:v>
                </c:pt>
                <c:pt idx="134">
                  <c:v>9.9102816097728557</c:v>
                </c:pt>
                <c:pt idx="135">
                  <c:v>7.628919973927081</c:v>
                </c:pt>
                <c:pt idx="136">
                  <c:v>14.556525100201842</c:v>
                </c:pt>
                <c:pt idx="137">
                  <c:v>11.639151806311704</c:v>
                </c:pt>
                <c:pt idx="138">
                  <c:v>7.992499595217037</c:v>
                </c:pt>
                <c:pt idx="139">
                  <c:v>11.267526597943808</c:v>
                </c:pt>
                <c:pt idx="140">
                  <c:v>9.7369968636187032</c:v>
                </c:pt>
                <c:pt idx="141">
                  <c:v>12.356565118133688</c:v>
                </c:pt>
                <c:pt idx="142">
                  <c:v>10.286125003110019</c:v>
                </c:pt>
                <c:pt idx="143">
                  <c:v>12.460548192937269</c:v>
                </c:pt>
                <c:pt idx="144">
                  <c:v>10.326377426324887</c:v>
                </c:pt>
                <c:pt idx="145">
                  <c:v>15.438639866810815</c:v>
                </c:pt>
                <c:pt idx="146">
                  <c:v>9.81373600150539</c:v>
                </c:pt>
                <c:pt idx="147">
                  <c:v>10.05230259334048</c:v>
                </c:pt>
                <c:pt idx="148">
                  <c:v>4.9097546631754163</c:v>
                </c:pt>
                <c:pt idx="149">
                  <c:v>16.519129994865427</c:v>
                </c:pt>
                <c:pt idx="150">
                  <c:v>8.5723611409455582</c:v>
                </c:pt>
                <c:pt idx="151">
                  <c:v>8.536762104620836</c:v>
                </c:pt>
                <c:pt idx="152">
                  <c:v>12.749324912584617</c:v>
                </c:pt>
                <c:pt idx="153">
                  <c:v>12.387253981237217</c:v>
                </c:pt>
                <c:pt idx="154">
                  <c:v>13.179057081335888</c:v>
                </c:pt>
                <c:pt idx="155">
                  <c:v>15.933453278184329</c:v>
                </c:pt>
                <c:pt idx="156">
                  <c:v>9.3811228192046272</c:v>
                </c:pt>
                <c:pt idx="157">
                  <c:v>10.281995776772444</c:v>
                </c:pt>
                <c:pt idx="158">
                  <c:v>13.134814244086133</c:v>
                </c:pt>
                <c:pt idx="159">
                  <c:v>12.5993193602445</c:v>
                </c:pt>
                <c:pt idx="160">
                  <c:v>10.717480301152937</c:v>
                </c:pt>
                <c:pt idx="161">
                  <c:v>14.486322383104184</c:v>
                </c:pt>
                <c:pt idx="162">
                  <c:v>12.115286035763296</c:v>
                </c:pt>
                <c:pt idx="163">
                  <c:v>11.647496523370901</c:v>
                </c:pt>
                <c:pt idx="164">
                  <c:v>12.092014140616966</c:v>
                </c:pt>
                <c:pt idx="165">
                  <c:v>16.201139074817512</c:v>
                </c:pt>
                <c:pt idx="166">
                  <c:v>11.829467361203015</c:v>
                </c:pt>
                <c:pt idx="167">
                  <c:v>5.8551783977702829</c:v>
                </c:pt>
                <c:pt idx="168">
                  <c:v>10.607535508934813</c:v>
                </c:pt>
                <c:pt idx="169">
                  <c:v>15.214505931522144</c:v>
                </c:pt>
                <c:pt idx="170">
                  <c:v>10.798506423263444</c:v>
                </c:pt>
                <c:pt idx="171">
                  <c:v>14.275672171734612</c:v>
                </c:pt>
                <c:pt idx="172">
                  <c:v>8.9503191386550647</c:v>
                </c:pt>
                <c:pt idx="173">
                  <c:v>9.271930305887242</c:v>
                </c:pt>
                <c:pt idx="174">
                  <c:v>12.475994830672724</c:v>
                </c:pt>
                <c:pt idx="175">
                  <c:v>16.109790460877271</c:v>
                </c:pt>
                <c:pt idx="176">
                  <c:v>13.392261534453084</c:v>
                </c:pt>
                <c:pt idx="177">
                  <c:v>14.254965061984908</c:v>
                </c:pt>
                <c:pt idx="178">
                  <c:v>11.996249488153383</c:v>
                </c:pt>
                <c:pt idx="179">
                  <c:v>9.1998448942385078</c:v>
                </c:pt>
                <c:pt idx="180">
                  <c:v>13.108696018376371</c:v>
                </c:pt>
                <c:pt idx="181">
                  <c:v>11.595910413220667</c:v>
                </c:pt>
                <c:pt idx="182">
                  <c:v>10.674987763112513</c:v>
                </c:pt>
                <c:pt idx="183">
                  <c:v>11.329453297332698</c:v>
                </c:pt>
                <c:pt idx="184">
                  <c:v>13.552358088420885</c:v>
                </c:pt>
                <c:pt idx="185">
                  <c:v>10.634834623046112</c:v>
                </c:pt>
                <c:pt idx="186">
                  <c:v>15.118659162081663</c:v>
                </c:pt>
                <c:pt idx="187">
                  <c:v>14.146141116670059</c:v>
                </c:pt>
                <c:pt idx="188">
                  <c:v>12.136257563110011</c:v>
                </c:pt>
                <c:pt idx="189">
                  <c:v>12.962965593272084</c:v>
                </c:pt>
                <c:pt idx="190">
                  <c:v>11.907670104941751</c:v>
                </c:pt>
                <c:pt idx="191">
                  <c:v>10.860786218142586</c:v>
                </c:pt>
                <c:pt idx="192">
                  <c:v>13.374363398663922</c:v>
                </c:pt>
                <c:pt idx="193">
                  <c:v>10.951770568516096</c:v>
                </c:pt>
                <c:pt idx="194">
                  <c:v>8.7221298660594631</c:v>
                </c:pt>
                <c:pt idx="195">
                  <c:v>14.620534336746143</c:v>
                </c:pt>
                <c:pt idx="196">
                  <c:v>15.925188913372354</c:v>
                </c:pt>
                <c:pt idx="197">
                  <c:v>9.4426260322519653</c:v>
                </c:pt>
                <c:pt idx="198">
                  <c:v>10.53240515416965</c:v>
                </c:pt>
                <c:pt idx="199">
                  <c:v>4.8036558866754877</c:v>
                </c:pt>
                <c:pt idx="200">
                  <c:v>17.232221152446662</c:v>
                </c:pt>
                <c:pt idx="201">
                  <c:v>14.493786796691834</c:v>
                </c:pt>
                <c:pt idx="202">
                  <c:v>12.251385352109649</c:v>
                </c:pt>
                <c:pt idx="203">
                  <c:v>14.151466624922636</c:v>
                </c:pt>
                <c:pt idx="204">
                  <c:v>11.240474901470821</c:v>
                </c:pt>
                <c:pt idx="205">
                  <c:v>12.797646222066284</c:v>
                </c:pt>
                <c:pt idx="206">
                  <c:v>12.714485727598371</c:v>
                </c:pt>
                <c:pt idx="207">
                  <c:v>11.899262981948528</c:v>
                </c:pt>
                <c:pt idx="208">
                  <c:v>16.392417786376214</c:v>
                </c:pt>
                <c:pt idx="209">
                  <c:v>12.919289434740856</c:v>
                </c:pt>
                <c:pt idx="210">
                  <c:v>10.363051193477778</c:v>
                </c:pt>
                <c:pt idx="211">
                  <c:v>10.335873616606845</c:v>
                </c:pt>
                <c:pt idx="212">
                  <c:v>13.704317297688036</c:v>
                </c:pt>
                <c:pt idx="213">
                  <c:v>16.063707743314637</c:v>
                </c:pt>
                <c:pt idx="214">
                  <c:v>11.75127811428202</c:v>
                </c:pt>
                <c:pt idx="215">
                  <c:v>8.8936530678305701</c:v>
                </c:pt>
                <c:pt idx="216">
                  <c:v>13.863950839454906</c:v>
                </c:pt>
                <c:pt idx="217">
                  <c:v>9.4345885943452625</c:v>
                </c:pt>
                <c:pt idx="218">
                  <c:v>17.694891458567284</c:v>
                </c:pt>
                <c:pt idx="219">
                  <c:v>4.9877402813209324</c:v>
                </c:pt>
                <c:pt idx="220">
                  <c:v>13.980255862148661</c:v>
                </c:pt>
                <c:pt idx="221">
                  <c:v>15.999324950357536</c:v>
                </c:pt>
                <c:pt idx="222">
                  <c:v>10.46448627281814</c:v>
                </c:pt>
                <c:pt idx="223">
                  <c:v>8.696436600545244</c:v>
                </c:pt>
                <c:pt idx="224">
                  <c:v>12.341395801904898</c:v>
                </c:pt>
                <c:pt idx="225">
                  <c:v>14.712924683752266</c:v>
                </c:pt>
                <c:pt idx="226">
                  <c:v>17.635358673846355</c:v>
                </c:pt>
                <c:pt idx="227">
                  <c:v>13.496240347684068</c:v>
                </c:pt>
                <c:pt idx="228">
                  <c:v>9.5414472017345364</c:v>
                </c:pt>
                <c:pt idx="229">
                  <c:v>16.04037135509688</c:v>
                </c:pt>
                <c:pt idx="230">
                  <c:v>4.8174819728984239</c:v>
                </c:pt>
                <c:pt idx="231">
                  <c:v>12.508050493314952</c:v>
                </c:pt>
                <c:pt idx="232">
                  <c:v>9.0139988936338256</c:v>
                </c:pt>
                <c:pt idx="233">
                  <c:v>9.7173047161014399</c:v>
                </c:pt>
                <c:pt idx="234">
                  <c:v>18.343111840760866</c:v>
                </c:pt>
                <c:pt idx="235">
                  <c:v>7.6305946038756396</c:v>
                </c:pt>
                <c:pt idx="236">
                  <c:v>6.0861721005427531</c:v>
                </c:pt>
                <c:pt idx="237">
                  <c:v>9.514324489142151</c:v>
                </c:pt>
                <c:pt idx="238">
                  <c:v>13.50893317036207</c:v>
                </c:pt>
                <c:pt idx="239">
                  <c:v>9.4584133183587529</c:v>
                </c:pt>
                <c:pt idx="240">
                  <c:v>13.876499414237934</c:v>
                </c:pt>
                <c:pt idx="241">
                  <c:v>7.058515157959345</c:v>
                </c:pt>
                <c:pt idx="242">
                  <c:v>14.770020480947075</c:v>
                </c:pt>
                <c:pt idx="243">
                  <c:v>12.363023795583528</c:v>
                </c:pt>
                <c:pt idx="244">
                  <c:v>15.587570834849448</c:v>
                </c:pt>
                <c:pt idx="245">
                  <c:v>13.194265989688409</c:v>
                </c:pt>
                <c:pt idx="246">
                  <c:v>10.563172776147157</c:v>
                </c:pt>
                <c:pt idx="247">
                  <c:v>9.6872897979114097</c:v>
                </c:pt>
                <c:pt idx="248">
                  <c:v>10.34734470564403</c:v>
                </c:pt>
                <c:pt idx="249">
                  <c:v>13.630149980331465</c:v>
                </c:pt>
                <c:pt idx="250">
                  <c:v>6.76446989945625</c:v>
                </c:pt>
                <c:pt idx="251">
                  <c:v>12.810800156399921</c:v>
                </c:pt>
                <c:pt idx="252">
                  <c:v>18.024098054427391</c:v>
                </c:pt>
                <c:pt idx="253">
                  <c:v>10.202563093130962</c:v>
                </c:pt>
                <c:pt idx="254">
                  <c:v>19.511293436635636</c:v>
                </c:pt>
                <c:pt idx="255">
                  <c:v>9.5458415748054808</c:v>
                </c:pt>
                <c:pt idx="256">
                  <c:v>12.100986461280653</c:v>
                </c:pt>
                <c:pt idx="257">
                  <c:v>11.351690574452201</c:v>
                </c:pt>
                <c:pt idx="258">
                  <c:v>12.175155299603437</c:v>
                </c:pt>
                <c:pt idx="259">
                  <c:v>13.298760055553617</c:v>
                </c:pt>
                <c:pt idx="260">
                  <c:v>10.882420606827431</c:v>
                </c:pt>
                <c:pt idx="261">
                  <c:v>14.31073945777209</c:v>
                </c:pt>
                <c:pt idx="262">
                  <c:v>9.2809651891443981</c:v>
                </c:pt>
                <c:pt idx="263">
                  <c:v>6.3748712093692914</c:v>
                </c:pt>
                <c:pt idx="264">
                  <c:v>8.8818275717623258</c:v>
                </c:pt>
                <c:pt idx="265">
                  <c:v>13.341731929130477</c:v>
                </c:pt>
                <c:pt idx="266">
                  <c:v>10.911675716070082</c:v>
                </c:pt>
                <c:pt idx="267">
                  <c:v>13.569808268541554</c:v>
                </c:pt>
                <c:pt idx="268">
                  <c:v>6.6181597108938597</c:v>
                </c:pt>
                <c:pt idx="269">
                  <c:v>11.761697926816055</c:v>
                </c:pt>
                <c:pt idx="270">
                  <c:v>14.237736814481742</c:v>
                </c:pt>
                <c:pt idx="271">
                  <c:v>12.479168593715681</c:v>
                </c:pt>
                <c:pt idx="272">
                  <c:v>8.6004433837820571</c:v>
                </c:pt>
                <c:pt idx="273">
                  <c:v>8.5128855654326934</c:v>
                </c:pt>
                <c:pt idx="274">
                  <c:v>8.7746578775449038</c:v>
                </c:pt>
                <c:pt idx="275">
                  <c:v>13.839857914105252</c:v>
                </c:pt>
                <c:pt idx="276">
                  <c:v>4.9328252933434253</c:v>
                </c:pt>
                <c:pt idx="277">
                  <c:v>7.4600240010843848</c:v>
                </c:pt>
                <c:pt idx="278">
                  <c:v>9.8166840912937872</c:v>
                </c:pt>
                <c:pt idx="279">
                  <c:v>8.0076832559183817</c:v>
                </c:pt>
                <c:pt idx="280">
                  <c:v>9.8891685619799077</c:v>
                </c:pt>
                <c:pt idx="281">
                  <c:v>11.455518611380789</c:v>
                </c:pt>
                <c:pt idx="282">
                  <c:v>10.5500387946215</c:v>
                </c:pt>
                <c:pt idx="283">
                  <c:v>6.299614433403689</c:v>
                </c:pt>
                <c:pt idx="284">
                  <c:v>9.7038807954193977</c:v>
                </c:pt>
                <c:pt idx="285">
                  <c:v>13.156135160597639</c:v>
                </c:pt>
                <c:pt idx="286">
                  <c:v>2.3014707499351239</c:v>
                </c:pt>
                <c:pt idx="287">
                  <c:v>6.9456674825622482</c:v>
                </c:pt>
                <c:pt idx="288">
                  <c:v>9.3590775725371742</c:v>
                </c:pt>
                <c:pt idx="289">
                  <c:v>14.902122498465848</c:v>
                </c:pt>
                <c:pt idx="290">
                  <c:v>14.327541267528627</c:v>
                </c:pt>
                <c:pt idx="291">
                  <c:v>11.771553008359385</c:v>
                </c:pt>
                <c:pt idx="292">
                  <c:v>12.24378172726863</c:v>
                </c:pt>
                <c:pt idx="293">
                  <c:v>11.731813047120113</c:v>
                </c:pt>
                <c:pt idx="294">
                  <c:v>13.995403926835106</c:v>
                </c:pt>
                <c:pt idx="295">
                  <c:v>13.653485925182592</c:v>
                </c:pt>
                <c:pt idx="296">
                  <c:v>11.525592351846054</c:v>
                </c:pt>
                <c:pt idx="297">
                  <c:v>14.391608188780312</c:v>
                </c:pt>
                <c:pt idx="298">
                  <c:v>10.725642806270328</c:v>
                </c:pt>
                <c:pt idx="299">
                  <c:v>8.8096921819182068</c:v>
                </c:pt>
                <c:pt idx="300">
                  <c:v>14.098028745116128</c:v>
                </c:pt>
                <c:pt idx="301">
                  <c:v>11.528642722984261</c:v>
                </c:pt>
                <c:pt idx="302">
                  <c:v>14.199192708328464</c:v>
                </c:pt>
                <c:pt idx="303">
                  <c:v>9.6749818026815433</c:v>
                </c:pt>
                <c:pt idx="304">
                  <c:v>12.964270525556577</c:v>
                </c:pt>
                <c:pt idx="305">
                  <c:v>11.802984581164285</c:v>
                </c:pt>
                <c:pt idx="306">
                  <c:v>12.580147975068609</c:v>
                </c:pt>
                <c:pt idx="307">
                  <c:v>13.929534948048364</c:v>
                </c:pt>
                <c:pt idx="308">
                  <c:v>13.967851157248427</c:v>
                </c:pt>
                <c:pt idx="309">
                  <c:v>7.4675403764444246</c:v>
                </c:pt>
                <c:pt idx="310">
                  <c:v>12.341088777392432</c:v>
                </c:pt>
                <c:pt idx="311">
                  <c:v>11.901430782459427</c:v>
                </c:pt>
                <c:pt idx="312">
                  <c:v>12.86743878539342</c:v>
                </c:pt>
                <c:pt idx="313">
                  <c:v>13.869771763312285</c:v>
                </c:pt>
                <c:pt idx="314">
                  <c:v>6.6794979435445914</c:v>
                </c:pt>
                <c:pt idx="315">
                  <c:v>7.4477734013742305</c:v>
                </c:pt>
                <c:pt idx="316">
                  <c:v>9.1363030431061443</c:v>
                </c:pt>
                <c:pt idx="317">
                  <c:v>11.455315576742617</c:v>
                </c:pt>
                <c:pt idx="318">
                  <c:v>16.584286591660703</c:v>
                </c:pt>
                <c:pt idx="319">
                  <c:v>10.098939205099338</c:v>
                </c:pt>
                <c:pt idx="320">
                  <c:v>11.58320223424972</c:v>
                </c:pt>
                <c:pt idx="321">
                  <c:v>13.175670551713639</c:v>
                </c:pt>
                <c:pt idx="322">
                  <c:v>12.615028578322601</c:v>
                </c:pt>
                <c:pt idx="323">
                  <c:v>8.1049078009338054</c:v>
                </c:pt>
                <c:pt idx="324">
                  <c:v>19.904166467243606</c:v>
                </c:pt>
                <c:pt idx="325">
                  <c:v>4.3559785252807579</c:v>
                </c:pt>
                <c:pt idx="326">
                  <c:v>8.9553855543785144</c:v>
                </c:pt>
                <c:pt idx="327">
                  <c:v>10.793217926486482</c:v>
                </c:pt>
                <c:pt idx="328">
                  <c:v>10.560067337114639</c:v>
                </c:pt>
                <c:pt idx="329">
                  <c:v>12.414468993888931</c:v>
                </c:pt>
                <c:pt idx="330">
                  <c:v>8.9205098803929026</c:v>
                </c:pt>
                <c:pt idx="331">
                  <c:v>9.7096795076756521</c:v>
                </c:pt>
                <c:pt idx="332">
                  <c:v>14.642746570376264</c:v>
                </c:pt>
                <c:pt idx="333">
                  <c:v>10.68591650198675</c:v>
                </c:pt>
                <c:pt idx="334">
                  <c:v>16.257099872803472</c:v>
                </c:pt>
                <c:pt idx="335">
                  <c:v>13.014726858993102</c:v>
                </c:pt>
                <c:pt idx="336">
                  <c:v>12.483571829574529</c:v>
                </c:pt>
                <c:pt idx="337">
                  <c:v>13.81514525334566</c:v>
                </c:pt>
                <c:pt idx="338">
                  <c:v>10.553744776070914</c:v>
                </c:pt>
                <c:pt idx="339">
                  <c:v>16.422445766322991</c:v>
                </c:pt>
                <c:pt idx="340">
                  <c:v>13.812450424882313</c:v>
                </c:pt>
                <c:pt idx="341">
                  <c:v>7.8796009446897273</c:v>
                </c:pt>
                <c:pt idx="342">
                  <c:v>8.5054241492266875</c:v>
                </c:pt>
                <c:pt idx="343">
                  <c:v>10.298453670577654</c:v>
                </c:pt>
                <c:pt idx="344">
                  <c:v>15.880590658415803</c:v>
                </c:pt>
                <c:pt idx="345">
                  <c:v>12.904397588424132</c:v>
                </c:pt>
                <c:pt idx="346">
                  <c:v>16.028703685450296</c:v>
                </c:pt>
                <c:pt idx="347">
                  <c:v>13.612980442516825</c:v>
                </c:pt>
                <c:pt idx="348">
                  <c:v>12.861617659741743</c:v>
                </c:pt>
                <c:pt idx="349">
                  <c:v>13.15914085507335</c:v>
                </c:pt>
                <c:pt idx="350">
                  <c:v>11.835263300370986</c:v>
                </c:pt>
                <c:pt idx="351">
                  <c:v>7.3688879341422941</c:v>
                </c:pt>
                <c:pt idx="352">
                  <c:v>11.750223770502203</c:v>
                </c:pt>
                <c:pt idx="353">
                  <c:v>16.609076145014001</c:v>
                </c:pt>
                <c:pt idx="354">
                  <c:v>9.4792224174856567</c:v>
                </c:pt>
                <c:pt idx="355">
                  <c:v>7.8875468915194631</c:v>
                </c:pt>
                <c:pt idx="356">
                  <c:v>14.515926689512341</c:v>
                </c:pt>
                <c:pt idx="357">
                  <c:v>12.795200536993031</c:v>
                </c:pt>
                <c:pt idx="358">
                  <c:v>6.845829196170337</c:v>
                </c:pt>
                <c:pt idx="359">
                  <c:v>13.389060539663248</c:v>
                </c:pt>
                <c:pt idx="360">
                  <c:v>16.859243188707104</c:v>
                </c:pt>
                <c:pt idx="361">
                  <c:v>10.521064864587798</c:v>
                </c:pt>
                <c:pt idx="362">
                  <c:v>13.106315396681264</c:v>
                </c:pt>
                <c:pt idx="363">
                  <c:v>13.326830961470545</c:v>
                </c:pt>
                <c:pt idx="364">
                  <c:v>19.44569304138307</c:v>
                </c:pt>
                <c:pt idx="365">
                  <c:v>13.312957351759287</c:v>
                </c:pt>
                <c:pt idx="366">
                  <c:v>11.984391029893096</c:v>
                </c:pt>
                <c:pt idx="367">
                  <c:v>12.740210787332295</c:v>
                </c:pt>
                <c:pt idx="368">
                  <c:v>12.508131632994385</c:v>
                </c:pt>
                <c:pt idx="369">
                  <c:v>7.348393595714426</c:v>
                </c:pt>
                <c:pt idx="370">
                  <c:v>11.792448812663732</c:v>
                </c:pt>
                <c:pt idx="371">
                  <c:v>11.849526005506489</c:v>
                </c:pt>
                <c:pt idx="372">
                  <c:v>7.7926798683820548</c:v>
                </c:pt>
                <c:pt idx="373">
                  <c:v>10.710157708989431</c:v>
                </c:pt>
                <c:pt idx="374">
                  <c:v>16.046298648374318</c:v>
                </c:pt>
                <c:pt idx="375">
                  <c:v>14.002180455787215</c:v>
                </c:pt>
                <c:pt idx="376">
                  <c:v>15.68241921153956</c:v>
                </c:pt>
                <c:pt idx="377">
                  <c:v>16.985099443174164</c:v>
                </c:pt>
                <c:pt idx="378">
                  <c:v>13.055796578006843</c:v>
                </c:pt>
                <c:pt idx="379">
                  <c:v>8.3481642191380345</c:v>
                </c:pt>
                <c:pt idx="380">
                  <c:v>14.545396982605254</c:v>
                </c:pt>
                <c:pt idx="381">
                  <c:v>11.023941913967633</c:v>
                </c:pt>
                <c:pt idx="382">
                  <c:v>16.34008599672261</c:v>
                </c:pt>
                <c:pt idx="383">
                  <c:v>13.278981691882045</c:v>
                </c:pt>
                <c:pt idx="384">
                  <c:v>7.3167654874742762</c:v>
                </c:pt>
                <c:pt idx="385">
                  <c:v>20.273125940468507</c:v>
                </c:pt>
                <c:pt idx="386">
                  <c:v>12.668788760831289</c:v>
                </c:pt>
                <c:pt idx="387">
                  <c:v>3.8329235974114368</c:v>
                </c:pt>
                <c:pt idx="388">
                  <c:v>8.8969527858583479</c:v>
                </c:pt>
                <c:pt idx="389">
                  <c:v>11.230360730633699</c:v>
                </c:pt>
                <c:pt idx="390">
                  <c:v>8.6650002050973391</c:v>
                </c:pt>
                <c:pt idx="391">
                  <c:v>12.574143575616608</c:v>
                </c:pt>
                <c:pt idx="392">
                  <c:v>15.10681343518668</c:v>
                </c:pt>
                <c:pt idx="393">
                  <c:v>12.395374261901756</c:v>
                </c:pt>
                <c:pt idx="394">
                  <c:v>9.384052194538155</c:v>
                </c:pt>
                <c:pt idx="395">
                  <c:v>9.753678604096276</c:v>
                </c:pt>
                <c:pt idx="396">
                  <c:v>8.0276827351036033</c:v>
                </c:pt>
                <c:pt idx="397">
                  <c:v>13.329224786770222</c:v>
                </c:pt>
                <c:pt idx="398">
                  <c:v>13.001218209355237</c:v>
                </c:pt>
                <c:pt idx="399">
                  <c:v>9.9881247189301572</c:v>
                </c:pt>
                <c:pt idx="400">
                  <c:v>15.885223755744182</c:v>
                </c:pt>
                <c:pt idx="401">
                  <c:v>16.906915898869556</c:v>
                </c:pt>
                <c:pt idx="402">
                  <c:v>11.533185715561025</c:v>
                </c:pt>
                <c:pt idx="403">
                  <c:v>13.77072402275715</c:v>
                </c:pt>
                <c:pt idx="404">
                  <c:v>11.079550884899545</c:v>
                </c:pt>
                <c:pt idx="405">
                  <c:v>9.0204671485183745</c:v>
                </c:pt>
                <c:pt idx="406">
                  <c:v>13.899421187435566</c:v>
                </c:pt>
                <c:pt idx="407">
                  <c:v>11.165052209568396</c:v>
                </c:pt>
                <c:pt idx="408">
                  <c:v>16.208654325229706</c:v>
                </c:pt>
                <c:pt idx="409">
                  <c:v>11.001127332112473</c:v>
                </c:pt>
                <c:pt idx="410">
                  <c:v>10.023940110475657</c:v>
                </c:pt>
                <c:pt idx="411">
                  <c:v>17.827967067885446</c:v>
                </c:pt>
                <c:pt idx="412">
                  <c:v>9.7374030909225233</c:v>
                </c:pt>
                <c:pt idx="413">
                  <c:v>9.5468303312828162</c:v>
                </c:pt>
                <c:pt idx="414">
                  <c:v>12.311070351158261</c:v>
                </c:pt>
                <c:pt idx="415">
                  <c:v>7.5224792662950968</c:v>
                </c:pt>
                <c:pt idx="416">
                  <c:v>11.522613070219053</c:v>
                </c:pt>
                <c:pt idx="417">
                  <c:v>20.579997162393731</c:v>
                </c:pt>
                <c:pt idx="418">
                  <c:v>9.3984640847842051</c:v>
                </c:pt>
                <c:pt idx="419">
                  <c:v>10.886488339985494</c:v>
                </c:pt>
                <c:pt idx="420">
                  <c:v>13.989728010376997</c:v>
                </c:pt>
                <c:pt idx="421">
                  <c:v>15.346479795145843</c:v>
                </c:pt>
                <c:pt idx="422">
                  <c:v>12.340787367875553</c:v>
                </c:pt>
                <c:pt idx="423">
                  <c:v>14.976794630512163</c:v>
                </c:pt>
                <c:pt idx="424">
                  <c:v>10.503403171813606</c:v>
                </c:pt>
                <c:pt idx="425">
                  <c:v>5.6650634560927839</c:v>
                </c:pt>
                <c:pt idx="426">
                  <c:v>7.6130197769874179</c:v>
                </c:pt>
                <c:pt idx="427">
                  <c:v>11.914813000007953</c:v>
                </c:pt>
                <c:pt idx="428">
                  <c:v>12.86707547639598</c:v>
                </c:pt>
                <c:pt idx="429">
                  <c:v>10.907531345783504</c:v>
                </c:pt>
                <c:pt idx="430">
                  <c:v>7.3535709570802634</c:v>
                </c:pt>
                <c:pt idx="431">
                  <c:v>11.816479123192957</c:v>
                </c:pt>
                <c:pt idx="432">
                  <c:v>10.137019307911327</c:v>
                </c:pt>
                <c:pt idx="433">
                  <c:v>15.804958321094931</c:v>
                </c:pt>
                <c:pt idx="434">
                  <c:v>10.828051435656004</c:v>
                </c:pt>
                <c:pt idx="435">
                  <c:v>14.870363877167684</c:v>
                </c:pt>
                <c:pt idx="436">
                  <c:v>16.257644693099046</c:v>
                </c:pt>
                <c:pt idx="437">
                  <c:v>10.613107851607646</c:v>
                </c:pt>
                <c:pt idx="438">
                  <c:v>14.442620170939637</c:v>
                </c:pt>
                <c:pt idx="439">
                  <c:v>11.680143901343836</c:v>
                </c:pt>
                <c:pt idx="440">
                  <c:v>10.687582741129692</c:v>
                </c:pt>
                <c:pt idx="441">
                  <c:v>10.674910325460171</c:v>
                </c:pt>
                <c:pt idx="442">
                  <c:v>10.730102789872298</c:v>
                </c:pt>
                <c:pt idx="443">
                  <c:v>14.518220288834311</c:v>
                </c:pt>
                <c:pt idx="444">
                  <c:v>10.611681035716121</c:v>
                </c:pt>
                <c:pt idx="445">
                  <c:v>14.110034222526329</c:v>
                </c:pt>
                <c:pt idx="446">
                  <c:v>11.240157461341013</c:v>
                </c:pt>
                <c:pt idx="447">
                  <c:v>11.401800671827552</c:v>
                </c:pt>
                <c:pt idx="448">
                  <c:v>7.1482448470770752</c:v>
                </c:pt>
                <c:pt idx="449">
                  <c:v>7.6653152057603648</c:v>
                </c:pt>
                <c:pt idx="450">
                  <c:v>5.4866655939040783</c:v>
                </c:pt>
                <c:pt idx="451">
                  <c:v>11.446703373364311</c:v>
                </c:pt>
                <c:pt idx="452">
                  <c:v>10.488448166729695</c:v>
                </c:pt>
                <c:pt idx="453">
                  <c:v>13.808800366504547</c:v>
                </c:pt>
                <c:pt idx="454">
                  <c:v>10.303208753954259</c:v>
                </c:pt>
                <c:pt idx="455">
                  <c:v>12.877737359737523</c:v>
                </c:pt>
                <c:pt idx="456">
                  <c:v>13.557069273623611</c:v>
                </c:pt>
                <c:pt idx="457">
                  <c:v>12.7643192383407</c:v>
                </c:pt>
                <c:pt idx="458">
                  <c:v>12.654209883019078</c:v>
                </c:pt>
                <c:pt idx="459">
                  <c:v>11.043433782364607</c:v>
                </c:pt>
                <c:pt idx="460">
                  <c:v>12.612118332753093</c:v>
                </c:pt>
                <c:pt idx="461">
                  <c:v>13.549190536898283</c:v>
                </c:pt>
                <c:pt idx="462">
                  <c:v>8.2705199197955608</c:v>
                </c:pt>
                <c:pt idx="463">
                  <c:v>10.806513362525104</c:v>
                </c:pt>
                <c:pt idx="464">
                  <c:v>12.518218409309494</c:v>
                </c:pt>
                <c:pt idx="465">
                  <c:v>17.03885922868626</c:v>
                </c:pt>
                <c:pt idx="466">
                  <c:v>10.70807775467836</c:v>
                </c:pt>
                <c:pt idx="467">
                  <c:v>15.942013490606707</c:v>
                </c:pt>
                <c:pt idx="468">
                  <c:v>15.564728181733212</c:v>
                </c:pt>
                <c:pt idx="469">
                  <c:v>12.843147282355211</c:v>
                </c:pt>
                <c:pt idx="470">
                  <c:v>16.31915655420481</c:v>
                </c:pt>
                <c:pt idx="471">
                  <c:v>9.9674611264657802</c:v>
                </c:pt>
                <c:pt idx="472">
                  <c:v>13.608524823361996</c:v>
                </c:pt>
                <c:pt idx="473">
                  <c:v>9.6377976056311674</c:v>
                </c:pt>
                <c:pt idx="474">
                  <c:v>10.426558984193932</c:v>
                </c:pt>
                <c:pt idx="475">
                  <c:v>19.279739166286049</c:v>
                </c:pt>
                <c:pt idx="476">
                  <c:v>7.5702858021728616</c:v>
                </c:pt>
                <c:pt idx="477">
                  <c:v>10.890696201796326</c:v>
                </c:pt>
                <c:pt idx="478">
                  <c:v>11.882339403672493</c:v>
                </c:pt>
                <c:pt idx="479">
                  <c:v>7.8759234193178642</c:v>
                </c:pt>
                <c:pt idx="480">
                  <c:v>19.41149890309288</c:v>
                </c:pt>
                <c:pt idx="481">
                  <c:v>13.817480478876902</c:v>
                </c:pt>
                <c:pt idx="482">
                  <c:v>11.166361199126724</c:v>
                </c:pt>
                <c:pt idx="483">
                  <c:v>11.657855688643615</c:v>
                </c:pt>
                <c:pt idx="484">
                  <c:v>8.2534613634765606</c:v>
                </c:pt>
                <c:pt idx="485">
                  <c:v>12.819721052824212</c:v>
                </c:pt>
                <c:pt idx="486">
                  <c:v>10.002445429036593</c:v>
                </c:pt>
                <c:pt idx="487">
                  <c:v>7.6960413382398967</c:v>
                </c:pt>
                <c:pt idx="488">
                  <c:v>9.7799113041489765</c:v>
                </c:pt>
                <c:pt idx="489">
                  <c:v>13.108470224938978</c:v>
                </c:pt>
                <c:pt idx="490">
                  <c:v>8.9696698961010828</c:v>
                </c:pt>
                <c:pt idx="491">
                  <c:v>17.025890103724645</c:v>
                </c:pt>
                <c:pt idx="492">
                  <c:v>11.778183641552284</c:v>
                </c:pt>
                <c:pt idx="493">
                  <c:v>14.941356985265568</c:v>
                </c:pt>
                <c:pt idx="494">
                  <c:v>5.4744652817913213</c:v>
                </c:pt>
                <c:pt idx="495">
                  <c:v>7.0668453034412488</c:v>
                </c:pt>
                <c:pt idx="496">
                  <c:v>13.019566109190382</c:v>
                </c:pt>
                <c:pt idx="497">
                  <c:v>9.3337033836562515</c:v>
                </c:pt>
                <c:pt idx="498">
                  <c:v>8.4102237854743773</c:v>
                </c:pt>
                <c:pt idx="499">
                  <c:v>10.534053632928959</c:v>
                </c:pt>
                <c:pt idx="500">
                  <c:v>13.115427856939768</c:v>
                </c:pt>
                <c:pt idx="501">
                  <c:v>15.066483413657188</c:v>
                </c:pt>
                <c:pt idx="502">
                  <c:v>15.53106829310566</c:v>
                </c:pt>
                <c:pt idx="503">
                  <c:v>12.311479938780689</c:v>
                </c:pt>
                <c:pt idx="504">
                  <c:v>9.905042567974391</c:v>
                </c:pt>
                <c:pt idx="505">
                  <c:v>15.735040856841664</c:v>
                </c:pt>
                <c:pt idx="506">
                  <c:v>13.590602841163259</c:v>
                </c:pt>
                <c:pt idx="507">
                  <c:v>12.798266707089297</c:v>
                </c:pt>
                <c:pt idx="508">
                  <c:v>16.64554344065645</c:v>
                </c:pt>
                <c:pt idx="509">
                  <c:v>14.154131701678441</c:v>
                </c:pt>
                <c:pt idx="510">
                  <c:v>11.916269219864796</c:v>
                </c:pt>
                <c:pt idx="511">
                  <c:v>10.473225955190159</c:v>
                </c:pt>
                <c:pt idx="512">
                  <c:v>16.142643802051818</c:v>
                </c:pt>
                <c:pt idx="513">
                  <c:v>8.7898076865963493</c:v>
                </c:pt>
                <c:pt idx="514">
                  <c:v>13.636486369878087</c:v>
                </c:pt>
                <c:pt idx="515">
                  <c:v>13.841060414992846</c:v>
                </c:pt>
                <c:pt idx="516">
                  <c:v>12.003546223048728</c:v>
                </c:pt>
                <c:pt idx="517">
                  <c:v>16.077441361078453</c:v>
                </c:pt>
                <c:pt idx="518">
                  <c:v>8.0552058631198094</c:v>
                </c:pt>
                <c:pt idx="519">
                  <c:v>13.885606886450482</c:v>
                </c:pt>
                <c:pt idx="520">
                  <c:v>8.4268060171932753</c:v>
                </c:pt>
                <c:pt idx="521">
                  <c:v>12.319101819308241</c:v>
                </c:pt>
                <c:pt idx="522">
                  <c:v>13.424827206014996</c:v>
                </c:pt>
                <c:pt idx="523">
                  <c:v>9.7292154934993178</c:v>
                </c:pt>
                <c:pt idx="524">
                  <c:v>11.466244986500962</c:v>
                </c:pt>
                <c:pt idx="525">
                  <c:v>13.157718292929903</c:v>
                </c:pt>
                <c:pt idx="526">
                  <c:v>12.114630966005144</c:v>
                </c:pt>
                <c:pt idx="527">
                  <c:v>11.915781040146127</c:v>
                </c:pt>
                <c:pt idx="528">
                  <c:v>11.230339065888264</c:v>
                </c:pt>
                <c:pt idx="529">
                  <c:v>5.7358791162794738</c:v>
                </c:pt>
                <c:pt idx="530">
                  <c:v>14.913164294648906</c:v>
                </c:pt>
                <c:pt idx="531">
                  <c:v>7.2129981155794258</c:v>
                </c:pt>
                <c:pt idx="532">
                  <c:v>19.230757833268221</c:v>
                </c:pt>
                <c:pt idx="533">
                  <c:v>11.976230640221262</c:v>
                </c:pt>
                <c:pt idx="534">
                  <c:v>8.5457215357488323</c:v>
                </c:pt>
                <c:pt idx="535">
                  <c:v>9.2150750758576727</c:v>
                </c:pt>
                <c:pt idx="536">
                  <c:v>15.113977890539434</c:v>
                </c:pt>
                <c:pt idx="537">
                  <c:v>13.267987023632154</c:v>
                </c:pt>
                <c:pt idx="538">
                  <c:v>5.5856811428858322</c:v>
                </c:pt>
                <c:pt idx="539">
                  <c:v>16.89696909548978</c:v>
                </c:pt>
                <c:pt idx="540">
                  <c:v>12.7411303696832</c:v>
                </c:pt>
                <c:pt idx="541">
                  <c:v>10.665047013410968</c:v>
                </c:pt>
                <c:pt idx="542">
                  <c:v>14.213968712558264</c:v>
                </c:pt>
                <c:pt idx="543">
                  <c:v>9.0889340544677211</c:v>
                </c:pt>
                <c:pt idx="544">
                  <c:v>12.76549212156131</c:v>
                </c:pt>
                <c:pt idx="545">
                  <c:v>10.881365607376516</c:v>
                </c:pt>
                <c:pt idx="546">
                  <c:v>7.6305942392639441</c:v>
                </c:pt>
                <c:pt idx="547">
                  <c:v>8.1360619091835567</c:v>
                </c:pt>
                <c:pt idx="548">
                  <c:v>6.8256166171374595</c:v>
                </c:pt>
                <c:pt idx="549">
                  <c:v>9.9999806684141586</c:v>
                </c:pt>
                <c:pt idx="550">
                  <c:v>12.469339323844212</c:v>
                </c:pt>
                <c:pt idx="551">
                  <c:v>13.387641564495823</c:v>
                </c:pt>
                <c:pt idx="552">
                  <c:v>9.3479682437910103</c:v>
                </c:pt>
                <c:pt idx="553">
                  <c:v>12.271354201887881</c:v>
                </c:pt>
                <c:pt idx="554">
                  <c:v>15.624791511044076</c:v>
                </c:pt>
                <c:pt idx="555">
                  <c:v>8.0983591691555752</c:v>
                </c:pt>
                <c:pt idx="556">
                  <c:v>12.644478928904858</c:v>
                </c:pt>
                <c:pt idx="557">
                  <c:v>13.816553090629212</c:v>
                </c:pt>
                <c:pt idx="558">
                  <c:v>14.101211251356002</c:v>
                </c:pt>
                <c:pt idx="559">
                  <c:v>13.405451336408143</c:v>
                </c:pt>
                <c:pt idx="560">
                  <c:v>11.014874051916518</c:v>
                </c:pt>
                <c:pt idx="561">
                  <c:v>14.795644634401018</c:v>
                </c:pt>
                <c:pt idx="562">
                  <c:v>14.729868929501176</c:v>
                </c:pt>
                <c:pt idx="563">
                  <c:v>13.174898300443445</c:v>
                </c:pt>
                <c:pt idx="564">
                  <c:v>12.763976675631588</c:v>
                </c:pt>
                <c:pt idx="565">
                  <c:v>10.567550436384375</c:v>
                </c:pt>
                <c:pt idx="566">
                  <c:v>16.367378498063783</c:v>
                </c:pt>
                <c:pt idx="567">
                  <c:v>16.722946773601912</c:v>
                </c:pt>
                <c:pt idx="568">
                  <c:v>13.773968763982653</c:v>
                </c:pt>
                <c:pt idx="569">
                  <c:v>6.2688682337293402</c:v>
                </c:pt>
                <c:pt idx="570">
                  <c:v>15.833255527917647</c:v>
                </c:pt>
                <c:pt idx="571">
                  <c:v>13.714634034825082</c:v>
                </c:pt>
                <c:pt idx="572">
                  <c:v>10.848989296799235</c:v>
                </c:pt>
                <c:pt idx="573">
                  <c:v>8.9374741983245301</c:v>
                </c:pt>
                <c:pt idx="574">
                  <c:v>15.237737779845471</c:v>
                </c:pt>
                <c:pt idx="575">
                  <c:v>14.117771850054442</c:v>
                </c:pt>
                <c:pt idx="576">
                  <c:v>13.412141423170308</c:v>
                </c:pt>
                <c:pt idx="577">
                  <c:v>12.561190804493885</c:v>
                </c:pt>
                <c:pt idx="578">
                  <c:v>10.287598640235441</c:v>
                </c:pt>
                <c:pt idx="579">
                  <c:v>11.086503222077974</c:v>
                </c:pt>
                <c:pt idx="580">
                  <c:v>12.550785418396531</c:v>
                </c:pt>
                <c:pt idx="581">
                  <c:v>13.118185152473282</c:v>
                </c:pt>
                <c:pt idx="582">
                  <c:v>9.1196742243077775</c:v>
                </c:pt>
                <c:pt idx="583">
                  <c:v>13.577826758194092</c:v>
                </c:pt>
                <c:pt idx="584">
                  <c:v>10.039336949630844</c:v>
                </c:pt>
                <c:pt idx="585">
                  <c:v>9.9453118563342304</c:v>
                </c:pt>
                <c:pt idx="586">
                  <c:v>12.814129935902997</c:v>
                </c:pt>
                <c:pt idx="587">
                  <c:v>10.524291199216144</c:v>
                </c:pt>
                <c:pt idx="588">
                  <c:v>14.138185797996652</c:v>
                </c:pt>
                <c:pt idx="589">
                  <c:v>17.079690473583621</c:v>
                </c:pt>
                <c:pt idx="590">
                  <c:v>6.4931825972280119</c:v>
                </c:pt>
                <c:pt idx="591">
                  <c:v>14.189384639579961</c:v>
                </c:pt>
                <c:pt idx="592">
                  <c:v>10.876366600978734</c:v>
                </c:pt>
                <c:pt idx="593">
                  <c:v>11.46026438127998</c:v>
                </c:pt>
                <c:pt idx="594">
                  <c:v>11.983581569278831</c:v>
                </c:pt>
                <c:pt idx="595">
                  <c:v>5.8992300926658903</c:v>
                </c:pt>
                <c:pt idx="596">
                  <c:v>9.40001146004216</c:v>
                </c:pt>
                <c:pt idx="597">
                  <c:v>21.515561272702932</c:v>
                </c:pt>
                <c:pt idx="598">
                  <c:v>15.972318508545239</c:v>
                </c:pt>
                <c:pt idx="599">
                  <c:v>11.337783499721048</c:v>
                </c:pt>
                <c:pt idx="600">
                  <c:v>16.19274116737386</c:v>
                </c:pt>
                <c:pt idx="601">
                  <c:v>13.089710204964634</c:v>
                </c:pt>
                <c:pt idx="602">
                  <c:v>13.929712706476115</c:v>
                </c:pt>
                <c:pt idx="603">
                  <c:v>9.8328264152477587</c:v>
                </c:pt>
                <c:pt idx="604">
                  <c:v>9.7281252619155119</c:v>
                </c:pt>
                <c:pt idx="605">
                  <c:v>11.066853638847666</c:v>
                </c:pt>
                <c:pt idx="606">
                  <c:v>10.604250271873815</c:v>
                </c:pt>
                <c:pt idx="607">
                  <c:v>9.0703604848794726</c:v>
                </c:pt>
                <c:pt idx="608">
                  <c:v>9.2809451233861644</c:v>
                </c:pt>
                <c:pt idx="609">
                  <c:v>10.619671081286231</c:v>
                </c:pt>
                <c:pt idx="610">
                  <c:v>14.523659932527467</c:v>
                </c:pt>
                <c:pt idx="611">
                  <c:v>12.430993365269185</c:v>
                </c:pt>
                <c:pt idx="612">
                  <c:v>11.146013537283551</c:v>
                </c:pt>
                <c:pt idx="613">
                  <c:v>11.466133511773137</c:v>
                </c:pt>
                <c:pt idx="614">
                  <c:v>15.0689784175906</c:v>
                </c:pt>
                <c:pt idx="615">
                  <c:v>16.984784738232676</c:v>
                </c:pt>
                <c:pt idx="616">
                  <c:v>13.513662286867378</c:v>
                </c:pt>
                <c:pt idx="617">
                  <c:v>8.4908965777208216</c:v>
                </c:pt>
                <c:pt idx="618">
                  <c:v>10.063789175600421</c:v>
                </c:pt>
                <c:pt idx="619">
                  <c:v>11.045516972041428</c:v>
                </c:pt>
                <c:pt idx="620">
                  <c:v>11.131787760370372</c:v>
                </c:pt>
                <c:pt idx="621">
                  <c:v>9.8657814359238571</c:v>
                </c:pt>
                <c:pt idx="622">
                  <c:v>13.475794798347989</c:v>
                </c:pt>
                <c:pt idx="623">
                  <c:v>18.106686804318596</c:v>
                </c:pt>
                <c:pt idx="624">
                  <c:v>10.25210174728268</c:v>
                </c:pt>
                <c:pt idx="625">
                  <c:v>15.445335198140221</c:v>
                </c:pt>
                <c:pt idx="626">
                  <c:v>11.366854866359521</c:v>
                </c:pt>
                <c:pt idx="627">
                  <c:v>8.3470621352972945</c:v>
                </c:pt>
                <c:pt idx="628">
                  <c:v>12.447126734022257</c:v>
                </c:pt>
                <c:pt idx="629">
                  <c:v>7.9474280587594182</c:v>
                </c:pt>
                <c:pt idx="630">
                  <c:v>11.890803159737819</c:v>
                </c:pt>
                <c:pt idx="631">
                  <c:v>9.539394663923602</c:v>
                </c:pt>
                <c:pt idx="632">
                  <c:v>11.696142927154916</c:v>
                </c:pt>
                <c:pt idx="633">
                  <c:v>17.104685131033079</c:v>
                </c:pt>
                <c:pt idx="634">
                  <c:v>12.545718067500804</c:v>
                </c:pt>
                <c:pt idx="635">
                  <c:v>13.698808152835623</c:v>
                </c:pt>
                <c:pt idx="636">
                  <c:v>9.0619278529558009</c:v>
                </c:pt>
                <c:pt idx="637">
                  <c:v>12.214919766108704</c:v>
                </c:pt>
                <c:pt idx="638">
                  <c:v>10.188525426986962</c:v>
                </c:pt>
                <c:pt idx="639">
                  <c:v>12.425886575350958</c:v>
                </c:pt>
                <c:pt idx="640">
                  <c:v>11.804158258722969</c:v>
                </c:pt>
                <c:pt idx="641">
                  <c:v>12.53234729756924</c:v>
                </c:pt>
                <c:pt idx="642">
                  <c:v>17.785429203211919</c:v>
                </c:pt>
                <c:pt idx="643">
                  <c:v>17.728888660929762</c:v>
                </c:pt>
                <c:pt idx="644">
                  <c:v>15.197001858457071</c:v>
                </c:pt>
                <c:pt idx="645">
                  <c:v>11.725056716772984</c:v>
                </c:pt>
                <c:pt idx="646">
                  <c:v>11.551222950538035</c:v>
                </c:pt>
                <c:pt idx="647">
                  <c:v>9.7425283232113511</c:v>
                </c:pt>
                <c:pt idx="648">
                  <c:v>10.739075428870525</c:v>
                </c:pt>
                <c:pt idx="649">
                  <c:v>11.037705874868992</c:v>
                </c:pt>
                <c:pt idx="650">
                  <c:v>14.202938103401637</c:v>
                </c:pt>
                <c:pt idx="651">
                  <c:v>15.36447857923077</c:v>
                </c:pt>
                <c:pt idx="652">
                  <c:v>13.012848375399377</c:v>
                </c:pt>
                <c:pt idx="653">
                  <c:v>16.176203785090451</c:v>
                </c:pt>
                <c:pt idx="654">
                  <c:v>8.5910237712505477</c:v>
                </c:pt>
                <c:pt idx="655">
                  <c:v>14.768380670349353</c:v>
                </c:pt>
                <c:pt idx="656">
                  <c:v>13.275303674427231</c:v>
                </c:pt>
                <c:pt idx="657">
                  <c:v>12.103004357464616</c:v>
                </c:pt>
                <c:pt idx="658">
                  <c:v>9.8006608272646076</c:v>
                </c:pt>
                <c:pt idx="659">
                  <c:v>13.301761629808507</c:v>
                </c:pt>
                <c:pt idx="660">
                  <c:v>11.272843664895623</c:v>
                </c:pt>
                <c:pt idx="661">
                  <c:v>8.865737355115165</c:v>
                </c:pt>
                <c:pt idx="662">
                  <c:v>14.291410207808836</c:v>
                </c:pt>
                <c:pt idx="663">
                  <c:v>13.893608667082033</c:v>
                </c:pt>
                <c:pt idx="664">
                  <c:v>7.4647827101001649</c:v>
                </c:pt>
                <c:pt idx="665">
                  <c:v>12.198359522230163</c:v>
                </c:pt>
                <c:pt idx="666">
                  <c:v>17.366468467630444</c:v>
                </c:pt>
                <c:pt idx="667">
                  <c:v>12.95698092860756</c:v>
                </c:pt>
                <c:pt idx="668">
                  <c:v>10.747356015544902</c:v>
                </c:pt>
                <c:pt idx="669">
                  <c:v>12.284767241236768</c:v>
                </c:pt>
                <c:pt idx="670">
                  <c:v>17.569563532451237</c:v>
                </c:pt>
                <c:pt idx="671">
                  <c:v>13.520066484951675</c:v>
                </c:pt>
                <c:pt idx="672">
                  <c:v>7.7895460700263914</c:v>
                </c:pt>
                <c:pt idx="673">
                  <c:v>13.931815859149586</c:v>
                </c:pt>
                <c:pt idx="674">
                  <c:v>11.566539062939153</c:v>
                </c:pt>
                <c:pt idx="675">
                  <c:v>10.122882055500389</c:v>
                </c:pt>
                <c:pt idx="676">
                  <c:v>8.8097747889476121</c:v>
                </c:pt>
                <c:pt idx="677">
                  <c:v>16.604790944957585</c:v>
                </c:pt>
                <c:pt idx="678">
                  <c:v>10.10479711309187</c:v>
                </c:pt>
                <c:pt idx="679">
                  <c:v>19.081208347136425</c:v>
                </c:pt>
                <c:pt idx="680">
                  <c:v>11.290926999763455</c:v>
                </c:pt>
                <c:pt idx="681">
                  <c:v>9.7638072699144089</c:v>
                </c:pt>
                <c:pt idx="682">
                  <c:v>15.109595036507992</c:v>
                </c:pt>
                <c:pt idx="683">
                  <c:v>9.3639397518864413</c:v>
                </c:pt>
                <c:pt idx="684">
                  <c:v>18.286825420012633</c:v>
                </c:pt>
                <c:pt idx="685">
                  <c:v>11.399625622515373</c:v>
                </c:pt>
                <c:pt idx="686">
                  <c:v>13.638638037502075</c:v>
                </c:pt>
                <c:pt idx="687">
                  <c:v>17.417895329469445</c:v>
                </c:pt>
                <c:pt idx="688">
                  <c:v>10.801540731856923</c:v>
                </c:pt>
                <c:pt idx="689">
                  <c:v>12.127178350004074</c:v>
                </c:pt>
                <c:pt idx="690">
                  <c:v>11.874719451524015</c:v>
                </c:pt>
                <c:pt idx="691">
                  <c:v>12.542650296113836</c:v>
                </c:pt>
                <c:pt idx="692">
                  <c:v>13.314973366405265</c:v>
                </c:pt>
                <c:pt idx="693">
                  <c:v>11.414972679195131</c:v>
                </c:pt>
                <c:pt idx="694">
                  <c:v>13.279356037199708</c:v>
                </c:pt>
                <c:pt idx="695">
                  <c:v>10.575881051784156</c:v>
                </c:pt>
                <c:pt idx="696">
                  <c:v>14.217370087522921</c:v>
                </c:pt>
                <c:pt idx="697">
                  <c:v>10.168125058897507</c:v>
                </c:pt>
                <c:pt idx="698">
                  <c:v>6.7328951156858032</c:v>
                </c:pt>
                <c:pt idx="699">
                  <c:v>5.9447161560286164</c:v>
                </c:pt>
                <c:pt idx="700">
                  <c:v>13.558459732318489</c:v>
                </c:pt>
                <c:pt idx="701">
                  <c:v>10.700737204808679</c:v>
                </c:pt>
                <c:pt idx="702">
                  <c:v>12.23745483831388</c:v>
                </c:pt>
                <c:pt idx="703">
                  <c:v>11.589693180880287</c:v>
                </c:pt>
                <c:pt idx="704">
                  <c:v>16.252850054952919</c:v>
                </c:pt>
                <c:pt idx="705">
                  <c:v>10.885302534307547</c:v>
                </c:pt>
                <c:pt idx="706">
                  <c:v>12.068546454343119</c:v>
                </c:pt>
                <c:pt idx="707">
                  <c:v>11.891684944254557</c:v>
                </c:pt>
                <c:pt idx="708">
                  <c:v>17.765762081104025</c:v>
                </c:pt>
                <c:pt idx="709">
                  <c:v>13.043998700445053</c:v>
                </c:pt>
                <c:pt idx="710">
                  <c:v>8.1829225873887719</c:v>
                </c:pt>
                <c:pt idx="711">
                  <c:v>10.876713097123414</c:v>
                </c:pt>
                <c:pt idx="712">
                  <c:v>5.5008476984976511</c:v>
                </c:pt>
                <c:pt idx="713">
                  <c:v>8.6548704642393357</c:v>
                </c:pt>
                <c:pt idx="714">
                  <c:v>10.828403897372084</c:v>
                </c:pt>
                <c:pt idx="715">
                  <c:v>10.869242835873933</c:v>
                </c:pt>
                <c:pt idx="716">
                  <c:v>13.828171760933579</c:v>
                </c:pt>
                <c:pt idx="717">
                  <c:v>16.592527949484889</c:v>
                </c:pt>
                <c:pt idx="718">
                  <c:v>11.137645971313283</c:v>
                </c:pt>
                <c:pt idx="719">
                  <c:v>5.9398823069748339</c:v>
                </c:pt>
                <c:pt idx="720">
                  <c:v>12.842281841415504</c:v>
                </c:pt>
                <c:pt idx="721">
                  <c:v>14.338600819193362</c:v>
                </c:pt>
                <c:pt idx="722">
                  <c:v>13.248368517299433</c:v>
                </c:pt>
                <c:pt idx="723">
                  <c:v>16.847288310678259</c:v>
                </c:pt>
                <c:pt idx="724">
                  <c:v>6.2125803509617636</c:v>
                </c:pt>
                <c:pt idx="725">
                  <c:v>13.558340406590615</c:v>
                </c:pt>
                <c:pt idx="726">
                  <c:v>14.959681023552495</c:v>
                </c:pt>
                <c:pt idx="727">
                  <c:v>10.791647968303446</c:v>
                </c:pt>
                <c:pt idx="728">
                  <c:v>8.6194999654380293</c:v>
                </c:pt>
                <c:pt idx="729">
                  <c:v>9.2690246415747559</c:v>
                </c:pt>
                <c:pt idx="730">
                  <c:v>5.1005862070014008</c:v>
                </c:pt>
                <c:pt idx="731">
                  <c:v>10.538548047850602</c:v>
                </c:pt>
                <c:pt idx="732">
                  <c:v>13.056785056789725</c:v>
                </c:pt>
                <c:pt idx="733">
                  <c:v>13.282492402411041</c:v>
                </c:pt>
                <c:pt idx="734">
                  <c:v>14.306176084630698</c:v>
                </c:pt>
                <c:pt idx="735">
                  <c:v>16.863646421913643</c:v>
                </c:pt>
                <c:pt idx="736">
                  <c:v>7.9958654901133972</c:v>
                </c:pt>
                <c:pt idx="737">
                  <c:v>9.9517623951852254</c:v>
                </c:pt>
                <c:pt idx="738">
                  <c:v>15.057061774315356</c:v>
                </c:pt>
                <c:pt idx="739">
                  <c:v>9.2292337564836764</c:v>
                </c:pt>
                <c:pt idx="740">
                  <c:v>9.6365203756828954</c:v>
                </c:pt>
                <c:pt idx="741">
                  <c:v>8.6848186044231319</c:v>
                </c:pt>
                <c:pt idx="742">
                  <c:v>11.097082403551916</c:v>
                </c:pt>
                <c:pt idx="743">
                  <c:v>15.921984721773992</c:v>
                </c:pt>
                <c:pt idx="744">
                  <c:v>14.57214273242592</c:v>
                </c:pt>
                <c:pt idx="745">
                  <c:v>12.098640408052507</c:v>
                </c:pt>
                <c:pt idx="746">
                  <c:v>9.1558821454161077</c:v>
                </c:pt>
                <c:pt idx="747">
                  <c:v>19.800183658928894</c:v>
                </c:pt>
                <c:pt idx="748">
                  <c:v>7.0850157104796843</c:v>
                </c:pt>
                <c:pt idx="749">
                  <c:v>10.056619595028911</c:v>
                </c:pt>
                <c:pt idx="750">
                  <c:v>9.0941233213421704</c:v>
                </c:pt>
                <c:pt idx="751">
                  <c:v>11.576929493747214</c:v>
                </c:pt>
                <c:pt idx="752">
                  <c:v>7.4545394918503716</c:v>
                </c:pt>
                <c:pt idx="753">
                  <c:v>15.218926204902264</c:v>
                </c:pt>
                <c:pt idx="754">
                  <c:v>12.550884276169089</c:v>
                </c:pt>
                <c:pt idx="755">
                  <c:v>12.066045267279636</c:v>
                </c:pt>
                <c:pt idx="756">
                  <c:v>12.665164173575057</c:v>
                </c:pt>
                <c:pt idx="757">
                  <c:v>8.9948893806916761</c:v>
                </c:pt>
                <c:pt idx="758">
                  <c:v>11.278640804696568</c:v>
                </c:pt>
                <c:pt idx="759">
                  <c:v>4.3781530531988313</c:v>
                </c:pt>
                <c:pt idx="760">
                  <c:v>8.0455237018662658</c:v>
                </c:pt>
                <c:pt idx="761">
                  <c:v>12.645255400338693</c:v>
                </c:pt>
                <c:pt idx="762">
                  <c:v>11.263803229951147</c:v>
                </c:pt>
                <c:pt idx="763">
                  <c:v>10.742434918249062</c:v>
                </c:pt>
                <c:pt idx="764">
                  <c:v>14.793252965557146</c:v>
                </c:pt>
                <c:pt idx="765">
                  <c:v>9.8256029258035085</c:v>
                </c:pt>
                <c:pt idx="766">
                  <c:v>16.436466083165975</c:v>
                </c:pt>
                <c:pt idx="767">
                  <c:v>14.311669767682595</c:v>
                </c:pt>
                <c:pt idx="768">
                  <c:v>14.020766301216412</c:v>
                </c:pt>
                <c:pt idx="769">
                  <c:v>13.411783470428535</c:v>
                </c:pt>
                <c:pt idx="770">
                  <c:v>13.387852021053034</c:v>
                </c:pt>
                <c:pt idx="771">
                  <c:v>15.128926724472235</c:v>
                </c:pt>
                <c:pt idx="772">
                  <c:v>15.780831336413211</c:v>
                </c:pt>
                <c:pt idx="773">
                  <c:v>13.472810859277393</c:v>
                </c:pt>
                <c:pt idx="774">
                  <c:v>11.87060443451514</c:v>
                </c:pt>
                <c:pt idx="775">
                  <c:v>9.7601951126068549</c:v>
                </c:pt>
                <c:pt idx="776">
                  <c:v>12.560915547943157</c:v>
                </c:pt>
                <c:pt idx="777">
                  <c:v>11.412757462571275</c:v>
                </c:pt>
                <c:pt idx="778">
                  <c:v>15.984200172270681</c:v>
                </c:pt>
                <c:pt idx="779">
                  <c:v>11.490935758839022</c:v>
                </c:pt>
                <c:pt idx="780">
                  <c:v>11.431580874640595</c:v>
                </c:pt>
                <c:pt idx="781">
                  <c:v>8.435733647337198</c:v>
                </c:pt>
                <c:pt idx="782">
                  <c:v>14.248391154508649</c:v>
                </c:pt>
                <c:pt idx="783">
                  <c:v>13.307228905712368</c:v>
                </c:pt>
                <c:pt idx="784">
                  <c:v>15.11433986044139</c:v>
                </c:pt>
                <c:pt idx="785">
                  <c:v>12.029456298595917</c:v>
                </c:pt>
                <c:pt idx="786">
                  <c:v>11.131774735402839</c:v>
                </c:pt>
                <c:pt idx="787">
                  <c:v>17.744947947110361</c:v>
                </c:pt>
                <c:pt idx="788">
                  <c:v>8.6843227011889805</c:v>
                </c:pt>
                <c:pt idx="789">
                  <c:v>9.9244306656730021</c:v>
                </c:pt>
                <c:pt idx="790">
                  <c:v>16.62085177085109</c:v>
                </c:pt>
                <c:pt idx="791">
                  <c:v>10.968204656652665</c:v>
                </c:pt>
                <c:pt idx="792">
                  <c:v>11.434354153904188</c:v>
                </c:pt>
                <c:pt idx="793">
                  <c:v>14.151483684306026</c:v>
                </c:pt>
                <c:pt idx="794">
                  <c:v>9.8411926958636915</c:v>
                </c:pt>
                <c:pt idx="795">
                  <c:v>14.275683544963679</c:v>
                </c:pt>
                <c:pt idx="796">
                  <c:v>11.750131372851914</c:v>
                </c:pt>
                <c:pt idx="797">
                  <c:v>13.198496867935454</c:v>
                </c:pt>
                <c:pt idx="798">
                  <c:v>16.645995652692122</c:v>
                </c:pt>
                <c:pt idx="799">
                  <c:v>12.388167007014031</c:v>
                </c:pt>
                <c:pt idx="800">
                  <c:v>13.52028021431213</c:v>
                </c:pt>
                <c:pt idx="801">
                  <c:v>9.3169207824214553</c:v>
                </c:pt>
                <c:pt idx="802">
                  <c:v>12.958299847990414</c:v>
                </c:pt>
                <c:pt idx="803">
                  <c:v>11.407110171660337</c:v>
                </c:pt>
                <c:pt idx="804">
                  <c:v>14.550075573161392</c:v>
                </c:pt>
                <c:pt idx="805">
                  <c:v>11.331226469345031</c:v>
                </c:pt>
                <c:pt idx="806">
                  <c:v>18.427556270858169</c:v>
                </c:pt>
                <c:pt idx="807">
                  <c:v>13.500444071053021</c:v>
                </c:pt>
                <c:pt idx="808">
                  <c:v>10.910703742149565</c:v>
                </c:pt>
                <c:pt idx="809">
                  <c:v>11.308174125604882</c:v>
                </c:pt>
                <c:pt idx="810">
                  <c:v>16.703830615341431</c:v>
                </c:pt>
                <c:pt idx="811">
                  <c:v>13.210124056050377</c:v>
                </c:pt>
                <c:pt idx="812">
                  <c:v>16.062306135666425</c:v>
                </c:pt>
                <c:pt idx="813">
                  <c:v>10.607987831840253</c:v>
                </c:pt>
                <c:pt idx="814">
                  <c:v>11.504733869655906</c:v>
                </c:pt>
                <c:pt idx="815">
                  <c:v>9.8499157197461287</c:v>
                </c:pt>
                <c:pt idx="816">
                  <c:v>18.638074840758982</c:v>
                </c:pt>
                <c:pt idx="817">
                  <c:v>11.905245990286078</c:v>
                </c:pt>
                <c:pt idx="818">
                  <c:v>8.5049890821290397</c:v>
                </c:pt>
                <c:pt idx="819">
                  <c:v>15.034141257586825</c:v>
                </c:pt>
                <c:pt idx="820">
                  <c:v>14.84813424277602</c:v>
                </c:pt>
                <c:pt idx="821">
                  <c:v>10.347628084912207</c:v>
                </c:pt>
                <c:pt idx="822">
                  <c:v>13.948427123467336</c:v>
                </c:pt>
                <c:pt idx="823">
                  <c:v>17.382837287519131</c:v>
                </c:pt>
                <c:pt idx="824">
                  <c:v>8.3764895396930115</c:v>
                </c:pt>
                <c:pt idx="825">
                  <c:v>11.074260938036298</c:v>
                </c:pt>
                <c:pt idx="826">
                  <c:v>7.7679039187580665</c:v>
                </c:pt>
                <c:pt idx="827">
                  <c:v>11.999562773243682</c:v>
                </c:pt>
                <c:pt idx="828">
                  <c:v>15.946979555751245</c:v>
                </c:pt>
                <c:pt idx="829">
                  <c:v>15.235799117053114</c:v>
                </c:pt>
                <c:pt idx="830">
                  <c:v>8.087044697028869</c:v>
                </c:pt>
                <c:pt idx="831">
                  <c:v>10.75093175128875</c:v>
                </c:pt>
                <c:pt idx="832">
                  <c:v>11.831349396576663</c:v>
                </c:pt>
                <c:pt idx="833">
                  <c:v>18.264710242856168</c:v>
                </c:pt>
                <c:pt idx="834">
                  <c:v>18.028034796471864</c:v>
                </c:pt>
                <c:pt idx="835">
                  <c:v>4.6438176365616579</c:v>
                </c:pt>
                <c:pt idx="836">
                  <c:v>15.593975215130019</c:v>
                </c:pt>
                <c:pt idx="837">
                  <c:v>10.713334179303033</c:v>
                </c:pt>
                <c:pt idx="838">
                  <c:v>5.8244356695390804</c:v>
                </c:pt>
                <c:pt idx="839">
                  <c:v>9.2150933353684596</c:v>
                </c:pt>
                <c:pt idx="840">
                  <c:v>9.1080905475178291</c:v>
                </c:pt>
                <c:pt idx="841">
                  <c:v>14.792168503711615</c:v>
                </c:pt>
                <c:pt idx="842">
                  <c:v>9.8882132967069314</c:v>
                </c:pt>
                <c:pt idx="843">
                  <c:v>13.714186894779253</c:v>
                </c:pt>
                <c:pt idx="844">
                  <c:v>7.4931384657440994</c:v>
                </c:pt>
                <c:pt idx="845">
                  <c:v>13.105640100406772</c:v>
                </c:pt>
                <c:pt idx="846">
                  <c:v>11.206070637688661</c:v>
                </c:pt>
                <c:pt idx="847">
                  <c:v>12.2159538349435</c:v>
                </c:pt>
                <c:pt idx="848">
                  <c:v>9.5210893853048724</c:v>
                </c:pt>
                <c:pt idx="849">
                  <c:v>15.212112559107879</c:v>
                </c:pt>
                <c:pt idx="850">
                  <c:v>9.666395914748616</c:v>
                </c:pt>
                <c:pt idx="851">
                  <c:v>14.232363588893746</c:v>
                </c:pt>
                <c:pt idx="852">
                  <c:v>10.882330979015968</c:v>
                </c:pt>
                <c:pt idx="853">
                  <c:v>8.0764046241358596</c:v>
                </c:pt>
                <c:pt idx="854">
                  <c:v>14.343133602745045</c:v>
                </c:pt>
                <c:pt idx="855">
                  <c:v>14.505492075754116</c:v>
                </c:pt>
                <c:pt idx="856">
                  <c:v>6.8992981455189959</c:v>
                </c:pt>
                <c:pt idx="857">
                  <c:v>14.542595342402656</c:v>
                </c:pt>
                <c:pt idx="858">
                  <c:v>10.816258060982287</c:v>
                </c:pt>
                <c:pt idx="859">
                  <c:v>12.087117763227203</c:v>
                </c:pt>
                <c:pt idx="860">
                  <c:v>14.68042255157556</c:v>
                </c:pt>
                <c:pt idx="861">
                  <c:v>11.712728766007324</c:v>
                </c:pt>
                <c:pt idx="862">
                  <c:v>13.564563513430036</c:v>
                </c:pt>
                <c:pt idx="863">
                  <c:v>15.276197569128097</c:v>
                </c:pt>
                <c:pt idx="864">
                  <c:v>14.980302710452939</c:v>
                </c:pt>
                <c:pt idx="865">
                  <c:v>10.270340573117076</c:v>
                </c:pt>
                <c:pt idx="866">
                  <c:v>15.317377134274853</c:v>
                </c:pt>
                <c:pt idx="867">
                  <c:v>13.897722612301948</c:v>
                </c:pt>
                <c:pt idx="868">
                  <c:v>7.2313381073324532</c:v>
                </c:pt>
                <c:pt idx="869">
                  <c:v>13.353790930801601</c:v>
                </c:pt>
                <c:pt idx="870">
                  <c:v>11.272999764405018</c:v>
                </c:pt>
                <c:pt idx="871">
                  <c:v>10.394596093789756</c:v>
                </c:pt>
                <c:pt idx="872">
                  <c:v>7.2141475717570014</c:v>
                </c:pt>
                <c:pt idx="873">
                  <c:v>15.123115105026294</c:v>
                </c:pt>
                <c:pt idx="874">
                  <c:v>11.679623449498518</c:v>
                </c:pt>
                <c:pt idx="875">
                  <c:v>17.592693181743115</c:v>
                </c:pt>
                <c:pt idx="876">
                  <c:v>12.536985851102509</c:v>
                </c:pt>
                <c:pt idx="877">
                  <c:v>11.753011988557688</c:v>
                </c:pt>
                <c:pt idx="878">
                  <c:v>18.043742948166113</c:v>
                </c:pt>
                <c:pt idx="879">
                  <c:v>15.667491046944996</c:v>
                </c:pt>
                <c:pt idx="880">
                  <c:v>15.348845895226294</c:v>
                </c:pt>
                <c:pt idx="881">
                  <c:v>14.717080922063897</c:v>
                </c:pt>
                <c:pt idx="882">
                  <c:v>14.003925781105668</c:v>
                </c:pt>
                <c:pt idx="883">
                  <c:v>12.012993429759556</c:v>
                </c:pt>
                <c:pt idx="884">
                  <c:v>15.741934883984783</c:v>
                </c:pt>
                <c:pt idx="885">
                  <c:v>6.8097834142156231</c:v>
                </c:pt>
                <c:pt idx="886">
                  <c:v>14.18197526757497</c:v>
                </c:pt>
                <c:pt idx="887">
                  <c:v>10.226430284241516</c:v>
                </c:pt>
                <c:pt idx="888">
                  <c:v>8.4221824739592392</c:v>
                </c:pt>
                <c:pt idx="889">
                  <c:v>16.518218055405626</c:v>
                </c:pt>
                <c:pt idx="890">
                  <c:v>5.0267661434674418</c:v>
                </c:pt>
                <c:pt idx="891">
                  <c:v>11.43303916326129</c:v>
                </c:pt>
                <c:pt idx="892">
                  <c:v>16.506853605456165</c:v>
                </c:pt>
                <c:pt idx="893">
                  <c:v>12.005562726786959</c:v>
                </c:pt>
                <c:pt idx="894">
                  <c:v>11.996745912735179</c:v>
                </c:pt>
                <c:pt idx="895">
                  <c:v>11.500616601509561</c:v>
                </c:pt>
                <c:pt idx="896">
                  <c:v>10.459287985746734</c:v>
                </c:pt>
                <c:pt idx="897">
                  <c:v>14.225264608391363</c:v>
                </c:pt>
                <c:pt idx="898">
                  <c:v>12.708676971879395</c:v>
                </c:pt>
                <c:pt idx="899">
                  <c:v>15.53958297222713</c:v>
                </c:pt>
                <c:pt idx="900">
                  <c:v>9.4381255136906717</c:v>
                </c:pt>
                <c:pt idx="901">
                  <c:v>14.220752353370061</c:v>
                </c:pt>
                <c:pt idx="902">
                  <c:v>13.00215127929029</c:v>
                </c:pt>
                <c:pt idx="903">
                  <c:v>10.845718428921906</c:v>
                </c:pt>
                <c:pt idx="904">
                  <c:v>14.033692990888731</c:v>
                </c:pt>
                <c:pt idx="905">
                  <c:v>14.517189310401701</c:v>
                </c:pt>
                <c:pt idx="906">
                  <c:v>14.088704724114105</c:v>
                </c:pt>
                <c:pt idx="907">
                  <c:v>16.801209680485854</c:v>
                </c:pt>
                <c:pt idx="908">
                  <c:v>7.8629661202709613</c:v>
                </c:pt>
                <c:pt idx="909">
                  <c:v>17.439051962421097</c:v>
                </c:pt>
                <c:pt idx="910">
                  <c:v>5.5096879173083222</c:v>
                </c:pt>
                <c:pt idx="911">
                  <c:v>14.329697703643959</c:v>
                </c:pt>
                <c:pt idx="912">
                  <c:v>10.006829897104765</c:v>
                </c:pt>
                <c:pt idx="913">
                  <c:v>14.144995305586844</c:v>
                </c:pt>
                <c:pt idx="914">
                  <c:v>9.2212788690145207</c:v>
                </c:pt>
                <c:pt idx="915">
                  <c:v>14.561318100035418</c:v>
                </c:pt>
                <c:pt idx="916">
                  <c:v>6.6702754878788451</c:v>
                </c:pt>
                <c:pt idx="917">
                  <c:v>6.58654281096487</c:v>
                </c:pt>
                <c:pt idx="918">
                  <c:v>14.148377549122175</c:v>
                </c:pt>
                <c:pt idx="919">
                  <c:v>13.12268778278272</c:v>
                </c:pt>
                <c:pt idx="920">
                  <c:v>13.242367916813475</c:v>
                </c:pt>
                <c:pt idx="921">
                  <c:v>6.8488385123755791</c:v>
                </c:pt>
                <c:pt idx="922">
                  <c:v>11.817631165568516</c:v>
                </c:pt>
                <c:pt idx="923">
                  <c:v>15.356514447786793</c:v>
                </c:pt>
                <c:pt idx="924">
                  <c:v>14.454812520103761</c:v>
                </c:pt>
                <c:pt idx="925">
                  <c:v>15.007593360794223</c:v>
                </c:pt>
                <c:pt idx="926">
                  <c:v>12.800046160121271</c:v>
                </c:pt>
                <c:pt idx="927">
                  <c:v>11.340604014278034</c:v>
                </c:pt>
                <c:pt idx="928">
                  <c:v>9.8225398557429191</c:v>
                </c:pt>
                <c:pt idx="929">
                  <c:v>10.283631123755905</c:v>
                </c:pt>
                <c:pt idx="930">
                  <c:v>11.624825366816774</c:v>
                </c:pt>
                <c:pt idx="931">
                  <c:v>10.851739567610487</c:v>
                </c:pt>
                <c:pt idx="932">
                  <c:v>14.423828183676187</c:v>
                </c:pt>
                <c:pt idx="933">
                  <c:v>18.035494367345649</c:v>
                </c:pt>
                <c:pt idx="934">
                  <c:v>9.7381342132988937</c:v>
                </c:pt>
                <c:pt idx="935">
                  <c:v>15.06493445680378</c:v>
                </c:pt>
                <c:pt idx="936">
                  <c:v>10.578960693651307</c:v>
                </c:pt>
                <c:pt idx="937">
                  <c:v>13.557066592844743</c:v>
                </c:pt>
                <c:pt idx="938">
                  <c:v>9.0149195942245655</c:v>
                </c:pt>
                <c:pt idx="939">
                  <c:v>12.931322177573852</c:v>
                </c:pt>
                <c:pt idx="940">
                  <c:v>8.6171154568267774</c:v>
                </c:pt>
                <c:pt idx="941">
                  <c:v>6.8575479317617569</c:v>
                </c:pt>
                <c:pt idx="942">
                  <c:v>9.440715751207172</c:v>
                </c:pt>
                <c:pt idx="943">
                  <c:v>18.178932548012426</c:v>
                </c:pt>
                <c:pt idx="944">
                  <c:v>17.785713368034152</c:v>
                </c:pt>
                <c:pt idx="945">
                  <c:v>11.516894816217247</c:v>
                </c:pt>
                <c:pt idx="946">
                  <c:v>13.60003062394137</c:v>
                </c:pt>
                <c:pt idx="947">
                  <c:v>9.1990391749558569</c:v>
                </c:pt>
                <c:pt idx="948">
                  <c:v>13.378213464289409</c:v>
                </c:pt>
                <c:pt idx="949">
                  <c:v>14.049540283490796</c:v>
                </c:pt>
                <c:pt idx="950">
                  <c:v>10.66075893134501</c:v>
                </c:pt>
                <c:pt idx="951">
                  <c:v>10.259826339313195</c:v>
                </c:pt>
                <c:pt idx="952">
                  <c:v>14.099609064643346</c:v>
                </c:pt>
                <c:pt idx="953">
                  <c:v>10.106941779939476</c:v>
                </c:pt>
                <c:pt idx="954">
                  <c:v>10.09338059513199</c:v>
                </c:pt>
                <c:pt idx="955">
                  <c:v>12.610917905867549</c:v>
                </c:pt>
                <c:pt idx="956">
                  <c:v>14.581198883168989</c:v>
                </c:pt>
                <c:pt idx="957">
                  <c:v>15.651634075389563</c:v>
                </c:pt>
                <c:pt idx="958">
                  <c:v>14.851129523584834</c:v>
                </c:pt>
                <c:pt idx="959">
                  <c:v>15.314959811686649</c:v>
                </c:pt>
                <c:pt idx="960">
                  <c:v>9.4285826710294938</c:v>
                </c:pt>
                <c:pt idx="961">
                  <c:v>13.481657452474302</c:v>
                </c:pt>
                <c:pt idx="962">
                  <c:v>15.465432894901486</c:v>
                </c:pt>
                <c:pt idx="963">
                  <c:v>14.684629197325496</c:v>
                </c:pt>
                <c:pt idx="964">
                  <c:v>5.4566250719825149</c:v>
                </c:pt>
                <c:pt idx="965">
                  <c:v>9.5365133212106521</c:v>
                </c:pt>
                <c:pt idx="966">
                  <c:v>12.774165636414308</c:v>
                </c:pt>
                <c:pt idx="967">
                  <c:v>14.830165177290594</c:v>
                </c:pt>
                <c:pt idx="968">
                  <c:v>5.9460362841984367</c:v>
                </c:pt>
                <c:pt idx="969">
                  <c:v>14.02431785169065</c:v>
                </c:pt>
                <c:pt idx="970">
                  <c:v>9.839301208823759</c:v>
                </c:pt>
                <c:pt idx="971">
                  <c:v>14.21441686408386</c:v>
                </c:pt>
                <c:pt idx="972">
                  <c:v>12.685775120738715</c:v>
                </c:pt>
                <c:pt idx="973">
                  <c:v>12.911865259978546</c:v>
                </c:pt>
                <c:pt idx="974">
                  <c:v>17.487990866948081</c:v>
                </c:pt>
                <c:pt idx="975">
                  <c:v>8.6317619514795751</c:v>
                </c:pt>
                <c:pt idx="976">
                  <c:v>12.291407306539055</c:v>
                </c:pt>
                <c:pt idx="977">
                  <c:v>9.720304207714431</c:v>
                </c:pt>
                <c:pt idx="978">
                  <c:v>7.4205770594735441</c:v>
                </c:pt>
                <c:pt idx="979">
                  <c:v>14.114881047688371</c:v>
                </c:pt>
                <c:pt idx="980">
                  <c:v>11.322295565227236</c:v>
                </c:pt>
                <c:pt idx="981">
                  <c:v>10.786561500837863</c:v>
                </c:pt>
                <c:pt idx="982">
                  <c:v>13.207377211874096</c:v>
                </c:pt>
                <c:pt idx="983">
                  <c:v>14.603220267468332</c:v>
                </c:pt>
                <c:pt idx="984">
                  <c:v>14.030392662854194</c:v>
                </c:pt>
                <c:pt idx="985">
                  <c:v>11.882526482638527</c:v>
                </c:pt>
                <c:pt idx="986">
                  <c:v>14.090028213550697</c:v>
                </c:pt>
                <c:pt idx="987">
                  <c:v>15.601463675463961</c:v>
                </c:pt>
                <c:pt idx="988">
                  <c:v>12.255224309043147</c:v>
                </c:pt>
                <c:pt idx="989">
                  <c:v>15.333274008636215</c:v>
                </c:pt>
              </c:numCache>
            </c:numRef>
          </c:xVal>
          <c:yVal>
            <c:numRef>
              <c:f>Practice!$D$4:$D$993</c:f>
              <c:numCache>
                <c:formatCode>0.0</c:formatCode>
                <c:ptCount val="990"/>
                <c:pt idx="0">
                  <c:v>9.6654417523089453</c:v>
                </c:pt>
                <c:pt idx="1">
                  <c:v>8.61931002974592</c:v>
                </c:pt>
                <c:pt idx="2">
                  <c:v>6.2811650756524244</c:v>
                </c:pt>
                <c:pt idx="3">
                  <c:v>9.417176791241328</c:v>
                </c:pt>
                <c:pt idx="4">
                  <c:v>7.5338480213801047</c:v>
                </c:pt>
                <c:pt idx="5">
                  <c:v>8.6096867463108389</c:v>
                </c:pt>
                <c:pt idx="6">
                  <c:v>6.3922214455488948</c:v>
                </c:pt>
                <c:pt idx="7">
                  <c:v>6.8784174724939851</c:v>
                </c:pt>
                <c:pt idx="8">
                  <c:v>7.1661978233799584</c:v>
                </c:pt>
                <c:pt idx="9">
                  <c:v>6.2999273580656174</c:v>
                </c:pt>
                <c:pt idx="10">
                  <c:v>7.591657212661401</c:v>
                </c:pt>
                <c:pt idx="11">
                  <c:v>7.7343244224827821</c:v>
                </c:pt>
                <c:pt idx="12">
                  <c:v>10.551189045323692</c:v>
                </c:pt>
                <c:pt idx="13">
                  <c:v>9.4333033323413673</c:v>
                </c:pt>
                <c:pt idx="14">
                  <c:v>6.1613090885258108</c:v>
                </c:pt>
                <c:pt idx="15">
                  <c:v>8.4467405354773284</c:v>
                </c:pt>
                <c:pt idx="16">
                  <c:v>8.4894403354814241</c:v>
                </c:pt>
                <c:pt idx="17">
                  <c:v>8.4118701135035767</c:v>
                </c:pt>
                <c:pt idx="18">
                  <c:v>8.0023605651738983</c:v>
                </c:pt>
                <c:pt idx="19">
                  <c:v>8.3313861914880682</c:v>
                </c:pt>
                <c:pt idx="20">
                  <c:v>7.7456749681703201</c:v>
                </c:pt>
                <c:pt idx="21">
                  <c:v>9.4352606810168993</c:v>
                </c:pt>
                <c:pt idx="22">
                  <c:v>5.7703260949949291</c:v>
                </c:pt>
                <c:pt idx="23">
                  <c:v>9.0455248765057217</c:v>
                </c:pt>
                <c:pt idx="24">
                  <c:v>6.6989525886673933</c:v>
                </c:pt>
                <c:pt idx="25">
                  <c:v>7.6630577034590477</c:v>
                </c:pt>
                <c:pt idx="26">
                  <c:v>10.199291443828123</c:v>
                </c:pt>
                <c:pt idx="27">
                  <c:v>8.055815688137919</c:v>
                </c:pt>
                <c:pt idx="28">
                  <c:v>8.8103238722502919</c:v>
                </c:pt>
                <c:pt idx="29">
                  <c:v>9.3509039623164814</c:v>
                </c:pt>
                <c:pt idx="30">
                  <c:v>6.1768896183151876</c:v>
                </c:pt>
                <c:pt idx="31">
                  <c:v>6.5479582220645298</c:v>
                </c:pt>
                <c:pt idx="32">
                  <c:v>7.3152328130879773</c:v>
                </c:pt>
                <c:pt idx="33">
                  <c:v>7.4261967564133951</c:v>
                </c:pt>
                <c:pt idx="34">
                  <c:v>9.0013391890976937</c:v>
                </c:pt>
                <c:pt idx="35">
                  <c:v>9.6299161035602356</c:v>
                </c:pt>
                <c:pt idx="36">
                  <c:v>7.6633715891309375</c:v>
                </c:pt>
                <c:pt idx="37">
                  <c:v>7.5092260787189264</c:v>
                </c:pt>
                <c:pt idx="38">
                  <c:v>6.850771726413722</c:v>
                </c:pt>
                <c:pt idx="39">
                  <c:v>8.816051237929825</c:v>
                </c:pt>
                <c:pt idx="40">
                  <c:v>9.4119223214998513</c:v>
                </c:pt>
                <c:pt idx="41">
                  <c:v>8.1914433527028319</c:v>
                </c:pt>
                <c:pt idx="42">
                  <c:v>9.2008301400313552</c:v>
                </c:pt>
                <c:pt idx="43">
                  <c:v>8.4775318605201431</c:v>
                </c:pt>
                <c:pt idx="44">
                  <c:v>6.9429357835293208</c:v>
                </c:pt>
                <c:pt idx="45">
                  <c:v>8.3635971241330314</c:v>
                </c:pt>
                <c:pt idx="46">
                  <c:v>8.5460713293435475</c:v>
                </c:pt>
                <c:pt idx="47">
                  <c:v>6.9241085545993615</c:v>
                </c:pt>
                <c:pt idx="48">
                  <c:v>8.4905511623646284</c:v>
                </c:pt>
                <c:pt idx="49">
                  <c:v>8.6054009588135258</c:v>
                </c:pt>
                <c:pt idx="50">
                  <c:v>8.2397611094552534</c:v>
                </c:pt>
                <c:pt idx="51">
                  <c:v>7.3649604796140098</c:v>
                </c:pt>
                <c:pt idx="52">
                  <c:v>5.9067674030822017</c:v>
                </c:pt>
                <c:pt idx="53">
                  <c:v>8.9092574776035338</c:v>
                </c:pt>
                <c:pt idx="54">
                  <c:v>6.8536849967286573</c:v>
                </c:pt>
                <c:pt idx="55">
                  <c:v>7.6988613044009035</c:v>
                </c:pt>
                <c:pt idx="56">
                  <c:v>10.110084446709999</c:v>
                </c:pt>
                <c:pt idx="57">
                  <c:v>9.7854518533739334</c:v>
                </c:pt>
                <c:pt idx="58">
                  <c:v>7.4720093307376043</c:v>
                </c:pt>
                <c:pt idx="59">
                  <c:v>6.7118656087504842</c:v>
                </c:pt>
                <c:pt idx="60">
                  <c:v>8.3073411154608898</c:v>
                </c:pt>
                <c:pt idx="61">
                  <c:v>9.0483738523022286</c:v>
                </c:pt>
                <c:pt idx="62">
                  <c:v>8.3788920870495236</c:v>
                </c:pt>
                <c:pt idx="63">
                  <c:v>8.7033935534102778</c:v>
                </c:pt>
                <c:pt idx="64">
                  <c:v>6.7049606217694979</c:v>
                </c:pt>
                <c:pt idx="65">
                  <c:v>8.8410979104049652</c:v>
                </c:pt>
                <c:pt idx="66">
                  <c:v>7.4929968705291543</c:v>
                </c:pt>
                <c:pt idx="67">
                  <c:v>8.3753973254112939</c:v>
                </c:pt>
                <c:pt idx="68">
                  <c:v>7.8940573684139741</c:v>
                </c:pt>
                <c:pt idx="69">
                  <c:v>9.2671483928264884</c:v>
                </c:pt>
                <c:pt idx="70">
                  <c:v>8.3720188697907734</c:v>
                </c:pt>
                <c:pt idx="71">
                  <c:v>9.8531996441266934</c:v>
                </c:pt>
                <c:pt idx="72">
                  <c:v>7.7758130559713594</c:v>
                </c:pt>
                <c:pt idx="73">
                  <c:v>7.0941018076935585</c:v>
                </c:pt>
                <c:pt idx="74">
                  <c:v>8.5465341697058292</c:v>
                </c:pt>
                <c:pt idx="75">
                  <c:v>7.3048816419184099</c:v>
                </c:pt>
                <c:pt idx="76">
                  <c:v>6.3226672070289558</c:v>
                </c:pt>
                <c:pt idx="77">
                  <c:v>7.0544270960744253</c:v>
                </c:pt>
                <c:pt idx="78">
                  <c:v>8.439162795712452</c:v>
                </c:pt>
                <c:pt idx="79">
                  <c:v>7.8630556044166324</c:v>
                </c:pt>
                <c:pt idx="80">
                  <c:v>8.1183325067035614</c:v>
                </c:pt>
                <c:pt idx="81">
                  <c:v>8.038959656514983</c:v>
                </c:pt>
                <c:pt idx="82">
                  <c:v>9.8326933200142808</c:v>
                </c:pt>
                <c:pt idx="83">
                  <c:v>8.6999318564450334</c:v>
                </c:pt>
                <c:pt idx="84">
                  <c:v>7.6034137335912106</c:v>
                </c:pt>
                <c:pt idx="85">
                  <c:v>8.628281509049808</c:v>
                </c:pt>
                <c:pt idx="86">
                  <c:v>6.4329259862926982</c:v>
                </c:pt>
                <c:pt idx="87">
                  <c:v>8.6307179578912514</c:v>
                </c:pt>
                <c:pt idx="88">
                  <c:v>7.5027512733544164</c:v>
                </c:pt>
                <c:pt idx="89">
                  <c:v>7.7331500451910582</c:v>
                </c:pt>
                <c:pt idx="90">
                  <c:v>8.5244672686232015</c:v>
                </c:pt>
                <c:pt idx="91">
                  <c:v>9.4748891740776973</c:v>
                </c:pt>
                <c:pt idx="92">
                  <c:v>7.5716836477592526</c:v>
                </c:pt>
                <c:pt idx="93">
                  <c:v>9.6507529781274748</c:v>
                </c:pt>
                <c:pt idx="94">
                  <c:v>8.2879061067734003</c:v>
                </c:pt>
                <c:pt idx="95">
                  <c:v>7.9014627822018255</c:v>
                </c:pt>
                <c:pt idx="96">
                  <c:v>9.9729002351181091</c:v>
                </c:pt>
                <c:pt idx="97">
                  <c:v>7.4169885601376082</c:v>
                </c:pt>
                <c:pt idx="98">
                  <c:v>8.2006263644461903</c:v>
                </c:pt>
                <c:pt idx="99">
                  <c:v>7.3771590992462537</c:v>
                </c:pt>
                <c:pt idx="100">
                  <c:v>9.0992014322308457</c:v>
                </c:pt>
                <c:pt idx="101">
                  <c:v>7.6983322405867805</c:v>
                </c:pt>
                <c:pt idx="102">
                  <c:v>8.3055749277275588</c:v>
                </c:pt>
                <c:pt idx="103">
                  <c:v>7.5969184948911046</c:v>
                </c:pt>
                <c:pt idx="104">
                  <c:v>9.9310138704473783</c:v>
                </c:pt>
                <c:pt idx="105">
                  <c:v>9.0990029107222341</c:v>
                </c:pt>
                <c:pt idx="106">
                  <c:v>6.9147612840792059</c:v>
                </c:pt>
                <c:pt idx="107">
                  <c:v>6.9686537604267729</c:v>
                </c:pt>
                <c:pt idx="108">
                  <c:v>6.7285032582057083</c:v>
                </c:pt>
                <c:pt idx="109">
                  <c:v>7.4010082604251473</c:v>
                </c:pt>
                <c:pt idx="110">
                  <c:v>8.6906401853864246</c:v>
                </c:pt>
                <c:pt idx="111">
                  <c:v>7.4403647887272388</c:v>
                </c:pt>
                <c:pt idx="112">
                  <c:v>8.4350933656951401</c:v>
                </c:pt>
                <c:pt idx="113">
                  <c:v>8.0149394194846959</c:v>
                </c:pt>
                <c:pt idx="114">
                  <c:v>8.3709411230474373</c:v>
                </c:pt>
                <c:pt idx="115">
                  <c:v>6.6673312403112579</c:v>
                </c:pt>
                <c:pt idx="116">
                  <c:v>6.6869129812058263</c:v>
                </c:pt>
                <c:pt idx="117">
                  <c:v>7.3303663740792802</c:v>
                </c:pt>
                <c:pt idx="118">
                  <c:v>8.1690718337574904</c:v>
                </c:pt>
                <c:pt idx="119">
                  <c:v>7.6076988780511119</c:v>
                </c:pt>
                <c:pt idx="120">
                  <c:v>8.168525329072974</c:v>
                </c:pt>
                <c:pt idx="121">
                  <c:v>9.314238224166667</c:v>
                </c:pt>
                <c:pt idx="122">
                  <c:v>9.7325173566200007</c:v>
                </c:pt>
                <c:pt idx="123">
                  <c:v>7.0867572602738953</c:v>
                </c:pt>
                <c:pt idx="124">
                  <c:v>9.1454620973436143</c:v>
                </c:pt>
                <c:pt idx="125">
                  <c:v>6.7232042133076622</c:v>
                </c:pt>
                <c:pt idx="126">
                  <c:v>7.0809115259705848</c:v>
                </c:pt>
                <c:pt idx="127">
                  <c:v>7.640494751983673</c:v>
                </c:pt>
                <c:pt idx="128">
                  <c:v>9.3166277361992762</c:v>
                </c:pt>
                <c:pt idx="129">
                  <c:v>8.1356920280552227</c:v>
                </c:pt>
                <c:pt idx="130">
                  <c:v>7.4830346669531229</c:v>
                </c:pt>
                <c:pt idx="131">
                  <c:v>8.9357567358329533</c:v>
                </c:pt>
                <c:pt idx="132">
                  <c:v>9.3735496516500909</c:v>
                </c:pt>
                <c:pt idx="133">
                  <c:v>8.0658799583142073</c:v>
                </c:pt>
                <c:pt idx="134">
                  <c:v>7.8833130197974643</c:v>
                </c:pt>
                <c:pt idx="135">
                  <c:v>8.5592607494471906</c:v>
                </c:pt>
                <c:pt idx="136">
                  <c:v>8.581738571466369</c:v>
                </c:pt>
                <c:pt idx="137">
                  <c:v>7.8770093915509198</c:v>
                </c:pt>
                <c:pt idx="138">
                  <c:v>9.003326876235759</c:v>
                </c:pt>
                <c:pt idx="139">
                  <c:v>6.0947851860014195</c:v>
                </c:pt>
                <c:pt idx="140">
                  <c:v>7.9877700903431652</c:v>
                </c:pt>
                <c:pt idx="141">
                  <c:v>6.8886914729198638</c:v>
                </c:pt>
                <c:pt idx="142">
                  <c:v>7.4592408036880542</c:v>
                </c:pt>
                <c:pt idx="143">
                  <c:v>9.2424631064455482</c:v>
                </c:pt>
                <c:pt idx="144">
                  <c:v>7.4951704446673393</c:v>
                </c:pt>
                <c:pt idx="145">
                  <c:v>8.3524760176451789</c:v>
                </c:pt>
                <c:pt idx="146">
                  <c:v>9.4014658821387513</c:v>
                </c:pt>
                <c:pt idx="147">
                  <c:v>7.1868206733385849</c:v>
                </c:pt>
                <c:pt idx="148">
                  <c:v>8.6892134149304496</c:v>
                </c:pt>
                <c:pt idx="149">
                  <c:v>9.1139347012594953</c:v>
                </c:pt>
                <c:pt idx="150">
                  <c:v>7.4039937021260283</c:v>
                </c:pt>
                <c:pt idx="151">
                  <c:v>8.0163614816657116</c:v>
                </c:pt>
                <c:pt idx="152">
                  <c:v>7.5126569069275941</c:v>
                </c:pt>
                <c:pt idx="153">
                  <c:v>7.3749873424924983</c:v>
                </c:pt>
                <c:pt idx="154">
                  <c:v>8.087743564146173</c:v>
                </c:pt>
                <c:pt idx="155">
                  <c:v>8.4743358656272463</c:v>
                </c:pt>
                <c:pt idx="156">
                  <c:v>8.7048266518499133</c:v>
                </c:pt>
                <c:pt idx="157">
                  <c:v>6.1485441280308981</c:v>
                </c:pt>
                <c:pt idx="158">
                  <c:v>8.2254925243061372</c:v>
                </c:pt>
                <c:pt idx="159">
                  <c:v>8.2005093028423239</c:v>
                </c:pt>
                <c:pt idx="160">
                  <c:v>7.7590749336219123</c:v>
                </c:pt>
                <c:pt idx="161">
                  <c:v>6.0708743668375797</c:v>
                </c:pt>
                <c:pt idx="162">
                  <c:v>9.2331021590165463</c:v>
                </c:pt>
                <c:pt idx="163">
                  <c:v>8.1016697727449642</c:v>
                </c:pt>
                <c:pt idx="164">
                  <c:v>8.4542293594165674</c:v>
                </c:pt>
                <c:pt idx="165">
                  <c:v>6.340831614210356</c:v>
                </c:pt>
                <c:pt idx="166">
                  <c:v>7.7017048287723746</c:v>
                </c:pt>
                <c:pt idx="167">
                  <c:v>7.8900094173555209</c:v>
                </c:pt>
                <c:pt idx="168">
                  <c:v>8.3746130134858685</c:v>
                </c:pt>
                <c:pt idx="169">
                  <c:v>6.4986732752236529</c:v>
                </c:pt>
                <c:pt idx="170">
                  <c:v>6.3775488174982753</c:v>
                </c:pt>
                <c:pt idx="171">
                  <c:v>8.227195277297394</c:v>
                </c:pt>
                <c:pt idx="172">
                  <c:v>7.7332066932946191</c:v>
                </c:pt>
                <c:pt idx="173">
                  <c:v>7.6081371837950114</c:v>
                </c:pt>
                <c:pt idx="174">
                  <c:v>9.6638483695512587</c:v>
                </c:pt>
                <c:pt idx="175">
                  <c:v>7.6998551763781533</c:v>
                </c:pt>
                <c:pt idx="176">
                  <c:v>8.1816492970069348</c:v>
                </c:pt>
                <c:pt idx="177">
                  <c:v>6.2166470003812897</c:v>
                </c:pt>
                <c:pt idx="178">
                  <c:v>7.0790087510668709</c:v>
                </c:pt>
                <c:pt idx="179">
                  <c:v>7.2467978012547993</c:v>
                </c:pt>
                <c:pt idx="180">
                  <c:v>7.9997439185396599</c:v>
                </c:pt>
                <c:pt idx="181">
                  <c:v>7.7913512822999156</c:v>
                </c:pt>
                <c:pt idx="182">
                  <c:v>8.3834795593324056</c:v>
                </c:pt>
                <c:pt idx="183">
                  <c:v>6.303397087199297</c:v>
                </c:pt>
                <c:pt idx="184">
                  <c:v>8.5694069773695691</c:v>
                </c:pt>
                <c:pt idx="185">
                  <c:v>6.3518263393399277</c:v>
                </c:pt>
                <c:pt idx="186">
                  <c:v>7.885805463396764</c:v>
                </c:pt>
                <c:pt idx="187">
                  <c:v>10.546270948889205</c:v>
                </c:pt>
                <c:pt idx="188">
                  <c:v>7.3560878560963312</c:v>
                </c:pt>
                <c:pt idx="189">
                  <c:v>8.1952417986529724</c:v>
                </c:pt>
                <c:pt idx="190">
                  <c:v>8.1540791650866176</c:v>
                </c:pt>
                <c:pt idx="191">
                  <c:v>8.8701351162511255</c:v>
                </c:pt>
                <c:pt idx="192">
                  <c:v>7.5672518127870223</c:v>
                </c:pt>
                <c:pt idx="193">
                  <c:v>8.6088005108256969</c:v>
                </c:pt>
                <c:pt idx="194">
                  <c:v>6.7454963478042567</c:v>
                </c:pt>
                <c:pt idx="195">
                  <c:v>9.5731450220903227</c:v>
                </c:pt>
                <c:pt idx="196">
                  <c:v>6.7638409884107062</c:v>
                </c:pt>
                <c:pt idx="197">
                  <c:v>8.186829466746298</c:v>
                </c:pt>
                <c:pt idx="198">
                  <c:v>6.6076714008517454</c:v>
                </c:pt>
                <c:pt idx="199">
                  <c:v>8.7771832468134328</c:v>
                </c:pt>
                <c:pt idx="200">
                  <c:v>9.1551437587336402</c:v>
                </c:pt>
                <c:pt idx="201">
                  <c:v>9.0493380040706572</c:v>
                </c:pt>
                <c:pt idx="202">
                  <c:v>11.057176566987996</c:v>
                </c:pt>
                <c:pt idx="203">
                  <c:v>7.9911042600731541</c:v>
                </c:pt>
                <c:pt idx="204">
                  <c:v>7.8163726876583919</c:v>
                </c:pt>
                <c:pt idx="205">
                  <c:v>7.6991117939412206</c:v>
                </c:pt>
                <c:pt idx="206">
                  <c:v>7.7861030727061165</c:v>
                </c:pt>
                <c:pt idx="207">
                  <c:v>6.8235288001059597</c:v>
                </c:pt>
                <c:pt idx="208">
                  <c:v>9.1328129269329104</c:v>
                </c:pt>
                <c:pt idx="209">
                  <c:v>7.883338984331882</c:v>
                </c:pt>
                <c:pt idx="210">
                  <c:v>7.4298899393173574</c:v>
                </c:pt>
                <c:pt idx="211">
                  <c:v>5.9721360772501075</c:v>
                </c:pt>
                <c:pt idx="212">
                  <c:v>7.9478156801156032</c:v>
                </c:pt>
                <c:pt idx="213">
                  <c:v>8.8356961018369287</c:v>
                </c:pt>
                <c:pt idx="214">
                  <c:v>7.0890057421722865</c:v>
                </c:pt>
                <c:pt idx="215">
                  <c:v>8.1683303128099567</c:v>
                </c:pt>
                <c:pt idx="216">
                  <c:v>6.7153276314893047</c:v>
                </c:pt>
                <c:pt idx="217">
                  <c:v>8.1825271529927512</c:v>
                </c:pt>
                <c:pt idx="218">
                  <c:v>7.2729200793657345</c:v>
                </c:pt>
                <c:pt idx="219">
                  <c:v>9.4057587796445237</c:v>
                </c:pt>
                <c:pt idx="220">
                  <c:v>7.2932745251322197</c:v>
                </c:pt>
                <c:pt idx="221">
                  <c:v>5.9384898452066901</c:v>
                </c:pt>
                <c:pt idx="222">
                  <c:v>8.2065316175303984</c:v>
                </c:pt>
                <c:pt idx="223">
                  <c:v>8.515519585513454</c:v>
                </c:pt>
                <c:pt idx="224">
                  <c:v>8.0122640698121259</c:v>
                </c:pt>
                <c:pt idx="225">
                  <c:v>9.6250224122206873</c:v>
                </c:pt>
                <c:pt idx="226">
                  <c:v>6.5778193201420683</c:v>
                </c:pt>
                <c:pt idx="227">
                  <c:v>8.4659959794090547</c:v>
                </c:pt>
                <c:pt idx="228">
                  <c:v>7.6992973537180891</c:v>
                </c:pt>
                <c:pt idx="229">
                  <c:v>8.2364815900103121</c:v>
                </c:pt>
                <c:pt idx="230">
                  <c:v>8.5730202800769941</c:v>
                </c:pt>
                <c:pt idx="231">
                  <c:v>8.5052962928994909</c:v>
                </c:pt>
                <c:pt idx="232">
                  <c:v>7.1997992075982804</c:v>
                </c:pt>
                <c:pt idx="233">
                  <c:v>7.8555179305603868</c:v>
                </c:pt>
                <c:pt idx="234">
                  <c:v>6.9582644143662415</c:v>
                </c:pt>
                <c:pt idx="235">
                  <c:v>8.1664098382491694</c:v>
                </c:pt>
                <c:pt idx="236">
                  <c:v>8.2992483757057336</c:v>
                </c:pt>
                <c:pt idx="237">
                  <c:v>7.797506329546418</c:v>
                </c:pt>
                <c:pt idx="238">
                  <c:v>8.5561732092202814</c:v>
                </c:pt>
                <c:pt idx="239">
                  <c:v>7.5797790279279873</c:v>
                </c:pt>
                <c:pt idx="240">
                  <c:v>7.6244522287971517</c:v>
                </c:pt>
                <c:pt idx="241">
                  <c:v>8.5280164304750237</c:v>
                </c:pt>
                <c:pt idx="242">
                  <c:v>7.3165810878739652</c:v>
                </c:pt>
                <c:pt idx="243">
                  <c:v>8.8169559210359765</c:v>
                </c:pt>
                <c:pt idx="244">
                  <c:v>6.7168497472321027</c:v>
                </c:pt>
                <c:pt idx="245">
                  <c:v>7.7479814727828815</c:v>
                </c:pt>
                <c:pt idx="246">
                  <c:v>7.0769645698557442</c:v>
                </c:pt>
                <c:pt idx="247">
                  <c:v>8.0961097660925265</c:v>
                </c:pt>
                <c:pt idx="248">
                  <c:v>7.4315298089857693</c:v>
                </c:pt>
                <c:pt idx="249">
                  <c:v>8.2934409059556824</c:v>
                </c:pt>
                <c:pt idx="250">
                  <c:v>7.1794299221814173</c:v>
                </c:pt>
                <c:pt idx="251">
                  <c:v>7.1396530366361359</c:v>
                </c:pt>
                <c:pt idx="252">
                  <c:v>8.8723998578732299</c:v>
                </c:pt>
                <c:pt idx="253">
                  <c:v>7.4319884646360297</c:v>
                </c:pt>
                <c:pt idx="254">
                  <c:v>9.2685336632474993</c:v>
                </c:pt>
                <c:pt idx="255">
                  <c:v>8.897281093761455</c:v>
                </c:pt>
                <c:pt idx="256">
                  <c:v>8.4351529621975434</c:v>
                </c:pt>
                <c:pt idx="257">
                  <c:v>8.6245665179885052</c:v>
                </c:pt>
                <c:pt idx="258">
                  <c:v>8.3679728289728317</c:v>
                </c:pt>
                <c:pt idx="259">
                  <c:v>8.5046852777791671</c:v>
                </c:pt>
                <c:pt idx="260">
                  <c:v>6.1561731727672058</c:v>
                </c:pt>
                <c:pt idx="261">
                  <c:v>8.5562311601671404</c:v>
                </c:pt>
                <c:pt idx="262">
                  <c:v>8.2512773255592045</c:v>
                </c:pt>
                <c:pt idx="263">
                  <c:v>8.2584066600010591</c:v>
                </c:pt>
                <c:pt idx="264">
                  <c:v>8.4847282518033822</c:v>
                </c:pt>
                <c:pt idx="265">
                  <c:v>6.7703991902031166</c:v>
                </c:pt>
                <c:pt idx="266">
                  <c:v>7.4233083265021627</c:v>
                </c:pt>
                <c:pt idx="267">
                  <c:v>6.9763889186820816</c:v>
                </c:pt>
                <c:pt idx="268">
                  <c:v>8.3475869958638675</c:v>
                </c:pt>
                <c:pt idx="269">
                  <c:v>7.4476861407182939</c:v>
                </c:pt>
                <c:pt idx="270">
                  <c:v>7.679340762923478</c:v>
                </c:pt>
                <c:pt idx="271">
                  <c:v>8.1922682779832883</c:v>
                </c:pt>
                <c:pt idx="272">
                  <c:v>9.8820250311828826</c:v>
                </c:pt>
                <c:pt idx="273">
                  <c:v>7.5469905168650895</c:v>
                </c:pt>
                <c:pt idx="274">
                  <c:v>8.5919452170277655</c:v>
                </c:pt>
                <c:pt idx="275">
                  <c:v>7.9985537374620597</c:v>
                </c:pt>
                <c:pt idx="276">
                  <c:v>9.9545141412479481</c:v>
                </c:pt>
                <c:pt idx="277">
                  <c:v>6.363074528977215</c:v>
                </c:pt>
                <c:pt idx="278">
                  <c:v>7.2150046363112637</c:v>
                </c:pt>
                <c:pt idx="279">
                  <c:v>8.5246117632145921</c:v>
                </c:pt>
                <c:pt idx="280">
                  <c:v>5.9184006698173839</c:v>
                </c:pt>
                <c:pt idx="281">
                  <c:v>7.8828944740779612</c:v>
                </c:pt>
                <c:pt idx="282">
                  <c:v>8.3611649711246105</c:v>
                </c:pt>
                <c:pt idx="283">
                  <c:v>7.4984440316441505</c:v>
                </c:pt>
                <c:pt idx="284">
                  <c:v>8.553489984925374</c:v>
                </c:pt>
                <c:pt idx="285">
                  <c:v>6.9099063373305736</c:v>
                </c:pt>
                <c:pt idx="286">
                  <c:v>7.118312439575667</c:v>
                </c:pt>
                <c:pt idx="287">
                  <c:v>9.1148139650953617</c:v>
                </c:pt>
                <c:pt idx="288">
                  <c:v>6.8812132257868264</c:v>
                </c:pt>
                <c:pt idx="289">
                  <c:v>8.6834488577875604</c:v>
                </c:pt>
                <c:pt idx="290">
                  <c:v>7.7684587204870139</c:v>
                </c:pt>
                <c:pt idx="291">
                  <c:v>7.7561616156965991</c:v>
                </c:pt>
                <c:pt idx="292">
                  <c:v>8.1664219018606143</c:v>
                </c:pt>
                <c:pt idx="293">
                  <c:v>9.0533393862598963</c:v>
                </c:pt>
                <c:pt idx="294">
                  <c:v>7.343559618363857</c:v>
                </c:pt>
                <c:pt idx="295">
                  <c:v>7.8994780452995119</c:v>
                </c:pt>
                <c:pt idx="296">
                  <c:v>8.1949672695190294</c:v>
                </c:pt>
                <c:pt idx="297">
                  <c:v>7.8387866797214008</c:v>
                </c:pt>
                <c:pt idx="298">
                  <c:v>7.991324169808621</c:v>
                </c:pt>
                <c:pt idx="299">
                  <c:v>7.4297555641764523</c:v>
                </c:pt>
                <c:pt idx="300">
                  <c:v>8.2784860783104577</c:v>
                </c:pt>
                <c:pt idx="301">
                  <c:v>7.7180290947011505</c:v>
                </c:pt>
                <c:pt idx="302">
                  <c:v>5.2312775914642016</c:v>
                </c:pt>
                <c:pt idx="303">
                  <c:v>8.2331183156255765</c:v>
                </c:pt>
                <c:pt idx="304">
                  <c:v>9.503168702311422</c:v>
                </c:pt>
                <c:pt idx="305">
                  <c:v>7.4935056501309187</c:v>
                </c:pt>
                <c:pt idx="306">
                  <c:v>8.2673374798268409</c:v>
                </c:pt>
                <c:pt idx="307">
                  <c:v>8.6571124488220992</c:v>
                </c:pt>
                <c:pt idx="308">
                  <c:v>8.0651228706556832</c:v>
                </c:pt>
                <c:pt idx="309">
                  <c:v>9.2487047960507347</c:v>
                </c:pt>
                <c:pt idx="310">
                  <c:v>6.6416859452909547</c:v>
                </c:pt>
                <c:pt idx="311">
                  <c:v>7.1747966941097241</c:v>
                </c:pt>
                <c:pt idx="312">
                  <c:v>9.5427385712284938</c:v>
                </c:pt>
                <c:pt idx="313">
                  <c:v>8.7270274939031793</c:v>
                </c:pt>
                <c:pt idx="314">
                  <c:v>9.1863451864406951</c:v>
                </c:pt>
                <c:pt idx="315">
                  <c:v>5.9729542428462494</c:v>
                </c:pt>
                <c:pt idx="316">
                  <c:v>9.6600448147423634</c:v>
                </c:pt>
                <c:pt idx="317">
                  <c:v>7.8534326502663481</c:v>
                </c:pt>
                <c:pt idx="318">
                  <c:v>8.0073251023032679</c:v>
                </c:pt>
                <c:pt idx="319">
                  <c:v>6.9463063989256524</c:v>
                </c:pt>
                <c:pt idx="320">
                  <c:v>7.125571491654501</c:v>
                </c:pt>
                <c:pt idx="321">
                  <c:v>8.9561228165150641</c:v>
                </c:pt>
                <c:pt idx="322">
                  <c:v>7.4221752704611106</c:v>
                </c:pt>
                <c:pt idx="323">
                  <c:v>6.3846100245019173</c:v>
                </c:pt>
                <c:pt idx="324">
                  <c:v>7.2163463670237125</c:v>
                </c:pt>
                <c:pt idx="325">
                  <c:v>6.108277730893815</c:v>
                </c:pt>
                <c:pt idx="326">
                  <c:v>8.2447483280284555</c:v>
                </c:pt>
                <c:pt idx="327">
                  <c:v>8.2615086964361257</c:v>
                </c:pt>
                <c:pt idx="328">
                  <c:v>8.489671828321514</c:v>
                </c:pt>
                <c:pt idx="329">
                  <c:v>7.1170313803800029</c:v>
                </c:pt>
                <c:pt idx="330">
                  <c:v>6.5736428804654041</c:v>
                </c:pt>
                <c:pt idx="331">
                  <c:v>7.2501813421344288</c:v>
                </c:pt>
                <c:pt idx="332">
                  <c:v>7.7822095784462384</c:v>
                </c:pt>
                <c:pt idx="333">
                  <c:v>6.4678817869164655</c:v>
                </c:pt>
                <c:pt idx="334">
                  <c:v>8.6712644920761779</c:v>
                </c:pt>
                <c:pt idx="335">
                  <c:v>6.6283880000515554</c:v>
                </c:pt>
                <c:pt idx="336">
                  <c:v>6.0940494436650141</c:v>
                </c:pt>
                <c:pt idx="337">
                  <c:v>8.3325225962720513</c:v>
                </c:pt>
                <c:pt idx="338">
                  <c:v>9.4435752411832663</c:v>
                </c:pt>
                <c:pt idx="339">
                  <c:v>8.8734020813380035</c:v>
                </c:pt>
                <c:pt idx="340">
                  <c:v>9.6882206031076592</c:v>
                </c:pt>
                <c:pt idx="341">
                  <c:v>8.4433580295511295</c:v>
                </c:pt>
                <c:pt idx="342">
                  <c:v>7.0037183417694244</c:v>
                </c:pt>
                <c:pt idx="343">
                  <c:v>8.1481036223243297</c:v>
                </c:pt>
                <c:pt idx="344">
                  <c:v>6.4400036077361555</c:v>
                </c:pt>
                <c:pt idx="345">
                  <c:v>7.4678378099991791</c:v>
                </c:pt>
                <c:pt idx="346">
                  <c:v>6.0015244760937732</c:v>
                </c:pt>
                <c:pt idx="347">
                  <c:v>6.3885755400384063</c:v>
                </c:pt>
                <c:pt idx="348">
                  <c:v>5.2990412227460943</c:v>
                </c:pt>
                <c:pt idx="349">
                  <c:v>7.434537455772265</c:v>
                </c:pt>
                <c:pt idx="350">
                  <c:v>7.0172637692920938</c:v>
                </c:pt>
                <c:pt idx="351">
                  <c:v>7.528697569516674</c:v>
                </c:pt>
                <c:pt idx="352">
                  <c:v>6.2099957996557862</c:v>
                </c:pt>
                <c:pt idx="353">
                  <c:v>6.9648901695015555</c:v>
                </c:pt>
                <c:pt idx="354">
                  <c:v>6.6447488269109298</c:v>
                </c:pt>
                <c:pt idx="355">
                  <c:v>7.4060985381738593</c:v>
                </c:pt>
                <c:pt idx="356">
                  <c:v>7.558519003714733</c:v>
                </c:pt>
                <c:pt idx="357">
                  <c:v>8.355647232815107</c:v>
                </c:pt>
                <c:pt idx="358">
                  <c:v>9.097871958506083</c:v>
                </c:pt>
                <c:pt idx="359">
                  <c:v>7.9340583977501362</c:v>
                </c:pt>
                <c:pt idx="360">
                  <c:v>8.7274939008538137</c:v>
                </c:pt>
                <c:pt idx="361">
                  <c:v>7.8072317544497771</c:v>
                </c:pt>
                <c:pt idx="362">
                  <c:v>8.6927992891791543</c:v>
                </c:pt>
                <c:pt idx="363">
                  <c:v>8.1376231230980292</c:v>
                </c:pt>
                <c:pt idx="364">
                  <c:v>8.0606108962263647</c:v>
                </c:pt>
                <c:pt idx="365">
                  <c:v>6.7305343187772646</c:v>
                </c:pt>
                <c:pt idx="366">
                  <c:v>7.0515725435620915</c:v>
                </c:pt>
                <c:pt idx="367">
                  <c:v>8.277324850667922</c:v>
                </c:pt>
                <c:pt idx="368">
                  <c:v>6.9680925234921087</c:v>
                </c:pt>
                <c:pt idx="369">
                  <c:v>8.5047434834685909</c:v>
                </c:pt>
                <c:pt idx="370">
                  <c:v>8.1169880834431822</c:v>
                </c:pt>
                <c:pt idx="371">
                  <c:v>8.8176347179078842</c:v>
                </c:pt>
                <c:pt idx="372">
                  <c:v>6.8511971383879668</c:v>
                </c:pt>
                <c:pt idx="373">
                  <c:v>9.6941361130090726</c:v>
                </c:pt>
                <c:pt idx="374">
                  <c:v>9.5866089699738417</c:v>
                </c:pt>
                <c:pt idx="375">
                  <c:v>6.0749317073179432</c:v>
                </c:pt>
                <c:pt idx="376">
                  <c:v>9.0353577879249052</c:v>
                </c:pt>
                <c:pt idx="377">
                  <c:v>9.6588335757900055</c:v>
                </c:pt>
                <c:pt idx="378">
                  <c:v>7.3661673090092616</c:v>
                </c:pt>
                <c:pt idx="379">
                  <c:v>7.807277895979067</c:v>
                </c:pt>
                <c:pt idx="380">
                  <c:v>8.6140822706502398</c:v>
                </c:pt>
                <c:pt idx="381">
                  <c:v>8.1643016619938393</c:v>
                </c:pt>
                <c:pt idx="382">
                  <c:v>9.575801453301926</c:v>
                </c:pt>
                <c:pt idx="383">
                  <c:v>7.4822334407241229</c:v>
                </c:pt>
                <c:pt idx="384">
                  <c:v>8.8084397242055381</c:v>
                </c:pt>
                <c:pt idx="385">
                  <c:v>8.0074700263546248</c:v>
                </c:pt>
                <c:pt idx="386">
                  <c:v>8.5961689439674966</c:v>
                </c:pt>
                <c:pt idx="387">
                  <c:v>8.6926294167804201</c:v>
                </c:pt>
                <c:pt idx="388">
                  <c:v>9.730578562213104</c:v>
                </c:pt>
                <c:pt idx="389">
                  <c:v>8.9814649399928523</c:v>
                </c:pt>
                <c:pt idx="390">
                  <c:v>6.6376750395264672</c:v>
                </c:pt>
                <c:pt idx="391">
                  <c:v>6.2911235043587563</c:v>
                </c:pt>
                <c:pt idx="392">
                  <c:v>8.2968887203865176</c:v>
                </c:pt>
                <c:pt idx="393">
                  <c:v>7.1792527404794164</c:v>
                </c:pt>
                <c:pt idx="394">
                  <c:v>7.5402065784249075</c:v>
                </c:pt>
                <c:pt idx="395">
                  <c:v>7.9680525096181647</c:v>
                </c:pt>
                <c:pt idx="396">
                  <c:v>7.9456327793501584</c:v>
                </c:pt>
                <c:pt idx="397">
                  <c:v>7.4313095505232596</c:v>
                </c:pt>
                <c:pt idx="398">
                  <c:v>7.4942917426793247</c:v>
                </c:pt>
                <c:pt idx="399">
                  <c:v>8.1764628348881434</c:v>
                </c:pt>
                <c:pt idx="400">
                  <c:v>9.066319093346662</c:v>
                </c:pt>
                <c:pt idx="401">
                  <c:v>10.462797502282125</c:v>
                </c:pt>
                <c:pt idx="402">
                  <c:v>7.1954736833632644</c:v>
                </c:pt>
                <c:pt idx="403">
                  <c:v>8.7423473396978935</c:v>
                </c:pt>
                <c:pt idx="404">
                  <c:v>9.0562138777606478</c:v>
                </c:pt>
                <c:pt idx="405">
                  <c:v>6.7638663782159911</c:v>
                </c:pt>
                <c:pt idx="406">
                  <c:v>7.4846533395988066</c:v>
                </c:pt>
                <c:pt idx="407">
                  <c:v>8.4946474115027897</c:v>
                </c:pt>
                <c:pt idx="408">
                  <c:v>7.7257488011884563</c:v>
                </c:pt>
                <c:pt idx="409">
                  <c:v>10.662236596773653</c:v>
                </c:pt>
                <c:pt idx="410">
                  <c:v>6.6844392484858624</c:v>
                </c:pt>
                <c:pt idx="411">
                  <c:v>9.1513876615380223</c:v>
                </c:pt>
                <c:pt idx="412">
                  <c:v>8.6232394623896482</c:v>
                </c:pt>
                <c:pt idx="413">
                  <c:v>7.2627502981016754</c:v>
                </c:pt>
                <c:pt idx="414">
                  <c:v>7.8969667370747469</c:v>
                </c:pt>
                <c:pt idx="415">
                  <c:v>6.6396440159012116</c:v>
                </c:pt>
                <c:pt idx="416">
                  <c:v>6.549258879787125</c:v>
                </c:pt>
                <c:pt idx="417">
                  <c:v>7.8912802306925993</c:v>
                </c:pt>
                <c:pt idx="418">
                  <c:v>8.476271019457446</c:v>
                </c:pt>
                <c:pt idx="419">
                  <c:v>8.117300353746101</c:v>
                </c:pt>
                <c:pt idx="420">
                  <c:v>7.3246060876748356</c:v>
                </c:pt>
                <c:pt idx="421">
                  <c:v>8.6431205011756553</c:v>
                </c:pt>
                <c:pt idx="422">
                  <c:v>7.6760656117466439</c:v>
                </c:pt>
                <c:pt idx="423">
                  <c:v>7.5365868953848612</c:v>
                </c:pt>
                <c:pt idx="424">
                  <c:v>7.563404580734451</c:v>
                </c:pt>
                <c:pt idx="425">
                  <c:v>7.3735742372415478</c:v>
                </c:pt>
                <c:pt idx="426">
                  <c:v>8.114650644717214</c:v>
                </c:pt>
                <c:pt idx="427">
                  <c:v>8.1793423398029272</c:v>
                </c:pt>
                <c:pt idx="428">
                  <c:v>7.5607154381393658</c:v>
                </c:pt>
                <c:pt idx="429">
                  <c:v>8.7041995412060089</c:v>
                </c:pt>
                <c:pt idx="430">
                  <c:v>7.8546110609942046</c:v>
                </c:pt>
                <c:pt idx="431">
                  <c:v>8.0173932637189296</c:v>
                </c:pt>
                <c:pt idx="432">
                  <c:v>7.3833645058154351</c:v>
                </c:pt>
                <c:pt idx="433">
                  <c:v>9.5953017754904675</c:v>
                </c:pt>
                <c:pt idx="434">
                  <c:v>8.5274043997356408</c:v>
                </c:pt>
                <c:pt idx="435">
                  <c:v>8.613420503959226</c:v>
                </c:pt>
                <c:pt idx="436">
                  <c:v>8.8647365328404568</c:v>
                </c:pt>
                <c:pt idx="437">
                  <c:v>8.6528244966492132</c:v>
                </c:pt>
                <c:pt idx="438">
                  <c:v>8.1330889771414299</c:v>
                </c:pt>
                <c:pt idx="439">
                  <c:v>7.0853750250454786</c:v>
                </c:pt>
                <c:pt idx="440">
                  <c:v>7.7518509165149698</c:v>
                </c:pt>
                <c:pt idx="441">
                  <c:v>8.1866744086276846</c:v>
                </c:pt>
                <c:pt idx="442">
                  <c:v>7.0437513270228624</c:v>
                </c:pt>
                <c:pt idx="443">
                  <c:v>8.032328184499514</c:v>
                </c:pt>
                <c:pt idx="444">
                  <c:v>7.5011149999391087</c:v>
                </c:pt>
                <c:pt idx="445">
                  <c:v>7.7146273390393851</c:v>
                </c:pt>
                <c:pt idx="446">
                  <c:v>9.6565005927533942</c:v>
                </c:pt>
                <c:pt idx="447">
                  <c:v>9.379998809814321</c:v>
                </c:pt>
                <c:pt idx="448">
                  <c:v>7.4300070721786797</c:v>
                </c:pt>
                <c:pt idx="449">
                  <c:v>6.5172251823490033</c:v>
                </c:pt>
                <c:pt idx="450">
                  <c:v>8.4588622708369492</c:v>
                </c:pt>
                <c:pt idx="451">
                  <c:v>8.3897049884790196</c:v>
                </c:pt>
                <c:pt idx="452">
                  <c:v>7.576412622314642</c:v>
                </c:pt>
                <c:pt idx="453">
                  <c:v>6.3083585296340923</c:v>
                </c:pt>
                <c:pt idx="454">
                  <c:v>7.5196172178668395</c:v>
                </c:pt>
                <c:pt idx="455">
                  <c:v>7.1196915149331659</c:v>
                </c:pt>
                <c:pt idx="456">
                  <c:v>8.0957012223488221</c:v>
                </c:pt>
                <c:pt idx="457">
                  <c:v>7.4279868616872609</c:v>
                </c:pt>
                <c:pt idx="458">
                  <c:v>8.4767663706623999</c:v>
                </c:pt>
                <c:pt idx="459">
                  <c:v>7.0807625173799025</c:v>
                </c:pt>
                <c:pt idx="460">
                  <c:v>7.5726281564613691</c:v>
                </c:pt>
                <c:pt idx="461">
                  <c:v>7.7019532848629346</c:v>
                </c:pt>
                <c:pt idx="462">
                  <c:v>7.837495854100065</c:v>
                </c:pt>
                <c:pt idx="463">
                  <c:v>6.436184520093386</c:v>
                </c:pt>
                <c:pt idx="464">
                  <c:v>9.4762830530319224</c:v>
                </c:pt>
                <c:pt idx="465">
                  <c:v>6.5653438029759501</c:v>
                </c:pt>
                <c:pt idx="466">
                  <c:v>7.1382200460312353</c:v>
                </c:pt>
                <c:pt idx="467">
                  <c:v>9.506694495642078</c:v>
                </c:pt>
                <c:pt idx="468">
                  <c:v>9.1307755208815333</c:v>
                </c:pt>
                <c:pt idx="469">
                  <c:v>6.4306151808281786</c:v>
                </c:pt>
                <c:pt idx="470">
                  <c:v>7.5426216568080031</c:v>
                </c:pt>
                <c:pt idx="471">
                  <c:v>7.2052431156521193</c:v>
                </c:pt>
                <c:pt idx="472">
                  <c:v>5.7064781663036115</c:v>
                </c:pt>
                <c:pt idx="473">
                  <c:v>8.9498231464818012</c:v>
                </c:pt>
                <c:pt idx="474">
                  <c:v>8.6283345162805194</c:v>
                </c:pt>
                <c:pt idx="475">
                  <c:v>7.6611688673260092</c:v>
                </c:pt>
                <c:pt idx="476">
                  <c:v>9.2365453596434204</c:v>
                </c:pt>
                <c:pt idx="477">
                  <c:v>7.2047147243583582</c:v>
                </c:pt>
                <c:pt idx="478">
                  <c:v>7.1359771619921046</c:v>
                </c:pt>
                <c:pt idx="479">
                  <c:v>8.4097844390774075</c:v>
                </c:pt>
                <c:pt idx="480">
                  <c:v>8.3985029792716208</c:v>
                </c:pt>
                <c:pt idx="481">
                  <c:v>7.3582941879484931</c:v>
                </c:pt>
                <c:pt idx="482">
                  <c:v>8.6097175235822725</c:v>
                </c:pt>
                <c:pt idx="483">
                  <c:v>8.6108452380374292</c:v>
                </c:pt>
                <c:pt idx="484">
                  <c:v>8.0513226903868063</c:v>
                </c:pt>
                <c:pt idx="485">
                  <c:v>8.1491894379601657</c:v>
                </c:pt>
                <c:pt idx="486">
                  <c:v>8.1522758067623702</c:v>
                </c:pt>
                <c:pt idx="487">
                  <c:v>10.704891869016553</c:v>
                </c:pt>
                <c:pt idx="488">
                  <c:v>8.6157702831843057</c:v>
                </c:pt>
                <c:pt idx="489">
                  <c:v>7.2993314974320338</c:v>
                </c:pt>
                <c:pt idx="490">
                  <c:v>9.6192186776675772</c:v>
                </c:pt>
                <c:pt idx="491">
                  <c:v>9.1026483580752107</c:v>
                </c:pt>
                <c:pt idx="492">
                  <c:v>8.4350028139826776</c:v>
                </c:pt>
                <c:pt idx="493">
                  <c:v>5.8903012700392789</c:v>
                </c:pt>
                <c:pt idx="494">
                  <c:v>6.1927409306446224</c:v>
                </c:pt>
                <c:pt idx="495">
                  <c:v>7.8401775822925694</c:v>
                </c:pt>
                <c:pt idx="496">
                  <c:v>6.7190030451644791</c:v>
                </c:pt>
                <c:pt idx="497">
                  <c:v>9.8042136051654936</c:v>
                </c:pt>
                <c:pt idx="498">
                  <c:v>7.724637103241065</c:v>
                </c:pt>
                <c:pt idx="499">
                  <c:v>6.353261379916737</c:v>
                </c:pt>
                <c:pt idx="500">
                  <c:v>7.1771714655231644</c:v>
                </c:pt>
                <c:pt idx="501">
                  <c:v>7.817949726756467</c:v>
                </c:pt>
                <c:pt idx="502">
                  <c:v>8.6810770501984678</c:v>
                </c:pt>
                <c:pt idx="503">
                  <c:v>8.1669930820198609</c:v>
                </c:pt>
                <c:pt idx="504">
                  <c:v>6.0195048433649569</c:v>
                </c:pt>
                <c:pt idx="505">
                  <c:v>8.6974309118574489</c:v>
                </c:pt>
                <c:pt idx="506">
                  <c:v>6.9897733487446292</c:v>
                </c:pt>
                <c:pt idx="507">
                  <c:v>8.1739377639272668</c:v>
                </c:pt>
                <c:pt idx="508">
                  <c:v>8.1603414321555192</c:v>
                </c:pt>
                <c:pt idx="509">
                  <c:v>6.6189754099460716</c:v>
                </c:pt>
                <c:pt idx="510">
                  <c:v>8.8463167152431943</c:v>
                </c:pt>
                <c:pt idx="511">
                  <c:v>8.2675643383220798</c:v>
                </c:pt>
                <c:pt idx="512">
                  <c:v>7.9353792378801531</c:v>
                </c:pt>
                <c:pt idx="513">
                  <c:v>7.5985671786424964</c:v>
                </c:pt>
                <c:pt idx="514">
                  <c:v>6.7056021893871183</c:v>
                </c:pt>
                <c:pt idx="515">
                  <c:v>8.3775809879071872</c:v>
                </c:pt>
                <c:pt idx="516">
                  <c:v>8.0362387715195744</c:v>
                </c:pt>
                <c:pt idx="517">
                  <c:v>9.3766931157486244</c:v>
                </c:pt>
                <c:pt idx="518">
                  <c:v>9.5567405290153928</c:v>
                </c:pt>
                <c:pt idx="519">
                  <c:v>8.399857631403</c:v>
                </c:pt>
                <c:pt idx="520">
                  <c:v>7.8685648338746201</c:v>
                </c:pt>
                <c:pt idx="521">
                  <c:v>8.9891304856675998</c:v>
                </c:pt>
                <c:pt idx="522">
                  <c:v>8.1468188617020409</c:v>
                </c:pt>
                <c:pt idx="523">
                  <c:v>7.8466542869024476</c:v>
                </c:pt>
                <c:pt idx="524">
                  <c:v>7.160761672794739</c:v>
                </c:pt>
                <c:pt idx="525">
                  <c:v>8.6820031072018224</c:v>
                </c:pt>
                <c:pt idx="526">
                  <c:v>10.258887328936565</c:v>
                </c:pt>
                <c:pt idx="527">
                  <c:v>7.2841173359953038</c:v>
                </c:pt>
                <c:pt idx="528">
                  <c:v>7.8416181731715318</c:v>
                </c:pt>
                <c:pt idx="529">
                  <c:v>6.883036181391657</c:v>
                </c:pt>
                <c:pt idx="530">
                  <c:v>8.5965406480156705</c:v>
                </c:pt>
                <c:pt idx="531">
                  <c:v>8.4945979308623549</c:v>
                </c:pt>
                <c:pt idx="532">
                  <c:v>6.4691002124512726</c:v>
                </c:pt>
                <c:pt idx="533">
                  <c:v>8.9224803138328017</c:v>
                </c:pt>
                <c:pt idx="534">
                  <c:v>6.0010686608853998</c:v>
                </c:pt>
                <c:pt idx="535">
                  <c:v>8.1504617544687292</c:v>
                </c:pt>
                <c:pt idx="536">
                  <c:v>9.6827053581555891</c:v>
                </c:pt>
                <c:pt idx="537">
                  <c:v>8.1453165342355014</c:v>
                </c:pt>
                <c:pt idx="538">
                  <c:v>7.1612048724443209</c:v>
                </c:pt>
                <c:pt idx="539">
                  <c:v>7.9605643857086665</c:v>
                </c:pt>
                <c:pt idx="540">
                  <c:v>8.3121345761909762</c:v>
                </c:pt>
                <c:pt idx="541">
                  <c:v>8.1312598038354054</c:v>
                </c:pt>
                <c:pt idx="542">
                  <c:v>9.3862661775928586</c:v>
                </c:pt>
                <c:pt idx="543">
                  <c:v>7.9445001575137759</c:v>
                </c:pt>
                <c:pt idx="544">
                  <c:v>8.6310224139421852</c:v>
                </c:pt>
                <c:pt idx="545">
                  <c:v>6.8452331094651377</c:v>
                </c:pt>
                <c:pt idx="546">
                  <c:v>6.9076613038778598</c:v>
                </c:pt>
                <c:pt idx="547">
                  <c:v>7.3261376619836707</c:v>
                </c:pt>
                <c:pt idx="548">
                  <c:v>9.0863706696023048</c:v>
                </c:pt>
                <c:pt idx="549">
                  <c:v>7.9028027260056604</c:v>
                </c:pt>
                <c:pt idx="550">
                  <c:v>10.164668997780549</c:v>
                </c:pt>
                <c:pt idx="551">
                  <c:v>6.7255002233189103</c:v>
                </c:pt>
                <c:pt idx="552">
                  <c:v>8.3700691795752586</c:v>
                </c:pt>
                <c:pt idx="553">
                  <c:v>7.3428898592408798</c:v>
                </c:pt>
                <c:pt idx="554">
                  <c:v>8.6825443646519052</c:v>
                </c:pt>
                <c:pt idx="555">
                  <c:v>8.3123038671920106</c:v>
                </c:pt>
                <c:pt idx="556">
                  <c:v>8.2254886494060973</c:v>
                </c:pt>
                <c:pt idx="557">
                  <c:v>8.7377700557792224</c:v>
                </c:pt>
                <c:pt idx="558">
                  <c:v>8.2897722980322328</c:v>
                </c:pt>
                <c:pt idx="559">
                  <c:v>7.2747094879370717</c:v>
                </c:pt>
                <c:pt idx="560">
                  <c:v>7.7077180623528756</c:v>
                </c:pt>
                <c:pt idx="561">
                  <c:v>9.6603441766851645</c:v>
                </c:pt>
                <c:pt idx="562">
                  <c:v>6.6864519885473204</c:v>
                </c:pt>
                <c:pt idx="563">
                  <c:v>7.6076635947363052</c:v>
                </c:pt>
                <c:pt idx="564">
                  <c:v>7.5389111204275006</c:v>
                </c:pt>
                <c:pt idx="565">
                  <c:v>9.4016965465090401</c:v>
                </c:pt>
                <c:pt idx="566">
                  <c:v>7.8479548164703639</c:v>
                </c:pt>
                <c:pt idx="567">
                  <c:v>8.2326504407227059</c:v>
                </c:pt>
                <c:pt idx="568">
                  <c:v>7.9624694801204381</c:v>
                </c:pt>
                <c:pt idx="569">
                  <c:v>8.1852897825619095</c:v>
                </c:pt>
                <c:pt idx="570">
                  <c:v>8.4569599238499471</c:v>
                </c:pt>
                <c:pt idx="571">
                  <c:v>8.7913338223136872</c:v>
                </c:pt>
                <c:pt idx="572">
                  <c:v>8.3139531779108466</c:v>
                </c:pt>
                <c:pt idx="573">
                  <c:v>7.1732539296245585</c:v>
                </c:pt>
                <c:pt idx="574">
                  <c:v>7.8259024778997723</c:v>
                </c:pt>
                <c:pt idx="575">
                  <c:v>7.7489852716401435</c:v>
                </c:pt>
                <c:pt idx="576">
                  <c:v>7.9947294174305634</c:v>
                </c:pt>
                <c:pt idx="577">
                  <c:v>7.2875983695852584</c:v>
                </c:pt>
                <c:pt idx="578">
                  <c:v>9.7015803688133921</c:v>
                </c:pt>
                <c:pt idx="579">
                  <c:v>8.3786548884932817</c:v>
                </c:pt>
                <c:pt idx="580">
                  <c:v>7.6833308279144736</c:v>
                </c:pt>
                <c:pt idx="581">
                  <c:v>7.225159347120421</c:v>
                </c:pt>
                <c:pt idx="582">
                  <c:v>7.3591982768513251</c:v>
                </c:pt>
                <c:pt idx="583">
                  <c:v>7.9307071932789563</c:v>
                </c:pt>
                <c:pt idx="584">
                  <c:v>7.2808230021949454</c:v>
                </c:pt>
                <c:pt idx="585">
                  <c:v>9.2325685409066107</c:v>
                </c:pt>
                <c:pt idx="586">
                  <c:v>7.418101981144642</c:v>
                </c:pt>
                <c:pt idx="587">
                  <c:v>8.4299967785030354</c:v>
                </c:pt>
                <c:pt idx="588">
                  <c:v>9.1825878246521757</c:v>
                </c:pt>
                <c:pt idx="589">
                  <c:v>8.4324413354209344</c:v>
                </c:pt>
                <c:pt idx="590">
                  <c:v>8.1225511140271998</c:v>
                </c:pt>
                <c:pt idx="591">
                  <c:v>7.9609857673409588</c:v>
                </c:pt>
                <c:pt idx="592">
                  <c:v>9.4546653040927655</c:v>
                </c:pt>
                <c:pt idx="593">
                  <c:v>7.9624919169955781</c:v>
                </c:pt>
                <c:pt idx="594">
                  <c:v>8.6863391939064911</c:v>
                </c:pt>
                <c:pt idx="595">
                  <c:v>7.5707600618557365</c:v>
                </c:pt>
                <c:pt idx="596">
                  <c:v>8.3971693328798178</c:v>
                </c:pt>
                <c:pt idx="597">
                  <c:v>8.0210730613801022</c:v>
                </c:pt>
                <c:pt idx="598">
                  <c:v>9.0033545834248745</c:v>
                </c:pt>
                <c:pt idx="599">
                  <c:v>6.9774031195356541</c:v>
                </c:pt>
                <c:pt idx="600">
                  <c:v>8.2364940316326436</c:v>
                </c:pt>
                <c:pt idx="601">
                  <c:v>5.82122619294584</c:v>
                </c:pt>
                <c:pt idx="602">
                  <c:v>8.2647021688112101</c:v>
                </c:pt>
                <c:pt idx="603">
                  <c:v>8.9501173029446015</c:v>
                </c:pt>
                <c:pt idx="604">
                  <c:v>8.1676421026215049</c:v>
                </c:pt>
                <c:pt idx="605">
                  <c:v>6.8430688088312728</c:v>
                </c:pt>
                <c:pt idx="606">
                  <c:v>8.1091952303209389</c:v>
                </c:pt>
                <c:pt idx="607">
                  <c:v>8.9054753469052557</c:v>
                </c:pt>
                <c:pt idx="608">
                  <c:v>6.6033869582421998</c:v>
                </c:pt>
                <c:pt idx="609">
                  <c:v>7.105955220213759</c:v>
                </c:pt>
                <c:pt idx="610">
                  <c:v>9.1134351901303301</c:v>
                </c:pt>
                <c:pt idx="611">
                  <c:v>8.359374544300513</c:v>
                </c:pt>
                <c:pt idx="612">
                  <c:v>7.3156006779306004</c:v>
                </c:pt>
                <c:pt idx="613">
                  <c:v>9.1381068217869057</c:v>
                </c:pt>
                <c:pt idx="614">
                  <c:v>7.4324715558383421</c:v>
                </c:pt>
                <c:pt idx="615">
                  <c:v>8.970388150601309</c:v>
                </c:pt>
                <c:pt idx="616">
                  <c:v>8.9257931312886747</c:v>
                </c:pt>
                <c:pt idx="617">
                  <c:v>8.3360061458412424</c:v>
                </c:pt>
                <c:pt idx="618">
                  <c:v>8.9178694793886706</c:v>
                </c:pt>
                <c:pt idx="619">
                  <c:v>9.053601748123711</c:v>
                </c:pt>
                <c:pt idx="620">
                  <c:v>10.036859795583318</c:v>
                </c:pt>
                <c:pt idx="621">
                  <c:v>7.5098350595867416</c:v>
                </c:pt>
                <c:pt idx="622">
                  <c:v>7.4363113755130836</c:v>
                </c:pt>
                <c:pt idx="623">
                  <c:v>6.922713403319575</c:v>
                </c:pt>
                <c:pt idx="624">
                  <c:v>7.62103753246907</c:v>
                </c:pt>
                <c:pt idx="625">
                  <c:v>8.166999666125486</c:v>
                </c:pt>
                <c:pt idx="626">
                  <c:v>7.2670043549047509</c:v>
                </c:pt>
                <c:pt idx="627">
                  <c:v>8.1269667571198205</c:v>
                </c:pt>
                <c:pt idx="628">
                  <c:v>8.1774893084909248</c:v>
                </c:pt>
                <c:pt idx="629">
                  <c:v>9.7498927844465815</c:v>
                </c:pt>
                <c:pt idx="630">
                  <c:v>8.2690205176117946</c:v>
                </c:pt>
                <c:pt idx="631">
                  <c:v>8.1186781339586211</c:v>
                </c:pt>
                <c:pt idx="632">
                  <c:v>6.7539717859224906</c:v>
                </c:pt>
                <c:pt idx="633">
                  <c:v>6.7955121335113757</c:v>
                </c:pt>
                <c:pt idx="634">
                  <c:v>8.0492958751677079</c:v>
                </c:pt>
                <c:pt idx="635">
                  <c:v>7.5479855859699327</c:v>
                </c:pt>
                <c:pt idx="636">
                  <c:v>6.8403394293013786</c:v>
                </c:pt>
                <c:pt idx="637">
                  <c:v>7.7996030481856922</c:v>
                </c:pt>
                <c:pt idx="638">
                  <c:v>10.586488365119527</c:v>
                </c:pt>
                <c:pt idx="639">
                  <c:v>6.9784578890825975</c:v>
                </c:pt>
                <c:pt idx="640">
                  <c:v>6.9946227218089181</c:v>
                </c:pt>
                <c:pt idx="641">
                  <c:v>8.7516249238755979</c:v>
                </c:pt>
                <c:pt idx="642">
                  <c:v>7.4737257695447967</c:v>
                </c:pt>
                <c:pt idx="643">
                  <c:v>6.0605210790450652</c:v>
                </c:pt>
                <c:pt idx="644">
                  <c:v>7.8779333753707999</c:v>
                </c:pt>
                <c:pt idx="645">
                  <c:v>7.8730085858763443</c:v>
                </c:pt>
                <c:pt idx="646">
                  <c:v>8.3062660445343628</c:v>
                </c:pt>
                <c:pt idx="647">
                  <c:v>7.4944490549971379</c:v>
                </c:pt>
                <c:pt idx="648">
                  <c:v>8.9242028633917894</c:v>
                </c:pt>
                <c:pt idx="649">
                  <c:v>9.5687378385362614</c:v>
                </c:pt>
                <c:pt idx="650">
                  <c:v>9.0428726131130492</c:v>
                </c:pt>
                <c:pt idx="651">
                  <c:v>7.5060060099989547</c:v>
                </c:pt>
                <c:pt idx="652">
                  <c:v>8.2323350033639784</c:v>
                </c:pt>
                <c:pt idx="653">
                  <c:v>8.3128507394982982</c:v>
                </c:pt>
                <c:pt idx="654">
                  <c:v>8.5906146499622142</c:v>
                </c:pt>
                <c:pt idx="655">
                  <c:v>7.8407238389502041</c:v>
                </c:pt>
                <c:pt idx="656">
                  <c:v>7.5556273632724169</c:v>
                </c:pt>
                <c:pt idx="657">
                  <c:v>8.1520842937085991</c:v>
                </c:pt>
                <c:pt idx="658">
                  <c:v>8.0690411154351107</c:v>
                </c:pt>
                <c:pt idx="659">
                  <c:v>6.9374571183401583</c:v>
                </c:pt>
                <c:pt idx="660">
                  <c:v>7.7701059175117244</c:v>
                </c:pt>
                <c:pt idx="661">
                  <c:v>9.0176160883408407</c:v>
                </c:pt>
                <c:pt idx="662">
                  <c:v>9.1441824186138998</c:v>
                </c:pt>
                <c:pt idx="663">
                  <c:v>7.9109905858721792</c:v>
                </c:pt>
                <c:pt idx="664">
                  <c:v>8.8954940123802348</c:v>
                </c:pt>
                <c:pt idx="665">
                  <c:v>6.5915662897063259</c:v>
                </c:pt>
                <c:pt idx="666">
                  <c:v>7.7736331989492395</c:v>
                </c:pt>
                <c:pt idx="667">
                  <c:v>10.135997672688326</c:v>
                </c:pt>
                <c:pt idx="668">
                  <c:v>9.6500095248245028</c:v>
                </c:pt>
                <c:pt idx="669">
                  <c:v>7.2536170143609944</c:v>
                </c:pt>
                <c:pt idx="670">
                  <c:v>8.3479971120644869</c:v>
                </c:pt>
                <c:pt idx="671">
                  <c:v>7.6171799549019141</c:v>
                </c:pt>
                <c:pt idx="672">
                  <c:v>7.3808925952058306</c:v>
                </c:pt>
                <c:pt idx="673">
                  <c:v>8.2513250100774602</c:v>
                </c:pt>
                <c:pt idx="674">
                  <c:v>8.8921690102645563</c:v>
                </c:pt>
                <c:pt idx="675">
                  <c:v>7.7745652923469137</c:v>
                </c:pt>
                <c:pt idx="676">
                  <c:v>5.941721004943485</c:v>
                </c:pt>
                <c:pt idx="677">
                  <c:v>8.1957818907439872</c:v>
                </c:pt>
                <c:pt idx="678">
                  <c:v>6.9590582364924858</c:v>
                </c:pt>
                <c:pt idx="679">
                  <c:v>7.3412438705938259</c:v>
                </c:pt>
                <c:pt idx="680">
                  <c:v>7.3320653707496</c:v>
                </c:pt>
                <c:pt idx="681">
                  <c:v>9.0232078794577841</c:v>
                </c:pt>
                <c:pt idx="682">
                  <c:v>8.6023316332214268</c:v>
                </c:pt>
                <c:pt idx="683">
                  <c:v>9.3597922598218357</c:v>
                </c:pt>
                <c:pt idx="684">
                  <c:v>7.3501406375820171</c:v>
                </c:pt>
                <c:pt idx="685">
                  <c:v>7.3814587787117008</c:v>
                </c:pt>
                <c:pt idx="686">
                  <c:v>8.1542293015836496</c:v>
                </c:pt>
                <c:pt idx="687">
                  <c:v>8.2144749967940971</c:v>
                </c:pt>
                <c:pt idx="688">
                  <c:v>8.3087188303920581</c:v>
                </c:pt>
                <c:pt idx="689">
                  <c:v>8.5437227699650329</c:v>
                </c:pt>
                <c:pt idx="690">
                  <c:v>8.2367101694351295</c:v>
                </c:pt>
                <c:pt idx="691">
                  <c:v>7.9702974437701135</c:v>
                </c:pt>
                <c:pt idx="692">
                  <c:v>9.6894815194358213</c:v>
                </c:pt>
                <c:pt idx="693">
                  <c:v>8.597291166059982</c:v>
                </c:pt>
                <c:pt idx="694">
                  <c:v>5.2611108229810304</c:v>
                </c:pt>
                <c:pt idx="695">
                  <c:v>7.4754242105030553</c:v>
                </c:pt>
                <c:pt idx="696">
                  <c:v>8.4940416455884442</c:v>
                </c:pt>
                <c:pt idx="697">
                  <c:v>7.1098923703905168</c:v>
                </c:pt>
                <c:pt idx="698">
                  <c:v>9.7601790563133335</c:v>
                </c:pt>
                <c:pt idx="699">
                  <c:v>7.5195221138633777</c:v>
                </c:pt>
                <c:pt idx="700">
                  <c:v>7.9491664559125681</c:v>
                </c:pt>
                <c:pt idx="701">
                  <c:v>7.9415778831764658</c:v>
                </c:pt>
                <c:pt idx="702">
                  <c:v>8.5990830418377868</c:v>
                </c:pt>
                <c:pt idx="703">
                  <c:v>8.5340104500781102</c:v>
                </c:pt>
                <c:pt idx="704">
                  <c:v>7.6067237208125178</c:v>
                </c:pt>
                <c:pt idx="705">
                  <c:v>7.8874802829163064</c:v>
                </c:pt>
                <c:pt idx="706">
                  <c:v>7.5039091386563177</c:v>
                </c:pt>
                <c:pt idx="707">
                  <c:v>8.5834399251716338</c:v>
                </c:pt>
                <c:pt idx="708">
                  <c:v>8.0833203034106251</c:v>
                </c:pt>
                <c:pt idx="709">
                  <c:v>8.2988598294098441</c:v>
                </c:pt>
                <c:pt idx="710">
                  <c:v>8.2475742160981866</c:v>
                </c:pt>
                <c:pt idx="711">
                  <c:v>7.578552645445999</c:v>
                </c:pt>
                <c:pt idx="712">
                  <c:v>8.9260844512688031</c:v>
                </c:pt>
                <c:pt idx="713">
                  <c:v>8.2683930037292743</c:v>
                </c:pt>
                <c:pt idx="714">
                  <c:v>6.2763769610685163</c:v>
                </c:pt>
                <c:pt idx="715">
                  <c:v>8.2529385627364267</c:v>
                </c:pt>
                <c:pt idx="716">
                  <c:v>7.1807356442521559</c:v>
                </c:pt>
                <c:pt idx="717">
                  <c:v>6.3798325022073197</c:v>
                </c:pt>
                <c:pt idx="718">
                  <c:v>7.5889789916928123</c:v>
                </c:pt>
                <c:pt idx="719">
                  <c:v>8.3229268110021941</c:v>
                </c:pt>
                <c:pt idx="720">
                  <c:v>8.1741834506008644</c:v>
                </c:pt>
                <c:pt idx="721">
                  <c:v>7.6021565544844325</c:v>
                </c:pt>
                <c:pt idx="722">
                  <c:v>7.3913938151534415</c:v>
                </c:pt>
                <c:pt idx="723">
                  <c:v>8.8912838899718203</c:v>
                </c:pt>
                <c:pt idx="724">
                  <c:v>7.5241959828290419</c:v>
                </c:pt>
                <c:pt idx="725">
                  <c:v>9.3355161308045407</c:v>
                </c:pt>
                <c:pt idx="726">
                  <c:v>7.4068841031635113</c:v>
                </c:pt>
                <c:pt idx="727">
                  <c:v>7.396051120937555</c:v>
                </c:pt>
                <c:pt idx="728">
                  <c:v>7.3688216661604242</c:v>
                </c:pt>
                <c:pt idx="729">
                  <c:v>8.1920013086628316</c:v>
                </c:pt>
                <c:pt idx="730">
                  <c:v>7.9737527880694659</c:v>
                </c:pt>
                <c:pt idx="731">
                  <c:v>8.7150968422075525</c:v>
                </c:pt>
                <c:pt idx="732">
                  <c:v>8.920674363161023</c:v>
                </c:pt>
                <c:pt idx="733">
                  <c:v>8.1613756886848758</c:v>
                </c:pt>
                <c:pt idx="734">
                  <c:v>7.3720357532308958</c:v>
                </c:pt>
                <c:pt idx="735">
                  <c:v>7.7366173691529303</c:v>
                </c:pt>
                <c:pt idx="736">
                  <c:v>8.1672904204496497</c:v>
                </c:pt>
                <c:pt idx="737">
                  <c:v>9.3337797517786179</c:v>
                </c:pt>
                <c:pt idx="738">
                  <c:v>8.5039438755738033</c:v>
                </c:pt>
                <c:pt idx="739">
                  <c:v>8.5032134735501241</c:v>
                </c:pt>
                <c:pt idx="740">
                  <c:v>6.6130955360715742</c:v>
                </c:pt>
                <c:pt idx="741">
                  <c:v>8.5561009677100319</c:v>
                </c:pt>
                <c:pt idx="742">
                  <c:v>7.8878770100382596</c:v>
                </c:pt>
                <c:pt idx="743">
                  <c:v>8.2314374773405277</c:v>
                </c:pt>
                <c:pt idx="744">
                  <c:v>6.5080036693175902</c:v>
                </c:pt>
                <c:pt idx="745">
                  <c:v>6.2139284313975427</c:v>
                </c:pt>
                <c:pt idx="746">
                  <c:v>9.4080047666092703</c:v>
                </c:pt>
                <c:pt idx="747">
                  <c:v>8.1476150904360765</c:v>
                </c:pt>
                <c:pt idx="748">
                  <c:v>8.0219248620124564</c:v>
                </c:pt>
                <c:pt idx="749">
                  <c:v>8.1569454102337176</c:v>
                </c:pt>
                <c:pt idx="750">
                  <c:v>9.2467443601411379</c:v>
                </c:pt>
                <c:pt idx="751">
                  <c:v>7.1099156586932768</c:v>
                </c:pt>
                <c:pt idx="752">
                  <c:v>7.5546583935524865</c:v>
                </c:pt>
                <c:pt idx="753">
                  <c:v>7.9976504467268663</c:v>
                </c:pt>
                <c:pt idx="754">
                  <c:v>9.056921415698552</c:v>
                </c:pt>
                <c:pt idx="755">
                  <c:v>8.9443824857784193</c:v>
                </c:pt>
                <c:pt idx="756">
                  <c:v>8.3321937760462674</c:v>
                </c:pt>
                <c:pt idx="757">
                  <c:v>10.011999580136255</c:v>
                </c:pt>
                <c:pt idx="758">
                  <c:v>7.3187188737918696</c:v>
                </c:pt>
                <c:pt idx="759">
                  <c:v>9.7792767651700903</c:v>
                </c:pt>
                <c:pt idx="760">
                  <c:v>7.1023408149763458</c:v>
                </c:pt>
                <c:pt idx="761">
                  <c:v>8.6734215803247761</c:v>
                </c:pt>
                <c:pt idx="762">
                  <c:v>8.7607625213292319</c:v>
                </c:pt>
                <c:pt idx="763">
                  <c:v>7.7120110522508405</c:v>
                </c:pt>
                <c:pt idx="764">
                  <c:v>7.2858138749346981</c:v>
                </c:pt>
                <c:pt idx="765">
                  <c:v>8.1713685895967121</c:v>
                </c:pt>
                <c:pt idx="766">
                  <c:v>8.4364423364474117</c:v>
                </c:pt>
                <c:pt idx="767">
                  <c:v>7.1353244135174654</c:v>
                </c:pt>
                <c:pt idx="768">
                  <c:v>7.7618570459272966</c:v>
                </c:pt>
                <c:pt idx="769">
                  <c:v>7.6731797469020746</c:v>
                </c:pt>
                <c:pt idx="770">
                  <c:v>8.0024256619550176</c:v>
                </c:pt>
                <c:pt idx="771">
                  <c:v>6.609308739676953</c:v>
                </c:pt>
                <c:pt idx="772">
                  <c:v>8.4080138239399851</c:v>
                </c:pt>
                <c:pt idx="773">
                  <c:v>7.8543533635282428</c:v>
                </c:pt>
                <c:pt idx="774">
                  <c:v>6.8488233666406355</c:v>
                </c:pt>
                <c:pt idx="775">
                  <c:v>5.7431766915577178</c:v>
                </c:pt>
                <c:pt idx="776">
                  <c:v>6.7314159925971406</c:v>
                </c:pt>
                <c:pt idx="777">
                  <c:v>5.9604798612712386</c:v>
                </c:pt>
                <c:pt idx="778">
                  <c:v>7.4728915710965991</c:v>
                </c:pt>
                <c:pt idx="779">
                  <c:v>7.3374908078994192</c:v>
                </c:pt>
                <c:pt idx="780">
                  <c:v>8.0102485496715659</c:v>
                </c:pt>
                <c:pt idx="781">
                  <c:v>7.0623840595320404</c:v>
                </c:pt>
                <c:pt idx="782">
                  <c:v>8.265426951207214</c:v>
                </c:pt>
                <c:pt idx="783">
                  <c:v>6.8384829934733586</c:v>
                </c:pt>
                <c:pt idx="784">
                  <c:v>8.3350841213027973</c:v>
                </c:pt>
                <c:pt idx="785">
                  <c:v>7.7693103595109001</c:v>
                </c:pt>
                <c:pt idx="786">
                  <c:v>7.5305498161108737</c:v>
                </c:pt>
                <c:pt idx="787">
                  <c:v>7.232428489758993</c:v>
                </c:pt>
                <c:pt idx="788">
                  <c:v>9.5380401462949962</c:v>
                </c:pt>
                <c:pt idx="789">
                  <c:v>8.7589272576313419</c:v>
                </c:pt>
                <c:pt idx="790">
                  <c:v>8.175887638337354</c:v>
                </c:pt>
                <c:pt idx="791">
                  <c:v>8.033352343333199</c:v>
                </c:pt>
                <c:pt idx="792">
                  <c:v>6.2324216965668313</c:v>
                </c:pt>
                <c:pt idx="793">
                  <c:v>6.836066298324738</c:v>
                </c:pt>
                <c:pt idx="794">
                  <c:v>9.5349289376168844</c:v>
                </c:pt>
                <c:pt idx="795">
                  <c:v>7.6524704551489755</c:v>
                </c:pt>
                <c:pt idx="796">
                  <c:v>7.0618921835199657</c:v>
                </c:pt>
                <c:pt idx="797">
                  <c:v>8.3347781987087828</c:v>
                </c:pt>
                <c:pt idx="798">
                  <c:v>8.777617331028635</c:v>
                </c:pt>
                <c:pt idx="799">
                  <c:v>8.7781446932037053</c:v>
                </c:pt>
                <c:pt idx="800">
                  <c:v>8.6559659407740952</c:v>
                </c:pt>
                <c:pt idx="801">
                  <c:v>9.4803502257784071</c:v>
                </c:pt>
                <c:pt idx="802">
                  <c:v>7.7197949423227952</c:v>
                </c:pt>
                <c:pt idx="803">
                  <c:v>6.0626991525364264</c:v>
                </c:pt>
                <c:pt idx="804">
                  <c:v>7.1936299582816359</c:v>
                </c:pt>
                <c:pt idx="805">
                  <c:v>8.5217751962112178</c:v>
                </c:pt>
                <c:pt idx="806">
                  <c:v>7.3666066676900517</c:v>
                </c:pt>
                <c:pt idx="807">
                  <c:v>8.3372140823965015</c:v>
                </c:pt>
                <c:pt idx="808">
                  <c:v>8.0654105410038675</c:v>
                </c:pt>
                <c:pt idx="809">
                  <c:v>7.5773812147673603</c:v>
                </c:pt>
                <c:pt idx="810">
                  <c:v>8.014954643065705</c:v>
                </c:pt>
                <c:pt idx="811">
                  <c:v>6.882459012106251</c:v>
                </c:pt>
                <c:pt idx="812">
                  <c:v>8.9787698716154125</c:v>
                </c:pt>
                <c:pt idx="813">
                  <c:v>10.301909211682203</c:v>
                </c:pt>
                <c:pt idx="814">
                  <c:v>7.5091761706017301</c:v>
                </c:pt>
                <c:pt idx="815">
                  <c:v>10.086973571765478</c:v>
                </c:pt>
                <c:pt idx="816">
                  <c:v>7.7885745300823626</c:v>
                </c:pt>
                <c:pt idx="817">
                  <c:v>6.9817716661016878</c:v>
                </c:pt>
                <c:pt idx="818">
                  <c:v>7.7116974161506109</c:v>
                </c:pt>
                <c:pt idx="819">
                  <c:v>7.635948570086958</c:v>
                </c:pt>
                <c:pt idx="820">
                  <c:v>10.91878922962956</c:v>
                </c:pt>
                <c:pt idx="821">
                  <c:v>9.1930105516066654</c:v>
                </c:pt>
                <c:pt idx="822">
                  <c:v>8.0440155215667293</c:v>
                </c:pt>
                <c:pt idx="823">
                  <c:v>8.2477329813220237</c:v>
                </c:pt>
                <c:pt idx="824">
                  <c:v>8.3438628969899256</c:v>
                </c:pt>
                <c:pt idx="825">
                  <c:v>8.2016304483939759</c:v>
                </c:pt>
                <c:pt idx="826">
                  <c:v>7.2676998943651991</c:v>
                </c:pt>
                <c:pt idx="827">
                  <c:v>7.8720946354401233</c:v>
                </c:pt>
                <c:pt idx="828">
                  <c:v>7.3889372758773746</c:v>
                </c:pt>
                <c:pt idx="829">
                  <c:v>6.5799553395929546</c:v>
                </c:pt>
                <c:pt idx="830">
                  <c:v>8.8909513096803057</c:v>
                </c:pt>
                <c:pt idx="831">
                  <c:v>7.5433402458176859</c:v>
                </c:pt>
                <c:pt idx="832">
                  <c:v>6.9985149800436464</c:v>
                </c:pt>
                <c:pt idx="833">
                  <c:v>8.7942676088725502</c:v>
                </c:pt>
                <c:pt idx="834">
                  <c:v>8.6260657619673129</c:v>
                </c:pt>
                <c:pt idx="835">
                  <c:v>8.6567425348628824</c:v>
                </c:pt>
                <c:pt idx="836">
                  <c:v>7.6155326020101404</c:v>
                </c:pt>
                <c:pt idx="837">
                  <c:v>8.1147418748954472</c:v>
                </c:pt>
                <c:pt idx="838">
                  <c:v>7.6518189649427946</c:v>
                </c:pt>
                <c:pt idx="839">
                  <c:v>6.3317053447211498</c:v>
                </c:pt>
                <c:pt idx="840">
                  <c:v>6.7466821484996444</c:v>
                </c:pt>
                <c:pt idx="841">
                  <c:v>8.4744197028937016</c:v>
                </c:pt>
                <c:pt idx="842">
                  <c:v>7.8276560814451948</c:v>
                </c:pt>
                <c:pt idx="843">
                  <c:v>5.9849554447154976</c:v>
                </c:pt>
                <c:pt idx="844">
                  <c:v>6.9819791772970845</c:v>
                </c:pt>
                <c:pt idx="845">
                  <c:v>6.5810457590907774</c:v>
                </c:pt>
                <c:pt idx="846">
                  <c:v>8.1976804107618264</c:v>
                </c:pt>
                <c:pt idx="847">
                  <c:v>9.5544829677986645</c:v>
                </c:pt>
                <c:pt idx="848">
                  <c:v>6.8400086113256195</c:v>
                </c:pt>
                <c:pt idx="849">
                  <c:v>6.7967854409245989</c:v>
                </c:pt>
                <c:pt idx="850">
                  <c:v>8.8839527011443398</c:v>
                </c:pt>
                <c:pt idx="851">
                  <c:v>8.4304765581071663</c:v>
                </c:pt>
                <c:pt idx="852">
                  <c:v>7.0715164720648556</c:v>
                </c:pt>
                <c:pt idx="853">
                  <c:v>7.8291399025418817</c:v>
                </c:pt>
                <c:pt idx="854">
                  <c:v>7.4249888607296866</c:v>
                </c:pt>
                <c:pt idx="855">
                  <c:v>7.4898538663080965</c:v>
                </c:pt>
                <c:pt idx="856">
                  <c:v>8.8282055792035372</c:v>
                </c:pt>
                <c:pt idx="857">
                  <c:v>7.5249888660924871</c:v>
                </c:pt>
                <c:pt idx="858">
                  <c:v>6.8952257287193639</c:v>
                </c:pt>
                <c:pt idx="859">
                  <c:v>7.3892744197739475</c:v>
                </c:pt>
                <c:pt idx="860">
                  <c:v>6.1384295214371187</c:v>
                </c:pt>
                <c:pt idx="861">
                  <c:v>6.0541980508197693</c:v>
                </c:pt>
                <c:pt idx="862">
                  <c:v>7.4474684435090763</c:v>
                </c:pt>
                <c:pt idx="863">
                  <c:v>9.0142963652892725</c:v>
                </c:pt>
                <c:pt idx="864">
                  <c:v>7.43216307088327</c:v>
                </c:pt>
                <c:pt idx="865">
                  <c:v>8.2296261427345616</c:v>
                </c:pt>
                <c:pt idx="866">
                  <c:v>7.8093151075051264</c:v>
                </c:pt>
                <c:pt idx="867">
                  <c:v>5.7459294862762516</c:v>
                </c:pt>
                <c:pt idx="868">
                  <c:v>7.7205355945281253</c:v>
                </c:pt>
                <c:pt idx="869">
                  <c:v>7.963294648815654</c:v>
                </c:pt>
                <c:pt idx="870">
                  <c:v>7.9797563328676731</c:v>
                </c:pt>
                <c:pt idx="871">
                  <c:v>7.9214165438260347</c:v>
                </c:pt>
                <c:pt idx="872">
                  <c:v>9.9909495754905535</c:v>
                </c:pt>
                <c:pt idx="873">
                  <c:v>7.1172307044281613</c:v>
                </c:pt>
                <c:pt idx="874">
                  <c:v>9.2712313304363541</c:v>
                </c:pt>
                <c:pt idx="875">
                  <c:v>8.5405319168826406</c:v>
                </c:pt>
                <c:pt idx="876">
                  <c:v>6.8485817118581966</c:v>
                </c:pt>
                <c:pt idx="877">
                  <c:v>6.2951638833678656</c:v>
                </c:pt>
                <c:pt idx="878">
                  <c:v>6.9894678632536973</c:v>
                </c:pt>
                <c:pt idx="879">
                  <c:v>5.0204326010006435</c:v>
                </c:pt>
                <c:pt idx="880">
                  <c:v>8.2098515766647733</c:v>
                </c:pt>
                <c:pt idx="881">
                  <c:v>7.5180113994507982</c:v>
                </c:pt>
                <c:pt idx="882">
                  <c:v>8.0217897138117831</c:v>
                </c:pt>
                <c:pt idx="883">
                  <c:v>8.0574652202213795</c:v>
                </c:pt>
                <c:pt idx="884">
                  <c:v>8.7249324789746314</c:v>
                </c:pt>
                <c:pt idx="885">
                  <c:v>7.001262165382343</c:v>
                </c:pt>
                <c:pt idx="886">
                  <c:v>8.1917884835039239</c:v>
                </c:pt>
                <c:pt idx="887">
                  <c:v>9.065645326309566</c:v>
                </c:pt>
                <c:pt idx="888">
                  <c:v>7.7802866816851033</c:v>
                </c:pt>
                <c:pt idx="889">
                  <c:v>8.3396447090404706</c:v>
                </c:pt>
                <c:pt idx="890">
                  <c:v>7.8794653925640104</c:v>
                </c:pt>
                <c:pt idx="891">
                  <c:v>5.5325945700021606</c:v>
                </c:pt>
                <c:pt idx="892">
                  <c:v>7.1987729633579312</c:v>
                </c:pt>
                <c:pt idx="893">
                  <c:v>8.7840306246194544</c:v>
                </c:pt>
                <c:pt idx="894">
                  <c:v>7.6592465051668146</c:v>
                </c:pt>
                <c:pt idx="895">
                  <c:v>7.8316344996840659</c:v>
                </c:pt>
                <c:pt idx="896">
                  <c:v>9.3461882460265411</c:v>
                </c:pt>
                <c:pt idx="897">
                  <c:v>9.4407029321530995</c:v>
                </c:pt>
                <c:pt idx="898">
                  <c:v>8.4255404916945285</c:v>
                </c:pt>
                <c:pt idx="899">
                  <c:v>6.0152909764383864</c:v>
                </c:pt>
                <c:pt idx="900">
                  <c:v>9.4813788232589342</c:v>
                </c:pt>
                <c:pt idx="901">
                  <c:v>8.0597582891270392</c:v>
                </c:pt>
                <c:pt idx="902">
                  <c:v>8.9480983722874523</c:v>
                </c:pt>
                <c:pt idx="903">
                  <c:v>8.2601314866211926</c:v>
                </c:pt>
                <c:pt idx="904">
                  <c:v>8.8573489731073387</c:v>
                </c:pt>
                <c:pt idx="905">
                  <c:v>8.0830893785123727</c:v>
                </c:pt>
                <c:pt idx="906">
                  <c:v>7.6798541464920014</c:v>
                </c:pt>
                <c:pt idx="907">
                  <c:v>7.8549289285362498</c:v>
                </c:pt>
                <c:pt idx="908">
                  <c:v>8.1600511671089784</c:v>
                </c:pt>
                <c:pt idx="909">
                  <c:v>7.5874729337422444</c:v>
                </c:pt>
                <c:pt idx="910">
                  <c:v>10.05273316685674</c:v>
                </c:pt>
                <c:pt idx="911">
                  <c:v>8.3622489144425654</c:v>
                </c:pt>
                <c:pt idx="912">
                  <c:v>7.587459940154492</c:v>
                </c:pt>
                <c:pt idx="913">
                  <c:v>8.8548299556162569</c:v>
                </c:pt>
                <c:pt idx="914">
                  <c:v>5.8962808362877421</c:v>
                </c:pt>
                <c:pt idx="915">
                  <c:v>9.7903957235479417</c:v>
                </c:pt>
                <c:pt idx="916">
                  <c:v>7.9453717688931667</c:v>
                </c:pt>
                <c:pt idx="917">
                  <c:v>6.5853189179469238</c:v>
                </c:pt>
                <c:pt idx="918">
                  <c:v>7.3979802286590921</c:v>
                </c:pt>
                <c:pt idx="919">
                  <c:v>8.6177112736218096</c:v>
                </c:pt>
                <c:pt idx="920">
                  <c:v>7.8026734038730687</c:v>
                </c:pt>
                <c:pt idx="921">
                  <c:v>7.5777009796634935</c:v>
                </c:pt>
                <c:pt idx="922">
                  <c:v>9.32579299356542</c:v>
                </c:pt>
                <c:pt idx="923">
                  <c:v>10.666890199107746</c:v>
                </c:pt>
                <c:pt idx="924">
                  <c:v>6.8134577672912613</c:v>
                </c:pt>
                <c:pt idx="925">
                  <c:v>6.7700634405825575</c:v>
                </c:pt>
                <c:pt idx="926">
                  <c:v>8.8411943911916637</c:v>
                </c:pt>
                <c:pt idx="927">
                  <c:v>9.8602214323002286</c:v>
                </c:pt>
                <c:pt idx="928">
                  <c:v>9.8544481188797199</c:v>
                </c:pt>
                <c:pt idx="929">
                  <c:v>8.1485469618003261</c:v>
                </c:pt>
                <c:pt idx="930">
                  <c:v>6.7671605571432973</c:v>
                </c:pt>
                <c:pt idx="931">
                  <c:v>8.7896265893385515</c:v>
                </c:pt>
                <c:pt idx="932">
                  <c:v>9.8783481227140246</c:v>
                </c:pt>
                <c:pt idx="933">
                  <c:v>8.1461222710889523</c:v>
                </c:pt>
                <c:pt idx="934">
                  <c:v>7.6611732145360323</c:v>
                </c:pt>
                <c:pt idx="935">
                  <c:v>6.804816860302787</c:v>
                </c:pt>
                <c:pt idx="936">
                  <c:v>7.5610687542371284</c:v>
                </c:pt>
                <c:pt idx="937">
                  <c:v>9.2706003128985497</c:v>
                </c:pt>
                <c:pt idx="938">
                  <c:v>9.086868565519719</c:v>
                </c:pt>
                <c:pt idx="939">
                  <c:v>8.1013637669107013</c:v>
                </c:pt>
                <c:pt idx="940">
                  <c:v>7.7294432656079763</c:v>
                </c:pt>
                <c:pt idx="941">
                  <c:v>6.9948800599449106</c:v>
                </c:pt>
                <c:pt idx="942">
                  <c:v>8.5921455697498406</c:v>
                </c:pt>
                <c:pt idx="943">
                  <c:v>9.1703574078898047</c:v>
                </c:pt>
                <c:pt idx="944">
                  <c:v>8.4437920787342193</c:v>
                </c:pt>
                <c:pt idx="945">
                  <c:v>9.0175360284183306</c:v>
                </c:pt>
                <c:pt idx="946">
                  <c:v>6.2236004143282795</c:v>
                </c:pt>
                <c:pt idx="947">
                  <c:v>7.1071908779917141</c:v>
                </c:pt>
                <c:pt idx="948">
                  <c:v>8.2336776859095249</c:v>
                </c:pt>
                <c:pt idx="949">
                  <c:v>7.719586026384575</c:v>
                </c:pt>
                <c:pt idx="950">
                  <c:v>10.006194409592691</c:v>
                </c:pt>
                <c:pt idx="951">
                  <c:v>7.7076953470432752</c:v>
                </c:pt>
                <c:pt idx="952">
                  <c:v>8.1469444735978627</c:v>
                </c:pt>
                <c:pt idx="953">
                  <c:v>9.2664641354940898</c:v>
                </c:pt>
                <c:pt idx="954">
                  <c:v>7.7923152722201676</c:v>
                </c:pt>
                <c:pt idx="955">
                  <c:v>8.9231421369658506</c:v>
                </c:pt>
                <c:pt idx="956">
                  <c:v>8.6014144624080799</c:v>
                </c:pt>
                <c:pt idx="957">
                  <c:v>8.2795059432616416</c:v>
                </c:pt>
                <c:pt idx="958">
                  <c:v>9.0067923720480039</c:v>
                </c:pt>
                <c:pt idx="959">
                  <c:v>7.3700160818566554</c:v>
                </c:pt>
                <c:pt idx="960">
                  <c:v>8.0364431736015884</c:v>
                </c:pt>
                <c:pt idx="961">
                  <c:v>7.7959035686412559</c:v>
                </c:pt>
                <c:pt idx="962">
                  <c:v>9.2726375012953675</c:v>
                </c:pt>
                <c:pt idx="963">
                  <c:v>7.8140235859165372</c:v>
                </c:pt>
                <c:pt idx="964">
                  <c:v>6.2243669575795622</c:v>
                </c:pt>
                <c:pt idx="965">
                  <c:v>10.99650435833019</c:v>
                </c:pt>
                <c:pt idx="966">
                  <c:v>8.194430139785716</c:v>
                </c:pt>
                <c:pt idx="967">
                  <c:v>7.4741828705342153</c:v>
                </c:pt>
                <c:pt idx="968">
                  <c:v>8.2387689979038221</c:v>
                </c:pt>
                <c:pt idx="969">
                  <c:v>5.6923212824547766</c:v>
                </c:pt>
                <c:pt idx="970">
                  <c:v>7.9437230719442127</c:v>
                </c:pt>
                <c:pt idx="971">
                  <c:v>8.355955167309304</c:v>
                </c:pt>
                <c:pt idx="972">
                  <c:v>8.293507978347094</c:v>
                </c:pt>
                <c:pt idx="973">
                  <c:v>10.147635725716492</c:v>
                </c:pt>
                <c:pt idx="974">
                  <c:v>8.5811589917170323</c:v>
                </c:pt>
                <c:pt idx="975">
                  <c:v>6.9405328938475259</c:v>
                </c:pt>
                <c:pt idx="976">
                  <c:v>6.2456632923488717</c:v>
                </c:pt>
                <c:pt idx="977">
                  <c:v>8.1892456682893844</c:v>
                </c:pt>
                <c:pt idx="978">
                  <c:v>8.097956934562065</c:v>
                </c:pt>
                <c:pt idx="979">
                  <c:v>6.5512160185888026</c:v>
                </c:pt>
                <c:pt idx="980">
                  <c:v>6.4724390883594518</c:v>
                </c:pt>
                <c:pt idx="981">
                  <c:v>8.3692738633706885</c:v>
                </c:pt>
                <c:pt idx="982">
                  <c:v>8.3694242404910284</c:v>
                </c:pt>
                <c:pt idx="983">
                  <c:v>5.5980219736232506</c:v>
                </c:pt>
                <c:pt idx="984">
                  <c:v>9.4516643889075969</c:v>
                </c:pt>
                <c:pt idx="985">
                  <c:v>8.5766347008974133</c:v>
                </c:pt>
                <c:pt idx="986">
                  <c:v>8.6924052908724487</c:v>
                </c:pt>
                <c:pt idx="987">
                  <c:v>5.6197710034516817</c:v>
                </c:pt>
                <c:pt idx="988">
                  <c:v>8.4013889403389346</c:v>
                </c:pt>
                <c:pt idx="989">
                  <c:v>9.0228286972549174</c:v>
                </c:pt>
              </c:numCache>
            </c:numRef>
          </c:yVal>
          <c:bubbleSize>
            <c:numRef>
              <c:f>Practice!$E$4:$E$993</c:f>
              <c:numCache>
                <c:formatCode>#,##0</c:formatCode>
                <c:ptCount val="990"/>
                <c:pt idx="0">
                  <c:v>46660.105834586713</c:v>
                </c:pt>
                <c:pt idx="1">
                  <c:v>3330.1833982019784</c:v>
                </c:pt>
                <c:pt idx="2">
                  <c:v>3572.0690322765677</c:v>
                </c:pt>
                <c:pt idx="3">
                  <c:v>394162.95564557245</c:v>
                </c:pt>
                <c:pt idx="4">
                  <c:v>6350197.1740088584</c:v>
                </c:pt>
                <c:pt idx="5">
                  <c:v>132975.40637724305</c:v>
                </c:pt>
                <c:pt idx="6">
                  <c:v>298854.22545204608</c:v>
                </c:pt>
                <c:pt idx="7">
                  <c:v>127059.60063227991</c:v>
                </c:pt>
                <c:pt idx="8">
                  <c:v>39580.530906980937</c:v>
                </c:pt>
                <c:pt idx="9">
                  <c:v>76128.952889973298</c:v>
                </c:pt>
                <c:pt idx="10">
                  <c:v>97663.769374330877</c:v>
                </c:pt>
                <c:pt idx="11">
                  <c:v>433634.12932748685</c:v>
                </c:pt>
                <c:pt idx="12">
                  <c:v>866611.13377599581</c:v>
                </c:pt>
                <c:pt idx="13">
                  <c:v>24956.164933842727</c:v>
                </c:pt>
                <c:pt idx="14">
                  <c:v>2351954.201644273</c:v>
                </c:pt>
                <c:pt idx="15">
                  <c:v>93976.796451070564</c:v>
                </c:pt>
                <c:pt idx="16">
                  <c:v>27004.878955145166</c:v>
                </c:pt>
                <c:pt idx="17">
                  <c:v>48103.113902066063</c:v>
                </c:pt>
                <c:pt idx="18">
                  <c:v>140767.6826065951</c:v>
                </c:pt>
                <c:pt idx="19">
                  <c:v>4897.0184171004448</c:v>
                </c:pt>
                <c:pt idx="20">
                  <c:v>1039580.4725954625</c:v>
                </c:pt>
                <c:pt idx="21">
                  <c:v>131061.16121115602</c:v>
                </c:pt>
                <c:pt idx="22">
                  <c:v>17101.212356296161</c:v>
                </c:pt>
                <c:pt idx="23">
                  <c:v>9755.0432372907198</c:v>
                </c:pt>
                <c:pt idx="24">
                  <c:v>55298.214291278062</c:v>
                </c:pt>
                <c:pt idx="25">
                  <c:v>35205.94048193637</c:v>
                </c:pt>
                <c:pt idx="26">
                  <c:v>42685.70945695835</c:v>
                </c:pt>
                <c:pt idx="27">
                  <c:v>48663.56415806913</c:v>
                </c:pt>
                <c:pt idx="28">
                  <c:v>343169.18784364278</c:v>
                </c:pt>
                <c:pt idx="29">
                  <c:v>1922952.7586069477</c:v>
                </c:pt>
                <c:pt idx="30">
                  <c:v>183054.42856545659</c:v>
                </c:pt>
                <c:pt idx="31">
                  <c:v>20465.177395880386</c:v>
                </c:pt>
                <c:pt idx="32">
                  <c:v>365.47326253510863</c:v>
                </c:pt>
                <c:pt idx="33">
                  <c:v>66311.4072304898</c:v>
                </c:pt>
                <c:pt idx="34">
                  <c:v>144519.33956623037</c:v>
                </c:pt>
                <c:pt idx="35">
                  <c:v>548188.88779993728</c:v>
                </c:pt>
                <c:pt idx="36">
                  <c:v>5933.4588621290004</c:v>
                </c:pt>
                <c:pt idx="37">
                  <c:v>75369.337239507469</c:v>
                </c:pt>
                <c:pt idx="38">
                  <c:v>205.63804406181168</c:v>
                </c:pt>
                <c:pt idx="39">
                  <c:v>693118.74441723677</c:v>
                </c:pt>
                <c:pt idx="40">
                  <c:v>11991.338903771029</c:v>
                </c:pt>
                <c:pt idx="41">
                  <c:v>75023.517507889177</c:v>
                </c:pt>
                <c:pt idx="42">
                  <c:v>173417.27732249143</c:v>
                </c:pt>
                <c:pt idx="43">
                  <c:v>488724.73772188323</c:v>
                </c:pt>
                <c:pt idx="44">
                  <c:v>9534.6472657627364</c:v>
                </c:pt>
                <c:pt idx="45">
                  <c:v>23078.968430784986</c:v>
                </c:pt>
                <c:pt idx="46">
                  <c:v>228672.16357264781</c:v>
                </c:pt>
                <c:pt idx="47">
                  <c:v>16184.320302741246</c:v>
                </c:pt>
                <c:pt idx="48">
                  <c:v>7168.5002013783987</c:v>
                </c:pt>
                <c:pt idx="49">
                  <c:v>35480.099725673943</c:v>
                </c:pt>
                <c:pt idx="50">
                  <c:v>10002.109904067387</c:v>
                </c:pt>
                <c:pt idx="51">
                  <c:v>49715.490745298041</c:v>
                </c:pt>
                <c:pt idx="52">
                  <c:v>139975.10009905999</c:v>
                </c:pt>
                <c:pt idx="53">
                  <c:v>353610.16424397816</c:v>
                </c:pt>
                <c:pt idx="54">
                  <c:v>96806.781653704093</c:v>
                </c:pt>
                <c:pt idx="55">
                  <c:v>20617.892378619123</c:v>
                </c:pt>
                <c:pt idx="56">
                  <c:v>616350.15324424196</c:v>
                </c:pt>
                <c:pt idx="57">
                  <c:v>1770213.0007700494</c:v>
                </c:pt>
                <c:pt idx="58">
                  <c:v>13322.13395165106</c:v>
                </c:pt>
                <c:pt idx="59">
                  <c:v>81483.170792893012</c:v>
                </c:pt>
                <c:pt idx="60">
                  <c:v>66956.089716722112</c:v>
                </c:pt>
                <c:pt idx="61">
                  <c:v>77058.140004745495</c:v>
                </c:pt>
                <c:pt idx="62">
                  <c:v>417197.08521147148</c:v>
                </c:pt>
                <c:pt idx="63">
                  <c:v>180204.18835058989</c:v>
                </c:pt>
                <c:pt idx="64">
                  <c:v>891630.16008263221</c:v>
                </c:pt>
                <c:pt idx="65">
                  <c:v>15219.88989089405</c:v>
                </c:pt>
                <c:pt idx="66">
                  <c:v>5892.2917674151804</c:v>
                </c:pt>
                <c:pt idx="67">
                  <c:v>364565.94481507922</c:v>
                </c:pt>
                <c:pt idx="68">
                  <c:v>3266.3063802444931</c:v>
                </c:pt>
                <c:pt idx="69">
                  <c:v>18116.989856212698</c:v>
                </c:pt>
                <c:pt idx="70">
                  <c:v>85403.640220078465</c:v>
                </c:pt>
                <c:pt idx="71">
                  <c:v>440611.29311595147</c:v>
                </c:pt>
                <c:pt idx="72">
                  <c:v>70384.095441161742</c:v>
                </c:pt>
                <c:pt idx="73">
                  <c:v>19897.242558473452</c:v>
                </c:pt>
                <c:pt idx="74">
                  <c:v>61350.583286782159</c:v>
                </c:pt>
                <c:pt idx="75">
                  <c:v>4556.7201313066043</c:v>
                </c:pt>
                <c:pt idx="76">
                  <c:v>4766.6585840669104</c:v>
                </c:pt>
                <c:pt idx="77">
                  <c:v>63847.65704495721</c:v>
                </c:pt>
                <c:pt idx="78">
                  <c:v>80948.598050913832</c:v>
                </c:pt>
                <c:pt idx="79">
                  <c:v>13340.115019504066</c:v>
                </c:pt>
                <c:pt idx="80">
                  <c:v>194009.13178524337</c:v>
                </c:pt>
                <c:pt idx="81">
                  <c:v>430.03322308341342</c:v>
                </c:pt>
                <c:pt idx="82">
                  <c:v>121268.84891058024</c:v>
                </c:pt>
                <c:pt idx="83">
                  <c:v>18666.421172236591</c:v>
                </c:pt>
                <c:pt idx="84">
                  <c:v>24989.302523989674</c:v>
                </c:pt>
                <c:pt idx="85">
                  <c:v>244200.9438538453</c:v>
                </c:pt>
                <c:pt idx="86">
                  <c:v>48696.689648695916</c:v>
                </c:pt>
                <c:pt idx="87">
                  <c:v>130185.63129574139</c:v>
                </c:pt>
                <c:pt idx="88">
                  <c:v>41709.020184724039</c:v>
                </c:pt>
                <c:pt idx="89">
                  <c:v>1193482.1239979262</c:v>
                </c:pt>
                <c:pt idx="90">
                  <c:v>21163.701039971362</c:v>
                </c:pt>
                <c:pt idx="91">
                  <c:v>500299.68943409168</c:v>
                </c:pt>
                <c:pt idx="92">
                  <c:v>173947.50266638811</c:v>
                </c:pt>
                <c:pt idx="93">
                  <c:v>36182.220534168082</c:v>
                </c:pt>
                <c:pt idx="94">
                  <c:v>48166.262997883918</c:v>
                </c:pt>
                <c:pt idx="95">
                  <c:v>138965.43681147811</c:v>
                </c:pt>
                <c:pt idx="96">
                  <c:v>132778.38513391401</c:v>
                </c:pt>
                <c:pt idx="97">
                  <c:v>37675.829923363242</c:v>
                </c:pt>
                <c:pt idx="98">
                  <c:v>7053.5462829972412</c:v>
                </c:pt>
                <c:pt idx="99">
                  <c:v>50992.507908904299</c:v>
                </c:pt>
                <c:pt idx="100">
                  <c:v>16460.007705875127</c:v>
                </c:pt>
                <c:pt idx="101">
                  <c:v>10601.438430075512</c:v>
                </c:pt>
                <c:pt idx="102">
                  <c:v>79777.671221998913</c:v>
                </c:pt>
                <c:pt idx="103">
                  <c:v>462357.89881709981</c:v>
                </c:pt>
                <c:pt idx="104">
                  <c:v>3634575.1387762534</c:v>
                </c:pt>
                <c:pt idx="105">
                  <c:v>12093.692671575078</c:v>
                </c:pt>
                <c:pt idx="106">
                  <c:v>52910.384904498504</c:v>
                </c:pt>
                <c:pt idx="107">
                  <c:v>11778.727934905106</c:v>
                </c:pt>
                <c:pt idx="108">
                  <c:v>74996.34019483559</c:v>
                </c:pt>
                <c:pt idx="109">
                  <c:v>15570.27054519848</c:v>
                </c:pt>
                <c:pt idx="110">
                  <c:v>2388.9290279809411</c:v>
                </c:pt>
                <c:pt idx="111">
                  <c:v>14061.373886438372</c:v>
                </c:pt>
                <c:pt idx="112">
                  <c:v>175374.07030908976</c:v>
                </c:pt>
                <c:pt idx="113">
                  <c:v>697376.16525048797</c:v>
                </c:pt>
                <c:pt idx="114">
                  <c:v>417379.50968346233</c:v>
                </c:pt>
                <c:pt idx="115">
                  <c:v>2196.1780779555352</c:v>
                </c:pt>
                <c:pt idx="116">
                  <c:v>277571.20519480773</c:v>
                </c:pt>
                <c:pt idx="117">
                  <c:v>354.98395541781071</c:v>
                </c:pt>
                <c:pt idx="118">
                  <c:v>147588.774953632</c:v>
                </c:pt>
                <c:pt idx="119">
                  <c:v>2553.5632346629582</c:v>
                </c:pt>
                <c:pt idx="120">
                  <c:v>593.93571323507797</c:v>
                </c:pt>
                <c:pt idx="121">
                  <c:v>1543998.1963385826</c:v>
                </c:pt>
                <c:pt idx="122">
                  <c:v>183065.48892226201</c:v>
                </c:pt>
                <c:pt idx="123">
                  <c:v>231371.81149658011</c:v>
                </c:pt>
                <c:pt idx="124">
                  <c:v>73771.149000202757</c:v>
                </c:pt>
                <c:pt idx="125">
                  <c:v>6241.1219885144183</c:v>
                </c:pt>
                <c:pt idx="126">
                  <c:v>19101.505468825439</c:v>
                </c:pt>
                <c:pt idx="127">
                  <c:v>80366.17011192569</c:v>
                </c:pt>
                <c:pt idx="128">
                  <c:v>19544.795155377702</c:v>
                </c:pt>
                <c:pt idx="129">
                  <c:v>49665.152297239772</c:v>
                </c:pt>
                <c:pt idx="130">
                  <c:v>1043414.2964455916</c:v>
                </c:pt>
                <c:pt idx="131">
                  <c:v>38629.809799737632</c:v>
                </c:pt>
                <c:pt idx="132">
                  <c:v>909302.57180734468</c:v>
                </c:pt>
                <c:pt idx="133">
                  <c:v>256403.85680938055</c:v>
                </c:pt>
                <c:pt idx="134">
                  <c:v>14079.057247042401</c:v>
                </c:pt>
                <c:pt idx="135">
                  <c:v>4836.0887233929852</c:v>
                </c:pt>
                <c:pt idx="136">
                  <c:v>563778.16192245425</c:v>
                </c:pt>
                <c:pt idx="137">
                  <c:v>45976.044872734012</c:v>
                </c:pt>
                <c:pt idx="138">
                  <c:v>8310.6737669738941</c:v>
                </c:pt>
                <c:pt idx="139">
                  <c:v>10386.50800625742</c:v>
                </c:pt>
                <c:pt idx="140">
                  <c:v>13442.192243825182</c:v>
                </c:pt>
                <c:pt idx="141">
                  <c:v>38071.324675242162</c:v>
                </c:pt>
                <c:pt idx="142">
                  <c:v>13589.663948764064</c:v>
                </c:pt>
                <c:pt idx="143">
                  <c:v>208738.85573563047</c:v>
                </c:pt>
                <c:pt idx="144">
                  <c:v>14319.497665491419</c:v>
                </c:pt>
                <c:pt idx="145">
                  <c:v>886227.49696927995</c:v>
                </c:pt>
                <c:pt idx="146">
                  <c:v>37539.982582620163</c:v>
                </c:pt>
                <c:pt idx="147">
                  <c:v>9602.0077055059501</c:v>
                </c:pt>
                <c:pt idx="148">
                  <c:v>1051.1841620454747</c:v>
                </c:pt>
                <c:pt idx="149">
                  <c:v>3176502.0946173659</c:v>
                </c:pt>
                <c:pt idx="150">
                  <c:v>4109.4923138074819</c:v>
                </c:pt>
                <c:pt idx="151">
                  <c:v>6092.7374647222532</c:v>
                </c:pt>
                <c:pt idx="152">
                  <c:v>76926.364602799498</c:v>
                </c:pt>
                <c:pt idx="153">
                  <c:v>54448.431692575665</c:v>
                </c:pt>
                <c:pt idx="154">
                  <c:v>154231.7761483393</c:v>
                </c:pt>
                <c:pt idx="155">
                  <c:v>1358760.2081633294</c:v>
                </c:pt>
                <c:pt idx="156">
                  <c:v>17277.910577234037</c:v>
                </c:pt>
                <c:pt idx="157">
                  <c:v>5495.8482168737155</c:v>
                </c:pt>
                <c:pt idx="158">
                  <c:v>164556.94770605132</c:v>
                </c:pt>
                <c:pt idx="159">
                  <c:v>111658.28271395943</c:v>
                </c:pt>
                <c:pt idx="160">
                  <c:v>22464.218565448224</c:v>
                </c:pt>
                <c:pt idx="161">
                  <c:v>94271.718297077823</c:v>
                </c:pt>
                <c:pt idx="162">
                  <c:v>163327.97003014307</c:v>
                </c:pt>
                <c:pt idx="163">
                  <c:v>54017.854057235658</c:v>
                </c:pt>
                <c:pt idx="164">
                  <c:v>93724.982440237305</c:v>
                </c:pt>
                <c:pt idx="165">
                  <c:v>372839.15431538288</c:v>
                </c:pt>
                <c:pt idx="166">
                  <c:v>46440.198298053983</c:v>
                </c:pt>
                <c:pt idx="167">
                  <c:v>1050.6256778791678</c:v>
                </c:pt>
                <c:pt idx="168">
                  <c:v>31865.155686866368</c:v>
                </c:pt>
                <c:pt idx="169">
                  <c:v>209965.74156334199</c:v>
                </c:pt>
                <c:pt idx="170">
                  <c:v>9153.4271506998666</c:v>
                </c:pt>
                <c:pt idx="171">
                  <c:v>363002.62845635368</c:v>
                </c:pt>
                <c:pt idx="172">
                  <c:v>6623.6780026193219</c:v>
                </c:pt>
                <c:pt idx="173">
                  <c:v>7551.4218105343398</c:v>
                </c:pt>
                <c:pt idx="174">
                  <c:v>282493.34392469743</c:v>
                </c:pt>
                <c:pt idx="175">
                  <c:v>897620.56035022414</c:v>
                </c:pt>
                <c:pt idx="176">
                  <c:v>190774.02317759197</c:v>
                </c:pt>
                <c:pt idx="177">
                  <c:v>88853.948899571653</c:v>
                </c:pt>
                <c:pt idx="178">
                  <c:v>33866.55822288456</c:v>
                </c:pt>
                <c:pt idx="179">
                  <c:v>5615.2002701861475</c:v>
                </c:pt>
                <c:pt idx="180">
                  <c:v>138214.11469726401</c:v>
                </c:pt>
                <c:pt idx="181">
                  <c:v>42057.269889627285</c:v>
                </c:pt>
                <c:pt idx="182">
                  <c:v>33583.089723501274</c:v>
                </c:pt>
                <c:pt idx="183">
                  <c:v>12516.698946890538</c:v>
                </c:pt>
                <c:pt idx="184">
                  <c:v>278824.63567626226</c:v>
                </c:pt>
                <c:pt idx="185">
                  <c:v>8040.2826897077339</c:v>
                </c:pt>
                <c:pt idx="186">
                  <c:v>513799.07867114717</c:v>
                </c:pt>
                <c:pt idx="187">
                  <c:v>1655390.6127057935</c:v>
                </c:pt>
                <c:pt idx="188">
                  <c:v>45186.518145747039</c:v>
                </c:pt>
                <c:pt idx="189">
                  <c:v>143075.69401322713</c:v>
                </c:pt>
                <c:pt idx="190">
                  <c:v>67035.301314490702</c:v>
                </c:pt>
                <c:pt idx="191">
                  <c:v>53426.592997250264</c:v>
                </c:pt>
                <c:pt idx="192">
                  <c:v>123109.81211259105</c:v>
                </c:pt>
                <c:pt idx="193">
                  <c:v>47479.733965501335</c:v>
                </c:pt>
                <c:pt idx="194">
                  <c:v>2899.287348041621</c:v>
                </c:pt>
                <c:pt idx="195">
                  <c:v>1171545.5406741023</c:v>
                </c:pt>
                <c:pt idx="196">
                  <c:v>412857.58421281411</c:v>
                </c:pt>
                <c:pt idx="197">
                  <c:v>12615.55838681985</c:v>
                </c:pt>
                <c:pt idx="198">
                  <c:v>8942.0689935468108</c:v>
                </c:pt>
                <c:pt idx="199">
                  <c:v>1052.3983065088739</c:v>
                </c:pt>
                <c:pt idx="200">
                  <c:v>5357931.7778352918</c:v>
                </c:pt>
                <c:pt idx="201">
                  <c:v>746388.14939397713</c:v>
                </c:pt>
                <c:pt idx="202">
                  <c:v>634865.54774338496</c:v>
                </c:pt>
                <c:pt idx="203">
                  <c:v>282812.26072388591</c:v>
                </c:pt>
                <c:pt idx="204">
                  <c:v>33492.369614423587</c:v>
                </c:pt>
                <c:pt idx="205">
                  <c:v>90503.205252989457</c:v>
                </c:pt>
                <c:pt idx="206">
                  <c:v>90750.376303256548</c:v>
                </c:pt>
                <c:pt idx="207">
                  <c:v>26543.879815390083</c:v>
                </c:pt>
                <c:pt idx="208">
                  <c:v>2947759.0542624984</c:v>
                </c:pt>
                <c:pt idx="209">
                  <c:v>111845.62564468733</c:v>
                </c:pt>
                <c:pt idx="210">
                  <c:v>14037.182493557133</c:v>
                </c:pt>
                <c:pt idx="211">
                  <c:v>5049.6503118456303</c:v>
                </c:pt>
                <c:pt idx="212">
                  <c:v>201368.27374968948</c:v>
                </c:pt>
                <c:pt idx="213">
                  <c:v>1910373.9722409549</c:v>
                </c:pt>
                <c:pt idx="214">
                  <c:v>28800.030295604196</c:v>
                </c:pt>
                <c:pt idx="215">
                  <c:v>8589.118137569174</c:v>
                </c:pt>
                <c:pt idx="216">
                  <c:v>95754.514831569948</c:v>
                </c:pt>
                <c:pt idx="217">
                  <c:v>12509.738104340493</c:v>
                </c:pt>
                <c:pt idx="218">
                  <c:v>2002977.8288887464</c:v>
                </c:pt>
                <c:pt idx="219">
                  <c:v>1706.5182280890308</c:v>
                </c:pt>
                <c:pt idx="220">
                  <c:v>154888.40981385455</c:v>
                </c:pt>
                <c:pt idx="221">
                  <c:v>245296.26922772671</c:v>
                </c:pt>
                <c:pt idx="222">
                  <c:v>25716.767873922017</c:v>
                </c:pt>
                <c:pt idx="223">
                  <c:v>9539.9446088955519</c:v>
                </c:pt>
                <c:pt idx="224">
                  <c:v>82002.406830072301</c:v>
                </c:pt>
                <c:pt idx="225">
                  <c:v>1294721.1867296845</c:v>
                </c:pt>
                <c:pt idx="226">
                  <c:v>1187185.5405942523</c:v>
                </c:pt>
                <c:pt idx="227">
                  <c:v>249654.37998725855</c:v>
                </c:pt>
                <c:pt idx="228">
                  <c:v>9649.5330073387904</c:v>
                </c:pt>
                <c:pt idx="229">
                  <c:v>1240870.9249481664</c:v>
                </c:pt>
                <c:pt idx="230">
                  <c:v>935.76889237932153</c:v>
                </c:pt>
                <c:pt idx="231">
                  <c:v>129462.40984077867</c:v>
                </c:pt>
                <c:pt idx="232">
                  <c:v>4799.5987771460932</c:v>
                </c:pt>
                <c:pt idx="233">
                  <c:v>12109.025073776907</c:v>
                </c:pt>
                <c:pt idx="234">
                  <c:v>2523935.8357575503</c:v>
                </c:pt>
                <c:pt idx="235">
                  <c:v>3712.7131700673885</c:v>
                </c:pt>
                <c:pt idx="236">
                  <c:v>1557.1299514697896</c:v>
                </c:pt>
                <c:pt idx="237">
                  <c:v>10134.961154488828</c:v>
                </c:pt>
                <c:pt idx="238">
                  <c:v>268095.92741628946</c:v>
                </c:pt>
                <c:pt idx="239">
                  <c:v>8402.0204148997709</c:v>
                </c:pt>
                <c:pt idx="240">
                  <c:v>181329.61538358461</c:v>
                </c:pt>
                <c:pt idx="241">
                  <c:v>3278.5394699245717</c:v>
                </c:pt>
                <c:pt idx="242">
                  <c:v>272006.10685798508</c:v>
                </c:pt>
                <c:pt idx="243">
                  <c:v>145316.58835446878</c:v>
                </c:pt>
                <c:pt idx="244">
                  <c:v>316272.25644708861</c:v>
                </c:pt>
                <c:pt idx="245">
                  <c:v>123177.87097452155</c:v>
                </c:pt>
                <c:pt idx="246">
                  <c:v>12620.664385264941</c:v>
                </c:pt>
                <c:pt idx="247">
                  <c:v>14000.508085004014</c:v>
                </c:pt>
                <c:pt idx="248">
                  <c:v>13902.810196843242</c:v>
                </c:pt>
                <c:pt idx="249">
                  <c:v>243044.62369793744</c:v>
                </c:pt>
                <c:pt idx="250">
                  <c:v>1121.1887223054148</c:v>
                </c:pt>
                <c:pt idx="251">
                  <c:v>61996.126568085638</c:v>
                </c:pt>
                <c:pt idx="252">
                  <c:v>7625191.2142799255</c:v>
                </c:pt>
                <c:pt idx="253">
                  <c:v>12596.149420821968</c:v>
                </c:pt>
                <c:pt idx="254">
                  <c:v>28130472.437378332</c:v>
                </c:pt>
                <c:pt idx="255">
                  <c:v>22072.436856147273</c:v>
                </c:pt>
                <c:pt idx="256">
                  <c:v>93070.668373348599</c:v>
                </c:pt>
                <c:pt idx="257">
                  <c:v>63241.61552345768</c:v>
                </c:pt>
                <c:pt idx="258">
                  <c:v>93514.204148392848</c:v>
                </c:pt>
                <c:pt idx="259">
                  <c:v>223666.48263421454</c:v>
                </c:pt>
                <c:pt idx="260">
                  <c:v>8322.1193462687752</c:v>
                </c:pt>
                <c:pt idx="261">
                  <c:v>467178.71383501316</c:v>
                </c:pt>
                <c:pt idx="262">
                  <c:v>11815.45970881412</c:v>
                </c:pt>
                <c:pt idx="263">
                  <c:v>1797.8541519539945</c:v>
                </c:pt>
                <c:pt idx="264">
                  <c:v>10584.655434635066</c:v>
                </c:pt>
                <c:pt idx="265">
                  <c:v>69307.690996803562</c:v>
                </c:pt>
                <c:pt idx="266">
                  <c:v>20357.70368176491</c:v>
                </c:pt>
                <c:pt idx="267">
                  <c:v>93601.557816009983</c:v>
                </c:pt>
                <c:pt idx="268">
                  <c:v>2208.9294866211494</c:v>
                </c:pt>
                <c:pt idx="269">
                  <c:v>37175.858325828529</c:v>
                </c:pt>
                <c:pt idx="270">
                  <c:v>241895.78498606716</c:v>
                </c:pt>
                <c:pt idx="271">
                  <c:v>102170.37749505932</c:v>
                </c:pt>
                <c:pt idx="272">
                  <c:v>22830.758946899357</c:v>
                </c:pt>
                <c:pt idx="273">
                  <c:v>4354.4387735041155</c:v>
                </c:pt>
                <c:pt idx="274">
                  <c:v>10597.011471419431</c:v>
                </c:pt>
                <c:pt idx="275">
                  <c:v>229096.39007057127</c:v>
                </c:pt>
                <c:pt idx="276">
                  <c:v>2340.6247642309904</c:v>
                </c:pt>
                <c:pt idx="277">
                  <c:v>999.03066894507231</c:v>
                </c:pt>
                <c:pt idx="278">
                  <c:v>8339.3065730641374</c:v>
                </c:pt>
                <c:pt idx="279">
                  <c:v>6059.8071448239598</c:v>
                </c:pt>
                <c:pt idx="280">
                  <c:v>3596.0711339063664</c:v>
                </c:pt>
                <c:pt idx="281">
                  <c:v>40671.599482901154</c:v>
                </c:pt>
                <c:pt idx="282">
                  <c:v>30347.091884913913</c:v>
                </c:pt>
                <c:pt idx="283">
                  <c:v>1050.7090404774981</c:v>
                </c:pt>
                <c:pt idx="284">
                  <c:v>19402.906632401653</c:v>
                </c:pt>
                <c:pt idx="285">
                  <c:v>67140.619128847087</c:v>
                </c:pt>
                <c:pt idx="286">
                  <c:v>197.23222343432096</c:v>
                </c:pt>
                <c:pt idx="287">
                  <c:v>4520.4727051861155</c:v>
                </c:pt>
                <c:pt idx="288">
                  <c:v>4866.1047987213879</c:v>
                </c:pt>
                <c:pt idx="289">
                  <c:v>768617.36644925433</c:v>
                </c:pt>
                <c:pt idx="290">
                  <c:v>273816.64042466745</c:v>
                </c:pt>
                <c:pt idx="291">
                  <c:v>46333.900345132977</c:v>
                </c:pt>
                <c:pt idx="292">
                  <c:v>85285.630229279457</c:v>
                </c:pt>
                <c:pt idx="293">
                  <c:v>110630.18182806342</c:v>
                </c:pt>
                <c:pt idx="294">
                  <c:v>162070.78231228318</c:v>
                </c:pt>
                <c:pt idx="295">
                  <c:v>188001.72516815338</c:v>
                </c:pt>
                <c:pt idx="296">
                  <c:v>52970.777668179086</c:v>
                </c:pt>
                <c:pt idx="297">
                  <c:v>300536.09704341902</c:v>
                </c:pt>
                <c:pt idx="298">
                  <c:v>26521.005852144652</c:v>
                </c:pt>
                <c:pt idx="299">
                  <c:v>4898.5114539678007</c:v>
                </c:pt>
                <c:pt idx="300">
                  <c:v>332588.48436424672</c:v>
                </c:pt>
                <c:pt idx="301">
                  <c:v>38165.154124967914</c:v>
                </c:pt>
                <c:pt idx="302">
                  <c:v>43197.847408190726</c:v>
                </c:pt>
                <c:pt idx="303">
                  <c:v>15256.832625487954</c:v>
                </c:pt>
                <c:pt idx="304">
                  <c:v>354367.96433248481</c:v>
                </c:pt>
                <c:pt idx="305">
                  <c:v>39481.860686108623</c:v>
                </c:pt>
                <c:pt idx="306">
                  <c:v>115406.83176549169</c:v>
                </c:pt>
                <c:pt idx="307">
                  <c:v>384738.79590493185</c:v>
                </c:pt>
                <c:pt idx="308">
                  <c:v>262146.64519364497</c:v>
                </c:pt>
                <c:pt idx="309">
                  <c:v>6940.3025890527806</c:v>
                </c:pt>
                <c:pt idx="310">
                  <c:v>31748.318037761095</c:v>
                </c:pt>
                <c:pt idx="311">
                  <c:v>33895.273504917568</c:v>
                </c:pt>
                <c:pt idx="312">
                  <c:v>340600.7707487382</c:v>
                </c:pt>
                <c:pt idx="313">
                  <c:v>387461.94010483293</c:v>
                </c:pt>
                <c:pt idx="314">
                  <c:v>4004.3034960835466</c:v>
                </c:pt>
                <c:pt idx="315">
                  <c:v>766.98954042354819</c:v>
                </c:pt>
                <c:pt idx="316">
                  <c:v>28222.80548407364</c:v>
                </c:pt>
                <c:pt idx="317">
                  <c:v>39845.641339350113</c:v>
                </c:pt>
                <c:pt idx="318">
                  <c:v>1543318.4455477498</c:v>
                </c:pt>
                <c:pt idx="319">
                  <c:v>8399.8283097175499</c:v>
                </c:pt>
                <c:pt idx="320">
                  <c:v>26306.515107550065</c:v>
                </c:pt>
                <c:pt idx="321">
                  <c:v>280815.09169782762</c:v>
                </c:pt>
                <c:pt idx="322">
                  <c:v>65847.687481936198</c:v>
                </c:pt>
                <c:pt idx="323">
                  <c:v>1519.4089485909669</c:v>
                </c:pt>
                <c:pt idx="324">
                  <c:v>8905858.8669319116</c:v>
                </c:pt>
                <c:pt idx="325">
                  <c:v>189.42347867761765</c:v>
                </c:pt>
                <c:pt idx="326">
                  <c:v>9435.8458733608823</c:v>
                </c:pt>
                <c:pt idx="327">
                  <c:v>33484.272170445685</c:v>
                </c:pt>
                <c:pt idx="328">
                  <c:v>33393.51674244742</c:v>
                </c:pt>
                <c:pt idx="329">
                  <c:v>46409.159858831721</c:v>
                </c:pt>
                <c:pt idx="330">
                  <c:v>2941.6155316683366</c:v>
                </c:pt>
                <c:pt idx="331">
                  <c:v>7944.4540353288112</c:v>
                </c:pt>
                <c:pt idx="332">
                  <c:v>343891.55411279941</c:v>
                </c:pt>
                <c:pt idx="333">
                  <c:v>9019.3539236358756</c:v>
                </c:pt>
                <c:pt idx="334">
                  <c:v>1949083.6885851906</c:v>
                </c:pt>
                <c:pt idx="335">
                  <c:v>50101.740196562212</c:v>
                </c:pt>
                <c:pt idx="336">
                  <c:v>23980.789430034547</c:v>
                </c:pt>
                <c:pt idx="337">
                  <c:v>283845.27997493237</c:v>
                </c:pt>
                <c:pt idx="338">
                  <c:v>64280.236824045642</c:v>
                </c:pt>
                <c:pt idx="339">
                  <c:v>2514454.1704796604</c:v>
                </c:pt>
                <c:pt idx="340">
                  <c:v>724854.83019585989</c:v>
                </c:pt>
                <c:pt idx="341">
                  <c:v>5269.560143470394</c:v>
                </c:pt>
                <c:pt idx="342">
                  <c:v>2994.7797137539369</c:v>
                </c:pt>
                <c:pt idx="343">
                  <c:v>22040.525396388923</c:v>
                </c:pt>
                <c:pt idx="344">
                  <c:v>319822.33941380365</c:v>
                </c:pt>
                <c:pt idx="345">
                  <c:v>83017.930148530722</c:v>
                </c:pt>
                <c:pt idx="346">
                  <c:v>261519.27093270473</c:v>
                </c:pt>
                <c:pt idx="347">
                  <c:v>64184.681968462297</c:v>
                </c:pt>
                <c:pt idx="348">
                  <c:v>17959.091749771669</c:v>
                </c:pt>
                <c:pt idx="349">
                  <c:v>96758.415010017212</c:v>
                </c:pt>
                <c:pt idx="350">
                  <c:v>29039.764944942628</c:v>
                </c:pt>
                <c:pt idx="351">
                  <c:v>2046.5128139150477</c:v>
                </c:pt>
                <c:pt idx="352">
                  <c:v>15672.39117001601</c:v>
                </c:pt>
                <c:pt idx="353">
                  <c:v>762314.62864437664</c:v>
                </c:pt>
                <c:pt idx="354">
                  <c:v>4487.1958510292461</c:v>
                </c:pt>
                <c:pt idx="355">
                  <c:v>2626.1324487872321</c:v>
                </c:pt>
                <c:pt idx="356">
                  <c:v>269742.63756417471</c:v>
                </c:pt>
                <c:pt idx="357">
                  <c:v>142365.06783127406</c:v>
                </c:pt>
                <c:pt idx="358">
                  <c:v>4193.7400655259107</c:v>
                </c:pt>
                <c:pt idx="359">
                  <c:v>160348.48257303474</c:v>
                </c:pt>
                <c:pt idx="360">
                  <c:v>3076079.5069869501</c:v>
                </c:pt>
                <c:pt idx="361">
                  <c:v>20293.996242287099</c:v>
                </c:pt>
                <c:pt idx="362">
                  <c:v>223018.52220964697</c:v>
                </c:pt>
                <c:pt idx="363">
                  <c:v>176848.75301161385</c:v>
                </c:pt>
                <c:pt idx="364">
                  <c:v>11636198.364732336</c:v>
                </c:pt>
                <c:pt idx="365">
                  <c:v>66091.542495676229</c:v>
                </c:pt>
                <c:pt idx="366">
                  <c:v>32959.001912457301</c:v>
                </c:pt>
                <c:pt idx="367">
                  <c:v>129813.97447037719</c:v>
                </c:pt>
                <c:pt idx="368">
                  <c:v>44661.382873428949</c:v>
                </c:pt>
                <c:pt idx="369">
                  <c:v>3885.5387942506723</c:v>
                </c:pt>
                <c:pt idx="370">
                  <c:v>60339.008414330987</c:v>
                </c:pt>
                <c:pt idx="371">
                  <c:v>101938.03939702887</c:v>
                </c:pt>
                <c:pt idx="372">
                  <c:v>1701.9965739936533</c:v>
                </c:pt>
                <c:pt idx="373">
                  <c:v>85141.902957221857</c:v>
                </c:pt>
                <c:pt idx="374">
                  <c:v>3176230.0461978992</c:v>
                </c:pt>
                <c:pt idx="375">
                  <c:v>67615.689182909569</c:v>
                </c:pt>
                <c:pt idx="376">
                  <c:v>1684455.5494196829</c:v>
                </c:pt>
                <c:pt idx="377">
                  <c:v>6400776.2394336034</c:v>
                </c:pt>
                <c:pt idx="378">
                  <c:v>85915.864329456148</c:v>
                </c:pt>
                <c:pt idx="379">
                  <c:v>4660.5699644659826</c:v>
                </c:pt>
                <c:pt idx="380">
                  <c:v>572129.61840421287</c:v>
                </c:pt>
                <c:pt idx="381">
                  <c:v>36697.55384654268</c:v>
                </c:pt>
                <c:pt idx="382">
                  <c:v>3864442.6078432752</c:v>
                </c:pt>
                <c:pt idx="383">
                  <c:v>108654.86737377489</c:v>
                </c:pt>
                <c:pt idx="384">
                  <c:v>4671.0743658678584</c:v>
                </c:pt>
                <c:pt idx="385">
                  <c:v>19901811.38580437</c:v>
                </c:pt>
                <c:pt idx="386">
                  <c:v>154087.89294927786</c:v>
                </c:pt>
                <c:pt idx="387">
                  <c:v>654.14638493020561</c:v>
                </c:pt>
                <c:pt idx="388">
                  <c:v>25166.963711178483</c:v>
                </c:pt>
                <c:pt idx="389">
                  <c:v>74452.62009841892</c:v>
                </c:pt>
                <c:pt idx="390">
                  <c:v>2594.7658777151178</c:v>
                </c:pt>
                <c:pt idx="391">
                  <c:v>29257.96971716229</c:v>
                </c:pt>
                <c:pt idx="392">
                  <c:v>677574.5788435638</c:v>
                </c:pt>
                <c:pt idx="393">
                  <c:v>47816.672401191856</c:v>
                </c:pt>
                <c:pt idx="394">
                  <c:v>7775.2618383868667</c:v>
                </c:pt>
                <c:pt idx="395">
                  <c:v>13412.639824720345</c:v>
                </c:pt>
                <c:pt idx="396">
                  <c:v>4144.0720733660464</c:v>
                </c:pt>
                <c:pt idx="397">
                  <c:v>108600.00976900123</c:v>
                </c:pt>
                <c:pt idx="398">
                  <c:v>90409.440114014738</c:v>
                </c:pt>
                <c:pt idx="399">
                  <c:v>18172.234315464</c:v>
                </c:pt>
                <c:pt idx="400">
                  <c:v>1980696.7213704188</c:v>
                </c:pt>
                <c:pt idx="401">
                  <c:v>10585454.648637859</c:v>
                </c:pt>
                <c:pt idx="402">
                  <c:v>26673.944599529765</c:v>
                </c:pt>
                <c:pt idx="403">
                  <c:v>365634.05166199669</c:v>
                </c:pt>
                <c:pt idx="404">
                  <c:v>70656.221976596033</c:v>
                </c:pt>
                <c:pt idx="405">
                  <c:v>3579.2147209163718</c:v>
                </c:pt>
                <c:pt idx="406">
                  <c:v>167223.18036590362</c:v>
                </c:pt>
                <c:pt idx="407">
                  <c:v>50823.693058384095</c:v>
                </c:pt>
                <c:pt idx="408">
                  <c:v>978681.93786776159</c:v>
                </c:pt>
                <c:pt idx="409">
                  <c:v>203376.72282700115</c:v>
                </c:pt>
                <c:pt idx="410">
                  <c:v>6666.2256335741304</c:v>
                </c:pt>
                <c:pt idx="411">
                  <c:v>8075959.9867361262</c:v>
                </c:pt>
                <c:pt idx="412">
                  <c:v>20830.073244878462</c:v>
                </c:pt>
                <c:pt idx="413">
                  <c:v>7175.6102092790234</c:v>
                </c:pt>
                <c:pt idx="414">
                  <c:v>74140.520508530069</c:v>
                </c:pt>
                <c:pt idx="415">
                  <c:v>1246.9417668121193</c:v>
                </c:pt>
                <c:pt idx="416">
                  <c:v>16940.676518352655</c:v>
                </c:pt>
                <c:pt idx="417">
                  <c:v>22713948.491850182</c:v>
                </c:pt>
                <c:pt idx="418">
                  <c:v>14938.930479825523</c:v>
                </c:pt>
                <c:pt idx="419">
                  <c:v>32317.193108359446</c:v>
                </c:pt>
                <c:pt idx="420">
                  <c:v>159328.99974324851</c:v>
                </c:pt>
                <c:pt idx="421">
                  <c:v>1016933.4379191952</c:v>
                </c:pt>
                <c:pt idx="422">
                  <c:v>64946.876080768787</c:v>
                </c:pt>
                <c:pt idx="423">
                  <c:v>365596.49070783379</c:v>
                </c:pt>
                <c:pt idx="424">
                  <c:v>16944.51351697154</c:v>
                </c:pt>
                <c:pt idx="425">
                  <c:v>685.94875581214365</c:v>
                </c:pt>
                <c:pt idx="426">
                  <c:v>3544.7224703764991</c:v>
                </c:pt>
                <c:pt idx="427">
                  <c:v>68555.16067345909</c:v>
                </c:pt>
                <c:pt idx="428">
                  <c:v>86276.989426743996</c:v>
                </c:pt>
                <c:pt idx="429">
                  <c:v>49194.585297120415</c:v>
                </c:pt>
                <c:pt idx="430">
                  <c:v>2519.9638892235535</c:v>
                </c:pt>
                <c:pt idx="431">
                  <c:v>57262.621117618291</c:v>
                </c:pt>
                <c:pt idx="432">
                  <c:v>11647.756955348477</c:v>
                </c:pt>
                <c:pt idx="433">
                  <c:v>2703263.7717206278</c:v>
                </c:pt>
                <c:pt idx="434">
                  <c:v>41215.678716546856</c:v>
                </c:pt>
                <c:pt idx="435">
                  <c:v>716269.39262972702</c:v>
                </c:pt>
                <c:pt idx="436">
                  <c:v>2229625.0722165378</c:v>
                </c:pt>
                <c:pt idx="437">
                  <c:v>38766.77536299808</c:v>
                </c:pt>
                <c:pt idx="438">
                  <c:v>381779.4740327191</c:v>
                </c:pt>
                <c:pt idx="439">
                  <c:v>27353.06806729034</c:v>
                </c:pt>
                <c:pt idx="440">
                  <c:v>21898.101363054629</c:v>
                </c:pt>
                <c:pt idx="441">
                  <c:v>29312.225407394275</c:v>
                </c:pt>
                <c:pt idx="442">
                  <c:v>13829.451303737264</c:v>
                </c:pt>
                <c:pt idx="443">
                  <c:v>375173.61052824795</c:v>
                </c:pt>
                <c:pt idx="444">
                  <c:v>17482.675785481966</c:v>
                </c:pt>
                <c:pt idx="445">
                  <c:v>226901.23790227916</c:v>
                </c:pt>
                <c:pt idx="446">
                  <c:v>119586.88584157059</c:v>
                </c:pt>
                <c:pt idx="447">
                  <c:v>110422.39570269173</c:v>
                </c:pt>
                <c:pt idx="448">
                  <c:v>1669.4058214909812</c:v>
                </c:pt>
                <c:pt idx="449">
                  <c:v>1256.6907366005751</c:v>
                </c:pt>
                <c:pt idx="450">
                  <c:v>1230.6101899541336</c:v>
                </c:pt>
                <c:pt idx="451">
                  <c:v>57399.439626394174</c:v>
                </c:pt>
                <c:pt idx="452">
                  <c:v>16922.897348965183</c:v>
                </c:pt>
                <c:pt idx="453">
                  <c:v>69526.118014680367</c:v>
                </c:pt>
                <c:pt idx="454">
                  <c:v>14333.832535310607</c:v>
                </c:pt>
                <c:pt idx="455">
                  <c:v>64041.558010982044</c:v>
                </c:pt>
                <c:pt idx="456">
                  <c:v>201470.62574024289</c:v>
                </c:pt>
                <c:pt idx="457">
                  <c:v>73301.895743532223</c:v>
                </c:pt>
                <c:pt idx="458">
                  <c:v>140434.02282985798</c:v>
                </c:pt>
                <c:pt idx="459">
                  <c:v>17591.486153864334</c:v>
                </c:pt>
                <c:pt idx="460">
                  <c:v>72930.368977951657</c:v>
                </c:pt>
                <c:pt idx="461">
                  <c:v>152536.16947174139</c:v>
                </c:pt>
                <c:pt idx="462">
                  <c:v>4519.03172969755</c:v>
                </c:pt>
                <c:pt idx="463">
                  <c:v>9583.4984574583523</c:v>
                </c:pt>
                <c:pt idx="464">
                  <c:v>255430.50645088812</c:v>
                </c:pt>
                <c:pt idx="465">
                  <c:v>778435.26127178012</c:v>
                </c:pt>
                <c:pt idx="466">
                  <c:v>14539.738604061908</c:v>
                </c:pt>
                <c:pt idx="467">
                  <c:v>2795555.4735502261</c:v>
                </c:pt>
                <c:pt idx="468">
                  <c:v>1658668.0284477232</c:v>
                </c:pt>
                <c:pt idx="469">
                  <c:v>38804.218258257162</c:v>
                </c:pt>
                <c:pt idx="470">
                  <c:v>930630.34715268132</c:v>
                </c:pt>
                <c:pt idx="471">
                  <c:v>9178.3589166282691</c:v>
                </c:pt>
                <c:pt idx="472">
                  <c:v>39896.138992929773</c:v>
                </c:pt>
                <c:pt idx="473">
                  <c:v>24370.882391989213</c:v>
                </c:pt>
                <c:pt idx="474">
                  <c:v>33527.740013491457</c:v>
                </c:pt>
                <c:pt idx="475">
                  <c:v>7863432.9352269573</c:v>
                </c:pt>
                <c:pt idx="476">
                  <c:v>7364.346153878254</c:v>
                </c:pt>
                <c:pt idx="477">
                  <c:v>17254.88464437829</c:v>
                </c:pt>
                <c:pt idx="478">
                  <c:v>32565.409932291408</c:v>
                </c:pt>
                <c:pt idx="479">
                  <c:v>5138.4226909687522</c:v>
                </c:pt>
                <c:pt idx="480">
                  <c:v>14362588.06966152</c:v>
                </c:pt>
                <c:pt idx="481">
                  <c:v>144756.37145913296</c:v>
                </c:pt>
                <c:pt idx="482">
                  <c:v>55083.586924884476</c:v>
                </c:pt>
                <c:pt idx="483">
                  <c:v>77386.919813135872</c:v>
                </c:pt>
                <c:pt idx="484">
                  <c:v>5167.8299416234058</c:v>
                </c:pt>
                <c:pt idx="485">
                  <c:v>125507.23839365138</c:v>
                </c:pt>
                <c:pt idx="486">
                  <c:v>18047.67918510273</c:v>
                </c:pt>
                <c:pt idx="487">
                  <c:v>21791.206527703423</c:v>
                </c:pt>
                <c:pt idx="488">
                  <c:v>21334.272018500829</c:v>
                </c:pt>
                <c:pt idx="489">
                  <c:v>85073.684346348848</c:v>
                </c:pt>
                <c:pt idx="490">
                  <c:v>24493.868622780425</c:v>
                </c:pt>
                <c:pt idx="491">
                  <c:v>4478036.0294199875</c:v>
                </c:pt>
                <c:pt idx="492">
                  <c:v>74456.815466771659</c:v>
                </c:pt>
                <c:pt idx="493">
                  <c:v>113997.17816720392</c:v>
                </c:pt>
                <c:pt idx="494">
                  <c:v>305.29288803318354</c:v>
                </c:pt>
                <c:pt idx="495">
                  <c:v>2083.4503018051978</c:v>
                </c:pt>
                <c:pt idx="496">
                  <c:v>53524.841490044622</c:v>
                </c:pt>
                <c:pt idx="497">
                  <c:v>35671.931815148397</c:v>
                </c:pt>
                <c:pt idx="498">
                  <c:v>4590.6937842796633</c:v>
                </c:pt>
                <c:pt idx="499">
                  <c:v>7512.8970271490598</c:v>
                </c:pt>
                <c:pt idx="500">
                  <c:v>78549.269282699097</c:v>
                </c:pt>
                <c:pt idx="501">
                  <c:v>472792.42913202458</c:v>
                </c:pt>
                <c:pt idx="502">
                  <c:v>1186504.2314410645</c:v>
                </c:pt>
                <c:pt idx="503">
                  <c:v>89406.956092496825</c:v>
                </c:pt>
                <c:pt idx="504">
                  <c:v>3895.7270146841424</c:v>
                </c:pt>
                <c:pt idx="505">
                  <c:v>1382227.6689602635</c:v>
                </c:pt>
                <c:pt idx="506">
                  <c:v>95842.836801778161</c:v>
                </c:pt>
                <c:pt idx="507">
                  <c:v>125795.96680342712</c:v>
                </c:pt>
                <c:pt idx="508">
                  <c:v>1790412.1022841847</c:v>
                </c:pt>
                <c:pt idx="509">
                  <c:v>109499.50757220358</c:v>
                </c:pt>
                <c:pt idx="510">
                  <c:v>108891.04042969931</c:v>
                </c:pt>
                <c:pt idx="511">
                  <c:v>26985.142922568702</c:v>
                </c:pt>
                <c:pt idx="512">
                  <c:v>1081120.7441260337</c:v>
                </c:pt>
                <c:pt idx="513">
                  <c:v>5424.5145659033697</c:v>
                </c:pt>
                <c:pt idx="514">
                  <c:v>81257.259814651712</c:v>
                </c:pt>
                <c:pt idx="515">
                  <c:v>298150.12555903109</c:v>
                </c:pt>
                <c:pt idx="516">
                  <c:v>66014.991106416419</c:v>
                </c:pt>
                <c:pt idx="517">
                  <c:v>2806067.793521333</c:v>
                </c:pt>
                <c:pt idx="518">
                  <c:v>12644.307290777066</c:v>
                </c:pt>
                <c:pt idx="519">
                  <c:v>312274.80899809825</c:v>
                </c:pt>
                <c:pt idx="520">
                  <c:v>5119.491080535623</c:v>
                </c:pt>
                <c:pt idx="521">
                  <c:v>158820.14269488739</c:v>
                </c:pt>
                <c:pt idx="522">
                  <c:v>190471.79901939724</c:v>
                </c:pt>
                <c:pt idx="523">
                  <c:v>12133.432751652848</c:v>
                </c:pt>
                <c:pt idx="524">
                  <c:v>24867.844922707918</c:v>
                </c:pt>
                <c:pt idx="525">
                  <c:v>229375.18554856855</c:v>
                </c:pt>
                <c:pt idx="526">
                  <c:v>332205.47169084696</c:v>
                </c:pt>
                <c:pt idx="527">
                  <c:v>36921.994843198583</c:v>
                </c:pt>
                <c:pt idx="528">
                  <c:v>33844.936157517703</c:v>
                </c:pt>
                <c:pt idx="529">
                  <c:v>525.21628319234742</c:v>
                </c:pt>
                <c:pt idx="530">
                  <c:v>729247.62879738584</c:v>
                </c:pt>
                <c:pt idx="531">
                  <c:v>3537.7313550760459</c:v>
                </c:pt>
                <c:pt idx="532">
                  <c:v>3326777.9285122375</c:v>
                </c:pt>
                <c:pt idx="533">
                  <c:v>119644.5807316119</c:v>
                </c:pt>
                <c:pt idx="534">
                  <c:v>1559.6401590810983</c:v>
                </c:pt>
                <c:pt idx="535">
                  <c:v>10543.088950605221</c:v>
                </c:pt>
                <c:pt idx="536">
                  <c:v>1779233.0488302321</c:v>
                </c:pt>
                <c:pt idx="537">
                  <c:v>170697.37876744961</c:v>
                </c:pt>
                <c:pt idx="538">
                  <c:v>577.69669538759479</c:v>
                </c:pt>
                <c:pt idx="539">
                  <c:v>1855643.0682390453</c:v>
                </c:pt>
                <c:pt idx="540">
                  <c:v>133066.34430896092</c:v>
                </c:pt>
                <c:pt idx="541">
                  <c:v>28020.765526366809</c:v>
                </c:pt>
                <c:pt idx="542">
                  <c:v>776563.09258227691</c:v>
                </c:pt>
                <c:pt idx="543">
                  <c:v>8404.8409677517975</c:v>
                </c:pt>
                <c:pt idx="544">
                  <c:v>168776.47533822377</c:v>
                </c:pt>
                <c:pt idx="545">
                  <c:v>13377.00361393954</c:v>
                </c:pt>
                <c:pt idx="546">
                  <c:v>1594.9195008500601</c:v>
                </c:pt>
                <c:pt idx="547">
                  <c:v>2924.3744399618608</c:v>
                </c:pt>
                <c:pt idx="548">
                  <c:v>4108.4848422677596</c:v>
                </c:pt>
                <c:pt idx="549">
                  <c:v>15170.992054125072</c:v>
                </c:pt>
                <c:pt idx="550">
                  <c:v>397813.41239631327</c:v>
                </c:pt>
                <c:pt idx="551">
                  <c:v>69353.731313245502</c:v>
                </c:pt>
                <c:pt idx="552">
                  <c:v>13417.740785186104</c:v>
                </c:pt>
                <c:pt idx="553">
                  <c:v>49154.428294708698</c:v>
                </c:pt>
                <c:pt idx="554">
                  <c:v>1267411.6975584917</c:v>
                </c:pt>
                <c:pt idx="555">
                  <c:v>5569.4075070771605</c:v>
                </c:pt>
                <c:pt idx="556">
                  <c:v>117211.29423541311</c:v>
                </c:pt>
                <c:pt idx="557">
                  <c:v>376230.46814822371</c:v>
                </c:pt>
                <c:pt idx="558">
                  <c:v>335939.4152431516</c:v>
                </c:pt>
                <c:pt idx="559">
                  <c:v>102713.97901840755</c:v>
                </c:pt>
                <c:pt idx="560">
                  <c:v>26599.694722168875</c:v>
                </c:pt>
                <c:pt idx="561">
                  <c:v>1405079.665601233</c:v>
                </c:pt>
                <c:pt idx="562">
                  <c:v>170949.0206998426</c:v>
                </c:pt>
                <c:pt idx="563">
                  <c:v>110281.23979640818</c:v>
                </c:pt>
                <c:pt idx="564">
                  <c:v>79135.447338503756</c:v>
                </c:pt>
                <c:pt idx="565">
                  <c:v>63042.486242581006</c:v>
                </c:pt>
                <c:pt idx="566">
                  <c:v>1189044.3766066954</c:v>
                </c:pt>
                <c:pt idx="567">
                  <c:v>1986171.6697333278</c:v>
                </c:pt>
                <c:pt idx="568">
                  <c:v>213474.23378831084</c:v>
                </c:pt>
                <c:pt idx="569">
                  <c:v>1609.5436268581345</c:v>
                </c:pt>
                <c:pt idx="570">
                  <c:v>1252438.0863890671</c:v>
                </c:pt>
                <c:pt idx="571">
                  <c:v>363845.6752910951</c:v>
                </c:pt>
                <c:pt idx="572">
                  <c:v>36078.573749819923</c:v>
                </c:pt>
                <c:pt idx="573">
                  <c:v>4478.0218190018595</c:v>
                </c:pt>
                <c:pt idx="574">
                  <c:v>535298.00374689803</c:v>
                </c:pt>
                <c:pt idx="575">
                  <c:v>233616.30929954493</c:v>
                </c:pt>
                <c:pt idx="576">
                  <c:v>169925.05153193965</c:v>
                </c:pt>
                <c:pt idx="577">
                  <c:v>57798.111646906851</c:v>
                </c:pt>
                <c:pt idx="578">
                  <c:v>63964.778781212859</c:v>
                </c:pt>
                <c:pt idx="579">
                  <c:v>44434.095094159689</c:v>
                </c:pt>
                <c:pt idx="580">
                  <c:v>75471.350302583625</c:v>
                </c:pt>
                <c:pt idx="581">
                  <c:v>81358.745880522925</c:v>
                </c:pt>
                <c:pt idx="582">
                  <c:v>5745.9914458147314</c:v>
                </c:pt>
                <c:pt idx="583">
                  <c:v>182309.35567923469</c:v>
                </c:pt>
                <c:pt idx="584">
                  <c:v>10153.766433920284</c:v>
                </c:pt>
                <c:pt idx="585">
                  <c:v>36565.357579466785</c:v>
                </c:pt>
                <c:pt idx="586">
                  <c:v>75353.16765514118</c:v>
                </c:pt>
                <c:pt idx="587">
                  <c:v>31266.518792115785</c:v>
                </c:pt>
                <c:pt idx="588">
                  <c:v>639847.0120282477</c:v>
                </c:pt>
                <c:pt idx="589">
                  <c:v>2921032.3185386085</c:v>
                </c:pt>
                <c:pt idx="590">
                  <c:v>1765.8805358631353</c:v>
                </c:pt>
                <c:pt idx="591">
                  <c:v>284341.45757107978</c:v>
                </c:pt>
                <c:pt idx="592">
                  <c:v>80907.231138219373</c:v>
                </c:pt>
                <c:pt idx="593">
                  <c:v>43114.424538374515</c:v>
                </c:pt>
                <c:pt idx="594">
                  <c:v>102116.60284929062</c:v>
                </c:pt>
                <c:pt idx="595">
                  <c:v>879.27484314075673</c:v>
                </c:pt>
                <c:pt idx="596">
                  <c:v>14162.668053677178</c:v>
                </c:pt>
                <c:pt idx="597">
                  <c:v>47532976.882746786</c:v>
                </c:pt>
                <c:pt idx="598">
                  <c:v>2014089.6751547703</c:v>
                </c:pt>
                <c:pt idx="599">
                  <c:v>20053.558295230847</c:v>
                </c:pt>
                <c:pt idx="600">
                  <c:v>1379080.6270871295</c:v>
                </c:pt>
                <c:pt idx="601">
                  <c:v>30176.107750332387</c:v>
                </c:pt>
                <c:pt idx="602">
                  <c:v>293177.95469392824</c:v>
                </c:pt>
                <c:pt idx="603">
                  <c:v>27856.869319769128</c:v>
                </c:pt>
                <c:pt idx="604">
                  <c:v>15122.646688375749</c:v>
                </c:pt>
                <c:pt idx="605">
                  <c:v>15170.571054523942</c:v>
                </c:pt>
                <c:pt idx="606">
                  <c:v>26467.729799341578</c:v>
                </c:pt>
                <c:pt idx="607">
                  <c:v>16055.042211970789</c:v>
                </c:pt>
                <c:pt idx="608">
                  <c:v>3817.9606227720678</c:v>
                </c:pt>
                <c:pt idx="609">
                  <c:v>13383.598239585959</c:v>
                </c:pt>
                <c:pt idx="610">
                  <c:v>796608.662311277</c:v>
                </c:pt>
                <c:pt idx="611">
                  <c:v>110946.07054556516</c:v>
                </c:pt>
                <c:pt idx="612">
                  <c:v>22201.68046361404</c:v>
                </c:pt>
                <c:pt idx="613">
                  <c:v>97643.928574972335</c:v>
                </c:pt>
                <c:pt idx="614">
                  <c:v>362579.26310963201</c:v>
                </c:pt>
                <c:pt idx="615">
                  <c:v>3971016.2535540317</c:v>
                </c:pt>
                <c:pt idx="616">
                  <c:v>347483.09216108429</c:v>
                </c:pt>
                <c:pt idx="617">
                  <c:v>7350.1487711858945</c:v>
                </c:pt>
                <c:pt idx="618">
                  <c:v>31918.166825385069</c:v>
                </c:pt>
                <c:pt idx="619">
                  <c:v>68892.270780132225</c:v>
                </c:pt>
                <c:pt idx="620">
                  <c:v>144380.07932019501</c:v>
                </c:pt>
                <c:pt idx="621">
                  <c:v>10561.319416027332</c:v>
                </c:pt>
                <c:pt idx="622">
                  <c:v>120611.42286521135</c:v>
                </c:pt>
                <c:pt idx="623">
                  <c:v>2090307.2565899265</c:v>
                </c:pt>
                <c:pt idx="624">
                  <c:v>14843.72397737175</c:v>
                </c:pt>
                <c:pt idx="625">
                  <c:v>782948.22323285614</c:v>
                </c:pt>
                <c:pt idx="626">
                  <c:v>24992.451739074939</c:v>
                </c:pt>
                <c:pt idx="627">
                  <c:v>5789.8937534860434</c:v>
                </c:pt>
                <c:pt idx="628">
                  <c:v>98914.032112562723</c:v>
                </c:pt>
                <c:pt idx="629">
                  <c:v>13423.707805875003</c:v>
                </c:pt>
                <c:pt idx="630">
                  <c:v>71745.471329849606</c:v>
                </c:pt>
                <c:pt idx="631">
                  <c:v>12856.963406707577</c:v>
                </c:pt>
                <c:pt idx="632">
                  <c:v>21992.464784813543</c:v>
                </c:pt>
                <c:pt idx="633">
                  <c:v>955692.79106822901</c:v>
                </c:pt>
                <c:pt idx="634">
                  <c:v>96897.888366218656</c:v>
                </c:pt>
                <c:pt idx="635">
                  <c:v>152065.60278275868</c:v>
                </c:pt>
                <c:pt idx="636">
                  <c:v>3876.8632020222653</c:v>
                </c:pt>
                <c:pt idx="637">
                  <c:v>64852.386125192097</c:v>
                </c:pt>
                <c:pt idx="638">
                  <c:v>110151.43836114185</c:v>
                </c:pt>
                <c:pt idx="639">
                  <c:v>42498.456702012612</c:v>
                </c:pt>
                <c:pt idx="640">
                  <c:v>27981.914889709566</c:v>
                </c:pt>
                <c:pt idx="641">
                  <c:v>156146.84879323901</c:v>
                </c:pt>
                <c:pt idx="642">
                  <c:v>2451179.8673626781</c:v>
                </c:pt>
                <c:pt idx="643">
                  <c:v>885025.21460834274</c:v>
                </c:pt>
                <c:pt idx="644">
                  <c:v>539508.13085209799</c:v>
                </c:pt>
                <c:pt idx="645">
                  <c:v>48648.999301143471</c:v>
                </c:pt>
                <c:pt idx="646">
                  <c:v>58231.828138347228</c:v>
                </c:pt>
                <c:pt idx="647">
                  <c:v>9609.2031914334748</c:v>
                </c:pt>
                <c:pt idx="648">
                  <c:v>51000.91485744618</c:v>
                </c:pt>
                <c:pt idx="649">
                  <c:v>97859.886853939359</c:v>
                </c:pt>
                <c:pt idx="650">
                  <c:v>607447.74347075517</c:v>
                </c:pt>
                <c:pt idx="651">
                  <c:v>468220.77255506581</c:v>
                </c:pt>
                <c:pt idx="652">
                  <c:v>151955.33135879171</c:v>
                </c:pt>
                <c:pt idx="653">
                  <c:v>1437461.6407663634</c:v>
                </c:pt>
                <c:pt idx="654">
                  <c:v>9355.720711931468</c:v>
                </c:pt>
                <c:pt idx="655">
                  <c:v>390688.23320030747</c:v>
                </c:pt>
                <c:pt idx="656">
                  <c:v>114030.89176070652</c:v>
                </c:pt>
                <c:pt idx="657">
                  <c:v>76614.537574164526</c:v>
                </c:pt>
                <c:pt idx="658">
                  <c:v>14846.813738907053</c:v>
                </c:pt>
                <c:pt idx="659">
                  <c:v>75687.049729053775</c:v>
                </c:pt>
                <c:pt idx="660">
                  <c:v>33169.418516008474</c:v>
                </c:pt>
                <c:pt idx="661">
                  <c:v>15092.987561229189</c:v>
                </c:pt>
                <c:pt idx="662">
                  <c:v>692816.137283755</c:v>
                </c:pt>
                <c:pt idx="663">
                  <c:v>223786.89465916986</c:v>
                </c:pt>
                <c:pt idx="664">
                  <c:v>5454.1922704444087</c:v>
                </c:pt>
                <c:pt idx="665">
                  <c:v>27789.306635484656</c:v>
                </c:pt>
                <c:pt idx="666">
                  <c:v>2257063.4463188299</c:v>
                </c:pt>
                <c:pt idx="667">
                  <c:v>546612.16545545461</c:v>
                </c:pt>
                <c:pt idx="668">
                  <c:v>84728.288403235012</c:v>
                </c:pt>
                <c:pt idx="669">
                  <c:v>46639.235237669032</c:v>
                </c:pt>
                <c:pt idx="670">
                  <c:v>3868761.4914101711</c:v>
                </c:pt>
                <c:pt idx="671">
                  <c:v>140965.18468764206</c:v>
                </c:pt>
                <c:pt idx="672">
                  <c:v>2423.6905302213831</c:v>
                </c:pt>
                <c:pt idx="673">
                  <c:v>290896.41824329749</c:v>
                </c:pt>
                <c:pt idx="674">
                  <c:v>88274.950436308965</c:v>
                </c:pt>
                <c:pt idx="675">
                  <c:v>15104.947709866052</c:v>
                </c:pt>
                <c:pt idx="676">
                  <c:v>1779.9963801435613</c:v>
                </c:pt>
                <c:pt idx="677">
                  <c:v>1783836.1884533472</c:v>
                </c:pt>
                <c:pt idx="678">
                  <c:v>8507.751469298857</c:v>
                </c:pt>
                <c:pt idx="679">
                  <c:v>5489644.1925584497</c:v>
                </c:pt>
                <c:pt idx="680">
                  <c:v>24810.55939478178</c:v>
                </c:pt>
                <c:pt idx="681">
                  <c:v>27944.497728024548</c:v>
                </c:pt>
                <c:pt idx="682">
                  <c:v>838934.64575732208</c:v>
                </c:pt>
                <c:pt idx="683">
                  <c:v>26808.863590906782</c:v>
                </c:pt>
                <c:pt idx="684">
                  <c:v>3184924.3810732225</c:v>
                </c:pt>
                <c:pt idx="685">
                  <c:v>27667.681603839232</c:v>
                </c:pt>
                <c:pt idx="686">
                  <c:v>221998.40502390638</c:v>
                </c:pt>
                <c:pt idx="687">
                  <c:v>3174867.097265604</c:v>
                </c:pt>
                <c:pt idx="688">
                  <c:v>34793.372306813239</c:v>
                </c:pt>
                <c:pt idx="689">
                  <c:v>102169.32638376897</c:v>
                </c:pt>
                <c:pt idx="690">
                  <c:v>69383.69340487961</c:v>
                </c:pt>
                <c:pt idx="691">
                  <c:v>91545.182104628417</c:v>
                </c:pt>
                <c:pt idx="692">
                  <c:v>514024.29353490949</c:v>
                </c:pt>
                <c:pt idx="693">
                  <c:v>64829.477042753337</c:v>
                </c:pt>
                <c:pt idx="694">
                  <c:v>23344.286608684346</c:v>
                </c:pt>
                <c:pt idx="695">
                  <c:v>16758.876518218269</c:v>
                </c:pt>
                <c:pt idx="696">
                  <c:v>419447.3419808037</c:v>
                </c:pt>
                <c:pt idx="697">
                  <c:v>9855.1182767126666</c:v>
                </c:pt>
                <c:pt idx="698">
                  <c:v>6083.4324836696787</c:v>
                </c:pt>
                <c:pt idx="699">
                  <c:v>872.67998319695903</c:v>
                </c:pt>
                <c:pt idx="700">
                  <c:v>182196.43938454153</c:v>
                </c:pt>
                <c:pt idx="701">
                  <c:v>25190.329050785123</c:v>
                </c:pt>
                <c:pt idx="702">
                  <c:v>114571.93695271037</c:v>
                </c:pt>
                <c:pt idx="703">
                  <c:v>70005.754000247704</c:v>
                </c:pt>
                <c:pt idx="704">
                  <c:v>929214.57452545909</c:v>
                </c:pt>
                <c:pt idx="705">
                  <c:v>27549.307709354529</c:v>
                </c:pt>
                <c:pt idx="706">
                  <c:v>47767.411858634252</c:v>
                </c:pt>
                <c:pt idx="707">
                  <c:v>89243.996652663758</c:v>
                </c:pt>
                <c:pt idx="708">
                  <c:v>3689404.5341796293</c:v>
                </c:pt>
                <c:pt idx="709">
                  <c:v>162589.02950206061</c:v>
                </c:pt>
                <c:pt idx="710">
                  <c:v>5636.4778948431676</c:v>
                </c:pt>
                <c:pt idx="711">
                  <c:v>22123.880942642354</c:v>
                </c:pt>
                <c:pt idx="712">
                  <c:v>1667.8632587917768</c:v>
                </c:pt>
                <c:pt idx="713">
                  <c:v>7833.3711365567187</c:v>
                </c:pt>
                <c:pt idx="714">
                  <c:v>8713.1254734711601</c:v>
                </c:pt>
                <c:pt idx="715">
                  <c:v>35074.359517680947</c:v>
                </c:pt>
                <c:pt idx="716">
                  <c:v>128952.14742297366</c:v>
                </c:pt>
                <c:pt idx="717">
                  <c:v>502399.53812726529</c:v>
                </c:pt>
                <c:pt idx="718">
                  <c:v>26664.323878590963</c:v>
                </c:pt>
                <c:pt idx="719">
                  <c:v>1453.122473836057</c:v>
                </c:pt>
                <c:pt idx="720">
                  <c:v>129707.69972195245</c:v>
                </c:pt>
                <c:pt idx="721">
                  <c:v>245889.68354484887</c:v>
                </c:pt>
                <c:pt idx="722">
                  <c:v>99890.264663257738</c:v>
                </c:pt>
                <c:pt idx="723">
                  <c:v>3417455.5479301177</c:v>
                </c:pt>
                <c:pt idx="724">
                  <c:v>1016.4565408058559</c:v>
                </c:pt>
                <c:pt idx="725">
                  <c:v>476064.86989066406</c:v>
                </c:pt>
                <c:pt idx="726">
                  <c:v>330230.28907041799</c:v>
                </c:pt>
                <c:pt idx="727">
                  <c:v>18397.087921974737</c:v>
                </c:pt>
                <c:pt idx="728">
                  <c:v>4139.7965626035148</c:v>
                </c:pt>
                <c:pt idx="729">
                  <c:v>11252.376294875226</c:v>
                </c:pt>
                <c:pt idx="730">
                  <c:v>746.3090622202028</c:v>
                </c:pt>
                <c:pt idx="731">
                  <c:v>38447.860258940149</c:v>
                </c:pt>
                <c:pt idx="732">
                  <c:v>252354.13780850382</c:v>
                </c:pt>
                <c:pt idx="733">
                  <c:v>174348.79793274147</c:v>
                </c:pt>
                <c:pt idx="734">
                  <c:v>204992.13486363174</c:v>
                </c:pt>
                <c:pt idx="735">
                  <c:v>1552577.2980574975</c:v>
                </c:pt>
                <c:pt idx="736">
                  <c:v>4716.7541891421588</c:v>
                </c:pt>
                <c:pt idx="737">
                  <c:v>39385.423311013445</c:v>
                </c:pt>
                <c:pt idx="738">
                  <c:v>755624.78523053497</c:v>
                </c:pt>
                <c:pt idx="739">
                  <c:v>13564.160481844661</c:v>
                </c:pt>
                <c:pt idx="740">
                  <c:v>4882.2007124026395</c:v>
                </c:pt>
                <c:pt idx="741">
                  <c:v>9732.3927395529408</c:v>
                </c:pt>
                <c:pt idx="742">
                  <c:v>31880.467860772438</c:v>
                </c:pt>
                <c:pt idx="743">
                  <c:v>1139141.5877632401</c:v>
                </c:pt>
                <c:pt idx="744">
                  <c:v>135433.39532683179</c:v>
                </c:pt>
                <c:pt idx="745">
                  <c:v>19978.3880448905</c:v>
                </c:pt>
                <c:pt idx="746">
                  <c:v>24045.245621542581</c:v>
                </c:pt>
                <c:pt idx="747">
                  <c:v>15802008.14249328</c:v>
                </c:pt>
                <c:pt idx="748">
                  <c:v>2378.0905606076813</c:v>
                </c:pt>
                <c:pt idx="749">
                  <c:v>18789.622850326774</c:v>
                </c:pt>
                <c:pt idx="750">
                  <c:v>20632.696747189788</c:v>
                </c:pt>
                <c:pt idx="751">
                  <c:v>25911.051791006263</c:v>
                </c:pt>
                <c:pt idx="752">
                  <c:v>2198.301452301022</c:v>
                </c:pt>
                <c:pt idx="753">
                  <c:v>595152.2301052832</c:v>
                </c:pt>
                <c:pt idx="754">
                  <c:v>195405.38046727542</c:v>
                </c:pt>
                <c:pt idx="755">
                  <c:v>129254.43198253973</c:v>
                </c:pt>
                <c:pt idx="756">
                  <c:v>128020.06773260229</c:v>
                </c:pt>
                <c:pt idx="757">
                  <c:v>32655.606075108088</c:v>
                </c:pt>
                <c:pt idx="758">
                  <c:v>24375.707636286403</c:v>
                </c:pt>
                <c:pt idx="759">
                  <c:v>1572.4946050034939</c:v>
                </c:pt>
                <c:pt idx="760">
                  <c:v>2370.2815740871488</c:v>
                </c:pt>
                <c:pt idx="761">
                  <c:v>159931.83797692147</c:v>
                </c:pt>
                <c:pt idx="762">
                  <c:v>65401.62055514456</c:v>
                </c:pt>
                <c:pt idx="763">
                  <c:v>22121.835057313547</c:v>
                </c:pt>
                <c:pt idx="764">
                  <c:v>270587.99956776079</c:v>
                </c:pt>
                <c:pt idx="765">
                  <c:v>16204.660457292724</c:v>
                </c:pt>
                <c:pt idx="766">
                  <c:v>1875568.7855112138</c:v>
                </c:pt>
                <c:pt idx="767">
                  <c:v>174645.73404945043</c:v>
                </c:pt>
                <c:pt idx="768">
                  <c:v>220394.54705278907</c:v>
                </c:pt>
                <c:pt idx="769">
                  <c:v>135959.21175493611</c:v>
                </c:pt>
                <c:pt idx="770">
                  <c:v>167985.08362379269</c:v>
                </c:pt>
                <c:pt idx="771">
                  <c:v>213647.63764887812</c:v>
                </c:pt>
                <c:pt idx="772">
                  <c:v>1167469.5535326384</c:v>
                </c:pt>
                <c:pt idx="773">
                  <c:v>160791.23920158876</c:v>
                </c:pt>
                <c:pt idx="774">
                  <c:v>26483.80164359586</c:v>
                </c:pt>
                <c:pt idx="775">
                  <c:v>2924.0434107397509</c:v>
                </c:pt>
                <c:pt idx="776">
                  <c:v>39320.631166397332</c:v>
                </c:pt>
                <c:pt idx="777">
                  <c:v>10459.243834916735</c:v>
                </c:pt>
                <c:pt idx="778">
                  <c:v>703038.58362001437</c:v>
                </c:pt>
                <c:pt idx="779">
                  <c:v>28581.835627468259</c:v>
                </c:pt>
                <c:pt idx="780">
                  <c:v>43689.569162604588</c:v>
                </c:pt>
                <c:pt idx="781">
                  <c:v>2976.6825508291304</c:v>
                </c:pt>
                <c:pt idx="782">
                  <c:v>365770.40338874725</c:v>
                </c:pt>
                <c:pt idx="783">
                  <c:v>70940.447222620889</c:v>
                </c:pt>
                <c:pt idx="784">
                  <c:v>699387.97750920104</c:v>
                </c:pt>
                <c:pt idx="785">
                  <c:v>55870.004966892273</c:v>
                </c:pt>
                <c:pt idx="786">
                  <c:v>25505.794688453778</c:v>
                </c:pt>
                <c:pt idx="787">
                  <c:v>2016297.6597425793</c:v>
                </c:pt>
                <c:pt idx="788">
                  <c:v>19080.877925913457</c:v>
                </c:pt>
                <c:pt idx="789">
                  <c:v>25996.263052910566</c:v>
                </c:pt>
                <c:pt idx="790">
                  <c:v>1779101.3032230069</c:v>
                </c:pt>
                <c:pt idx="791">
                  <c:v>32259.801799253048</c:v>
                </c:pt>
                <c:pt idx="792">
                  <c:v>12808.695184278993</c:v>
                </c:pt>
                <c:pt idx="793">
                  <c:v>127038.77258592768</c:v>
                </c:pt>
                <c:pt idx="794">
                  <c:v>41945.213110077944</c:v>
                </c:pt>
                <c:pt idx="795">
                  <c:v>243756.49125648246</c:v>
                </c:pt>
                <c:pt idx="796">
                  <c:v>28242.66917233108</c:v>
                </c:pt>
                <c:pt idx="797">
                  <c:v>185497.51077416167</c:v>
                </c:pt>
                <c:pt idx="798">
                  <c:v>2747250.8764074394</c:v>
                </c:pt>
                <c:pt idx="799">
                  <c:v>143944.45369024621</c:v>
                </c:pt>
                <c:pt idx="800">
                  <c:v>289554.57034833124</c:v>
                </c:pt>
                <c:pt idx="801">
                  <c:v>28209.981136357543</c:v>
                </c:pt>
                <c:pt idx="802">
                  <c:v>102599.98058545803</c:v>
                </c:pt>
                <c:pt idx="803">
                  <c:v>11180.719788596849</c:v>
                </c:pt>
                <c:pt idx="804">
                  <c:v>214492.55701513088</c:v>
                </c:pt>
                <c:pt idx="805">
                  <c:v>58074.742516673141</c:v>
                </c:pt>
                <c:pt idx="806">
                  <c:v>3551549.2221971876</c:v>
                </c:pt>
                <c:pt idx="807">
                  <c:v>229009.57322784592</c:v>
                </c:pt>
                <c:pt idx="808">
                  <c:v>31702.754311449156</c:v>
                </c:pt>
                <c:pt idx="809">
                  <c:v>29746.83701064179</c:v>
                </c:pt>
                <c:pt idx="810">
                  <c:v>1685518.3702726136</c:v>
                </c:pt>
                <c:pt idx="811">
                  <c:v>68383.018782398765</c:v>
                </c:pt>
                <c:pt idx="812">
                  <c:v>2107478.5846129311</c:v>
                </c:pt>
                <c:pt idx="813">
                  <c:v>120815.44081084014</c:v>
                </c:pt>
                <c:pt idx="814">
                  <c:v>32492.146782047199</c:v>
                </c:pt>
                <c:pt idx="815">
                  <c:v>61778.619129003098</c:v>
                </c:pt>
                <c:pt idx="816">
                  <c:v>5505671.5035313563</c:v>
                </c:pt>
                <c:pt idx="817">
                  <c:v>29736.64425738206</c:v>
                </c:pt>
                <c:pt idx="818">
                  <c:v>4845.9522758891826</c:v>
                </c:pt>
                <c:pt idx="819">
                  <c:v>407531.76751960756</c:v>
                </c:pt>
                <c:pt idx="820">
                  <c:v>3485678.6782931597</c:v>
                </c:pt>
                <c:pt idx="821">
                  <c:v>46908.188816741866</c:v>
                </c:pt>
                <c:pt idx="822">
                  <c:v>254888.71003932881</c:v>
                </c:pt>
                <c:pt idx="823">
                  <c:v>3170911.8641457381</c:v>
                </c:pt>
                <c:pt idx="824">
                  <c:v>6845.8072093982482</c:v>
                </c:pt>
                <c:pt idx="825">
                  <c:v>38984.89484480719</c:v>
                </c:pt>
                <c:pt idx="826">
                  <c:v>2215.1051920915693</c:v>
                </c:pt>
                <c:pt idx="827">
                  <c:v>58763.432145122366</c:v>
                </c:pt>
                <c:pt idx="828">
                  <c:v>646409.23936203157</c:v>
                </c:pt>
                <c:pt idx="829">
                  <c:v>225432.90552492623</c:v>
                </c:pt>
                <c:pt idx="830">
                  <c:v>8197.8256729539535</c:v>
                </c:pt>
                <c:pt idx="831">
                  <c:v>19804.916865485455</c:v>
                </c:pt>
                <c:pt idx="832">
                  <c:v>28588.351057641485</c:v>
                </c:pt>
                <c:pt idx="833">
                  <c:v>8534137.8136728182</c:v>
                </c:pt>
                <c:pt idx="834">
                  <c:v>6445893.6461247737</c:v>
                </c:pt>
                <c:pt idx="835">
                  <c:v>905.83538044086924</c:v>
                </c:pt>
                <c:pt idx="836">
                  <c:v>592212.48976301018</c:v>
                </c:pt>
                <c:pt idx="837">
                  <c:v>28637.865295743326</c:v>
                </c:pt>
                <c:pt idx="838">
                  <c:v>888.52754427172204</c:v>
                </c:pt>
                <c:pt idx="839">
                  <c:v>3034.6646171719099</c:v>
                </c:pt>
                <c:pt idx="840">
                  <c:v>3750.6345937190226</c:v>
                </c:pt>
                <c:pt idx="841">
                  <c:v>616184.67863359081</c:v>
                </c:pt>
                <c:pt idx="842">
                  <c:v>13347.005087047886</c:v>
                </c:pt>
                <c:pt idx="843">
                  <c:v>52051.42354612604</c:v>
                </c:pt>
                <c:pt idx="844">
                  <c:v>1537.101166103806</c:v>
                </c:pt>
                <c:pt idx="845">
                  <c:v>51631.619711199513</c:v>
                </c:pt>
                <c:pt idx="846">
                  <c:v>42574.94743372353</c:v>
                </c:pt>
                <c:pt idx="847">
                  <c:v>218757.99620240089</c:v>
                </c:pt>
                <c:pt idx="848">
                  <c:v>5276.4549312649142</c:v>
                </c:pt>
                <c:pt idx="849">
                  <c:v>257720.22138364354</c:v>
                </c:pt>
                <c:pt idx="850">
                  <c:v>23749.044611427667</c:v>
                </c:pt>
                <c:pt idx="851">
                  <c:v>405562.85361136106</c:v>
                </c:pt>
                <c:pt idx="852">
                  <c:v>15648.75934104509</c:v>
                </c:pt>
                <c:pt idx="853">
                  <c:v>3953.8511100832629</c:v>
                </c:pt>
                <c:pt idx="854">
                  <c:v>218166.66084167111</c:v>
                </c:pt>
                <c:pt idx="855">
                  <c:v>255356.1869397655</c:v>
                </c:pt>
                <c:pt idx="856">
                  <c:v>3622.4479784292621</c:v>
                </c:pt>
                <c:pt idx="857">
                  <c:v>268461.15508335305</c:v>
                </c:pt>
                <c:pt idx="858">
                  <c:v>13241.885340171753</c:v>
                </c:pt>
                <c:pt idx="859">
                  <c:v>44693.80173636011</c:v>
                </c:pt>
                <c:pt idx="860">
                  <c:v>113000.58582740632</c:v>
                </c:pt>
                <c:pt idx="861">
                  <c:v>13714.088972649402</c:v>
                </c:pt>
                <c:pt idx="862">
                  <c:v>129249.5931043546</c:v>
                </c:pt>
                <c:pt idx="863">
                  <c:v>1252747.629611735</c:v>
                </c:pt>
                <c:pt idx="864">
                  <c:v>340901.94266842067</c:v>
                </c:pt>
                <c:pt idx="865">
                  <c:v>22870.801060299527</c:v>
                </c:pt>
                <c:pt idx="866">
                  <c:v>559200.94913742621</c:v>
                </c:pt>
                <c:pt idx="867">
                  <c:v>50082.024708295212</c:v>
                </c:pt>
                <c:pt idx="868">
                  <c:v>2132.7991073411217</c:v>
                </c:pt>
                <c:pt idx="869">
                  <c:v>159682.78762733898</c:v>
                </c:pt>
                <c:pt idx="870">
                  <c:v>38347.801670593144</c:v>
                </c:pt>
                <c:pt idx="871">
                  <c:v>20133.415447984513</c:v>
                </c:pt>
                <c:pt idx="872">
                  <c:v>9720.2802927226603</c:v>
                </c:pt>
                <c:pt idx="873">
                  <c:v>302561.95866131072</c:v>
                </c:pt>
                <c:pt idx="874">
                  <c:v>124085.21030159541</c:v>
                </c:pt>
                <c:pt idx="875">
                  <c:v>4492534.7587116556</c:v>
                </c:pt>
                <c:pt idx="876">
                  <c:v>41943.282022931366</c:v>
                </c:pt>
                <c:pt idx="877">
                  <c:v>16654.63030653372</c:v>
                </c:pt>
                <c:pt idx="878">
                  <c:v>2095839.2619667952</c:v>
                </c:pt>
                <c:pt idx="879">
                  <c:v>103168.04402169365</c:v>
                </c:pt>
                <c:pt idx="880">
                  <c:v>754386.61535108078</c:v>
                </c:pt>
                <c:pt idx="881">
                  <c:v>301490.17911151273</c:v>
                </c:pt>
                <c:pt idx="882">
                  <c:v>260828.20819238282</c:v>
                </c:pt>
                <c:pt idx="883">
                  <c:v>67430.689889776404</c:v>
                </c:pt>
                <c:pt idx="884">
                  <c:v>1415573.8120870972</c:v>
                </c:pt>
                <c:pt idx="885">
                  <c:v>1025.4652477466389</c:v>
                </c:pt>
                <c:pt idx="886">
                  <c:v>331946.75668066443</c:v>
                </c:pt>
                <c:pt idx="887">
                  <c:v>39523.142700760909</c:v>
                </c:pt>
                <c:pt idx="888">
                  <c:v>4805.9456046382684</c:v>
                </c:pt>
                <c:pt idx="889">
                  <c:v>1856102.9374353022</c:v>
                </c:pt>
                <c:pt idx="890">
                  <c:v>680.15868240619045</c:v>
                </c:pt>
                <c:pt idx="891">
                  <c:v>7893.3992427189223</c:v>
                </c:pt>
                <c:pt idx="892">
                  <c:v>835157.21493183286</c:v>
                </c:pt>
                <c:pt idx="893">
                  <c:v>110934.96385837841</c:v>
                </c:pt>
                <c:pt idx="894">
                  <c:v>50615.929521310871</c:v>
                </c:pt>
                <c:pt idx="895">
                  <c:v>40494.799090704102</c:v>
                </c:pt>
                <c:pt idx="896">
                  <c:v>56310.68920333845</c:v>
                </c:pt>
                <c:pt idx="897">
                  <c:v>812754.12776470848</c:v>
                </c:pt>
                <c:pt idx="898">
                  <c:v>140743.73296078725</c:v>
                </c:pt>
                <c:pt idx="899">
                  <c:v>188136.53481140308</c:v>
                </c:pt>
                <c:pt idx="900">
                  <c:v>30668.62290028049</c:v>
                </c:pt>
                <c:pt idx="901">
                  <c:v>311171.60206704092</c:v>
                </c:pt>
                <c:pt idx="902">
                  <c:v>247648.88635641785</c:v>
                </c:pt>
                <c:pt idx="903">
                  <c:v>34683.043060080287</c:v>
                </c:pt>
                <c:pt idx="904">
                  <c:v>475070.44921466988</c:v>
                </c:pt>
                <c:pt idx="905">
                  <c:v>388328.24009390181</c:v>
                </c:pt>
                <c:pt idx="906">
                  <c:v>218251.77329352192</c:v>
                </c:pt>
                <c:pt idx="907">
                  <c:v>1613889.3156529909</c:v>
                </c:pt>
                <c:pt idx="908">
                  <c:v>4301.4508629436277</c:v>
                </c:pt>
                <c:pt idx="909">
                  <c:v>2086190.0963021985</c:v>
                </c:pt>
                <c:pt idx="910">
                  <c:v>3464.2965709122332</c:v>
                </c:pt>
                <c:pt idx="911">
                  <c:v>413815.59649207274</c:v>
                </c:pt>
                <c:pt idx="912">
                  <c:v>12265.827419985973</c:v>
                </c:pt>
                <c:pt idx="913">
                  <c:v>512252.26961635199</c:v>
                </c:pt>
                <c:pt idx="914">
                  <c:v>2264.4944714759281</c:v>
                </c:pt>
                <c:pt idx="915">
                  <c:v>1307160.6951811479</c:v>
                </c:pt>
                <c:pt idx="916">
                  <c:v>1749.599423637135</c:v>
                </c:pt>
                <c:pt idx="917">
                  <c:v>688.47586265907114</c:v>
                </c:pt>
                <c:pt idx="918">
                  <c:v>187104.54029481049</c:v>
                </c:pt>
                <c:pt idx="919">
                  <c:v>214127.11919778283</c:v>
                </c:pt>
                <c:pt idx="920">
                  <c:v>132264.36435616427</c:v>
                </c:pt>
                <c:pt idx="921">
                  <c:v>1531.2569944313595</c:v>
                </c:pt>
                <c:pt idx="922">
                  <c:v>141759.41902277412</c:v>
                </c:pt>
                <c:pt idx="923">
                  <c:v>4163646.0217478061</c:v>
                </c:pt>
                <c:pt idx="924">
                  <c:v>154295.81956081098</c:v>
                </c:pt>
                <c:pt idx="925">
                  <c:v>219571.01856484017</c:v>
                </c:pt>
                <c:pt idx="926">
                  <c:v>199950.27039606703</c:v>
                </c:pt>
                <c:pt idx="927">
                  <c:v>147589.98994142411</c:v>
                </c:pt>
                <c:pt idx="928">
                  <c:v>51632.892435427282</c:v>
                </c:pt>
                <c:pt idx="929">
                  <c:v>21824.323333448923</c:v>
                </c:pt>
                <c:pt idx="930">
                  <c:v>21129.976886256321</c:v>
                </c:pt>
                <c:pt idx="931">
                  <c:v>50219.855675235667</c:v>
                </c:pt>
                <c:pt idx="932">
                  <c:v>1263071.0044693863</c:v>
                </c:pt>
                <c:pt idx="933">
                  <c:v>4645730.8596811891</c:v>
                </c:pt>
                <c:pt idx="934">
                  <c:v>10744.694087079708</c:v>
                </c:pt>
                <c:pt idx="935">
                  <c:v>234037.40509581458</c:v>
                </c:pt>
                <c:pt idx="936">
                  <c:v>17816.834268368795</c:v>
                </c:pt>
                <c:pt idx="937">
                  <c:v>454724.07838185661</c:v>
                </c:pt>
                <c:pt idx="938">
                  <c:v>17514.92654073927</c:v>
                </c:pt>
                <c:pt idx="939">
                  <c:v>131164.63635270405</c:v>
                </c:pt>
                <c:pt idx="940">
                  <c:v>5285.2298248396492</c:v>
                </c:pt>
                <c:pt idx="941">
                  <c:v>1050.6094221337044</c:v>
                </c:pt>
                <c:pt idx="942">
                  <c:v>16651.152477381132</c:v>
                </c:pt>
                <c:pt idx="943">
                  <c:v>10436420.300991617</c:v>
                </c:pt>
                <c:pt idx="944">
                  <c:v>4802551.4880835051</c:v>
                </c:pt>
                <c:pt idx="945">
                  <c:v>93031.433294854403</c:v>
                </c:pt>
                <c:pt idx="946">
                  <c:v>56743.493061914094</c:v>
                </c:pt>
                <c:pt idx="947">
                  <c:v>5100.6186141623557</c:v>
                </c:pt>
                <c:pt idx="948">
                  <c:v>195861.74207199464</c:v>
                </c:pt>
                <c:pt idx="949">
                  <c:v>218340.7255789699</c:v>
                </c:pt>
                <c:pt idx="950">
                  <c:v>102115.1141385081</c:v>
                </c:pt>
                <c:pt idx="951">
                  <c:v>15841.213608416299</c:v>
                </c:pt>
                <c:pt idx="952">
                  <c:v>303946.48303642077</c:v>
                </c:pt>
                <c:pt idx="953">
                  <c:v>41824.402325489922</c:v>
                </c:pt>
                <c:pt idx="954">
                  <c:v>14985.520193027402</c:v>
                </c:pt>
                <c:pt idx="955">
                  <c:v>185666.90543391681</c:v>
                </c:pt>
                <c:pt idx="956">
                  <c:v>581371.78915918688</c:v>
                </c:pt>
                <c:pt idx="957">
                  <c:v>976521.34566173016</c:v>
                </c:pt>
                <c:pt idx="958">
                  <c:v>928296.23820708168</c:v>
                </c:pt>
                <c:pt idx="959">
                  <c:v>411736.9587497139</c:v>
                </c:pt>
                <c:pt idx="960">
                  <c:v>11268.266901246821</c:v>
                </c:pt>
                <c:pt idx="961">
                  <c:v>155358.99653748961</c:v>
                </c:pt>
                <c:pt idx="962">
                  <c:v>1708346.411723481</c:v>
                </c:pt>
                <c:pt idx="963">
                  <c:v>361906.83233793871</c:v>
                </c:pt>
                <c:pt idx="964">
                  <c:v>308.57701810964124</c:v>
                </c:pt>
                <c:pt idx="965">
                  <c:v>93353.905250987227</c:v>
                </c:pt>
                <c:pt idx="966">
                  <c:v>125484.28477635972</c:v>
                </c:pt>
                <c:pt idx="967">
                  <c:v>316303.83688217856</c:v>
                </c:pt>
                <c:pt idx="968">
                  <c:v>1381.4755031520499</c:v>
                </c:pt>
                <c:pt idx="969">
                  <c:v>52674.358266020863</c:v>
                </c:pt>
                <c:pt idx="970">
                  <c:v>13983.082666935659</c:v>
                </c:pt>
                <c:pt idx="971">
                  <c:v>380392.77303136908</c:v>
                </c:pt>
                <c:pt idx="972">
                  <c:v>126425.37818892217</c:v>
                </c:pt>
                <c:pt idx="973">
                  <c:v>534088.72965400713</c:v>
                </c:pt>
                <c:pt idx="974">
                  <c:v>4297387.8914032094</c:v>
                </c:pt>
                <c:pt idx="975">
                  <c:v>3118.3924058627572</c:v>
                </c:pt>
                <c:pt idx="976">
                  <c:v>23325.4812926056</c:v>
                </c:pt>
                <c:pt idx="977">
                  <c:v>15267.619748774281</c:v>
                </c:pt>
                <c:pt idx="978">
                  <c:v>3096.2238220276931</c:v>
                </c:pt>
                <c:pt idx="979">
                  <c:v>101677.06500945521</c:v>
                </c:pt>
                <c:pt idx="980">
                  <c:v>13997.684475880307</c:v>
                </c:pt>
                <c:pt idx="981">
                  <c:v>35908.243398709601</c:v>
                </c:pt>
                <c:pt idx="982">
                  <c:v>191175.08991756648</c:v>
                </c:pt>
                <c:pt idx="983">
                  <c:v>73663.935207791583</c:v>
                </c:pt>
                <c:pt idx="984">
                  <c:v>715528.01314959186</c:v>
                </c:pt>
                <c:pt idx="985">
                  <c:v>88264.261034241106</c:v>
                </c:pt>
                <c:pt idx="986">
                  <c:v>440621.86009297462</c:v>
                </c:pt>
                <c:pt idx="987">
                  <c:v>149298.19799466964</c:v>
                </c:pt>
                <c:pt idx="988">
                  <c:v>101149.67116614006</c:v>
                </c:pt>
                <c:pt idx="989">
                  <c:v>1311019.0894159223</c:v>
                </c:pt>
              </c:numCache>
            </c:numRef>
          </c:bubbleSize>
          <c:bubble3D val="0"/>
          <c:extLst>
            <c:ext xmlns:c16="http://schemas.microsoft.com/office/drawing/2014/chart" uri="{C3380CC4-5D6E-409C-BE32-E72D297353CC}">
              <c16:uniqueId val="{000007BC-7DA2-1943-9C2A-17CBDF35F5B5}"/>
            </c:ext>
          </c:extLst>
        </c:ser>
        <c:dLbls>
          <c:showLegendKey val="0"/>
          <c:showVal val="0"/>
          <c:showCatName val="0"/>
          <c:showSerName val="0"/>
          <c:showPercent val="0"/>
          <c:showBubbleSize val="0"/>
        </c:dLbls>
        <c:bubbleScale val="100"/>
        <c:showNegBubbles val="0"/>
        <c:axId val="541119903"/>
        <c:axId val="541121551"/>
      </c:bubbleChart>
      <c:valAx>
        <c:axId val="541119903"/>
        <c:scaling>
          <c:orientation val="minMax"/>
          <c:min val="0"/>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21551"/>
        <c:crosses val="autoZero"/>
        <c:crossBetween val="midCat"/>
      </c:valAx>
      <c:valAx>
        <c:axId val="541121551"/>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19903"/>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_xlchart.v5.0</cx:f>
      </cx:strDim>
      <cx:numDim type="val">
        <cx:f dir="row">_xlchart.v5.1</cx:f>
      </cx:numDim>
    </cx:data>
  </cx:chartData>
  <cx:chart>
    <cx:title pos="t" align="ctr" overlay="0">
      <cx:tx>
        <cx:txData>
          <cx:v>Waterfall</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Waterfall</a:t>
          </a:r>
        </a:p>
      </cx:txPr>
    </cx:title>
    <cx:plotArea>
      <cx:plotAreaRegion>
        <cx:series layoutId="waterfall" uniqueId="{59085E14-B1F6-AB42-A988-59B3E404527E}">
          <cx:dataPt idx="0">
            <cx:spPr>
              <a:solidFill>
                <a:srgbClr val="00B050"/>
              </a:solidFill>
            </cx:spPr>
          </cx:dataPt>
          <cx:dataPt idx="1">
            <cx:spPr>
              <a:solidFill>
                <a:srgbClr val="FF0000"/>
              </a:solidFill>
            </cx:spPr>
          </cx:dataPt>
          <cx:dataPt idx="2">
            <cx:spPr>
              <a:solidFill>
                <a:srgbClr val="00B050"/>
              </a:solidFill>
            </cx:spPr>
          </cx:dataPt>
          <cx:dataPt idx="3">
            <cx:spPr>
              <a:solidFill>
                <a:srgbClr val="FF0000"/>
              </a:solidFill>
            </cx:spPr>
          </cx:dataPt>
          <cx:dataLabels/>
          <cx:dataId val="0"/>
          <cx:layoutPr>
            <cx:visibility connectorLines="1"/>
            <cx:subtotals/>
          </cx:layoutPr>
        </cx:series>
      </cx:plotAreaRegion>
      <cx:axis id="0">
        <cx:catScaling gapWidth="0.5"/>
        <cx:majorTickMarks type="out"/>
        <cx:tickLabels/>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axis>
      <cx:axis id="1">
        <cx:valScaling/>
        <cx:majorTickMarks type="out"/>
        <cx:tickLabels/>
      </cx:axis>
    </cx:plotArea>
    <cx:legend pos="b" align="ctr" overlay="0">
      <cx:spPr>
        <a:noFill/>
      </cx:spPr>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fmtOvrs>
    <cx:fmtOvr idx="0">
      <cx:spPr>
        <a:solidFill>
          <a:srgbClr val="00B050"/>
        </a:solidFill>
      </cx:spPr>
    </cx:fmtOvr>
    <cx:fmtOvr idx="1">
      <cx:spPr>
        <a:solidFill>
          <a:srgbClr val="FF0000"/>
        </a:solidFill>
      </cx:spPr>
    </cx:fmtOvr>
  </cx:fmtOvrs>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15" fmlaLink="$J$4" max="100" page="10" val="85"/>
</file>

<file path=xl/ctrlProps/ctrlProp2.xml><?xml version="1.0" encoding="utf-8"?>
<formControlPr xmlns="http://schemas.microsoft.com/office/spreadsheetml/2009/9/main" objectType="Scroll" dx="15" fmlaLink="$K$4" max="100" page="10" val="2"/>
</file>

<file path=xl/ctrlProps/ctrlProp3.xml><?xml version="1.0" encoding="utf-8"?>
<formControlPr xmlns="http://schemas.microsoft.com/office/spreadsheetml/2009/9/main" objectType="Scroll" dx="15" fmlaLink="$N$13" max="25" page="10" val="18"/>
</file>

<file path=xl/ctrlProps/ctrlProp4.xml><?xml version="1.0" encoding="utf-8"?>
<formControlPr xmlns="http://schemas.microsoft.com/office/spreadsheetml/2009/9/main" objectType="Scroll" dx="15" fmlaLink="$N$13" max="25" page="10" val="18"/>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_rels/drawing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1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5.xml"/></Relationships>
</file>

<file path=xl/drawings/_rels/drawing1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_rels/drawing19.xml.rels><?xml version="1.0" encoding="UTF-8" standalone="yes"?>
<Relationships xmlns="http://schemas.openxmlformats.org/package/2006/relationships"><Relationship Id="rId1" Type="http://schemas.openxmlformats.org/officeDocument/2006/relationships/image" Target="../media/image7.jpeg"/></Relationships>
</file>

<file path=xl/drawings/_rels/drawing20.xml.rels><?xml version="1.0" encoding="UTF-8" standalone="yes"?>
<Relationships xmlns="http://schemas.openxmlformats.org/package/2006/relationships"><Relationship Id="rId1" Type="http://schemas.openxmlformats.org/officeDocument/2006/relationships/chart" Target="../charts/chart7.xml"/></Relationships>
</file>

<file path=xl/drawings/_rels/drawing21.xml.rels><?xml version="1.0" encoding="UTF-8" standalone="yes"?>
<Relationships xmlns="http://schemas.openxmlformats.org/package/2006/relationships"><Relationship Id="rId1" Type="http://schemas.openxmlformats.org/officeDocument/2006/relationships/image" Target="../media/image7.jpeg"/></Relationships>
</file>

<file path=xl/drawings/_rels/drawing22.xml.rels><?xml version="1.0" encoding="UTF-8" standalone="yes"?>
<Relationships xmlns="http://schemas.openxmlformats.org/package/2006/relationships"><Relationship Id="rId117" Type="http://schemas.openxmlformats.org/officeDocument/2006/relationships/customXml" Target="../ink/ink59.xml"/><Relationship Id="rId299" Type="http://schemas.openxmlformats.org/officeDocument/2006/relationships/image" Target="../media/image99.png"/><Relationship Id="rId21" Type="http://schemas.openxmlformats.org/officeDocument/2006/relationships/customXml" Target="../ink/ink11.xml"/><Relationship Id="rId63" Type="http://schemas.openxmlformats.org/officeDocument/2006/relationships/customXml" Target="../ink/ink32.xml"/><Relationship Id="rId159" Type="http://schemas.openxmlformats.org/officeDocument/2006/relationships/customXml" Target="../ink/ink80.xml"/><Relationship Id="rId324" Type="http://schemas.openxmlformats.org/officeDocument/2006/relationships/customXml" Target="../ink/ink214.xml"/><Relationship Id="rId170" Type="http://schemas.openxmlformats.org/officeDocument/2006/relationships/image" Target="../media/image86.png"/><Relationship Id="rId226" Type="http://schemas.openxmlformats.org/officeDocument/2006/relationships/customXml" Target="../ink/ink137.xml"/><Relationship Id="rId268" Type="http://schemas.openxmlformats.org/officeDocument/2006/relationships/customXml" Target="../ink/ink179.xml"/><Relationship Id="rId32" Type="http://schemas.openxmlformats.org/officeDocument/2006/relationships/image" Target="../media/image17.png"/><Relationship Id="rId74" Type="http://schemas.openxmlformats.org/officeDocument/2006/relationships/image" Target="../media/image38.png"/><Relationship Id="rId128" Type="http://schemas.openxmlformats.org/officeDocument/2006/relationships/image" Target="../media/image65.png"/><Relationship Id="rId335" Type="http://schemas.openxmlformats.org/officeDocument/2006/relationships/image" Target="../media/image117.png"/><Relationship Id="rId5" Type="http://schemas.openxmlformats.org/officeDocument/2006/relationships/customXml" Target="../ink/ink3.xml"/><Relationship Id="rId181" Type="http://schemas.openxmlformats.org/officeDocument/2006/relationships/customXml" Target="../ink/ink93.xml"/><Relationship Id="rId237" Type="http://schemas.openxmlformats.org/officeDocument/2006/relationships/customXml" Target="../ink/ink148.xml"/><Relationship Id="rId279" Type="http://schemas.openxmlformats.org/officeDocument/2006/relationships/customXml" Target="../ink/ink190.xml"/><Relationship Id="rId43" Type="http://schemas.openxmlformats.org/officeDocument/2006/relationships/customXml" Target="../ink/ink22.xml"/><Relationship Id="rId139" Type="http://schemas.openxmlformats.org/officeDocument/2006/relationships/customXml" Target="../ink/ink70.xml"/><Relationship Id="rId290" Type="http://schemas.openxmlformats.org/officeDocument/2006/relationships/customXml" Target="../ink/ink197.xml"/><Relationship Id="rId304" Type="http://schemas.openxmlformats.org/officeDocument/2006/relationships/customXml" Target="../ink/ink204.xml"/><Relationship Id="rId346" Type="http://schemas.openxmlformats.org/officeDocument/2006/relationships/customXml" Target="../ink/ink225.xml"/><Relationship Id="rId85" Type="http://schemas.openxmlformats.org/officeDocument/2006/relationships/customXml" Target="../ink/ink43.xml"/><Relationship Id="rId150" Type="http://schemas.openxmlformats.org/officeDocument/2006/relationships/image" Target="../media/image76.png"/><Relationship Id="rId192" Type="http://schemas.openxmlformats.org/officeDocument/2006/relationships/customXml" Target="../ink/ink103.xml"/><Relationship Id="rId206" Type="http://schemas.openxmlformats.org/officeDocument/2006/relationships/customXml" Target="../ink/ink117.xml"/><Relationship Id="rId248" Type="http://schemas.openxmlformats.org/officeDocument/2006/relationships/customXml" Target="../ink/ink159.xml"/><Relationship Id="rId12" Type="http://schemas.openxmlformats.org/officeDocument/2006/relationships/image" Target="../media/image7.png"/><Relationship Id="rId108" Type="http://schemas.openxmlformats.org/officeDocument/2006/relationships/image" Target="../media/image55.png"/><Relationship Id="rId315" Type="http://schemas.openxmlformats.org/officeDocument/2006/relationships/image" Target="../media/image107.png"/><Relationship Id="rId54" Type="http://schemas.openxmlformats.org/officeDocument/2006/relationships/image" Target="../media/image28.png"/><Relationship Id="rId96" Type="http://schemas.openxmlformats.org/officeDocument/2006/relationships/image" Target="../media/image49.png"/><Relationship Id="rId161" Type="http://schemas.openxmlformats.org/officeDocument/2006/relationships/customXml" Target="../ink/ink81.xml"/><Relationship Id="rId217" Type="http://schemas.openxmlformats.org/officeDocument/2006/relationships/customXml" Target="../ink/ink128.xml"/><Relationship Id="rId259" Type="http://schemas.openxmlformats.org/officeDocument/2006/relationships/customXml" Target="../ink/ink170.xml"/><Relationship Id="rId23" Type="http://schemas.openxmlformats.org/officeDocument/2006/relationships/customXml" Target="../ink/ink12.xml"/><Relationship Id="rId119" Type="http://schemas.openxmlformats.org/officeDocument/2006/relationships/customXml" Target="../ink/ink60.xml"/><Relationship Id="rId270" Type="http://schemas.openxmlformats.org/officeDocument/2006/relationships/customXml" Target="../ink/ink181.xml"/><Relationship Id="rId326" Type="http://schemas.openxmlformats.org/officeDocument/2006/relationships/customXml" Target="../ink/ink215.xml"/><Relationship Id="rId65" Type="http://schemas.openxmlformats.org/officeDocument/2006/relationships/customXml" Target="../ink/ink33.xml"/><Relationship Id="rId130" Type="http://schemas.openxmlformats.org/officeDocument/2006/relationships/image" Target="../media/image66.png"/><Relationship Id="rId172" Type="http://schemas.openxmlformats.org/officeDocument/2006/relationships/image" Target="../media/image87.png"/><Relationship Id="rId228" Type="http://schemas.openxmlformats.org/officeDocument/2006/relationships/customXml" Target="../ink/ink139.xml"/><Relationship Id="rId281" Type="http://schemas.openxmlformats.org/officeDocument/2006/relationships/customXml" Target="../ink/ink192.xml"/><Relationship Id="rId337" Type="http://schemas.openxmlformats.org/officeDocument/2006/relationships/image" Target="../media/image118.png"/><Relationship Id="rId34" Type="http://schemas.openxmlformats.org/officeDocument/2006/relationships/image" Target="../media/image18.png"/><Relationship Id="rId76" Type="http://schemas.openxmlformats.org/officeDocument/2006/relationships/image" Target="../media/image39.png"/><Relationship Id="rId141" Type="http://schemas.openxmlformats.org/officeDocument/2006/relationships/customXml" Target="../ink/ink71.xml"/><Relationship Id="rId7" Type="http://schemas.openxmlformats.org/officeDocument/2006/relationships/customXml" Target="../ink/ink4.xml"/><Relationship Id="rId183" Type="http://schemas.openxmlformats.org/officeDocument/2006/relationships/customXml" Target="../ink/ink95.xml"/><Relationship Id="rId239" Type="http://schemas.openxmlformats.org/officeDocument/2006/relationships/customXml" Target="../ink/ink150.xml"/><Relationship Id="rId250" Type="http://schemas.openxmlformats.org/officeDocument/2006/relationships/customXml" Target="../ink/ink161.xml"/><Relationship Id="rId292" Type="http://schemas.openxmlformats.org/officeDocument/2006/relationships/customXml" Target="../ink/ink198.xml"/><Relationship Id="rId306" Type="http://schemas.openxmlformats.org/officeDocument/2006/relationships/customXml" Target="../ink/ink205.xml"/><Relationship Id="rId45" Type="http://schemas.openxmlformats.org/officeDocument/2006/relationships/customXml" Target="../ink/ink23.xml"/><Relationship Id="rId87" Type="http://schemas.openxmlformats.org/officeDocument/2006/relationships/customXml" Target="../ink/ink44.xml"/><Relationship Id="rId110" Type="http://schemas.openxmlformats.org/officeDocument/2006/relationships/image" Target="../media/image56.png"/><Relationship Id="rId348" Type="http://schemas.openxmlformats.org/officeDocument/2006/relationships/customXml" Target="../ink/ink226.xml"/><Relationship Id="rId152" Type="http://schemas.openxmlformats.org/officeDocument/2006/relationships/image" Target="../media/image77.png"/><Relationship Id="rId194" Type="http://schemas.openxmlformats.org/officeDocument/2006/relationships/customXml" Target="../ink/ink105.xml"/><Relationship Id="rId208" Type="http://schemas.openxmlformats.org/officeDocument/2006/relationships/customXml" Target="../ink/ink119.xml"/><Relationship Id="rId261" Type="http://schemas.openxmlformats.org/officeDocument/2006/relationships/customXml" Target="../ink/ink172.xml"/><Relationship Id="rId14" Type="http://schemas.openxmlformats.org/officeDocument/2006/relationships/image" Target="../media/image8.png"/><Relationship Id="rId56" Type="http://schemas.openxmlformats.org/officeDocument/2006/relationships/image" Target="../media/image29.png"/><Relationship Id="rId317" Type="http://schemas.openxmlformats.org/officeDocument/2006/relationships/image" Target="../media/image108.png"/><Relationship Id="rId98" Type="http://schemas.openxmlformats.org/officeDocument/2006/relationships/image" Target="../media/image50.png"/><Relationship Id="rId121" Type="http://schemas.openxmlformats.org/officeDocument/2006/relationships/customXml" Target="../ink/ink61.xml"/><Relationship Id="rId163" Type="http://schemas.openxmlformats.org/officeDocument/2006/relationships/customXml" Target="../ink/ink82.xml"/><Relationship Id="rId219" Type="http://schemas.openxmlformats.org/officeDocument/2006/relationships/customXml" Target="../ink/ink130.xml"/><Relationship Id="rId230" Type="http://schemas.openxmlformats.org/officeDocument/2006/relationships/customXml" Target="../ink/ink141.xml"/><Relationship Id="rId251" Type="http://schemas.openxmlformats.org/officeDocument/2006/relationships/customXml" Target="../ink/ink162.xml"/><Relationship Id="rId25" Type="http://schemas.openxmlformats.org/officeDocument/2006/relationships/customXml" Target="../ink/ink13.xml"/><Relationship Id="rId46" Type="http://schemas.openxmlformats.org/officeDocument/2006/relationships/image" Target="../media/image24.png"/><Relationship Id="rId67" Type="http://schemas.openxmlformats.org/officeDocument/2006/relationships/customXml" Target="../ink/ink34.xml"/><Relationship Id="rId272" Type="http://schemas.openxmlformats.org/officeDocument/2006/relationships/customXml" Target="../ink/ink183.xml"/><Relationship Id="rId293" Type="http://schemas.openxmlformats.org/officeDocument/2006/relationships/image" Target="../media/image96.png"/><Relationship Id="rId307" Type="http://schemas.openxmlformats.org/officeDocument/2006/relationships/image" Target="../media/image103.png"/><Relationship Id="rId328" Type="http://schemas.openxmlformats.org/officeDocument/2006/relationships/customXml" Target="../ink/ink216.xml"/><Relationship Id="rId349" Type="http://schemas.openxmlformats.org/officeDocument/2006/relationships/image" Target="../media/image124.png"/><Relationship Id="rId88" Type="http://schemas.openxmlformats.org/officeDocument/2006/relationships/image" Target="../media/image45.png"/><Relationship Id="rId111" Type="http://schemas.openxmlformats.org/officeDocument/2006/relationships/customXml" Target="../ink/ink56.xml"/><Relationship Id="rId132" Type="http://schemas.openxmlformats.org/officeDocument/2006/relationships/image" Target="../media/image67.png"/><Relationship Id="rId153" Type="http://schemas.openxmlformats.org/officeDocument/2006/relationships/customXml" Target="../ink/ink77.xml"/><Relationship Id="rId174" Type="http://schemas.openxmlformats.org/officeDocument/2006/relationships/image" Target="../media/image88.png"/><Relationship Id="rId195" Type="http://schemas.openxmlformats.org/officeDocument/2006/relationships/customXml" Target="../ink/ink106.xml"/><Relationship Id="rId209" Type="http://schemas.openxmlformats.org/officeDocument/2006/relationships/customXml" Target="../ink/ink120.xml"/><Relationship Id="rId220" Type="http://schemas.openxmlformats.org/officeDocument/2006/relationships/customXml" Target="../ink/ink131.xml"/><Relationship Id="rId241" Type="http://schemas.openxmlformats.org/officeDocument/2006/relationships/customXml" Target="../ink/ink152.xml"/><Relationship Id="rId15" Type="http://schemas.openxmlformats.org/officeDocument/2006/relationships/customXml" Target="../ink/ink8.xml"/><Relationship Id="rId36" Type="http://schemas.openxmlformats.org/officeDocument/2006/relationships/image" Target="../media/image19.png"/><Relationship Id="rId57" Type="http://schemas.openxmlformats.org/officeDocument/2006/relationships/customXml" Target="../ink/ink29.xml"/><Relationship Id="rId262" Type="http://schemas.openxmlformats.org/officeDocument/2006/relationships/customXml" Target="../ink/ink173.xml"/><Relationship Id="rId283" Type="http://schemas.openxmlformats.org/officeDocument/2006/relationships/image" Target="../media/image91.png"/><Relationship Id="rId318" Type="http://schemas.openxmlformats.org/officeDocument/2006/relationships/customXml" Target="../ink/ink211.xml"/><Relationship Id="rId339" Type="http://schemas.openxmlformats.org/officeDocument/2006/relationships/image" Target="../media/image119.png"/><Relationship Id="rId78" Type="http://schemas.openxmlformats.org/officeDocument/2006/relationships/image" Target="../media/image40.png"/><Relationship Id="rId99" Type="http://schemas.openxmlformats.org/officeDocument/2006/relationships/customXml" Target="../ink/ink50.xml"/><Relationship Id="rId101" Type="http://schemas.openxmlformats.org/officeDocument/2006/relationships/customXml" Target="../ink/ink51.xml"/><Relationship Id="rId122" Type="http://schemas.openxmlformats.org/officeDocument/2006/relationships/image" Target="../media/image62.png"/><Relationship Id="rId143" Type="http://schemas.openxmlformats.org/officeDocument/2006/relationships/customXml" Target="../ink/ink72.xml"/><Relationship Id="rId164" Type="http://schemas.openxmlformats.org/officeDocument/2006/relationships/image" Target="../media/image83.png"/><Relationship Id="rId185" Type="http://schemas.openxmlformats.org/officeDocument/2006/relationships/customXml" Target="../ink/ink97.xml"/><Relationship Id="rId350" Type="http://schemas.openxmlformats.org/officeDocument/2006/relationships/customXml" Target="../ink/ink227.xml"/><Relationship Id="rId9" Type="http://schemas.openxmlformats.org/officeDocument/2006/relationships/customXml" Target="../ink/ink5.xml"/><Relationship Id="rId210" Type="http://schemas.openxmlformats.org/officeDocument/2006/relationships/customXml" Target="../ink/ink121.xml"/><Relationship Id="rId26" Type="http://schemas.openxmlformats.org/officeDocument/2006/relationships/image" Target="../media/image14.png"/><Relationship Id="rId231" Type="http://schemas.openxmlformats.org/officeDocument/2006/relationships/customXml" Target="../ink/ink142.xml"/><Relationship Id="rId252" Type="http://schemas.openxmlformats.org/officeDocument/2006/relationships/customXml" Target="../ink/ink163.xml"/><Relationship Id="rId273" Type="http://schemas.openxmlformats.org/officeDocument/2006/relationships/customXml" Target="../ink/ink184.xml"/><Relationship Id="rId294" Type="http://schemas.openxmlformats.org/officeDocument/2006/relationships/customXml" Target="../ink/ink199.xml"/><Relationship Id="rId308" Type="http://schemas.openxmlformats.org/officeDocument/2006/relationships/customXml" Target="../ink/ink206.xml"/><Relationship Id="rId329" Type="http://schemas.openxmlformats.org/officeDocument/2006/relationships/image" Target="../media/image114.png"/><Relationship Id="rId47" Type="http://schemas.openxmlformats.org/officeDocument/2006/relationships/customXml" Target="../ink/ink24.xml"/><Relationship Id="rId68" Type="http://schemas.openxmlformats.org/officeDocument/2006/relationships/image" Target="../media/image35.png"/><Relationship Id="rId89" Type="http://schemas.openxmlformats.org/officeDocument/2006/relationships/customXml" Target="../ink/ink45.xml"/><Relationship Id="rId112" Type="http://schemas.openxmlformats.org/officeDocument/2006/relationships/image" Target="../media/image57.png"/><Relationship Id="rId133" Type="http://schemas.openxmlformats.org/officeDocument/2006/relationships/customXml" Target="../ink/ink67.xml"/><Relationship Id="rId154" Type="http://schemas.openxmlformats.org/officeDocument/2006/relationships/image" Target="../media/image78.png"/><Relationship Id="rId175" Type="http://schemas.openxmlformats.org/officeDocument/2006/relationships/customXml" Target="../ink/ink88.xml"/><Relationship Id="rId340" Type="http://schemas.openxmlformats.org/officeDocument/2006/relationships/customXml" Target="../ink/ink222.xml"/><Relationship Id="rId196" Type="http://schemas.openxmlformats.org/officeDocument/2006/relationships/customXml" Target="../ink/ink107.xml"/><Relationship Id="rId200" Type="http://schemas.openxmlformats.org/officeDocument/2006/relationships/customXml" Target="../ink/ink111.xml"/><Relationship Id="rId16" Type="http://schemas.openxmlformats.org/officeDocument/2006/relationships/image" Target="../media/image9.png"/><Relationship Id="rId221" Type="http://schemas.openxmlformats.org/officeDocument/2006/relationships/customXml" Target="../ink/ink132.xml"/><Relationship Id="rId242" Type="http://schemas.openxmlformats.org/officeDocument/2006/relationships/customXml" Target="../ink/ink153.xml"/><Relationship Id="rId263" Type="http://schemas.openxmlformats.org/officeDocument/2006/relationships/customXml" Target="../ink/ink174.xml"/><Relationship Id="rId284" Type="http://schemas.openxmlformats.org/officeDocument/2006/relationships/customXml" Target="../ink/ink194.xml"/><Relationship Id="rId319" Type="http://schemas.openxmlformats.org/officeDocument/2006/relationships/image" Target="../media/image109.png"/><Relationship Id="rId37" Type="http://schemas.openxmlformats.org/officeDocument/2006/relationships/customXml" Target="../ink/ink19.xml"/><Relationship Id="rId58" Type="http://schemas.openxmlformats.org/officeDocument/2006/relationships/image" Target="../media/image30.png"/><Relationship Id="rId79" Type="http://schemas.openxmlformats.org/officeDocument/2006/relationships/customXml" Target="../ink/ink40.xml"/><Relationship Id="rId102" Type="http://schemas.openxmlformats.org/officeDocument/2006/relationships/image" Target="../media/image52.png"/><Relationship Id="rId123" Type="http://schemas.openxmlformats.org/officeDocument/2006/relationships/customXml" Target="../ink/ink62.xml"/><Relationship Id="rId144" Type="http://schemas.openxmlformats.org/officeDocument/2006/relationships/image" Target="../media/image73.png"/><Relationship Id="rId330" Type="http://schemas.openxmlformats.org/officeDocument/2006/relationships/customXml" Target="../ink/ink217.xml"/><Relationship Id="rId90" Type="http://schemas.openxmlformats.org/officeDocument/2006/relationships/image" Target="../media/image46.png"/><Relationship Id="rId165" Type="http://schemas.openxmlformats.org/officeDocument/2006/relationships/customXml" Target="../ink/ink83.xml"/><Relationship Id="rId186" Type="http://schemas.openxmlformats.org/officeDocument/2006/relationships/customXml" Target="../ink/ink98.xml"/><Relationship Id="rId351" Type="http://schemas.openxmlformats.org/officeDocument/2006/relationships/image" Target="../media/image125.png"/><Relationship Id="rId211" Type="http://schemas.openxmlformats.org/officeDocument/2006/relationships/customXml" Target="../ink/ink122.xml"/><Relationship Id="rId232" Type="http://schemas.openxmlformats.org/officeDocument/2006/relationships/customXml" Target="../ink/ink143.xml"/><Relationship Id="rId253" Type="http://schemas.openxmlformats.org/officeDocument/2006/relationships/customXml" Target="../ink/ink164.xml"/><Relationship Id="rId274" Type="http://schemas.openxmlformats.org/officeDocument/2006/relationships/customXml" Target="../ink/ink185.xml"/><Relationship Id="rId295" Type="http://schemas.openxmlformats.org/officeDocument/2006/relationships/image" Target="../media/image97.png"/><Relationship Id="rId309" Type="http://schemas.openxmlformats.org/officeDocument/2006/relationships/image" Target="../media/image104.png"/><Relationship Id="rId27" Type="http://schemas.openxmlformats.org/officeDocument/2006/relationships/customXml" Target="../ink/ink14.xml"/><Relationship Id="rId48" Type="http://schemas.openxmlformats.org/officeDocument/2006/relationships/image" Target="../media/image25.png"/><Relationship Id="rId69" Type="http://schemas.openxmlformats.org/officeDocument/2006/relationships/customXml" Target="../ink/ink35.xml"/><Relationship Id="rId113" Type="http://schemas.openxmlformats.org/officeDocument/2006/relationships/customXml" Target="../ink/ink57.xml"/><Relationship Id="rId134" Type="http://schemas.openxmlformats.org/officeDocument/2006/relationships/image" Target="../media/image68.png"/><Relationship Id="rId320" Type="http://schemas.openxmlformats.org/officeDocument/2006/relationships/customXml" Target="../ink/ink212.xml"/><Relationship Id="rId80" Type="http://schemas.openxmlformats.org/officeDocument/2006/relationships/image" Target="../media/image41.png"/><Relationship Id="rId155" Type="http://schemas.openxmlformats.org/officeDocument/2006/relationships/customXml" Target="../ink/ink78.xml"/><Relationship Id="rId176" Type="http://schemas.openxmlformats.org/officeDocument/2006/relationships/image" Target="../media/image89.png"/><Relationship Id="rId197" Type="http://schemas.openxmlformats.org/officeDocument/2006/relationships/customXml" Target="../ink/ink108.xml"/><Relationship Id="rId341" Type="http://schemas.openxmlformats.org/officeDocument/2006/relationships/image" Target="../media/image120.png"/><Relationship Id="rId201" Type="http://schemas.openxmlformats.org/officeDocument/2006/relationships/customXml" Target="../ink/ink112.xml"/><Relationship Id="rId222" Type="http://schemas.openxmlformats.org/officeDocument/2006/relationships/customXml" Target="../ink/ink133.xml"/><Relationship Id="rId243" Type="http://schemas.openxmlformats.org/officeDocument/2006/relationships/customXml" Target="../ink/ink154.xml"/><Relationship Id="rId264" Type="http://schemas.openxmlformats.org/officeDocument/2006/relationships/customXml" Target="../ink/ink175.xml"/><Relationship Id="rId285" Type="http://schemas.openxmlformats.org/officeDocument/2006/relationships/image" Target="../media/image92.png"/><Relationship Id="rId17" Type="http://schemas.openxmlformats.org/officeDocument/2006/relationships/customXml" Target="../ink/ink9.xml"/><Relationship Id="rId38" Type="http://schemas.openxmlformats.org/officeDocument/2006/relationships/image" Target="../media/image20.png"/><Relationship Id="rId59" Type="http://schemas.openxmlformats.org/officeDocument/2006/relationships/customXml" Target="../ink/ink30.xml"/><Relationship Id="rId103" Type="http://schemas.openxmlformats.org/officeDocument/2006/relationships/customXml" Target="../ink/ink52.xml"/><Relationship Id="rId124" Type="http://schemas.openxmlformats.org/officeDocument/2006/relationships/image" Target="../media/image63.png"/><Relationship Id="rId310" Type="http://schemas.openxmlformats.org/officeDocument/2006/relationships/customXml" Target="../ink/ink207.xml"/><Relationship Id="rId70" Type="http://schemas.openxmlformats.org/officeDocument/2006/relationships/image" Target="../media/image36.png"/><Relationship Id="rId91" Type="http://schemas.openxmlformats.org/officeDocument/2006/relationships/customXml" Target="../ink/ink46.xml"/><Relationship Id="rId145" Type="http://schemas.openxmlformats.org/officeDocument/2006/relationships/customXml" Target="../ink/ink73.xml"/><Relationship Id="rId166" Type="http://schemas.openxmlformats.org/officeDocument/2006/relationships/image" Target="../media/image84.png"/><Relationship Id="rId187" Type="http://schemas.openxmlformats.org/officeDocument/2006/relationships/customXml" Target="../ink/ink99.xml"/><Relationship Id="rId331" Type="http://schemas.openxmlformats.org/officeDocument/2006/relationships/image" Target="../media/image115.png"/><Relationship Id="rId352" Type="http://schemas.openxmlformats.org/officeDocument/2006/relationships/customXml" Target="../ink/ink228.xml"/><Relationship Id="rId1" Type="http://schemas.openxmlformats.org/officeDocument/2006/relationships/customXml" Target="../ink/ink1.xml"/><Relationship Id="rId212" Type="http://schemas.openxmlformats.org/officeDocument/2006/relationships/customXml" Target="../ink/ink123.xml"/><Relationship Id="rId233" Type="http://schemas.openxmlformats.org/officeDocument/2006/relationships/customXml" Target="../ink/ink144.xml"/><Relationship Id="rId254" Type="http://schemas.openxmlformats.org/officeDocument/2006/relationships/customXml" Target="../ink/ink165.xml"/><Relationship Id="rId28" Type="http://schemas.openxmlformats.org/officeDocument/2006/relationships/image" Target="../media/image15.png"/><Relationship Id="rId49" Type="http://schemas.openxmlformats.org/officeDocument/2006/relationships/customXml" Target="../ink/ink25.xml"/><Relationship Id="rId114" Type="http://schemas.openxmlformats.org/officeDocument/2006/relationships/image" Target="../media/image58.png"/><Relationship Id="rId275" Type="http://schemas.openxmlformats.org/officeDocument/2006/relationships/customXml" Target="../ink/ink186.xml"/><Relationship Id="rId296" Type="http://schemas.openxmlformats.org/officeDocument/2006/relationships/customXml" Target="../ink/ink200.xml"/><Relationship Id="rId300" Type="http://schemas.openxmlformats.org/officeDocument/2006/relationships/customXml" Target="../ink/ink202.xml"/><Relationship Id="rId60" Type="http://schemas.openxmlformats.org/officeDocument/2006/relationships/image" Target="../media/image31.png"/><Relationship Id="rId81" Type="http://schemas.openxmlformats.org/officeDocument/2006/relationships/customXml" Target="../ink/ink41.xml"/><Relationship Id="rId135" Type="http://schemas.openxmlformats.org/officeDocument/2006/relationships/customXml" Target="../ink/ink68.xml"/><Relationship Id="rId156" Type="http://schemas.openxmlformats.org/officeDocument/2006/relationships/image" Target="../media/image79.png"/><Relationship Id="rId177" Type="http://schemas.openxmlformats.org/officeDocument/2006/relationships/customXml" Target="../ink/ink89.xml"/><Relationship Id="rId198" Type="http://schemas.openxmlformats.org/officeDocument/2006/relationships/customXml" Target="../ink/ink109.xml"/><Relationship Id="rId321" Type="http://schemas.openxmlformats.org/officeDocument/2006/relationships/image" Target="../media/image110.png"/><Relationship Id="rId342" Type="http://schemas.openxmlformats.org/officeDocument/2006/relationships/customXml" Target="../ink/ink223.xml"/><Relationship Id="rId202" Type="http://schemas.openxmlformats.org/officeDocument/2006/relationships/customXml" Target="../ink/ink113.xml"/><Relationship Id="rId223" Type="http://schemas.openxmlformats.org/officeDocument/2006/relationships/customXml" Target="../ink/ink134.xml"/><Relationship Id="rId244" Type="http://schemas.openxmlformats.org/officeDocument/2006/relationships/customXml" Target="../ink/ink155.xml"/><Relationship Id="rId18" Type="http://schemas.openxmlformats.org/officeDocument/2006/relationships/image" Target="../media/image10.png"/><Relationship Id="rId39" Type="http://schemas.openxmlformats.org/officeDocument/2006/relationships/customXml" Target="../ink/ink20.xml"/><Relationship Id="rId265" Type="http://schemas.openxmlformats.org/officeDocument/2006/relationships/customXml" Target="../ink/ink176.xml"/><Relationship Id="rId286" Type="http://schemas.openxmlformats.org/officeDocument/2006/relationships/customXml" Target="../ink/ink195.xml"/><Relationship Id="rId50" Type="http://schemas.openxmlformats.org/officeDocument/2006/relationships/image" Target="../media/image26.png"/><Relationship Id="rId104" Type="http://schemas.openxmlformats.org/officeDocument/2006/relationships/image" Target="../media/image53.png"/><Relationship Id="rId125" Type="http://schemas.openxmlformats.org/officeDocument/2006/relationships/customXml" Target="../ink/ink63.xml"/><Relationship Id="rId146" Type="http://schemas.openxmlformats.org/officeDocument/2006/relationships/image" Target="../media/image74.png"/><Relationship Id="rId167" Type="http://schemas.openxmlformats.org/officeDocument/2006/relationships/customXml" Target="../ink/ink84.xml"/><Relationship Id="rId188" Type="http://schemas.openxmlformats.org/officeDocument/2006/relationships/customXml" Target="../ink/ink100.xml"/><Relationship Id="rId311" Type="http://schemas.openxmlformats.org/officeDocument/2006/relationships/image" Target="../media/image105.png"/><Relationship Id="rId332" Type="http://schemas.openxmlformats.org/officeDocument/2006/relationships/customXml" Target="../ink/ink218.xml"/><Relationship Id="rId353" Type="http://schemas.openxmlformats.org/officeDocument/2006/relationships/image" Target="../media/image126.png"/><Relationship Id="rId71" Type="http://schemas.openxmlformats.org/officeDocument/2006/relationships/customXml" Target="../ink/ink36.xml"/><Relationship Id="rId92" Type="http://schemas.openxmlformats.org/officeDocument/2006/relationships/image" Target="../media/image47.png"/><Relationship Id="rId213" Type="http://schemas.openxmlformats.org/officeDocument/2006/relationships/customXml" Target="../ink/ink124.xml"/><Relationship Id="rId234" Type="http://schemas.openxmlformats.org/officeDocument/2006/relationships/customXml" Target="../ink/ink145.xml"/><Relationship Id="rId2" Type="http://schemas.openxmlformats.org/officeDocument/2006/relationships/image" Target="../media/image210.png"/><Relationship Id="rId29" Type="http://schemas.openxmlformats.org/officeDocument/2006/relationships/customXml" Target="../ink/ink15.xml"/><Relationship Id="rId255" Type="http://schemas.openxmlformats.org/officeDocument/2006/relationships/customXml" Target="../ink/ink166.xml"/><Relationship Id="rId276" Type="http://schemas.openxmlformats.org/officeDocument/2006/relationships/customXml" Target="../ink/ink187.xml"/><Relationship Id="rId297" Type="http://schemas.openxmlformats.org/officeDocument/2006/relationships/image" Target="../media/image98.png"/><Relationship Id="rId40" Type="http://schemas.openxmlformats.org/officeDocument/2006/relationships/image" Target="../media/image21.png"/><Relationship Id="rId115" Type="http://schemas.openxmlformats.org/officeDocument/2006/relationships/customXml" Target="../ink/ink58.xml"/><Relationship Id="rId136" Type="http://schemas.openxmlformats.org/officeDocument/2006/relationships/image" Target="../media/image69.png"/><Relationship Id="rId157" Type="http://schemas.openxmlformats.org/officeDocument/2006/relationships/customXml" Target="../ink/ink79.xml"/><Relationship Id="rId178" Type="http://schemas.openxmlformats.org/officeDocument/2006/relationships/customXml" Target="../ink/ink90.xml"/><Relationship Id="rId301" Type="http://schemas.openxmlformats.org/officeDocument/2006/relationships/image" Target="../media/image100.png"/><Relationship Id="rId322" Type="http://schemas.openxmlformats.org/officeDocument/2006/relationships/customXml" Target="../ink/ink213.xml"/><Relationship Id="rId343" Type="http://schemas.openxmlformats.org/officeDocument/2006/relationships/image" Target="../media/image121.png"/><Relationship Id="rId61" Type="http://schemas.openxmlformats.org/officeDocument/2006/relationships/customXml" Target="../ink/ink31.xml"/><Relationship Id="rId82" Type="http://schemas.openxmlformats.org/officeDocument/2006/relationships/image" Target="../media/image42.png"/><Relationship Id="rId199" Type="http://schemas.openxmlformats.org/officeDocument/2006/relationships/customXml" Target="../ink/ink110.xml"/><Relationship Id="rId203" Type="http://schemas.openxmlformats.org/officeDocument/2006/relationships/customXml" Target="../ink/ink114.xml"/><Relationship Id="rId19" Type="http://schemas.openxmlformats.org/officeDocument/2006/relationships/customXml" Target="../ink/ink10.xml"/><Relationship Id="rId224" Type="http://schemas.openxmlformats.org/officeDocument/2006/relationships/customXml" Target="../ink/ink135.xml"/><Relationship Id="rId245" Type="http://schemas.openxmlformats.org/officeDocument/2006/relationships/customXml" Target="../ink/ink156.xml"/><Relationship Id="rId266" Type="http://schemas.openxmlformats.org/officeDocument/2006/relationships/customXml" Target="../ink/ink177.xml"/><Relationship Id="rId287" Type="http://schemas.openxmlformats.org/officeDocument/2006/relationships/image" Target="../media/image93.png"/><Relationship Id="rId30" Type="http://schemas.openxmlformats.org/officeDocument/2006/relationships/image" Target="../media/image16.png"/><Relationship Id="rId105" Type="http://schemas.openxmlformats.org/officeDocument/2006/relationships/customXml" Target="../ink/ink53.xml"/><Relationship Id="rId126" Type="http://schemas.openxmlformats.org/officeDocument/2006/relationships/image" Target="../media/image64.png"/><Relationship Id="rId147" Type="http://schemas.openxmlformats.org/officeDocument/2006/relationships/customXml" Target="../ink/ink74.xml"/><Relationship Id="rId168" Type="http://schemas.openxmlformats.org/officeDocument/2006/relationships/image" Target="../media/image85.png"/><Relationship Id="rId312" Type="http://schemas.openxmlformats.org/officeDocument/2006/relationships/customXml" Target="../ink/ink208.xml"/><Relationship Id="rId333" Type="http://schemas.openxmlformats.org/officeDocument/2006/relationships/image" Target="../media/image116.png"/><Relationship Id="rId354" Type="http://schemas.openxmlformats.org/officeDocument/2006/relationships/customXml" Target="../ink/ink229.xml"/><Relationship Id="rId51" Type="http://schemas.openxmlformats.org/officeDocument/2006/relationships/customXml" Target="../ink/ink26.xml"/><Relationship Id="rId72" Type="http://schemas.openxmlformats.org/officeDocument/2006/relationships/image" Target="../media/image37.png"/><Relationship Id="rId93" Type="http://schemas.openxmlformats.org/officeDocument/2006/relationships/customXml" Target="../ink/ink47.xml"/><Relationship Id="rId189" Type="http://schemas.openxmlformats.org/officeDocument/2006/relationships/customXml" Target="../ink/ink101.xml"/><Relationship Id="rId3" Type="http://schemas.openxmlformats.org/officeDocument/2006/relationships/customXml" Target="../ink/ink2.xml"/><Relationship Id="rId214" Type="http://schemas.openxmlformats.org/officeDocument/2006/relationships/customXml" Target="../ink/ink125.xml"/><Relationship Id="rId235" Type="http://schemas.openxmlformats.org/officeDocument/2006/relationships/customXml" Target="../ink/ink146.xml"/><Relationship Id="rId256" Type="http://schemas.openxmlformats.org/officeDocument/2006/relationships/customXml" Target="../ink/ink167.xml"/><Relationship Id="rId277" Type="http://schemas.openxmlformats.org/officeDocument/2006/relationships/customXml" Target="../ink/ink188.xml"/><Relationship Id="rId298" Type="http://schemas.openxmlformats.org/officeDocument/2006/relationships/customXml" Target="../ink/ink201.xml"/><Relationship Id="rId116" Type="http://schemas.openxmlformats.org/officeDocument/2006/relationships/image" Target="../media/image59.png"/><Relationship Id="rId137" Type="http://schemas.openxmlformats.org/officeDocument/2006/relationships/customXml" Target="../ink/ink69.xml"/><Relationship Id="rId158" Type="http://schemas.openxmlformats.org/officeDocument/2006/relationships/image" Target="../media/image80.png"/><Relationship Id="rId302" Type="http://schemas.openxmlformats.org/officeDocument/2006/relationships/customXml" Target="../ink/ink203.xml"/><Relationship Id="rId323" Type="http://schemas.openxmlformats.org/officeDocument/2006/relationships/image" Target="../media/image111.png"/><Relationship Id="rId344" Type="http://schemas.openxmlformats.org/officeDocument/2006/relationships/customXml" Target="../ink/ink224.xml"/><Relationship Id="rId20" Type="http://schemas.openxmlformats.org/officeDocument/2006/relationships/image" Target="../media/image11.png"/><Relationship Id="rId41" Type="http://schemas.openxmlformats.org/officeDocument/2006/relationships/customXml" Target="../ink/ink21.xml"/><Relationship Id="rId62" Type="http://schemas.openxmlformats.org/officeDocument/2006/relationships/image" Target="../media/image32.png"/><Relationship Id="rId83" Type="http://schemas.openxmlformats.org/officeDocument/2006/relationships/customXml" Target="../ink/ink42.xml"/><Relationship Id="rId179" Type="http://schemas.openxmlformats.org/officeDocument/2006/relationships/customXml" Target="../ink/ink91.xml"/><Relationship Id="rId190" Type="http://schemas.openxmlformats.org/officeDocument/2006/relationships/image" Target="../media/image90.png"/><Relationship Id="rId204" Type="http://schemas.openxmlformats.org/officeDocument/2006/relationships/customXml" Target="../ink/ink115.xml"/><Relationship Id="rId225" Type="http://schemas.openxmlformats.org/officeDocument/2006/relationships/customXml" Target="../ink/ink136.xml"/><Relationship Id="rId246" Type="http://schemas.openxmlformats.org/officeDocument/2006/relationships/customXml" Target="../ink/ink157.xml"/><Relationship Id="rId267" Type="http://schemas.openxmlformats.org/officeDocument/2006/relationships/customXml" Target="../ink/ink178.xml"/><Relationship Id="rId288" Type="http://schemas.openxmlformats.org/officeDocument/2006/relationships/customXml" Target="../ink/ink196.xml"/><Relationship Id="rId106" Type="http://schemas.openxmlformats.org/officeDocument/2006/relationships/image" Target="../media/image54.png"/><Relationship Id="rId127" Type="http://schemas.openxmlformats.org/officeDocument/2006/relationships/customXml" Target="../ink/ink64.xml"/><Relationship Id="rId313" Type="http://schemas.openxmlformats.org/officeDocument/2006/relationships/image" Target="../media/image106.png"/><Relationship Id="rId10" Type="http://schemas.openxmlformats.org/officeDocument/2006/relationships/image" Target="../media/image610.png"/><Relationship Id="rId31" Type="http://schemas.openxmlformats.org/officeDocument/2006/relationships/customXml" Target="../ink/ink16.xml"/><Relationship Id="rId52" Type="http://schemas.openxmlformats.org/officeDocument/2006/relationships/image" Target="../media/image27.png"/><Relationship Id="rId73" Type="http://schemas.openxmlformats.org/officeDocument/2006/relationships/customXml" Target="../ink/ink37.xml"/><Relationship Id="rId94" Type="http://schemas.openxmlformats.org/officeDocument/2006/relationships/image" Target="../media/image48.png"/><Relationship Id="rId148" Type="http://schemas.openxmlformats.org/officeDocument/2006/relationships/image" Target="../media/image75.png"/><Relationship Id="rId169" Type="http://schemas.openxmlformats.org/officeDocument/2006/relationships/customXml" Target="../ink/ink85.xml"/><Relationship Id="rId334" Type="http://schemas.openxmlformats.org/officeDocument/2006/relationships/customXml" Target="../ink/ink219.xml"/><Relationship Id="rId355" Type="http://schemas.openxmlformats.org/officeDocument/2006/relationships/image" Target="../media/image127.png"/><Relationship Id="rId4" Type="http://schemas.openxmlformats.org/officeDocument/2006/relationships/image" Target="../media/image310.png"/><Relationship Id="rId180" Type="http://schemas.openxmlformats.org/officeDocument/2006/relationships/customXml" Target="../ink/ink92.xml"/><Relationship Id="rId215" Type="http://schemas.openxmlformats.org/officeDocument/2006/relationships/customXml" Target="../ink/ink126.xml"/><Relationship Id="rId236" Type="http://schemas.openxmlformats.org/officeDocument/2006/relationships/customXml" Target="../ink/ink147.xml"/><Relationship Id="rId257" Type="http://schemas.openxmlformats.org/officeDocument/2006/relationships/customXml" Target="../ink/ink168.xml"/><Relationship Id="rId278" Type="http://schemas.openxmlformats.org/officeDocument/2006/relationships/customXml" Target="../ink/ink189.xml"/><Relationship Id="rId303" Type="http://schemas.openxmlformats.org/officeDocument/2006/relationships/image" Target="../media/image101.png"/><Relationship Id="rId42" Type="http://schemas.openxmlformats.org/officeDocument/2006/relationships/image" Target="../media/image22.png"/><Relationship Id="rId84" Type="http://schemas.openxmlformats.org/officeDocument/2006/relationships/image" Target="../media/image43.png"/><Relationship Id="rId138" Type="http://schemas.openxmlformats.org/officeDocument/2006/relationships/image" Target="../media/image70.png"/><Relationship Id="rId345" Type="http://schemas.openxmlformats.org/officeDocument/2006/relationships/image" Target="../media/image122.png"/><Relationship Id="rId191" Type="http://schemas.openxmlformats.org/officeDocument/2006/relationships/customXml" Target="../ink/ink102.xml"/><Relationship Id="rId205" Type="http://schemas.openxmlformats.org/officeDocument/2006/relationships/customXml" Target="../ink/ink116.xml"/><Relationship Id="rId247" Type="http://schemas.openxmlformats.org/officeDocument/2006/relationships/customXml" Target="../ink/ink158.xml"/><Relationship Id="rId107" Type="http://schemas.openxmlformats.org/officeDocument/2006/relationships/customXml" Target="../ink/ink54.xml"/><Relationship Id="rId289" Type="http://schemas.openxmlformats.org/officeDocument/2006/relationships/image" Target="../media/image94.png"/><Relationship Id="rId11" Type="http://schemas.openxmlformats.org/officeDocument/2006/relationships/customXml" Target="../ink/ink6.xml"/><Relationship Id="rId53" Type="http://schemas.openxmlformats.org/officeDocument/2006/relationships/customXml" Target="../ink/ink27.xml"/><Relationship Id="rId149" Type="http://schemas.openxmlformats.org/officeDocument/2006/relationships/customXml" Target="../ink/ink75.xml"/><Relationship Id="rId314" Type="http://schemas.openxmlformats.org/officeDocument/2006/relationships/customXml" Target="../ink/ink209.xml"/><Relationship Id="rId95" Type="http://schemas.openxmlformats.org/officeDocument/2006/relationships/customXml" Target="../ink/ink48.xml"/><Relationship Id="rId160" Type="http://schemas.openxmlformats.org/officeDocument/2006/relationships/image" Target="../media/image81.png"/><Relationship Id="rId216" Type="http://schemas.openxmlformats.org/officeDocument/2006/relationships/customXml" Target="../ink/ink127.xml"/><Relationship Id="rId258" Type="http://schemas.openxmlformats.org/officeDocument/2006/relationships/customXml" Target="../ink/ink169.xml"/><Relationship Id="rId22" Type="http://schemas.openxmlformats.org/officeDocument/2006/relationships/image" Target="../media/image12.png"/><Relationship Id="rId64" Type="http://schemas.openxmlformats.org/officeDocument/2006/relationships/image" Target="../media/image33.png"/><Relationship Id="rId118" Type="http://schemas.openxmlformats.org/officeDocument/2006/relationships/image" Target="../media/image60.png"/><Relationship Id="rId325" Type="http://schemas.openxmlformats.org/officeDocument/2006/relationships/image" Target="../media/image112.png"/><Relationship Id="rId171" Type="http://schemas.openxmlformats.org/officeDocument/2006/relationships/customXml" Target="../ink/ink86.xml"/><Relationship Id="rId227" Type="http://schemas.openxmlformats.org/officeDocument/2006/relationships/customXml" Target="../ink/ink138.xml"/><Relationship Id="rId269" Type="http://schemas.openxmlformats.org/officeDocument/2006/relationships/customXml" Target="../ink/ink180.xml"/><Relationship Id="rId33" Type="http://schemas.openxmlformats.org/officeDocument/2006/relationships/customXml" Target="../ink/ink17.xml"/><Relationship Id="rId129" Type="http://schemas.openxmlformats.org/officeDocument/2006/relationships/customXml" Target="../ink/ink65.xml"/><Relationship Id="rId280" Type="http://schemas.openxmlformats.org/officeDocument/2006/relationships/customXml" Target="../ink/ink191.xml"/><Relationship Id="rId336" Type="http://schemas.openxmlformats.org/officeDocument/2006/relationships/customXml" Target="../ink/ink220.xml"/><Relationship Id="rId75" Type="http://schemas.openxmlformats.org/officeDocument/2006/relationships/customXml" Target="../ink/ink38.xml"/><Relationship Id="rId140" Type="http://schemas.openxmlformats.org/officeDocument/2006/relationships/image" Target="../media/image71.png"/><Relationship Id="rId182" Type="http://schemas.openxmlformats.org/officeDocument/2006/relationships/customXml" Target="../ink/ink94.xml"/><Relationship Id="rId6" Type="http://schemas.openxmlformats.org/officeDocument/2006/relationships/image" Target="../media/image410.png"/><Relationship Id="rId238" Type="http://schemas.openxmlformats.org/officeDocument/2006/relationships/customXml" Target="../ink/ink149.xml"/><Relationship Id="rId291" Type="http://schemas.openxmlformats.org/officeDocument/2006/relationships/image" Target="../media/image95.png"/><Relationship Id="rId305" Type="http://schemas.openxmlformats.org/officeDocument/2006/relationships/image" Target="../media/image102.png"/><Relationship Id="rId347" Type="http://schemas.openxmlformats.org/officeDocument/2006/relationships/image" Target="../media/image123.png"/><Relationship Id="rId44" Type="http://schemas.openxmlformats.org/officeDocument/2006/relationships/image" Target="../media/image23.png"/><Relationship Id="rId86" Type="http://schemas.openxmlformats.org/officeDocument/2006/relationships/image" Target="../media/image44.png"/><Relationship Id="rId151" Type="http://schemas.openxmlformats.org/officeDocument/2006/relationships/customXml" Target="../ink/ink76.xml"/><Relationship Id="rId193" Type="http://schemas.openxmlformats.org/officeDocument/2006/relationships/customXml" Target="../ink/ink104.xml"/><Relationship Id="rId207" Type="http://schemas.openxmlformats.org/officeDocument/2006/relationships/customXml" Target="../ink/ink118.xml"/><Relationship Id="rId249" Type="http://schemas.openxmlformats.org/officeDocument/2006/relationships/customXml" Target="../ink/ink160.xml"/><Relationship Id="rId13" Type="http://schemas.openxmlformats.org/officeDocument/2006/relationships/customXml" Target="../ink/ink7.xml"/><Relationship Id="rId109" Type="http://schemas.openxmlformats.org/officeDocument/2006/relationships/customXml" Target="../ink/ink55.xml"/><Relationship Id="rId260" Type="http://schemas.openxmlformats.org/officeDocument/2006/relationships/customXml" Target="../ink/ink171.xml"/><Relationship Id="rId316" Type="http://schemas.openxmlformats.org/officeDocument/2006/relationships/customXml" Target="../ink/ink210.xml"/><Relationship Id="rId55" Type="http://schemas.openxmlformats.org/officeDocument/2006/relationships/customXml" Target="../ink/ink28.xml"/><Relationship Id="rId97" Type="http://schemas.openxmlformats.org/officeDocument/2006/relationships/customXml" Target="../ink/ink49.xml"/><Relationship Id="rId120" Type="http://schemas.openxmlformats.org/officeDocument/2006/relationships/image" Target="../media/image61.png"/><Relationship Id="rId162" Type="http://schemas.openxmlformats.org/officeDocument/2006/relationships/image" Target="../media/image82.png"/><Relationship Id="rId218" Type="http://schemas.openxmlformats.org/officeDocument/2006/relationships/customXml" Target="../ink/ink129.xml"/><Relationship Id="rId271" Type="http://schemas.openxmlformats.org/officeDocument/2006/relationships/customXml" Target="../ink/ink182.xml"/><Relationship Id="rId24" Type="http://schemas.openxmlformats.org/officeDocument/2006/relationships/image" Target="../media/image13.png"/><Relationship Id="rId66" Type="http://schemas.openxmlformats.org/officeDocument/2006/relationships/image" Target="../media/image34.png"/><Relationship Id="rId131" Type="http://schemas.openxmlformats.org/officeDocument/2006/relationships/customXml" Target="../ink/ink66.xml"/><Relationship Id="rId327" Type="http://schemas.openxmlformats.org/officeDocument/2006/relationships/image" Target="../media/image113.png"/><Relationship Id="rId173" Type="http://schemas.openxmlformats.org/officeDocument/2006/relationships/customXml" Target="../ink/ink87.xml"/><Relationship Id="rId229" Type="http://schemas.openxmlformats.org/officeDocument/2006/relationships/customXml" Target="../ink/ink140.xml"/><Relationship Id="rId240" Type="http://schemas.openxmlformats.org/officeDocument/2006/relationships/customXml" Target="../ink/ink151.xml"/><Relationship Id="rId35" Type="http://schemas.openxmlformats.org/officeDocument/2006/relationships/customXml" Target="../ink/ink18.xml"/><Relationship Id="rId77" Type="http://schemas.openxmlformats.org/officeDocument/2006/relationships/customXml" Target="../ink/ink39.xml"/><Relationship Id="rId100" Type="http://schemas.openxmlformats.org/officeDocument/2006/relationships/image" Target="../media/image51.png"/><Relationship Id="rId282" Type="http://schemas.openxmlformats.org/officeDocument/2006/relationships/customXml" Target="../ink/ink193.xml"/><Relationship Id="rId338" Type="http://schemas.openxmlformats.org/officeDocument/2006/relationships/customXml" Target="../ink/ink221.xml"/><Relationship Id="rId8" Type="http://schemas.openxmlformats.org/officeDocument/2006/relationships/image" Target="../media/image510.png"/><Relationship Id="rId142" Type="http://schemas.openxmlformats.org/officeDocument/2006/relationships/image" Target="../media/image72.png"/><Relationship Id="rId184" Type="http://schemas.openxmlformats.org/officeDocument/2006/relationships/customXml" Target="../ink/ink96.xml"/></Relationships>
</file>

<file path=xl/drawings/drawing1.xml><?xml version="1.0" encoding="utf-8"?>
<xdr:wsDr xmlns:xdr="http://schemas.openxmlformats.org/drawingml/2006/spreadsheetDrawing" xmlns:a="http://schemas.openxmlformats.org/drawingml/2006/main">
  <xdr:twoCellAnchor editAs="oneCell">
    <xdr:from>
      <xdr:col>7</xdr:col>
      <xdr:colOff>152400</xdr:colOff>
      <xdr:row>4</xdr:row>
      <xdr:rowOff>292100</xdr:rowOff>
    </xdr:from>
    <xdr:to>
      <xdr:col>14</xdr:col>
      <xdr:colOff>12700</xdr:colOff>
      <xdr:row>23</xdr:row>
      <xdr:rowOff>114300</xdr:rowOff>
    </xdr:to>
    <xdr:pic>
      <xdr:nvPicPr>
        <xdr:cNvPr id="2" name="Picture 1" descr="3,000+ Free Tree &amp;amp;amp; Christmas Vectors">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930900" y="1612900"/>
          <a:ext cx="5638800" cy="609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6350</xdr:colOff>
      <xdr:row>1</xdr:row>
      <xdr:rowOff>127000</xdr:rowOff>
    </xdr:from>
    <xdr:to>
      <xdr:col>19</xdr:col>
      <xdr:colOff>38100</xdr:colOff>
      <xdr:row>9</xdr:row>
      <xdr:rowOff>279400</xdr:rowOff>
    </xdr:to>
    <mc:AlternateContent xmlns:mc="http://schemas.openxmlformats.org/markup-compatibility/2006">
      <mc:Choice xmlns:cx4="http://schemas.microsoft.com/office/drawing/2016/5/10/chartex" Requires="cx4">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9505950" y="457200"/>
              <a:ext cx="6635750" cy="27940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1</xdr:col>
      <xdr:colOff>25400</xdr:colOff>
      <xdr:row>1</xdr:row>
      <xdr:rowOff>25400</xdr:rowOff>
    </xdr:from>
    <xdr:to>
      <xdr:col>10</xdr:col>
      <xdr:colOff>812800</xdr:colOff>
      <xdr:row>20</xdr:row>
      <xdr:rowOff>279400</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850900" y="355600"/>
          <a:ext cx="8216900" cy="6527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r>
            <a:rPr lang="en-US" sz="1400"/>
            <a:t>df_X &lt;- read_excel("ML4RM_Class09.xlsm",</a:t>
          </a:r>
        </a:p>
        <a:p>
          <a:r>
            <a:rPr lang="en-US" sz="1400"/>
            <a:t>                   sheet = "Example1_Notation", </a:t>
          </a:r>
        </a:p>
        <a:p>
          <a:r>
            <a:rPr lang="en-US" sz="1400"/>
            <a:t>                   range = "c3:e23")</a:t>
          </a:r>
        </a:p>
        <a:p>
          <a:endParaRPr lang="en-US" sz="1400"/>
        </a:p>
        <a:p>
          <a:r>
            <a:rPr lang="en-US" sz="1400"/>
            <a:t>df_y &lt;- read_excel("ML4RM_Class09.xlsm",</a:t>
          </a:r>
        </a:p>
        <a:p>
          <a:r>
            <a:rPr lang="en-US" sz="1400"/>
            <a:t>                   sheet = "Example1_Notation", </a:t>
          </a:r>
        </a:p>
        <a:p>
          <a:r>
            <a:rPr lang="en-US" sz="1400"/>
            <a:t>                   range = "g3:g23")</a:t>
          </a:r>
        </a:p>
        <a:p>
          <a:endParaRPr lang="en-US" sz="1400"/>
        </a:p>
        <a:p>
          <a:r>
            <a:rPr lang="en-US" sz="1400"/>
            <a:t>d = cbind(df_X,df_y)</a:t>
          </a:r>
        </a:p>
        <a:p>
          <a:endParaRPr lang="en-US" sz="1400"/>
        </a:p>
        <a:p>
          <a:r>
            <a:rPr lang="en-US" sz="1400"/>
            <a:t>fit_lm = lm(formula = y ~ x1 + x2 + x3 -1,data = d)</a:t>
          </a:r>
        </a:p>
        <a:p>
          <a:endParaRPr lang="en-US" sz="1400"/>
        </a:p>
        <a:p>
          <a:r>
            <a:rPr lang="en-US" sz="1400"/>
            <a:t>explainer = shapr::shapr(x =df_X,fit_lm)</a:t>
          </a:r>
        </a:p>
        <a:p>
          <a:endParaRPr lang="en-US" sz="1400"/>
        </a:p>
        <a:p>
          <a:r>
            <a:rPr lang="en-US" sz="1400"/>
            <a:t>Ey &lt;- mean(d$y)</a:t>
          </a:r>
        </a:p>
        <a:p>
          <a:endParaRPr lang="en-US" sz="1400"/>
        </a:p>
        <a:p>
          <a:r>
            <a:rPr lang="en-US" sz="1400"/>
            <a:t>explanation &lt;- explain(</a:t>
          </a:r>
        </a:p>
        <a:p>
          <a:r>
            <a:rPr lang="en-US" sz="1400"/>
            <a:t>  df_X,</a:t>
          </a:r>
        </a:p>
        <a:p>
          <a:r>
            <a:rPr lang="en-US" sz="1400"/>
            <a:t>  explainer = explainer,</a:t>
          </a:r>
        </a:p>
        <a:p>
          <a:r>
            <a:rPr lang="en-US" sz="1400"/>
            <a:t>  approach = "gaussian",</a:t>
          </a:r>
        </a:p>
        <a:p>
          <a:r>
            <a:rPr lang="en-US" sz="1400"/>
            <a:t>  prediction_zero = Ey</a:t>
          </a:r>
        </a:p>
        <a:p>
          <a:r>
            <a:rPr lang="en-US" sz="1400"/>
            <a:t>)</a:t>
          </a:r>
        </a:p>
        <a:p>
          <a:endParaRPr lang="en-US" sz="1400"/>
        </a:p>
        <a:p>
          <a:r>
            <a:rPr lang="en-US" sz="1400"/>
            <a:t>print(explanation$dt)</a:t>
          </a:r>
        </a:p>
        <a:p>
          <a:r>
            <a:rPr lang="en-US" sz="1400"/>
            <a:t>rowSums(explanation$dt)</a:t>
          </a:r>
        </a:p>
        <a:p>
          <a:endParaRPr lang="en-US" sz="1400"/>
        </a:p>
        <a:p>
          <a:r>
            <a:rPr lang="en-US" sz="1400"/>
            <a:t>plot(explanation, plot_phi0 = T, index_x_test = c(13))</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25400</xdr:colOff>
      <xdr:row>1</xdr:row>
      <xdr:rowOff>25400</xdr:rowOff>
    </xdr:from>
    <xdr:to>
      <xdr:col>8</xdr:col>
      <xdr:colOff>812800</xdr:colOff>
      <xdr:row>20</xdr:row>
      <xdr:rowOff>279400</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850900" y="355600"/>
          <a:ext cx="8216900" cy="6527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r>
            <a:rPr lang="en-US" sz="1400"/>
            <a:t>d &lt;- read_excel("ML4RM_Class09.xlsm",</a:t>
          </a:r>
        </a:p>
        <a:p>
          <a:r>
            <a:rPr lang="en-US" sz="1400"/>
            <a:t>                sheet = "LendingClubData")</a:t>
          </a:r>
        </a:p>
        <a:p>
          <a:endParaRPr lang="en-US" sz="1400"/>
        </a:p>
        <a:p>
          <a:r>
            <a:rPr lang="en-US" sz="1400"/>
            <a:t># Setup ####</a:t>
          </a:r>
        </a:p>
        <a:p>
          <a:r>
            <a:rPr lang="en-US" sz="1400"/>
            <a:t>insample_fraction  = .95</a:t>
          </a:r>
        </a:p>
        <a:p>
          <a:r>
            <a:rPr lang="en-US" sz="1400"/>
            <a:t>seed = 1</a:t>
          </a:r>
        </a:p>
        <a:p>
          <a:r>
            <a:rPr lang="en-US" sz="1400"/>
            <a:t>set.seed(seed)</a:t>
          </a:r>
        </a:p>
        <a:p>
          <a:r>
            <a:rPr lang="en-US" sz="1400"/>
            <a:t>target_name = 'annual_inc'</a:t>
          </a:r>
        </a:p>
        <a:p>
          <a:r>
            <a:rPr lang="en-US" sz="1400"/>
            <a:t>exclude_names = c('home_ownership')</a:t>
          </a:r>
        </a:p>
        <a:p>
          <a:endParaRPr lang="en-US" sz="1400"/>
        </a:p>
        <a:p>
          <a:r>
            <a:rPr lang="en-US" sz="1400"/>
            <a:t>preds_names = setdiff(names(d),c(target_name,exclude_names))</a:t>
          </a:r>
        </a:p>
        <a:p>
          <a:r>
            <a:rPr lang="en-US" sz="1400"/>
            <a:t>myformula = as.formula(paste(target_name,'~ .'))</a:t>
          </a:r>
        </a:p>
        <a:p>
          <a:endParaRPr lang="en-US" sz="1400"/>
        </a:p>
        <a:p>
          <a:endParaRPr lang="en-US" sz="1400"/>
        </a:p>
        <a:p>
          <a:r>
            <a:rPr lang="en-US" sz="1400"/>
            <a:t># Train N Test ####</a:t>
          </a:r>
        </a:p>
        <a:p>
          <a:r>
            <a:rPr lang="en-US" sz="1400"/>
            <a:t>n = dim(d)[1]</a:t>
          </a:r>
        </a:p>
        <a:p>
          <a:r>
            <a:rPr lang="en-US" sz="1400"/>
            <a:t>idx_iss = sample(n,n*insample_fraction)</a:t>
          </a:r>
        </a:p>
        <a:p>
          <a:r>
            <a:rPr lang="en-US" sz="1400"/>
            <a:t>idx_oos = setdiff(1:n,idx_iss)</a:t>
          </a:r>
        </a:p>
        <a:p>
          <a:r>
            <a:rPr lang="en-US" sz="1400"/>
            <a:t>X_iss = as.matrix(d[idx_iss,preds_names])</a:t>
          </a:r>
        </a:p>
        <a:p>
          <a:r>
            <a:rPr lang="en-US" sz="1400"/>
            <a:t>y_iss = d[idx_iss,target_name]</a:t>
          </a:r>
        </a:p>
        <a:p>
          <a:r>
            <a:rPr lang="en-US" sz="1400"/>
            <a:t>X_oos = as.matrix(d[idx_oos,preds_names])</a:t>
          </a:r>
        </a:p>
        <a:p>
          <a:r>
            <a:rPr lang="en-US" sz="1400"/>
            <a:t>y_oos = d[idx_oos,target_name]</a:t>
          </a:r>
        </a:p>
        <a:p>
          <a:r>
            <a:rPr lang="en-US" sz="1400"/>
            <a:t>p = dim(X_iss)[2]</a:t>
          </a:r>
        </a:p>
        <a:p>
          <a:endParaRPr lang="en-US" sz="1400"/>
        </a:p>
        <a:p>
          <a:r>
            <a:rPr lang="en-US" sz="1400"/>
            <a:t>D_iss = cbind(X_iss,y_iss)</a:t>
          </a:r>
        </a:p>
        <a:p>
          <a:r>
            <a:rPr lang="en-US" sz="1400"/>
            <a:t>D_oos = cbind(X_oos,y_oos)</a:t>
          </a:r>
        </a:p>
      </xdr:txBody>
    </xdr:sp>
    <xdr:clientData/>
  </xdr:twoCellAnchor>
  <xdr:twoCellAnchor>
    <xdr:from>
      <xdr:col>9</xdr:col>
      <xdr:colOff>228600</xdr:colOff>
      <xdr:row>1</xdr:row>
      <xdr:rowOff>0</xdr:rowOff>
    </xdr:from>
    <xdr:to>
      <xdr:col>17</xdr:col>
      <xdr:colOff>190500</xdr:colOff>
      <xdr:row>20</xdr:row>
      <xdr:rowOff>254000</xdr:rowOff>
    </xdr:to>
    <xdr:sp macro="" textlink="">
      <xdr:nvSpPr>
        <xdr:cNvPr id="3" name="TextBox 2">
          <a:extLst>
            <a:ext uri="{FF2B5EF4-FFF2-40B4-BE49-F238E27FC236}">
              <a16:creationId xmlns:a16="http://schemas.microsoft.com/office/drawing/2014/main" id="{00000000-0008-0000-1000-000003000000}"/>
            </a:ext>
          </a:extLst>
        </xdr:cNvPr>
        <xdr:cNvSpPr txBox="1"/>
      </xdr:nvSpPr>
      <xdr:spPr>
        <a:xfrm>
          <a:off x="7658100" y="330200"/>
          <a:ext cx="8216900" cy="6527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r>
            <a:rPr lang="en-US" sz="1400"/>
            <a:t>fit_lm = lm(formula = myformula,data = D_iss)</a:t>
          </a:r>
        </a:p>
        <a:p>
          <a:endParaRPr lang="en-US" sz="1400"/>
        </a:p>
        <a:p>
          <a:r>
            <a:rPr lang="en-US" sz="1400"/>
            <a:t>df_X_oos = as.data.frame(X_oos)</a:t>
          </a:r>
        </a:p>
        <a:p>
          <a:r>
            <a:rPr lang="en-US" sz="1400"/>
            <a:t>df_y_oos = as.data.frame(y_oos)</a:t>
          </a:r>
        </a:p>
        <a:p>
          <a:r>
            <a:rPr lang="en-US" sz="1400"/>
            <a:t>yhat_oos = predict(object = fit_lm,newdata = df_X_oos)</a:t>
          </a:r>
        </a:p>
        <a:p>
          <a:r>
            <a:rPr lang="en-US" sz="1400"/>
            <a:t>Ey_oos &lt;- mean(df_y_oos[,1])</a:t>
          </a:r>
        </a:p>
        <a:p>
          <a:endParaRPr lang="en-US" sz="1400"/>
        </a:p>
        <a:p>
          <a:r>
            <a:rPr lang="en-US" sz="1400"/>
            <a:t>explainer = shapr::shapr(x = df_X_oos,fit_lm)</a:t>
          </a:r>
        </a:p>
        <a:p>
          <a:endParaRPr lang="en-US" sz="1400"/>
        </a:p>
        <a:p>
          <a:r>
            <a:rPr lang="en-US" sz="1400"/>
            <a:t>explanation &lt;- explain(</a:t>
          </a:r>
        </a:p>
        <a:p>
          <a:r>
            <a:rPr lang="en-US" sz="1400"/>
            <a:t>  x = df_X_oos,</a:t>
          </a:r>
        </a:p>
        <a:p>
          <a:r>
            <a:rPr lang="en-US" sz="1400"/>
            <a:t>  explainer = explainer,</a:t>
          </a:r>
        </a:p>
        <a:p>
          <a:r>
            <a:rPr lang="en-US" sz="1400"/>
            <a:t>  approach = "gaussian",</a:t>
          </a:r>
        </a:p>
        <a:p>
          <a:r>
            <a:rPr lang="en-US" sz="1400"/>
            <a:t>  prediction_zero = Ey_oos</a:t>
          </a:r>
        </a:p>
        <a:p>
          <a:r>
            <a:rPr lang="en-US" sz="1400"/>
            <a:t>)</a:t>
          </a:r>
        </a:p>
        <a:p>
          <a:endParaRPr lang="en-US" sz="1400"/>
        </a:p>
        <a:p>
          <a:r>
            <a:rPr lang="en-US" sz="1400"/>
            <a:t>print(explanation$dt)</a:t>
          </a:r>
        </a:p>
        <a:p>
          <a:r>
            <a:rPr lang="en-US" sz="1400"/>
            <a:t>rowSums(explanation$dt)</a:t>
          </a:r>
        </a:p>
        <a:p>
          <a:endParaRPr lang="en-US" sz="1400"/>
        </a:p>
        <a:p>
          <a:r>
            <a:rPr lang="en-US" sz="1400"/>
            <a:t>plot(explanation, plot_phi0 = T, index_x_test = c(13))</a:t>
          </a:r>
        </a:p>
        <a:p>
          <a:endParaRPr lang="en-US" sz="14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31750</xdr:colOff>
      <xdr:row>3</xdr:row>
      <xdr:rowOff>31750</xdr:rowOff>
    </xdr:from>
    <xdr:to>
      <xdr:col>10</xdr:col>
      <xdr:colOff>95250</xdr:colOff>
      <xdr:row>26</xdr:row>
      <xdr:rowOff>301625</xdr:rowOff>
    </xdr:to>
    <xdr:sp macro="" textlink="">
      <xdr:nvSpPr>
        <xdr:cNvPr id="2" name="TextBox 1">
          <a:extLst>
            <a:ext uri="{FF2B5EF4-FFF2-40B4-BE49-F238E27FC236}">
              <a16:creationId xmlns:a16="http://schemas.microsoft.com/office/drawing/2014/main" id="{00000000-0008-0000-1500-000002000000}"/>
            </a:ext>
          </a:extLst>
        </xdr:cNvPr>
        <xdr:cNvSpPr txBox="1"/>
      </xdr:nvSpPr>
      <xdr:spPr>
        <a:xfrm>
          <a:off x="1301750" y="1031875"/>
          <a:ext cx="8572500" cy="7937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t># Get Data ####</a:t>
          </a:r>
        </a:p>
        <a:p>
          <a:r>
            <a:rPr lang="en-US" sz="2000"/>
            <a:t>library(readxl)</a:t>
          </a:r>
        </a:p>
        <a:p>
          <a:endParaRPr lang="en-US" sz="2000"/>
        </a:p>
        <a:p>
          <a:r>
            <a:rPr lang="en-US" sz="2000"/>
            <a:t>d &lt;- read_excel("ML4RM_Class6.xlsm", sheet = "train",col_types = 'text')</a:t>
          </a:r>
        </a:p>
        <a:p>
          <a:r>
            <a:rPr lang="en-US" sz="2000"/>
            <a:t>df_train = as.data.frame(d)</a:t>
          </a:r>
        </a:p>
        <a:p>
          <a:r>
            <a:rPr lang="en-US" sz="2000"/>
            <a:t>df_train</a:t>
          </a:r>
        </a:p>
        <a:p>
          <a:r>
            <a:rPr lang="en-US" sz="2000"/>
            <a:t>d &lt;- read_excel("ML4RM_Class6.xlsm", sheet = "test" ,col_types = 'text')</a:t>
          </a:r>
        </a:p>
        <a:p>
          <a:r>
            <a:rPr lang="en-US" sz="2000"/>
            <a:t>df__test = as.data.frame(d)</a:t>
          </a:r>
        </a:p>
        <a:p>
          <a:r>
            <a:rPr lang="en-US" sz="2000"/>
            <a:t>df__test</a:t>
          </a:r>
        </a:p>
        <a:p>
          <a:endParaRPr lang="en-US" sz="2000"/>
        </a:p>
        <a:p>
          <a:r>
            <a:rPr lang="en-US" sz="2000"/>
            <a:t># Fit ####</a:t>
          </a:r>
        </a:p>
        <a:p>
          <a:r>
            <a:rPr lang="en-US" sz="2000"/>
            <a:t>fit_nb &lt;- naiveBayes(Enjoyment ~ .,df_train)</a:t>
          </a:r>
        </a:p>
        <a:p>
          <a:r>
            <a:rPr lang="en-US" sz="2000"/>
            <a:t>fit_nb</a:t>
          </a:r>
        </a:p>
        <a:p>
          <a:endParaRPr lang="en-US" sz="2000"/>
        </a:p>
        <a:p>
          <a:r>
            <a:rPr lang="en-US" sz="2000"/>
            <a:t># Forecast ####</a:t>
          </a:r>
        </a:p>
        <a:p>
          <a:r>
            <a:rPr lang="en-US" sz="2000"/>
            <a:t>predict(object = fit_nb,newdata = df__test,type = 'raw')</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127000</xdr:colOff>
      <xdr:row>1</xdr:row>
      <xdr:rowOff>317499</xdr:rowOff>
    </xdr:from>
    <xdr:to>
      <xdr:col>8</xdr:col>
      <xdr:colOff>381000</xdr:colOff>
      <xdr:row>29</xdr:row>
      <xdr:rowOff>111124</xdr:rowOff>
    </xdr:to>
    <xdr:sp macro="" textlink="">
      <xdr:nvSpPr>
        <xdr:cNvPr id="2" name="TextBox 1">
          <a:extLst>
            <a:ext uri="{FF2B5EF4-FFF2-40B4-BE49-F238E27FC236}">
              <a16:creationId xmlns:a16="http://schemas.microsoft.com/office/drawing/2014/main" id="{00000000-0008-0000-1900-000002000000}"/>
            </a:ext>
          </a:extLst>
        </xdr:cNvPr>
        <xdr:cNvSpPr txBox="1"/>
      </xdr:nvSpPr>
      <xdr:spPr>
        <a:xfrm>
          <a:off x="127000" y="650874"/>
          <a:ext cx="5905500" cy="9128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600"/>
        </a:p>
        <a:p>
          <a:r>
            <a:rPr lang="en-US" sz="1600"/>
            <a:t># Get Data ####</a:t>
          </a:r>
        </a:p>
        <a:p>
          <a:r>
            <a:rPr lang="en-US" sz="1600"/>
            <a:t>library(readxl)</a:t>
          </a:r>
        </a:p>
        <a:p>
          <a:r>
            <a:rPr lang="en-US" sz="1600"/>
            <a:t>d &lt;- read_excel("ML4RM_Class09.xlsm", </a:t>
          </a:r>
        </a:p>
        <a:p>
          <a:r>
            <a:rPr lang="en-US" sz="1600"/>
            <a:t>                col_types = c("text", "text"), </a:t>
          </a:r>
        </a:p>
        <a:p>
          <a:r>
            <a:rPr lang="en-US" sz="1600"/>
            <a:t>                sheet = "train_text")</a:t>
          </a:r>
        </a:p>
        <a:p>
          <a:r>
            <a:rPr lang="en-US" sz="1600"/>
            <a:t>d = as.data.frame(d)</a:t>
          </a:r>
        </a:p>
        <a:p>
          <a:r>
            <a:rPr lang="en-US" sz="1600"/>
            <a:t>d$type = as.factor(d$type)</a:t>
          </a:r>
        </a:p>
        <a:p>
          <a:r>
            <a:rPr lang="en-US" sz="1600"/>
            <a:t>dtrain = d</a:t>
          </a:r>
        </a:p>
        <a:p>
          <a:endParaRPr lang="en-US" sz="1600"/>
        </a:p>
        <a:p>
          <a:r>
            <a:rPr lang="en-US" sz="1600"/>
            <a:t>d &lt;- read_excel("ML4RM_Class09.xlsm", </a:t>
          </a:r>
        </a:p>
        <a:p>
          <a:r>
            <a:rPr lang="en-US" sz="1600"/>
            <a:t>                col_types = c("text", "text"), </a:t>
          </a:r>
        </a:p>
        <a:p>
          <a:r>
            <a:rPr lang="en-US" sz="1600"/>
            <a:t>                sheet = "test_text")</a:t>
          </a:r>
        </a:p>
        <a:p>
          <a:r>
            <a:rPr lang="en-US" sz="1600"/>
            <a:t>d = as.data.frame(d)</a:t>
          </a:r>
        </a:p>
        <a:p>
          <a:r>
            <a:rPr lang="en-US" sz="1600"/>
            <a:t>d$type = as.factor(d$type)</a:t>
          </a:r>
        </a:p>
        <a:p>
          <a:r>
            <a:rPr lang="en-US" sz="1600"/>
            <a:t>d_test = d</a:t>
          </a:r>
        </a:p>
      </xdr:txBody>
    </xdr:sp>
    <xdr:clientData/>
  </xdr:twoCellAnchor>
  <xdr:twoCellAnchor>
    <xdr:from>
      <xdr:col>17</xdr:col>
      <xdr:colOff>47624</xdr:colOff>
      <xdr:row>1</xdr:row>
      <xdr:rowOff>317500</xdr:rowOff>
    </xdr:from>
    <xdr:to>
      <xdr:col>24</xdr:col>
      <xdr:colOff>698500</xdr:colOff>
      <xdr:row>29</xdr:row>
      <xdr:rowOff>158750</xdr:rowOff>
    </xdr:to>
    <xdr:sp macro="" textlink="">
      <xdr:nvSpPr>
        <xdr:cNvPr id="3" name="TextBox 2">
          <a:extLst>
            <a:ext uri="{FF2B5EF4-FFF2-40B4-BE49-F238E27FC236}">
              <a16:creationId xmlns:a16="http://schemas.microsoft.com/office/drawing/2014/main" id="{00000000-0008-0000-1900-000003000000}"/>
            </a:ext>
          </a:extLst>
        </xdr:cNvPr>
        <xdr:cNvSpPr txBox="1"/>
      </xdr:nvSpPr>
      <xdr:spPr>
        <a:xfrm>
          <a:off x="13255624" y="650875"/>
          <a:ext cx="6429376" cy="917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600"/>
        </a:p>
        <a:p>
          <a:r>
            <a:rPr lang="en-US" sz="1600"/>
            <a:t># Fit ####</a:t>
          </a:r>
        </a:p>
        <a:p>
          <a:r>
            <a:rPr lang="en-US" sz="1600"/>
            <a:t>library(e1071)</a:t>
          </a:r>
        </a:p>
        <a:p>
          <a:r>
            <a:rPr lang="en-US" sz="1600"/>
            <a:t>sms_classifier = naiveBayes(x = sms_mat_train,y =  dtrain$type)</a:t>
          </a:r>
        </a:p>
        <a:p>
          <a:r>
            <a:rPr lang="en-US" sz="1600"/>
            <a:t>sms_classifier</a:t>
          </a:r>
        </a:p>
        <a:p>
          <a:endParaRPr lang="en-US" sz="1600"/>
        </a:p>
        <a:p>
          <a:r>
            <a:rPr lang="en-US" sz="1600"/>
            <a:t># Forecast ####</a:t>
          </a:r>
        </a:p>
        <a:p>
          <a:r>
            <a:rPr lang="en-US" sz="1600"/>
            <a:t>predict(object = sms_classifier,newdata = sms_mat_test_,type = 'raw')</a:t>
          </a:r>
        </a:p>
        <a:p>
          <a:r>
            <a:rPr lang="en-US" sz="1600"/>
            <a:t>predict(object = sms_classifier,newdata = sms_mat_test_)</a:t>
          </a:r>
        </a:p>
        <a:p>
          <a:endParaRPr lang="en-US" sz="1600"/>
        </a:p>
        <a:p>
          <a:endParaRPr lang="en-US" sz="1600"/>
        </a:p>
      </xdr:txBody>
    </xdr:sp>
    <xdr:clientData/>
  </xdr:twoCellAnchor>
  <xdr:twoCellAnchor>
    <xdr:from>
      <xdr:col>8</xdr:col>
      <xdr:colOff>755649</xdr:colOff>
      <xdr:row>1</xdr:row>
      <xdr:rowOff>327024</xdr:rowOff>
    </xdr:from>
    <xdr:to>
      <xdr:col>16</xdr:col>
      <xdr:colOff>428625</xdr:colOff>
      <xdr:row>29</xdr:row>
      <xdr:rowOff>120649</xdr:rowOff>
    </xdr:to>
    <xdr:sp macro="" textlink="">
      <xdr:nvSpPr>
        <xdr:cNvPr id="4" name="TextBox 3">
          <a:extLst>
            <a:ext uri="{FF2B5EF4-FFF2-40B4-BE49-F238E27FC236}">
              <a16:creationId xmlns:a16="http://schemas.microsoft.com/office/drawing/2014/main" id="{00000000-0008-0000-1900-000004000000}"/>
            </a:ext>
          </a:extLst>
        </xdr:cNvPr>
        <xdr:cNvSpPr txBox="1"/>
      </xdr:nvSpPr>
      <xdr:spPr>
        <a:xfrm>
          <a:off x="6534149" y="660399"/>
          <a:ext cx="6276976" cy="9128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600"/>
        </a:p>
        <a:p>
          <a:r>
            <a:rPr lang="en-US" sz="1600"/>
            <a:t># Create Document Term Matrix ####</a:t>
          </a:r>
        </a:p>
        <a:p>
          <a:r>
            <a:rPr lang="en-US" sz="1600"/>
            <a:t>library(tm)</a:t>
          </a:r>
        </a:p>
        <a:p>
          <a:r>
            <a:rPr lang="en-US" sz="1600"/>
            <a:t>sms_corpus_train = Corpus(VectorSource(dtrain$text))</a:t>
          </a:r>
        </a:p>
        <a:p>
          <a:r>
            <a:rPr lang="en-US" sz="1600"/>
            <a:t>sms_dtm_train = DocumentTermMatrix(sms_corpus_train, control = list(</a:t>
          </a:r>
        </a:p>
        <a:p>
          <a:r>
            <a:rPr lang="en-US" sz="1600"/>
            <a:t>  tolower = TRUE,</a:t>
          </a:r>
        </a:p>
        <a:p>
          <a:r>
            <a:rPr lang="en-US" sz="1600"/>
            <a:t>  removeNumbers = TRUE,</a:t>
          </a:r>
        </a:p>
        <a:p>
          <a:r>
            <a:rPr lang="en-US" sz="1600"/>
            <a:t>  stopwords = TRUE,</a:t>
          </a:r>
        </a:p>
        <a:p>
          <a:r>
            <a:rPr lang="en-US" sz="1600"/>
            <a:t>  removePunctuation = TRUE,</a:t>
          </a:r>
        </a:p>
        <a:p>
          <a:r>
            <a:rPr lang="en-US" sz="1600"/>
            <a:t>  stemming = TRUE</a:t>
          </a:r>
        </a:p>
        <a:p>
          <a:r>
            <a:rPr lang="en-US" sz="1600"/>
            <a:t>))</a:t>
          </a:r>
        </a:p>
        <a:p>
          <a:endParaRPr lang="en-US" sz="1600"/>
        </a:p>
        <a:p>
          <a:r>
            <a:rPr lang="en-US" sz="1600"/>
            <a:t>sms_corpus_test_ = Corpus(VectorSource(d_test$text))</a:t>
          </a:r>
        </a:p>
        <a:p>
          <a:r>
            <a:rPr lang="en-US" sz="1600"/>
            <a:t>sms_dtm_test_ = DocumentTermMatrix(sms_corpus_test_, control = list(</a:t>
          </a:r>
        </a:p>
        <a:p>
          <a:r>
            <a:rPr lang="en-US" sz="1600"/>
            <a:t>  tolower = TRUE,</a:t>
          </a:r>
        </a:p>
        <a:p>
          <a:r>
            <a:rPr lang="en-US" sz="1600"/>
            <a:t>  removeNumbers = TRUE,</a:t>
          </a:r>
        </a:p>
        <a:p>
          <a:r>
            <a:rPr lang="en-US" sz="1600"/>
            <a:t>  stopwords = TRUE,</a:t>
          </a:r>
        </a:p>
        <a:p>
          <a:r>
            <a:rPr lang="en-US" sz="1600"/>
            <a:t>  removePunctuation = TRUE,</a:t>
          </a:r>
        </a:p>
        <a:p>
          <a:r>
            <a:rPr lang="en-US" sz="1600"/>
            <a:t>  stemming = TRUE</a:t>
          </a:r>
        </a:p>
        <a:p>
          <a:r>
            <a:rPr lang="en-US" sz="1600"/>
            <a:t>))</a:t>
          </a:r>
        </a:p>
        <a:p>
          <a:endParaRPr lang="en-US" sz="1600"/>
        </a:p>
        <a:p>
          <a:r>
            <a:rPr lang="en-US" sz="1600"/>
            <a:t>sms_mat_train = as.matrix(sms_dtm_train)</a:t>
          </a:r>
        </a:p>
        <a:p>
          <a:r>
            <a:rPr lang="en-US" sz="1600"/>
            <a:t>sms_mat_test_ = as.matrix(sms_dtm_test_)</a:t>
          </a:r>
        </a:p>
        <a:p>
          <a:endParaRPr lang="en-US" sz="1600"/>
        </a:p>
        <a:p>
          <a:r>
            <a:rPr lang="en-US" sz="1600"/>
            <a:t>sms_mat_train = apply(as.data.frame(sms_mat_train), 2, factor)</a:t>
          </a:r>
        </a:p>
        <a:p>
          <a:r>
            <a:rPr lang="en-US" sz="1600"/>
            <a:t>sms_mat_test_ = apply(as.data.frame(sms_mat_test_), 2, factor</a:t>
          </a:r>
          <a:r>
            <a:rPr lang="en-US" sz="1400"/>
            <a:t>)</a:t>
          </a:r>
        </a:p>
      </xdr:txBody>
    </xdr:sp>
    <xdr:clientData/>
  </xdr:twoCellAnchor>
</xdr:wsDr>
</file>

<file path=xl/drawings/drawing7.xml><?xml version="1.0" encoding="utf-8"?>
<xdr:wsDr xmlns:xdr="http://schemas.openxmlformats.org/drawingml/2006/spreadsheetDrawing" xmlns:a="http://schemas.openxmlformats.org/drawingml/2006/main">
  <xdr:oneCellAnchor>
    <xdr:from>
      <xdr:col>1</xdr:col>
      <xdr:colOff>0</xdr:colOff>
      <xdr:row>3</xdr:row>
      <xdr:rowOff>0</xdr:rowOff>
    </xdr:from>
    <xdr:ext cx="4470400" cy="4425696"/>
    <xdr:pic>
      <xdr:nvPicPr>
        <xdr:cNvPr id="2" name="Picture 1">
          <a:extLst>
            <a:ext uri="{FF2B5EF4-FFF2-40B4-BE49-F238E27FC236}">
              <a16:creationId xmlns:a16="http://schemas.microsoft.com/office/drawing/2014/main" id="{00000000-0008-0000-1F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25500" y="609600"/>
          <a:ext cx="4470400" cy="4425696"/>
        </a:xfrm>
        <a:prstGeom prst="rect">
          <a:avLst/>
        </a:prstGeom>
      </xdr:spPr>
    </xdr:pic>
    <xdr:clientData/>
  </xdr:oneCellAnchor>
  <xdr:oneCellAnchor>
    <xdr:from>
      <xdr:col>7</xdr:col>
      <xdr:colOff>0</xdr:colOff>
      <xdr:row>3</xdr:row>
      <xdr:rowOff>0</xdr:rowOff>
    </xdr:from>
    <xdr:ext cx="6111478" cy="4419600"/>
    <xdr:pic>
      <xdr:nvPicPr>
        <xdr:cNvPr id="3" name="Picture 2">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778500" y="609600"/>
          <a:ext cx="6111478" cy="4419600"/>
        </a:xfrm>
        <a:prstGeom prst="rect">
          <a:avLst/>
        </a:prstGeom>
      </xdr:spPr>
    </xdr:pic>
    <xdr:clientData/>
  </xdr:oneCellAnchor>
</xdr:wsDr>
</file>

<file path=xl/drawings/drawing8.xml><?xml version="1.0" encoding="utf-8"?>
<xdr:wsDr xmlns:xdr="http://schemas.openxmlformats.org/drawingml/2006/spreadsheetDrawing" xmlns:a="http://schemas.openxmlformats.org/drawingml/2006/main">
  <xdr:twoCellAnchor>
    <xdr:from>
      <xdr:col>4</xdr:col>
      <xdr:colOff>114300</xdr:colOff>
      <xdr:row>1</xdr:row>
      <xdr:rowOff>196850</xdr:rowOff>
    </xdr:from>
    <xdr:to>
      <xdr:col>9</xdr:col>
      <xdr:colOff>558800</xdr:colOff>
      <xdr:row>15</xdr:row>
      <xdr:rowOff>95250</xdr:rowOff>
    </xdr:to>
    <xdr:graphicFrame macro="">
      <xdr:nvGraphicFramePr>
        <xdr:cNvPr id="2" name="Chart 1">
          <a:extLst>
            <a:ext uri="{FF2B5EF4-FFF2-40B4-BE49-F238E27FC236}">
              <a16:creationId xmlns:a16="http://schemas.microsoft.com/office/drawing/2014/main" id="{00000000-0008-0000-2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10</xdr:col>
      <xdr:colOff>0</xdr:colOff>
      <xdr:row>2</xdr:row>
      <xdr:rowOff>0</xdr:rowOff>
    </xdr:from>
    <xdr:ext cx="4470400" cy="4425696"/>
    <xdr:pic>
      <xdr:nvPicPr>
        <xdr:cNvPr id="3" name="Picture 2">
          <a:extLst>
            <a:ext uri="{FF2B5EF4-FFF2-40B4-BE49-F238E27FC236}">
              <a16:creationId xmlns:a16="http://schemas.microsoft.com/office/drawing/2014/main" id="{00000000-0008-0000-2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255000" y="406400"/>
          <a:ext cx="4470400" cy="442569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7</xdr:col>
      <xdr:colOff>114300</xdr:colOff>
      <xdr:row>1</xdr:row>
      <xdr:rowOff>196850</xdr:rowOff>
    </xdr:from>
    <xdr:to>
      <xdr:col>12</xdr:col>
      <xdr:colOff>558800</xdr:colOff>
      <xdr:row>15</xdr:row>
      <xdr:rowOff>95250</xdr:rowOff>
    </xdr:to>
    <xdr:graphicFrame macro="">
      <xdr:nvGraphicFramePr>
        <xdr:cNvPr id="2" name="Chart 1">
          <a:extLst>
            <a:ext uri="{FF2B5EF4-FFF2-40B4-BE49-F238E27FC236}">
              <a16:creationId xmlns:a16="http://schemas.microsoft.com/office/drawing/2014/main" id="{00000000-0008-0000-2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13</xdr:col>
      <xdr:colOff>660399</xdr:colOff>
      <xdr:row>3</xdr:row>
      <xdr:rowOff>176302</xdr:rowOff>
    </xdr:from>
    <xdr:ext cx="4470400" cy="4425696"/>
    <xdr:pic>
      <xdr:nvPicPr>
        <xdr:cNvPr id="3" name="Picture 2">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rot="1680283">
          <a:off x="11391899" y="785902"/>
          <a:ext cx="4470400" cy="4425696"/>
        </a:xfrm>
        <a:prstGeom prst="rect">
          <a:avLst/>
        </a:prstGeom>
      </xdr:spPr>
    </xdr:pic>
    <xdr:clientData/>
  </xdr:oneCellAnchor>
</xdr:wsDr>
</file>

<file path=xl/drawings/drawing10.xml><?xml version="1.0" encoding="utf-8"?>
<xdr:wsDr xmlns:xdr="http://schemas.openxmlformats.org/drawingml/2006/spreadsheetDrawing" xmlns:a="http://schemas.openxmlformats.org/drawingml/2006/main">
  <xdr:oneCellAnchor>
    <xdr:from>
      <xdr:col>10</xdr:col>
      <xdr:colOff>372972</xdr:colOff>
      <xdr:row>13</xdr:row>
      <xdr:rowOff>25400</xdr:rowOff>
    </xdr:from>
    <xdr:ext cx="2802028" cy="2197100"/>
    <xdr:pic>
      <xdr:nvPicPr>
        <xdr:cNvPr id="2" name="Picture 1">
          <a:extLst>
            <a:ext uri="{FF2B5EF4-FFF2-40B4-BE49-F238E27FC236}">
              <a16:creationId xmlns:a16="http://schemas.microsoft.com/office/drawing/2014/main" id="{00000000-0008-0000-2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27972" y="2667000"/>
          <a:ext cx="2802028" cy="2197100"/>
        </a:xfrm>
        <a:prstGeom prst="rect">
          <a:avLst/>
        </a:prstGeom>
      </xdr:spPr>
    </xdr:pic>
    <xdr:clientData/>
  </xdr:oneCellAnchor>
  <xdr:oneCellAnchor>
    <xdr:from>
      <xdr:col>10</xdr:col>
      <xdr:colOff>342900</xdr:colOff>
      <xdr:row>1</xdr:row>
      <xdr:rowOff>162412</xdr:rowOff>
    </xdr:from>
    <xdr:ext cx="2806700" cy="2161855"/>
    <xdr:pic>
      <xdr:nvPicPr>
        <xdr:cNvPr id="3" name="Picture 2">
          <a:extLst>
            <a:ext uri="{FF2B5EF4-FFF2-40B4-BE49-F238E27FC236}">
              <a16:creationId xmlns:a16="http://schemas.microsoft.com/office/drawing/2014/main" id="{00000000-0008-0000-22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97900" y="365612"/>
          <a:ext cx="2806700" cy="2161855"/>
        </a:xfrm>
        <a:prstGeom prst="rect">
          <a:avLst/>
        </a:prstGeom>
      </xdr:spPr>
    </xdr:pic>
    <xdr:clientData/>
  </xdr:oneCellAnchor>
</xdr:wsDr>
</file>

<file path=xl/drawings/drawing11.xml><?xml version="1.0" encoding="utf-8"?>
<xdr:wsDr xmlns:xdr="http://schemas.openxmlformats.org/drawingml/2006/spreadsheetDrawing" xmlns:a="http://schemas.openxmlformats.org/drawingml/2006/main">
  <xdr:twoCellAnchor>
    <xdr:from>
      <xdr:col>1</xdr:col>
      <xdr:colOff>38100</xdr:colOff>
      <xdr:row>0</xdr:row>
      <xdr:rowOff>279400</xdr:rowOff>
    </xdr:from>
    <xdr:to>
      <xdr:col>9</xdr:col>
      <xdr:colOff>152400</xdr:colOff>
      <xdr:row>15</xdr:row>
      <xdr:rowOff>317500</xdr:rowOff>
    </xdr:to>
    <xdr:sp macro="" textlink="">
      <xdr:nvSpPr>
        <xdr:cNvPr id="2" name="TextBox 1">
          <a:extLst>
            <a:ext uri="{FF2B5EF4-FFF2-40B4-BE49-F238E27FC236}">
              <a16:creationId xmlns:a16="http://schemas.microsoft.com/office/drawing/2014/main" id="{00000000-0008-0000-2500-000002000000}"/>
            </a:ext>
          </a:extLst>
        </xdr:cNvPr>
        <xdr:cNvSpPr txBox="1"/>
      </xdr:nvSpPr>
      <xdr:spPr>
        <a:xfrm>
          <a:off x="863600" y="203200"/>
          <a:ext cx="6718300" cy="3048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aseline="0"/>
            <a:t>d = &lt; Some data set &gt;</a:t>
          </a:r>
        </a:p>
        <a:p>
          <a:endParaRPr lang="en-US" sz="2000" baseline="0"/>
        </a:p>
        <a:p>
          <a:r>
            <a:rPr lang="en-US" sz="2000" baseline="0"/>
            <a:t>d_centered = scale(d, center=TRUE, scale=FALSE)</a:t>
          </a:r>
        </a:p>
        <a:p>
          <a:endParaRPr lang="en-US" sz="2000" baseline="0"/>
        </a:p>
        <a:p>
          <a:r>
            <a:rPr lang="en-US" sz="2000" baseline="0"/>
            <a:t>covmat = cov(d_centered)</a:t>
          </a:r>
        </a:p>
        <a:p>
          <a:endParaRPr lang="en-US" sz="2000" baseline="0"/>
        </a:p>
        <a:p>
          <a:r>
            <a:rPr lang="en-US" sz="2000" baseline="0"/>
            <a:t>e = eigen(covmat)</a:t>
          </a:r>
        </a:p>
        <a:p>
          <a:endParaRPr lang="en-US" sz="2000" baseline="0"/>
        </a:p>
        <a:p>
          <a:r>
            <a:rPr lang="en-US" sz="2000" baseline="0"/>
            <a:t>loadings = e$vectors</a:t>
          </a:r>
        </a:p>
        <a:p>
          <a:endParaRPr lang="en-US" sz="2000" baseline="0"/>
        </a:p>
        <a:p>
          <a:r>
            <a:rPr lang="en-US" sz="2000" baseline="0"/>
            <a:t>values = e$values</a:t>
          </a:r>
        </a:p>
        <a:p>
          <a:endParaRPr lang="en-US" sz="2000" baseline="0"/>
        </a:p>
        <a:p>
          <a:r>
            <a:rPr lang="en-US" sz="2000" baseline="0"/>
            <a:t>k = &lt; selected number of components &gt;</a:t>
          </a:r>
        </a:p>
        <a:p>
          <a:endParaRPr lang="en-US" sz="2000" baseline="0"/>
        </a:p>
        <a:p>
          <a:r>
            <a:rPr lang="en-US" sz="2000" baseline="0"/>
            <a:t>pc = as.matrix(d) %*% loadings[,1:k]</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xdr:row>
      <xdr:rowOff>0</xdr:rowOff>
    </xdr:from>
    <xdr:to>
      <xdr:col>9</xdr:col>
      <xdr:colOff>114300</xdr:colOff>
      <xdr:row>21</xdr:row>
      <xdr:rowOff>0</xdr:rowOff>
    </xdr:to>
    <xdr:sp macro="" textlink="">
      <xdr:nvSpPr>
        <xdr:cNvPr id="2" name="TextBox 1">
          <a:extLst>
            <a:ext uri="{FF2B5EF4-FFF2-40B4-BE49-F238E27FC236}">
              <a16:creationId xmlns:a16="http://schemas.microsoft.com/office/drawing/2014/main" id="{00000000-0008-0000-2700-000002000000}"/>
            </a:ext>
          </a:extLst>
        </xdr:cNvPr>
        <xdr:cNvSpPr txBox="1"/>
      </xdr:nvSpPr>
      <xdr:spPr>
        <a:xfrm>
          <a:off x="825500" y="330200"/>
          <a:ext cx="6718300" cy="6604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200" baseline="0"/>
        </a:p>
        <a:p>
          <a:r>
            <a:rPr lang="en-US" sz="1200" baseline="0"/>
            <a:t># Rotation Function ####</a:t>
          </a:r>
        </a:p>
        <a:p>
          <a:r>
            <a:rPr lang="en-US" sz="1200" baseline="0"/>
            <a:t>R = function(t){</a:t>
          </a:r>
        </a:p>
        <a:p>
          <a:r>
            <a:rPr lang="en-US" sz="1200" baseline="0"/>
            <a:t>  matrix(c(cos(t),sin(t),-sin(t),cos(t)),2,2)</a:t>
          </a:r>
        </a:p>
        <a:p>
          <a:r>
            <a:rPr lang="en-US" sz="1200" baseline="0"/>
            <a:t>}</a:t>
          </a:r>
        </a:p>
        <a:p>
          <a:endParaRPr lang="en-US" sz="1200" baseline="0"/>
        </a:p>
        <a:p>
          <a:r>
            <a:rPr lang="en-US" sz="1200" baseline="0"/>
            <a:t># Points Simulation ####</a:t>
          </a:r>
        </a:p>
        <a:p>
          <a:r>
            <a:rPr lang="en-US" sz="1200" baseline="0"/>
            <a:t>set.seed(0)</a:t>
          </a:r>
        </a:p>
        <a:p>
          <a:r>
            <a:rPr lang="en-US" sz="1200" baseline="0"/>
            <a:t>library(mvtnorm)</a:t>
          </a:r>
        </a:p>
        <a:p>
          <a:r>
            <a:rPr lang="en-US" sz="1200" baseline="0"/>
            <a:t>n = 2</a:t>
          </a:r>
        </a:p>
        <a:p>
          <a:r>
            <a:rPr lang="en-US" sz="1200" baseline="0"/>
            <a:t>rho = .95</a:t>
          </a:r>
        </a:p>
        <a:p>
          <a:r>
            <a:rPr lang="en-US" sz="1200" baseline="0"/>
            <a:t>vol = .1</a:t>
          </a:r>
        </a:p>
        <a:p>
          <a:r>
            <a:rPr lang="en-US" sz="1200" baseline="0"/>
            <a:t>volvec = rep(vol,n)</a:t>
          </a:r>
        </a:p>
        <a:p>
          <a:r>
            <a:rPr lang="en-US" sz="1200" baseline="0"/>
            <a:t>volmat = outer(volvec,volvec)</a:t>
          </a:r>
        </a:p>
        <a:p>
          <a:r>
            <a:rPr lang="en-US" sz="1200" baseline="0"/>
            <a:t>cormat = matrix(data = rho,nrow = n,ncol = n)</a:t>
          </a:r>
        </a:p>
        <a:p>
          <a:r>
            <a:rPr lang="en-US" sz="1200" baseline="0"/>
            <a:t>diag(cormat) = 1</a:t>
          </a:r>
        </a:p>
        <a:p>
          <a:r>
            <a:rPr lang="en-US" sz="1200" baseline="0"/>
            <a:t>covmat = cormat * volmat</a:t>
          </a:r>
        </a:p>
        <a:p>
          <a:r>
            <a:rPr lang="en-US" sz="1200" baseline="0"/>
            <a:t>d = mvtnorm::rmvnorm(n = 100,mean = rep(.5,2),covmat)</a:t>
          </a:r>
        </a:p>
        <a:p>
          <a:r>
            <a:rPr lang="en-US" sz="1200" baseline="0"/>
            <a:t>plot(0,0,xlim=c(-1,1),ylim=c(-1,1),col='white')</a:t>
          </a:r>
        </a:p>
        <a:p>
          <a:r>
            <a:rPr lang="en-US" sz="1200" baseline="0"/>
            <a:t>points(d)</a:t>
          </a:r>
        </a:p>
        <a:p>
          <a:endParaRPr lang="en-US" sz="1200" baseline="0"/>
        </a:p>
        <a:p>
          <a:r>
            <a:rPr lang="en-US" sz="1200" baseline="0"/>
            <a:t># Simple Rotation ####</a:t>
          </a:r>
        </a:p>
        <a:p>
          <a:r>
            <a:rPr lang="en-US" sz="1200" baseline="0"/>
            <a:t>d_rotated = d %*% R(.25*pi)</a:t>
          </a:r>
        </a:p>
        <a:p>
          <a:r>
            <a:rPr lang="en-US" sz="1200" baseline="0"/>
            <a:t>points(d_rotated, col = 'blue')</a:t>
          </a:r>
        </a:p>
        <a:p>
          <a:endParaRPr lang="en-US" sz="1200" baseline="0"/>
        </a:p>
      </xdr:txBody>
    </xdr:sp>
    <xdr:clientData/>
  </xdr:twoCellAnchor>
  <xdr:twoCellAnchor>
    <xdr:from>
      <xdr:col>10</xdr:col>
      <xdr:colOff>0</xdr:colOff>
      <xdr:row>1</xdr:row>
      <xdr:rowOff>0</xdr:rowOff>
    </xdr:from>
    <xdr:to>
      <xdr:col>18</xdr:col>
      <xdr:colOff>114300</xdr:colOff>
      <xdr:row>21</xdr:row>
      <xdr:rowOff>0</xdr:rowOff>
    </xdr:to>
    <xdr:sp macro="" textlink="">
      <xdr:nvSpPr>
        <xdr:cNvPr id="3" name="TextBox 2">
          <a:extLst>
            <a:ext uri="{FF2B5EF4-FFF2-40B4-BE49-F238E27FC236}">
              <a16:creationId xmlns:a16="http://schemas.microsoft.com/office/drawing/2014/main" id="{00000000-0008-0000-2700-000003000000}"/>
            </a:ext>
          </a:extLst>
        </xdr:cNvPr>
        <xdr:cNvSpPr txBox="1"/>
      </xdr:nvSpPr>
      <xdr:spPr>
        <a:xfrm>
          <a:off x="8255000" y="330200"/>
          <a:ext cx="6718300" cy="6604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200" baseline="0"/>
        </a:p>
        <a:p>
          <a:r>
            <a:rPr lang="en-US" sz="1200" baseline="0"/>
            <a:t># Rotations ####</a:t>
          </a:r>
        </a:p>
        <a:p>
          <a:r>
            <a:rPr lang="en-US" sz="1200" baseline="0"/>
            <a:t>tvec = seq(0,2*pi,by=.25*pi)</a:t>
          </a:r>
        </a:p>
        <a:p>
          <a:r>
            <a:rPr lang="en-US" sz="1200" baseline="0"/>
            <a:t>varvec = vector(mode = 'numeric',length = length(tvec))</a:t>
          </a:r>
        </a:p>
        <a:p>
          <a:r>
            <a:rPr lang="en-US" sz="1200" baseline="0"/>
            <a:t>nRotations = length(tvec)</a:t>
          </a:r>
        </a:p>
        <a:p>
          <a:r>
            <a:rPr lang="en-US" sz="1200" baseline="0"/>
            <a:t>i = 1</a:t>
          </a:r>
        </a:p>
        <a:p>
          <a:r>
            <a:rPr lang="en-US" sz="1200" baseline="0"/>
            <a:t>for (t in tvec){</a:t>
          </a:r>
        </a:p>
        <a:p>
          <a:r>
            <a:rPr lang="en-US" sz="1200" baseline="0"/>
            <a:t>  d_rotated = d %*% R(t)</a:t>
          </a:r>
        </a:p>
        <a:p>
          <a:r>
            <a:rPr lang="en-US" sz="1200" baseline="0"/>
            <a:t>  points(d_rotated, col = t*100,cex=.1)</a:t>
          </a:r>
        </a:p>
        <a:p>
          <a:r>
            <a:rPr lang="en-US" sz="1200" baseline="0"/>
            <a:t>  varvec[i] = var(d_rotated[,1])</a:t>
          </a:r>
        </a:p>
        <a:p>
          <a:r>
            <a:rPr lang="en-US" sz="1200" baseline="0"/>
            <a:t>  i = i + 1</a:t>
          </a:r>
        </a:p>
        <a:p>
          <a:r>
            <a:rPr lang="en-US" sz="1200" baseline="0"/>
            <a:t>}</a:t>
          </a:r>
        </a:p>
        <a:p>
          <a:endParaRPr lang="en-US" sz="1200" baseline="0"/>
        </a:p>
        <a:p>
          <a:r>
            <a:rPr lang="en-US" sz="1200" baseline="0"/>
            <a:t># Grid Search ####</a:t>
          </a:r>
        </a:p>
        <a:p>
          <a:r>
            <a:rPr lang="en-US" sz="1200" baseline="0"/>
            <a:t>colors = rep('black',nRotations)</a:t>
          </a:r>
        </a:p>
        <a:p>
          <a:r>
            <a:rPr lang="en-US" sz="1200" baseline="0"/>
            <a:t>idx_bestRotation = which.max(varvec)</a:t>
          </a:r>
        </a:p>
        <a:p>
          <a:r>
            <a:rPr lang="en-US" sz="1200" baseline="0"/>
            <a:t>bestRotation = tvec[idx_bestRotation]</a:t>
          </a:r>
        </a:p>
        <a:p>
          <a:r>
            <a:rPr lang="en-US" sz="1200" baseline="0"/>
            <a:t>colors[idx_bestRotation] = 'red'</a:t>
          </a:r>
        </a:p>
        <a:p>
          <a:r>
            <a:rPr lang="en-US" sz="1200" baseline="0"/>
            <a:t>barplot(height = varvec, names = tvec,cex.names = .5,col = colors)</a:t>
          </a:r>
        </a:p>
        <a:p>
          <a:endParaRPr lang="en-US" sz="1200" baseline="0"/>
        </a:p>
        <a:p>
          <a:r>
            <a:rPr lang="en-US" sz="1200" baseline="0"/>
            <a:t># Visualization ####</a:t>
          </a:r>
        </a:p>
        <a:p>
          <a:r>
            <a:rPr lang="en-US" sz="1200" baseline="0"/>
            <a:t>plot(0,0,xlim=c(-1,1),ylim=c(-1,1),col='white')</a:t>
          </a:r>
        </a:p>
        <a:p>
          <a:r>
            <a:rPr lang="en-US" sz="1200" baseline="0"/>
            <a:t>points(d)</a:t>
          </a:r>
        </a:p>
        <a:p>
          <a:r>
            <a:rPr lang="en-US" sz="1200" baseline="0"/>
            <a:t>d_rotated = d %*% R(bestRotation)</a:t>
          </a:r>
        </a:p>
        <a:p>
          <a:r>
            <a:rPr lang="en-US" sz="1200" baseline="0"/>
            <a:t>d_rotated_PCA = d %*% eigen(cov(d))$vectors</a:t>
          </a:r>
        </a:p>
        <a:p>
          <a:r>
            <a:rPr lang="en-US" sz="1200" baseline="0"/>
            <a:t>points(d_rotated_PCA, col = 'red')</a:t>
          </a:r>
        </a:p>
        <a:p>
          <a:r>
            <a:rPr lang="en-US" sz="1200" baseline="0"/>
            <a:t>points(d_rotated, col = 'blue')</a:t>
          </a:r>
        </a:p>
        <a:p>
          <a:endParaRPr lang="en-US" sz="1200" baseline="0"/>
        </a:p>
        <a:p>
          <a:endParaRPr lang="en-US" sz="1200" baseline="0"/>
        </a:p>
        <a:p>
          <a:endParaRPr lang="en-US" sz="1200" baseline="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7</xdr:col>
      <xdr:colOff>1079499</xdr:colOff>
      <xdr:row>15</xdr:row>
      <xdr:rowOff>76199</xdr:rowOff>
    </xdr:from>
    <xdr:to>
      <xdr:col>16</xdr:col>
      <xdr:colOff>220133</xdr:colOff>
      <xdr:row>41</xdr:row>
      <xdr:rowOff>186267</xdr:rowOff>
    </xdr:to>
    <xdr:graphicFrame macro="">
      <xdr:nvGraphicFramePr>
        <xdr:cNvPr id="2" name="Chart 1">
          <a:extLst>
            <a:ext uri="{FF2B5EF4-FFF2-40B4-BE49-F238E27FC236}">
              <a16:creationId xmlns:a16="http://schemas.microsoft.com/office/drawing/2014/main" id="{00000000-0008-0000-2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372532</xdr:colOff>
      <xdr:row>15</xdr:row>
      <xdr:rowOff>50799</xdr:rowOff>
    </xdr:from>
    <xdr:to>
      <xdr:col>25</xdr:col>
      <xdr:colOff>795865</xdr:colOff>
      <xdr:row>41</xdr:row>
      <xdr:rowOff>220133</xdr:rowOff>
    </xdr:to>
    <xdr:graphicFrame macro="">
      <xdr:nvGraphicFramePr>
        <xdr:cNvPr id="3" name="Chart 2">
          <a:extLst>
            <a:ext uri="{FF2B5EF4-FFF2-40B4-BE49-F238E27FC236}">
              <a16:creationId xmlns:a16="http://schemas.microsoft.com/office/drawing/2014/main" id="{00000000-0008-0000-2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342900</xdr:colOff>
          <xdr:row>5</xdr:row>
          <xdr:rowOff>101600</xdr:rowOff>
        </xdr:from>
        <xdr:to>
          <xdr:col>9</xdr:col>
          <xdr:colOff>723900</xdr:colOff>
          <xdr:row>13</xdr:row>
          <xdr:rowOff>165100</xdr:rowOff>
        </xdr:to>
        <xdr:sp macro="" textlink="">
          <xdr:nvSpPr>
            <xdr:cNvPr id="67585" name="Scroll Bar 1" hidden="1">
              <a:extLst>
                <a:ext uri="{63B3BB69-23CF-44E3-9099-C40C66FF867C}">
                  <a14:compatExt spid="_x0000_s67585"/>
                </a:ext>
                <a:ext uri="{FF2B5EF4-FFF2-40B4-BE49-F238E27FC236}">
                  <a16:creationId xmlns:a16="http://schemas.microsoft.com/office/drawing/2014/main" id="{00000000-0008-0000-2900-00000108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342900</xdr:colOff>
          <xdr:row>5</xdr:row>
          <xdr:rowOff>101600</xdr:rowOff>
        </xdr:from>
        <xdr:to>
          <xdr:col>10</xdr:col>
          <xdr:colOff>723900</xdr:colOff>
          <xdr:row>13</xdr:row>
          <xdr:rowOff>165100</xdr:rowOff>
        </xdr:to>
        <xdr:sp macro="" textlink="">
          <xdr:nvSpPr>
            <xdr:cNvPr id="67586" name="Scroll Bar 2" hidden="1">
              <a:extLst>
                <a:ext uri="{63B3BB69-23CF-44E3-9099-C40C66FF867C}">
                  <a14:compatExt spid="_x0000_s67586"/>
                </a:ext>
                <a:ext uri="{FF2B5EF4-FFF2-40B4-BE49-F238E27FC236}">
                  <a16:creationId xmlns:a16="http://schemas.microsoft.com/office/drawing/2014/main" id="{00000000-0008-0000-2900-00000208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7</xdr:col>
      <xdr:colOff>1079499</xdr:colOff>
      <xdr:row>15</xdr:row>
      <xdr:rowOff>76199</xdr:rowOff>
    </xdr:from>
    <xdr:to>
      <xdr:col>16</xdr:col>
      <xdr:colOff>220133</xdr:colOff>
      <xdr:row>41</xdr:row>
      <xdr:rowOff>186267</xdr:rowOff>
    </xdr:to>
    <xdr:graphicFrame macro="">
      <xdr:nvGraphicFramePr>
        <xdr:cNvPr id="2" name="Chart 1">
          <a:extLst>
            <a:ext uri="{FF2B5EF4-FFF2-40B4-BE49-F238E27FC236}">
              <a16:creationId xmlns:a16="http://schemas.microsoft.com/office/drawing/2014/main" id="{00000000-0008-0000-2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46565</xdr:colOff>
      <xdr:row>2</xdr:row>
      <xdr:rowOff>148168</xdr:rowOff>
    </xdr:from>
    <xdr:to>
      <xdr:col>15</xdr:col>
      <xdr:colOff>795866</xdr:colOff>
      <xdr:row>9</xdr:row>
      <xdr:rowOff>76989</xdr:rowOff>
    </xdr:to>
    <xdr:pic>
      <xdr:nvPicPr>
        <xdr:cNvPr id="3" name="图片 2">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2"/>
        <a:stretch>
          <a:fillRect/>
        </a:stretch>
      </xdr:blipFill>
      <xdr:spPr>
        <a:xfrm>
          <a:off x="10828865" y="630768"/>
          <a:ext cx="2374901" cy="165602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17</xdr:col>
          <xdr:colOff>304800</xdr:colOff>
          <xdr:row>15</xdr:row>
          <xdr:rowOff>190500</xdr:rowOff>
        </xdr:from>
        <xdr:to>
          <xdr:col>17</xdr:col>
          <xdr:colOff>622300</xdr:colOff>
          <xdr:row>41</xdr:row>
          <xdr:rowOff>190500</xdr:rowOff>
        </xdr:to>
        <xdr:sp macro="" textlink="">
          <xdr:nvSpPr>
            <xdr:cNvPr id="68609" name="Scroll Bar 1" hidden="1">
              <a:extLst>
                <a:ext uri="{63B3BB69-23CF-44E3-9099-C40C66FF867C}">
                  <a14:compatExt spid="_x0000_s68609"/>
                </a:ext>
                <a:ext uri="{FF2B5EF4-FFF2-40B4-BE49-F238E27FC236}">
                  <a16:creationId xmlns:a16="http://schemas.microsoft.com/office/drawing/2014/main" id="{00000000-0008-0000-2A00-0000010C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7</xdr:col>
      <xdr:colOff>1079499</xdr:colOff>
      <xdr:row>15</xdr:row>
      <xdr:rowOff>76199</xdr:rowOff>
    </xdr:from>
    <xdr:to>
      <xdr:col>16</xdr:col>
      <xdr:colOff>220133</xdr:colOff>
      <xdr:row>41</xdr:row>
      <xdr:rowOff>186267</xdr:rowOff>
    </xdr:to>
    <xdr:graphicFrame macro="">
      <xdr:nvGraphicFramePr>
        <xdr:cNvPr id="2" name="Chart 1">
          <a:extLst>
            <a:ext uri="{FF2B5EF4-FFF2-40B4-BE49-F238E27FC236}">
              <a16:creationId xmlns:a16="http://schemas.microsoft.com/office/drawing/2014/main" id="{00000000-0008-0000-2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46565</xdr:colOff>
      <xdr:row>2</xdr:row>
      <xdr:rowOff>148168</xdr:rowOff>
    </xdr:from>
    <xdr:to>
      <xdr:col>15</xdr:col>
      <xdr:colOff>795866</xdr:colOff>
      <xdr:row>9</xdr:row>
      <xdr:rowOff>76989</xdr:rowOff>
    </xdr:to>
    <xdr:pic>
      <xdr:nvPicPr>
        <xdr:cNvPr id="3" name="图片 2">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2"/>
        <a:stretch>
          <a:fillRect/>
        </a:stretch>
      </xdr:blipFill>
      <xdr:spPr>
        <a:xfrm>
          <a:off x="10828865" y="630768"/>
          <a:ext cx="2374901" cy="165602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17</xdr:col>
          <xdr:colOff>304800</xdr:colOff>
          <xdr:row>15</xdr:row>
          <xdr:rowOff>190500</xdr:rowOff>
        </xdr:from>
        <xdr:to>
          <xdr:col>17</xdr:col>
          <xdr:colOff>622300</xdr:colOff>
          <xdr:row>41</xdr:row>
          <xdr:rowOff>190500</xdr:rowOff>
        </xdr:to>
        <xdr:sp macro="" textlink="">
          <xdr:nvSpPr>
            <xdr:cNvPr id="69633" name="Scroll Bar 1" hidden="1">
              <a:extLst>
                <a:ext uri="{63B3BB69-23CF-44E3-9099-C40C66FF867C}">
                  <a14:compatExt spid="_x0000_s69633"/>
                </a:ext>
                <a:ext uri="{FF2B5EF4-FFF2-40B4-BE49-F238E27FC236}">
                  <a16:creationId xmlns:a16="http://schemas.microsoft.com/office/drawing/2014/main" id="{00000000-0008-0000-2B00-0000011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1</xdr:col>
      <xdr:colOff>25400</xdr:colOff>
      <xdr:row>1</xdr:row>
      <xdr:rowOff>12700</xdr:rowOff>
    </xdr:from>
    <xdr:to>
      <xdr:col>10</xdr:col>
      <xdr:colOff>50800</xdr:colOff>
      <xdr:row>21</xdr:row>
      <xdr:rowOff>215900</xdr:rowOff>
    </xdr:to>
    <xdr:sp macro="" textlink="">
      <xdr:nvSpPr>
        <xdr:cNvPr id="2" name="TextBox 1">
          <a:extLst>
            <a:ext uri="{FF2B5EF4-FFF2-40B4-BE49-F238E27FC236}">
              <a16:creationId xmlns:a16="http://schemas.microsoft.com/office/drawing/2014/main" id="{00000000-0008-0000-2C00-000002000000}"/>
            </a:ext>
          </a:extLst>
        </xdr:cNvPr>
        <xdr:cNvSpPr txBox="1"/>
      </xdr:nvSpPr>
      <xdr:spPr>
        <a:xfrm>
          <a:off x="850900" y="342900"/>
          <a:ext cx="7454900" cy="6807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200"/>
        </a:p>
        <a:p>
          <a:r>
            <a:rPr lang="en-US" sz="1200"/>
            <a:t># Setup ####</a:t>
          </a:r>
        </a:p>
        <a:p>
          <a:r>
            <a:rPr lang="en-US" sz="1200"/>
            <a:t>library(MASS)</a:t>
          </a:r>
        </a:p>
        <a:p>
          <a:endParaRPr lang="en-US" sz="1200"/>
        </a:p>
        <a:p>
          <a:r>
            <a:rPr lang="en-US" sz="1200"/>
            <a:t># Inputs ####</a:t>
          </a:r>
        </a:p>
        <a:p>
          <a:r>
            <a:rPr lang="en-US" sz="1200"/>
            <a:t>INSAMPLE_FRACTION  = .5</a:t>
          </a:r>
        </a:p>
        <a:p>
          <a:r>
            <a:rPr lang="en-US" sz="1200"/>
            <a:t>SEED = 1</a:t>
          </a:r>
        </a:p>
        <a:p>
          <a:r>
            <a:rPr lang="en-US" sz="1200"/>
            <a:t>set.seed(SEED)</a:t>
          </a:r>
        </a:p>
        <a:p>
          <a:r>
            <a:rPr lang="en-US" sz="1200"/>
            <a:t>TARGET_NAME = 'Species'</a:t>
          </a:r>
        </a:p>
        <a:p>
          <a:r>
            <a:rPr lang="en-US" sz="1200"/>
            <a:t>EXCLUDE_NAMES = c('')</a:t>
          </a:r>
        </a:p>
        <a:p>
          <a:endParaRPr lang="en-US" sz="1200"/>
        </a:p>
        <a:p>
          <a:r>
            <a:rPr lang="en-US" sz="1200"/>
            <a:t># Processing ####</a:t>
          </a:r>
        </a:p>
        <a:p>
          <a:r>
            <a:rPr lang="en-US" sz="1200"/>
            <a:t>preds_names = setdiff(names(d),c(TARGET_NAME,EXCLUDE_NAMES))</a:t>
          </a:r>
        </a:p>
        <a:p>
          <a:r>
            <a:rPr lang="en-US" sz="1200"/>
            <a:t>myformula = as.formula(paste(TARGET_NAME,'~ .'))</a:t>
          </a:r>
        </a:p>
        <a:p>
          <a:r>
            <a:rPr lang="en-US" sz="1200"/>
            <a:t>n = dim(d)[1]</a:t>
          </a:r>
        </a:p>
        <a:p>
          <a:r>
            <a:rPr lang="en-US" sz="1200"/>
            <a:t>idx_iss = sample(n,n*INSAMPLE_FRACTION)</a:t>
          </a:r>
        </a:p>
        <a:p>
          <a:r>
            <a:rPr lang="en-US" sz="1200"/>
            <a:t>idx_oos = setdiff(1:n,idx_iss)</a:t>
          </a:r>
        </a:p>
        <a:p>
          <a:r>
            <a:rPr lang="en-US" sz="1200"/>
            <a:t>X_iss = scale(d[idx_iss,preds_names])</a:t>
          </a:r>
        </a:p>
        <a:p>
          <a:r>
            <a:rPr lang="en-US" sz="1200"/>
            <a:t>y_iss = d[idx_iss,TARGET_NAME]</a:t>
          </a:r>
        </a:p>
        <a:p>
          <a:r>
            <a:rPr lang="en-US" sz="1200"/>
            <a:t>X_oos = scale(d[idx_oos,preds_names])</a:t>
          </a:r>
        </a:p>
        <a:p>
          <a:r>
            <a:rPr lang="en-US" sz="1200"/>
            <a:t>y_oos = d[idx_oos,TARGET_NAME]</a:t>
          </a:r>
        </a:p>
        <a:p>
          <a:r>
            <a:rPr lang="en-US" sz="1200"/>
            <a:t>D_iss = as.data.frame(X_iss)</a:t>
          </a:r>
        </a:p>
        <a:p>
          <a:r>
            <a:rPr lang="en-US" sz="1200"/>
            <a:t>D_iss[,TARGET_NAME] = y_iss</a:t>
          </a:r>
        </a:p>
        <a:p>
          <a:r>
            <a:rPr lang="en-US" sz="1200"/>
            <a:t>D_oos = as.data.frame(X_oos)</a:t>
          </a:r>
        </a:p>
        <a:p>
          <a:r>
            <a:rPr lang="en-US" sz="1200"/>
            <a:t>D_oos[,TARGET_NAME] = y_oos</a:t>
          </a:r>
        </a:p>
        <a:p>
          <a:r>
            <a:rPr lang="en-US" sz="1200"/>
            <a:t>p = dim(X_iss)[2]</a:t>
          </a:r>
        </a:p>
        <a:p>
          <a:endParaRPr lang="en-US" sz="1200"/>
        </a:p>
        <a:p>
          <a:r>
            <a:rPr lang="en-US" sz="1200"/>
            <a:t># Fit</a:t>
          </a:r>
        </a:p>
        <a:p>
          <a:r>
            <a:rPr lang="en-US" sz="1200"/>
            <a:t>fit_lda = MASS::lda(myformula, data = D_iss)</a:t>
          </a:r>
        </a:p>
        <a:p>
          <a:r>
            <a:rPr lang="en-US" sz="1200"/>
            <a:t>plot(fit_lda)</a:t>
          </a:r>
        </a:p>
        <a:p>
          <a:endParaRPr lang="en-US" sz="1200"/>
        </a:p>
        <a:p>
          <a:r>
            <a:rPr lang="en-US" sz="1200"/>
            <a:t># Forecast</a:t>
          </a:r>
        </a:p>
        <a:p>
          <a:r>
            <a:rPr lang="en-US" sz="1200"/>
            <a:t>p &lt;- predict(object = fit_lda,newdata = D_oos)</a:t>
          </a:r>
        </a:p>
        <a:p>
          <a:r>
            <a:rPr lang="en-US" sz="1200"/>
            <a:t>ldahist(data = p$x, g = p$class)</a:t>
          </a:r>
        </a:p>
        <a:p>
          <a:endParaRPr lang="en-US" sz="12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38100</xdr:colOff>
      <xdr:row>1</xdr:row>
      <xdr:rowOff>25400</xdr:rowOff>
    </xdr:from>
    <xdr:to>
      <xdr:col>7</xdr:col>
      <xdr:colOff>444500</xdr:colOff>
      <xdr:row>21</xdr:row>
      <xdr:rowOff>203200</xdr:rowOff>
    </xdr:to>
    <xdr:sp macro="" textlink="">
      <xdr:nvSpPr>
        <xdr:cNvPr id="2" name="TextBox 1">
          <a:extLst>
            <a:ext uri="{FF2B5EF4-FFF2-40B4-BE49-F238E27FC236}">
              <a16:creationId xmlns:a16="http://schemas.microsoft.com/office/drawing/2014/main" id="{00000000-0008-0000-3200-000002000000}"/>
            </a:ext>
          </a:extLst>
        </xdr:cNvPr>
        <xdr:cNvSpPr txBox="1"/>
      </xdr:nvSpPr>
      <xdr:spPr>
        <a:xfrm>
          <a:off x="673100" y="355600"/>
          <a:ext cx="5181600" cy="6781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r>
            <a:rPr lang="en-US" sz="1400"/>
            <a:t># Get Data ####</a:t>
          </a:r>
        </a:p>
        <a:p>
          <a:r>
            <a:rPr lang="en-US" sz="1400"/>
            <a:t>library(arules)</a:t>
          </a:r>
        </a:p>
        <a:p>
          <a:r>
            <a:rPr lang="en-US" sz="1400"/>
            <a:t>library(readxl)</a:t>
          </a:r>
        </a:p>
        <a:p>
          <a:endParaRPr lang="en-US" sz="1400"/>
        </a:p>
        <a:p>
          <a:r>
            <a:rPr lang="en-US" sz="1400"/>
            <a:t># Reading Method: Single ####</a:t>
          </a:r>
        </a:p>
        <a:p>
          <a:r>
            <a:rPr lang="en-US" sz="1400"/>
            <a:t>d &lt;- read_excel("ML4RM_Class7.xlsm", </a:t>
          </a:r>
        </a:p>
        <a:p>
          <a:r>
            <a:rPr lang="en-US" sz="1400"/>
            <a:t>                sheet = "TransactionsData_v1")</a:t>
          </a:r>
        </a:p>
        <a:p>
          <a:r>
            <a:rPr lang="en-US" sz="1400"/>
            <a:t>cnames = colnames(d)</a:t>
          </a:r>
        </a:p>
        <a:p>
          <a:endParaRPr lang="en-US" sz="1400"/>
        </a:p>
        <a:p>
          <a:r>
            <a:rPr lang="en-US" sz="1400"/>
            <a:t>write.csv(d,'d_single_temp.csv',row.names = F)</a:t>
          </a:r>
        </a:p>
        <a:p>
          <a:r>
            <a:rPr lang="en-US" sz="1400"/>
            <a:t>transactions_data = read.transactions(file = 'd_single_temp.csv',</a:t>
          </a:r>
        </a:p>
        <a:p>
          <a:r>
            <a:rPr lang="en-US" sz="1400"/>
            <a:t>                                      format = 'single',</a:t>
          </a:r>
        </a:p>
        <a:p>
          <a:r>
            <a:rPr lang="en-US" sz="1400"/>
            <a:t>                                      sep = ',',</a:t>
          </a:r>
        </a:p>
        <a:p>
          <a:r>
            <a:rPr lang="en-US" sz="1400"/>
            <a:t>                                      header = T,</a:t>
          </a:r>
        </a:p>
        <a:p>
          <a:r>
            <a:rPr lang="en-US" sz="1400"/>
            <a:t>                                      cols = cnames)</a:t>
          </a:r>
        </a:p>
        <a:p>
          <a:r>
            <a:rPr lang="en-US" sz="1400"/>
            <a:t>inspect(transactions_data)</a:t>
          </a:r>
        </a:p>
        <a:p>
          <a:endParaRPr lang="en-US" sz="1400"/>
        </a:p>
      </xdr:txBody>
    </xdr:sp>
    <xdr:clientData/>
  </xdr:twoCellAnchor>
  <xdr:twoCellAnchor>
    <xdr:from>
      <xdr:col>8</xdr:col>
      <xdr:colOff>0</xdr:colOff>
      <xdr:row>1</xdr:row>
      <xdr:rowOff>0</xdr:rowOff>
    </xdr:from>
    <xdr:to>
      <xdr:col>14</xdr:col>
      <xdr:colOff>228600</xdr:colOff>
      <xdr:row>21</xdr:row>
      <xdr:rowOff>177800</xdr:rowOff>
    </xdr:to>
    <xdr:sp macro="" textlink="">
      <xdr:nvSpPr>
        <xdr:cNvPr id="3" name="TextBox 2">
          <a:extLst>
            <a:ext uri="{FF2B5EF4-FFF2-40B4-BE49-F238E27FC236}">
              <a16:creationId xmlns:a16="http://schemas.microsoft.com/office/drawing/2014/main" id="{00000000-0008-0000-3200-000003000000}"/>
            </a:ext>
          </a:extLst>
        </xdr:cNvPr>
        <xdr:cNvSpPr txBox="1"/>
      </xdr:nvSpPr>
      <xdr:spPr>
        <a:xfrm>
          <a:off x="6235700" y="330200"/>
          <a:ext cx="5181600" cy="6781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r>
            <a:rPr lang="en-US" sz="1400"/>
            <a:t># Get Data ####</a:t>
          </a:r>
        </a:p>
        <a:p>
          <a:r>
            <a:rPr lang="en-US" sz="1400"/>
            <a:t>library(arules)</a:t>
          </a:r>
        </a:p>
        <a:p>
          <a:r>
            <a:rPr lang="en-US" sz="1400"/>
            <a:t>library(readxl)</a:t>
          </a:r>
        </a:p>
        <a:p>
          <a:endParaRPr lang="en-US" sz="1400"/>
        </a:p>
        <a:p>
          <a:r>
            <a:rPr lang="en-US" sz="1400"/>
            <a:t># Reading Method: Basket ####</a:t>
          </a:r>
        </a:p>
        <a:p>
          <a:r>
            <a:rPr lang="en-US" sz="1400"/>
            <a:t>d &lt;- read_excel("ML4RM_Class7.xlsm", </a:t>
          </a:r>
        </a:p>
        <a:p>
          <a:r>
            <a:rPr lang="en-US" sz="1400"/>
            <a:t>                sheet = "TransactionsData_v2",col_names = F)</a:t>
          </a:r>
        </a:p>
        <a:p>
          <a:endParaRPr lang="en-US" sz="1400"/>
        </a:p>
        <a:p>
          <a:r>
            <a:rPr lang="en-US" sz="1400"/>
            <a:t>write.csv(d,'d_basket_temp.csv',row.names = F)</a:t>
          </a:r>
        </a:p>
        <a:p>
          <a:r>
            <a:rPr lang="en-US" sz="1400"/>
            <a:t>transactions_data = read.transactions(file = 'd_basket_temp.csv',</a:t>
          </a:r>
        </a:p>
        <a:p>
          <a:r>
            <a:rPr lang="en-US" sz="1400"/>
            <a:t>                                      format = 'basket',</a:t>
          </a:r>
        </a:p>
        <a:p>
          <a:r>
            <a:rPr lang="en-US" sz="1400"/>
            <a:t>                                      sep = ',',</a:t>
          </a:r>
        </a:p>
        <a:p>
          <a:r>
            <a:rPr lang="en-US" sz="1400"/>
            <a:t>                                      header = T)</a:t>
          </a:r>
        </a:p>
        <a:p>
          <a:r>
            <a:rPr lang="en-US" sz="1400"/>
            <a:t>inspect(transactions_data)</a:t>
          </a:r>
        </a:p>
        <a:p>
          <a:endParaRPr lang="en-US" sz="1400"/>
        </a:p>
      </xdr:txBody>
    </xdr:sp>
    <xdr:clientData/>
  </xdr:twoCellAnchor>
  <xdr:twoCellAnchor>
    <xdr:from>
      <xdr:col>14</xdr:col>
      <xdr:colOff>457200</xdr:colOff>
      <xdr:row>1</xdr:row>
      <xdr:rowOff>0</xdr:rowOff>
    </xdr:from>
    <xdr:to>
      <xdr:col>20</xdr:col>
      <xdr:colOff>685800</xdr:colOff>
      <xdr:row>21</xdr:row>
      <xdr:rowOff>177800</xdr:rowOff>
    </xdr:to>
    <xdr:sp macro="" textlink="">
      <xdr:nvSpPr>
        <xdr:cNvPr id="4" name="TextBox 3">
          <a:extLst>
            <a:ext uri="{FF2B5EF4-FFF2-40B4-BE49-F238E27FC236}">
              <a16:creationId xmlns:a16="http://schemas.microsoft.com/office/drawing/2014/main" id="{00000000-0008-0000-3200-000004000000}"/>
            </a:ext>
          </a:extLst>
        </xdr:cNvPr>
        <xdr:cNvSpPr txBox="1"/>
      </xdr:nvSpPr>
      <xdr:spPr>
        <a:xfrm>
          <a:off x="11645900" y="330200"/>
          <a:ext cx="5181600" cy="6781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r>
            <a:rPr lang="en-US" sz="1400"/>
            <a:t># Fit ####</a:t>
          </a:r>
        </a:p>
        <a:p>
          <a:r>
            <a:rPr lang="en-US" sz="1400"/>
            <a:t>fit_aa &lt;- apriori(transactions_data,</a:t>
          </a:r>
        </a:p>
        <a:p>
          <a:r>
            <a:rPr lang="en-US" sz="1400"/>
            <a:t>                  parameter = list(support = 0.001,</a:t>
          </a:r>
        </a:p>
        <a:p>
          <a:r>
            <a:rPr lang="en-US" sz="1400"/>
            <a:t>                                   confidence = 0.001))</a:t>
          </a:r>
        </a:p>
        <a:p>
          <a:r>
            <a:rPr lang="en-US" sz="1400"/>
            <a:t>inspect(fit_aa)</a:t>
          </a:r>
        </a:p>
        <a:p>
          <a:r>
            <a:rPr lang="en-US" sz="1400"/>
            <a:t>inspect(sort(fit_aa, by = "confidence"))</a:t>
          </a:r>
        </a:p>
        <a:p>
          <a:endParaRPr lang="en-US" sz="14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xdr:col>
      <xdr:colOff>38100</xdr:colOff>
      <xdr:row>1</xdr:row>
      <xdr:rowOff>25400</xdr:rowOff>
    </xdr:from>
    <xdr:to>
      <xdr:col>10</xdr:col>
      <xdr:colOff>25400</xdr:colOff>
      <xdr:row>21</xdr:row>
      <xdr:rowOff>203200</xdr:rowOff>
    </xdr:to>
    <xdr:sp macro="" textlink="">
      <xdr:nvSpPr>
        <xdr:cNvPr id="2" name="TextBox 1">
          <a:extLst>
            <a:ext uri="{FF2B5EF4-FFF2-40B4-BE49-F238E27FC236}">
              <a16:creationId xmlns:a16="http://schemas.microsoft.com/office/drawing/2014/main" id="{00000000-0008-0000-3300-000002000000}"/>
            </a:ext>
          </a:extLst>
        </xdr:cNvPr>
        <xdr:cNvSpPr txBox="1"/>
      </xdr:nvSpPr>
      <xdr:spPr>
        <a:xfrm>
          <a:off x="673100" y="355600"/>
          <a:ext cx="7239000" cy="6781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2000"/>
        </a:p>
        <a:p>
          <a:r>
            <a:rPr lang="en-US" sz="2000"/>
            <a:t># Setup ####</a:t>
          </a:r>
        </a:p>
        <a:p>
          <a:r>
            <a:rPr lang="en-US" sz="2000"/>
            <a:t># install.packages("arules")</a:t>
          </a:r>
        </a:p>
        <a:p>
          <a:r>
            <a:rPr lang="en-US" sz="2000"/>
            <a:t># install.packages("arulesViz")</a:t>
          </a:r>
        </a:p>
        <a:p>
          <a:endParaRPr lang="en-US" sz="2000"/>
        </a:p>
        <a:p>
          <a:r>
            <a:rPr lang="en-US" sz="2000"/>
            <a:t>library(arules)</a:t>
          </a:r>
        </a:p>
        <a:p>
          <a:r>
            <a:rPr lang="en-US" sz="2000"/>
            <a:t>data('Groceries',package = 'arules')</a:t>
          </a:r>
        </a:p>
        <a:p>
          <a:r>
            <a:rPr lang="en-US" sz="2000"/>
            <a:t>class(Groceries)</a:t>
          </a:r>
        </a:p>
        <a:p>
          <a:r>
            <a:rPr lang="en-US" sz="2000"/>
            <a:t>inspect(head(Groceries))</a:t>
          </a:r>
        </a:p>
        <a:p>
          <a:endParaRPr lang="en-US" sz="2000"/>
        </a:p>
        <a:p>
          <a:r>
            <a:rPr lang="en-US" sz="2000"/>
            <a:t># Fit ####</a:t>
          </a:r>
        </a:p>
        <a:p>
          <a:r>
            <a:rPr lang="en-US" sz="2000"/>
            <a:t>fit_aa &lt;- apriori(Groceries,</a:t>
          </a:r>
        </a:p>
        <a:p>
          <a:r>
            <a:rPr lang="en-US" sz="2000"/>
            <a:t>                  parameter = list(support = 0.01,</a:t>
          </a:r>
        </a:p>
        <a:p>
          <a:r>
            <a:rPr lang="en-US" sz="2000"/>
            <a:t>                                   confidence = 0.5))</a:t>
          </a:r>
        </a:p>
        <a:p>
          <a:endParaRPr lang="en-US" sz="2000"/>
        </a:p>
        <a:p>
          <a:r>
            <a:rPr lang="en-US" sz="2000"/>
            <a:t>inspect(head(sort(fit_aa, by = "confidence"), 15))</a:t>
          </a:r>
        </a:p>
        <a:p>
          <a:endParaRPr lang="en-US" sz="2000"/>
        </a:p>
        <a:p>
          <a:r>
            <a:rPr lang="en-US" sz="2000"/>
            <a:t>fit_aa_butter &lt;- apriori(data=Groceries, </a:t>
          </a:r>
        </a:p>
        <a:p>
          <a:r>
            <a:rPr lang="en-US" sz="2000"/>
            <a:t>                           parameter=list(supp = 0.001,</a:t>
          </a:r>
        </a:p>
        <a:p>
          <a:r>
            <a:rPr lang="en-US" sz="2000"/>
            <a:t>                                          conf = 0.08), </a:t>
          </a:r>
        </a:p>
        <a:p>
          <a:r>
            <a:rPr lang="en-US" sz="2000"/>
            <a:t>                           appearance = list(rhs="butter"))</a:t>
          </a:r>
        </a:p>
        <a:p>
          <a:endParaRPr lang="en-US" sz="2000"/>
        </a:p>
        <a:p>
          <a:endParaRPr lang="en-US" sz="2000"/>
        </a:p>
        <a:p>
          <a:endParaRPr lang="en-US" sz="2000"/>
        </a:p>
      </xdr:txBody>
    </xdr:sp>
    <xdr:clientData/>
  </xdr:twoCellAnchor>
</xdr:wsDr>
</file>

<file path=xl/drawings/drawing19.xml><?xml version="1.0" encoding="utf-8"?>
<xdr:wsDr xmlns:xdr="http://schemas.openxmlformats.org/drawingml/2006/spreadsheetDrawing" xmlns:a="http://schemas.openxmlformats.org/drawingml/2006/main">
  <xdr:twoCellAnchor editAs="oneCell">
    <xdr:from>
      <xdr:col>2</xdr:col>
      <xdr:colOff>50800</xdr:colOff>
      <xdr:row>0</xdr:row>
      <xdr:rowOff>254000</xdr:rowOff>
    </xdr:from>
    <xdr:to>
      <xdr:col>15</xdr:col>
      <xdr:colOff>768265</xdr:colOff>
      <xdr:row>23</xdr:row>
      <xdr:rowOff>25400</xdr:rowOff>
    </xdr:to>
    <xdr:pic>
      <xdr:nvPicPr>
        <xdr:cNvPr id="2" name="Picture 1">
          <a:extLst>
            <a:ext uri="{FF2B5EF4-FFF2-40B4-BE49-F238E27FC236}">
              <a16:creationId xmlns:a16="http://schemas.microsoft.com/office/drawing/2014/main" id="{00000000-0008-0000-3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01800" y="254000"/>
          <a:ext cx="11448965" cy="736600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6</xdr:col>
      <xdr:colOff>254000</xdr:colOff>
      <xdr:row>2</xdr:row>
      <xdr:rowOff>266700</xdr:rowOff>
    </xdr:from>
    <xdr:to>
      <xdr:col>20</xdr:col>
      <xdr:colOff>292100</xdr:colOff>
      <xdr:row>23</xdr:row>
      <xdr:rowOff>254000</xdr:rowOff>
    </xdr:to>
    <xdr:graphicFrame macro="">
      <xdr:nvGraphicFramePr>
        <xdr:cNvPr id="2" name="Chart 1">
          <a:extLst>
            <a:ext uri="{FF2B5EF4-FFF2-40B4-BE49-F238E27FC236}">
              <a16:creationId xmlns:a16="http://schemas.microsoft.com/office/drawing/2014/main" id="{00000000-0008-0000-3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editAs="oneCell">
    <xdr:from>
      <xdr:col>4</xdr:col>
      <xdr:colOff>825499</xdr:colOff>
      <xdr:row>2</xdr:row>
      <xdr:rowOff>0</xdr:rowOff>
    </xdr:from>
    <xdr:to>
      <xdr:col>18</xdr:col>
      <xdr:colOff>717464</xdr:colOff>
      <xdr:row>38</xdr:row>
      <xdr:rowOff>50800</xdr:rowOff>
    </xdr:to>
    <xdr:pic>
      <xdr:nvPicPr>
        <xdr:cNvPr id="2" name="Picture 1">
          <a:extLst>
            <a:ext uri="{FF2B5EF4-FFF2-40B4-BE49-F238E27FC236}">
              <a16:creationId xmlns:a16="http://schemas.microsoft.com/office/drawing/2014/main" id="{00000000-0008-0000-3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27499" y="406400"/>
          <a:ext cx="11448965" cy="736600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xdr:col>
      <xdr:colOff>462580</xdr:colOff>
      <xdr:row>1</xdr:row>
      <xdr:rowOff>273880</xdr:rowOff>
    </xdr:from>
    <xdr:to>
      <xdr:col>2</xdr:col>
      <xdr:colOff>379760</xdr:colOff>
      <xdr:row>3</xdr:row>
      <xdr:rowOff>231480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3B00-000002000000}"/>
                </a:ext>
              </a:extLst>
            </xdr14:cNvPr>
            <xdr14:cNvContentPartPr/>
          </xdr14:nvContentPartPr>
          <xdr14:nvPr macro=""/>
          <xdr14:xfrm>
            <a:off x="1288080" y="604080"/>
            <a:ext cx="742680" cy="770400"/>
          </xdr14:xfrm>
        </xdr:contentPart>
      </mc:Choice>
      <mc:Fallback xmlns="">
        <xdr:pic>
          <xdr:nvPicPr>
            <xdr:cNvPr id="2" name="Ink 1">
              <a:extLst>
                <a:ext uri="{FF2B5EF4-FFF2-40B4-BE49-F238E27FC236}">
                  <a16:creationId xmlns:a16="http://schemas.microsoft.com/office/drawing/2014/main" id="{FECCC78C-C202-8E4F-B51A-A41CE526D5B3}"/>
                </a:ext>
              </a:extLst>
            </xdr:cNvPr>
            <xdr:cNvPicPr/>
          </xdr:nvPicPr>
          <xdr:blipFill>
            <a:blip xmlns:r="http://schemas.openxmlformats.org/officeDocument/2006/relationships" r:embed="rId2"/>
            <a:stretch>
              <a:fillRect/>
            </a:stretch>
          </xdr:blipFill>
          <xdr:spPr>
            <a:xfrm>
              <a:off x="1280650" y="596520"/>
              <a:ext cx="757541" cy="785520"/>
            </a:xfrm>
            <a:prstGeom prst="rect">
              <a:avLst/>
            </a:prstGeom>
          </xdr:spPr>
        </xdr:pic>
      </mc:Fallback>
    </mc:AlternateContent>
    <xdr:clientData/>
  </xdr:twoCellAnchor>
  <xdr:twoCellAnchor editAs="oneCell">
    <xdr:from>
      <xdr:col>2</xdr:col>
      <xdr:colOff>301280</xdr:colOff>
      <xdr:row>2</xdr:row>
      <xdr:rowOff>20720</xdr:rowOff>
    </xdr:from>
    <xdr:to>
      <xdr:col>2</xdr:col>
      <xdr:colOff>621680</xdr:colOff>
      <xdr:row>4</xdr:row>
      <xdr:rowOff>96520</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3B00-000003000000}"/>
                </a:ext>
              </a:extLst>
            </xdr14:cNvPr>
            <xdr14:cNvContentPartPr/>
          </xdr14:nvContentPartPr>
          <xdr14:nvPr macro=""/>
          <xdr14:xfrm>
            <a:off x="1952280" y="681120"/>
            <a:ext cx="320400" cy="736200"/>
          </xdr14:xfrm>
        </xdr:contentPart>
      </mc:Choice>
      <mc:Fallback xmlns="">
        <xdr:pic>
          <xdr:nvPicPr>
            <xdr:cNvPr id="3" name="Ink 2">
              <a:extLst>
                <a:ext uri="{FF2B5EF4-FFF2-40B4-BE49-F238E27FC236}">
                  <a16:creationId xmlns:a16="http://schemas.microsoft.com/office/drawing/2014/main" id="{F4E79DBF-BBE8-6547-95DD-EA6B02AF6BDA}"/>
                </a:ext>
              </a:extLst>
            </xdr:cNvPr>
            <xdr:cNvPicPr/>
          </xdr:nvPicPr>
          <xdr:blipFill>
            <a:blip xmlns:r="http://schemas.openxmlformats.org/officeDocument/2006/relationships" r:embed="rId4"/>
            <a:stretch>
              <a:fillRect/>
            </a:stretch>
          </xdr:blipFill>
          <xdr:spPr>
            <a:xfrm>
              <a:off x="1944720" y="673560"/>
              <a:ext cx="335520" cy="751320"/>
            </a:xfrm>
            <a:prstGeom prst="rect">
              <a:avLst/>
            </a:prstGeom>
          </xdr:spPr>
        </xdr:pic>
      </mc:Fallback>
    </mc:AlternateContent>
    <xdr:clientData/>
  </xdr:twoCellAnchor>
  <xdr:twoCellAnchor editAs="oneCell">
    <xdr:from>
      <xdr:col>1</xdr:col>
      <xdr:colOff>28420</xdr:colOff>
      <xdr:row>4</xdr:row>
      <xdr:rowOff>142600</xdr:rowOff>
    </xdr:from>
    <xdr:to>
      <xdr:col>1</xdr:col>
      <xdr:colOff>485980</xdr:colOff>
      <xdr:row>5</xdr:row>
      <xdr:rowOff>300200</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4" name="Ink 3">
              <a:extLst>
                <a:ext uri="{FF2B5EF4-FFF2-40B4-BE49-F238E27FC236}">
                  <a16:creationId xmlns:a16="http://schemas.microsoft.com/office/drawing/2014/main" id="{00000000-0008-0000-3B00-000004000000}"/>
                </a:ext>
              </a:extLst>
            </xdr14:cNvPr>
            <xdr14:cNvContentPartPr/>
          </xdr14:nvContentPartPr>
          <xdr14:nvPr macro=""/>
          <xdr14:xfrm>
            <a:off x="853920" y="1463400"/>
            <a:ext cx="457560" cy="487800"/>
          </xdr14:xfrm>
        </xdr:contentPart>
      </mc:Choice>
      <mc:Fallback xmlns="">
        <xdr:pic>
          <xdr:nvPicPr>
            <xdr:cNvPr id="4" name="Ink 3">
              <a:extLst>
                <a:ext uri="{FF2B5EF4-FFF2-40B4-BE49-F238E27FC236}">
                  <a16:creationId xmlns:a16="http://schemas.microsoft.com/office/drawing/2014/main" id="{E0129F56-7957-1740-B381-7642DFBB1022}"/>
                </a:ext>
              </a:extLst>
            </xdr:cNvPr>
            <xdr:cNvPicPr/>
          </xdr:nvPicPr>
          <xdr:blipFill>
            <a:blip xmlns:r="http://schemas.openxmlformats.org/officeDocument/2006/relationships" r:embed="rId6"/>
            <a:stretch>
              <a:fillRect/>
            </a:stretch>
          </xdr:blipFill>
          <xdr:spPr>
            <a:xfrm>
              <a:off x="846360" y="1455840"/>
              <a:ext cx="472680" cy="502560"/>
            </a:xfrm>
            <a:prstGeom prst="rect">
              <a:avLst/>
            </a:prstGeom>
          </xdr:spPr>
        </xdr:pic>
      </mc:Fallback>
    </mc:AlternateContent>
    <xdr:clientData/>
  </xdr:twoCellAnchor>
  <xdr:twoCellAnchor editAs="oneCell">
    <xdr:from>
      <xdr:col>2</xdr:col>
      <xdr:colOff>260240</xdr:colOff>
      <xdr:row>4</xdr:row>
      <xdr:rowOff>177160</xdr:rowOff>
    </xdr:from>
    <xdr:to>
      <xdr:col>2</xdr:col>
      <xdr:colOff>751640</xdr:colOff>
      <xdr:row>5</xdr:row>
      <xdr:rowOff>303080</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5" name="Ink 4">
              <a:extLst>
                <a:ext uri="{FF2B5EF4-FFF2-40B4-BE49-F238E27FC236}">
                  <a16:creationId xmlns:a16="http://schemas.microsoft.com/office/drawing/2014/main" id="{00000000-0008-0000-3B00-000005000000}"/>
                </a:ext>
              </a:extLst>
            </xdr14:cNvPr>
            <xdr14:cNvContentPartPr/>
          </xdr14:nvContentPartPr>
          <xdr14:nvPr macro=""/>
          <xdr14:xfrm>
            <a:off x="1911240" y="1497960"/>
            <a:ext cx="491400" cy="456120"/>
          </xdr14:xfrm>
        </xdr:contentPart>
      </mc:Choice>
      <mc:Fallback xmlns="">
        <xdr:pic>
          <xdr:nvPicPr>
            <xdr:cNvPr id="5" name="Ink 4">
              <a:extLst>
                <a:ext uri="{FF2B5EF4-FFF2-40B4-BE49-F238E27FC236}">
                  <a16:creationId xmlns:a16="http://schemas.microsoft.com/office/drawing/2014/main" id="{6BECB3CE-0098-7741-AEC5-4BF01C14A241}"/>
                </a:ext>
              </a:extLst>
            </xdr:cNvPr>
            <xdr:cNvPicPr/>
          </xdr:nvPicPr>
          <xdr:blipFill>
            <a:blip xmlns:r="http://schemas.openxmlformats.org/officeDocument/2006/relationships" r:embed="rId8"/>
            <a:stretch>
              <a:fillRect/>
            </a:stretch>
          </xdr:blipFill>
          <xdr:spPr>
            <a:xfrm>
              <a:off x="1903680" y="1490760"/>
              <a:ext cx="506160" cy="470880"/>
            </a:xfrm>
            <a:prstGeom prst="rect">
              <a:avLst/>
            </a:prstGeom>
          </xdr:spPr>
        </xdr:pic>
      </mc:Fallback>
    </mc:AlternateContent>
    <xdr:clientData/>
  </xdr:twoCellAnchor>
  <xdr:twoCellAnchor editAs="oneCell">
    <xdr:from>
      <xdr:col>0</xdr:col>
      <xdr:colOff>502200</xdr:colOff>
      <xdr:row>6</xdr:row>
      <xdr:rowOff>25800</xdr:rowOff>
    </xdr:from>
    <xdr:to>
      <xdr:col>1</xdr:col>
      <xdr:colOff>177820</xdr:colOff>
      <xdr:row>7</xdr:row>
      <xdr:rowOff>154240</xdr:rowOff>
    </xdr:to>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6" name="Ink 5">
              <a:extLst>
                <a:ext uri="{FF2B5EF4-FFF2-40B4-BE49-F238E27FC236}">
                  <a16:creationId xmlns:a16="http://schemas.microsoft.com/office/drawing/2014/main" id="{00000000-0008-0000-3B00-000006000000}"/>
                </a:ext>
              </a:extLst>
            </xdr14:cNvPr>
            <xdr14:cNvContentPartPr/>
          </xdr14:nvContentPartPr>
          <xdr14:nvPr macro=""/>
          <xdr14:xfrm>
            <a:off x="502200" y="2007000"/>
            <a:ext cx="501120" cy="458640"/>
          </xdr14:xfrm>
        </xdr:contentPart>
      </mc:Choice>
      <mc:Fallback xmlns="">
        <xdr:pic>
          <xdr:nvPicPr>
            <xdr:cNvPr id="6" name="Ink 5">
              <a:extLst>
                <a:ext uri="{FF2B5EF4-FFF2-40B4-BE49-F238E27FC236}">
                  <a16:creationId xmlns:a16="http://schemas.microsoft.com/office/drawing/2014/main" id="{5C7EA0A0-9CD1-6C41-B0D3-38BF13F989BB}"/>
                </a:ext>
              </a:extLst>
            </xdr:cNvPr>
            <xdr:cNvPicPr/>
          </xdr:nvPicPr>
          <xdr:blipFill>
            <a:blip xmlns:r="http://schemas.openxmlformats.org/officeDocument/2006/relationships" r:embed="rId10"/>
            <a:stretch>
              <a:fillRect/>
            </a:stretch>
          </xdr:blipFill>
          <xdr:spPr>
            <a:xfrm>
              <a:off x="494640" y="1999440"/>
              <a:ext cx="516240" cy="473400"/>
            </a:xfrm>
            <a:prstGeom prst="rect">
              <a:avLst/>
            </a:prstGeom>
          </xdr:spPr>
        </xdr:pic>
      </mc:Fallback>
    </mc:AlternateContent>
    <xdr:clientData/>
  </xdr:twoCellAnchor>
  <xdr:twoCellAnchor editAs="oneCell">
    <xdr:from>
      <xdr:col>1</xdr:col>
      <xdr:colOff>251980</xdr:colOff>
      <xdr:row>5</xdr:row>
      <xdr:rowOff>313880</xdr:rowOff>
    </xdr:from>
    <xdr:to>
      <xdr:col>1</xdr:col>
      <xdr:colOff>772180</xdr:colOff>
      <xdr:row>7</xdr:row>
      <xdr:rowOff>205720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7" name="Ink 6">
              <a:extLst>
                <a:ext uri="{FF2B5EF4-FFF2-40B4-BE49-F238E27FC236}">
                  <a16:creationId xmlns:a16="http://schemas.microsoft.com/office/drawing/2014/main" id="{00000000-0008-0000-3B00-000007000000}"/>
                </a:ext>
              </a:extLst>
            </xdr14:cNvPr>
            <xdr14:cNvContentPartPr/>
          </xdr14:nvContentPartPr>
          <xdr14:nvPr macro=""/>
          <xdr14:xfrm>
            <a:off x="1077480" y="1964880"/>
            <a:ext cx="520200" cy="552240"/>
          </xdr14:xfrm>
        </xdr:contentPart>
      </mc:Choice>
      <mc:Fallback xmlns="">
        <xdr:pic>
          <xdr:nvPicPr>
            <xdr:cNvPr id="7" name="Ink 6">
              <a:extLst>
                <a:ext uri="{FF2B5EF4-FFF2-40B4-BE49-F238E27FC236}">
                  <a16:creationId xmlns:a16="http://schemas.microsoft.com/office/drawing/2014/main" id="{DBB435D4-5ADA-7448-8A3E-2BD24391207F}"/>
                </a:ext>
              </a:extLst>
            </xdr:cNvPr>
            <xdr:cNvPicPr/>
          </xdr:nvPicPr>
          <xdr:blipFill>
            <a:blip xmlns:r="http://schemas.openxmlformats.org/officeDocument/2006/relationships" r:embed="rId12"/>
            <a:stretch>
              <a:fillRect/>
            </a:stretch>
          </xdr:blipFill>
          <xdr:spPr>
            <a:xfrm>
              <a:off x="1069920" y="1957320"/>
              <a:ext cx="535320" cy="567000"/>
            </a:xfrm>
            <a:prstGeom prst="rect">
              <a:avLst/>
            </a:prstGeom>
          </xdr:spPr>
        </xdr:pic>
      </mc:Fallback>
    </mc:AlternateContent>
    <xdr:clientData/>
  </xdr:twoCellAnchor>
  <xdr:twoCellAnchor editAs="oneCell">
    <xdr:from>
      <xdr:col>2</xdr:col>
      <xdr:colOff>76280</xdr:colOff>
      <xdr:row>5</xdr:row>
      <xdr:rowOff>205520</xdr:rowOff>
    </xdr:from>
    <xdr:to>
      <xdr:col>2</xdr:col>
      <xdr:colOff>488120</xdr:colOff>
      <xdr:row>7</xdr:row>
      <xdr:rowOff>118240</xdr:rowOff>
    </xdr:to>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8" name="Ink 7">
              <a:extLst>
                <a:ext uri="{FF2B5EF4-FFF2-40B4-BE49-F238E27FC236}">
                  <a16:creationId xmlns:a16="http://schemas.microsoft.com/office/drawing/2014/main" id="{00000000-0008-0000-3B00-000008000000}"/>
                </a:ext>
              </a:extLst>
            </xdr14:cNvPr>
            <xdr14:cNvContentPartPr/>
          </xdr14:nvContentPartPr>
          <xdr14:nvPr macro=""/>
          <xdr14:xfrm>
            <a:off x="1727280" y="1856520"/>
            <a:ext cx="411840" cy="573120"/>
          </xdr14:xfrm>
        </xdr:contentPart>
      </mc:Choice>
      <mc:Fallback xmlns="">
        <xdr:pic>
          <xdr:nvPicPr>
            <xdr:cNvPr id="8" name="Ink 7">
              <a:extLst>
                <a:ext uri="{FF2B5EF4-FFF2-40B4-BE49-F238E27FC236}">
                  <a16:creationId xmlns:a16="http://schemas.microsoft.com/office/drawing/2014/main" id="{16D18143-7F5D-054C-9C93-F2441B5E0709}"/>
                </a:ext>
              </a:extLst>
            </xdr:cNvPr>
            <xdr:cNvPicPr/>
          </xdr:nvPicPr>
          <xdr:blipFill>
            <a:blip xmlns:r="http://schemas.openxmlformats.org/officeDocument/2006/relationships" r:embed="rId14"/>
            <a:stretch>
              <a:fillRect/>
            </a:stretch>
          </xdr:blipFill>
          <xdr:spPr>
            <a:xfrm>
              <a:off x="1719720" y="1848960"/>
              <a:ext cx="426960" cy="588240"/>
            </a:xfrm>
            <a:prstGeom prst="rect">
              <a:avLst/>
            </a:prstGeom>
          </xdr:spPr>
        </xdr:pic>
      </mc:Fallback>
    </mc:AlternateContent>
    <xdr:clientData/>
  </xdr:twoCellAnchor>
  <xdr:twoCellAnchor editAs="oneCell">
    <xdr:from>
      <xdr:col>0</xdr:col>
      <xdr:colOff>761040</xdr:colOff>
      <xdr:row>7</xdr:row>
      <xdr:rowOff>198520</xdr:rowOff>
    </xdr:from>
    <xdr:to>
      <xdr:col>1</xdr:col>
      <xdr:colOff>485620</xdr:colOff>
      <xdr:row>9</xdr:row>
      <xdr:rowOff>78840</xdr:rowOff>
    </xdr:to>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9" name="Ink 8">
              <a:extLst>
                <a:ext uri="{FF2B5EF4-FFF2-40B4-BE49-F238E27FC236}">
                  <a16:creationId xmlns:a16="http://schemas.microsoft.com/office/drawing/2014/main" id="{00000000-0008-0000-3B00-000009000000}"/>
                </a:ext>
              </a:extLst>
            </xdr14:cNvPr>
            <xdr14:cNvContentPartPr/>
          </xdr14:nvContentPartPr>
          <xdr14:nvPr macro=""/>
          <xdr14:xfrm>
            <a:off x="761040" y="2509920"/>
            <a:ext cx="550080" cy="540720"/>
          </xdr14:xfrm>
        </xdr:contentPart>
      </mc:Choice>
      <mc:Fallback xmlns="">
        <xdr:pic>
          <xdr:nvPicPr>
            <xdr:cNvPr id="9" name="Ink 8">
              <a:extLst>
                <a:ext uri="{FF2B5EF4-FFF2-40B4-BE49-F238E27FC236}">
                  <a16:creationId xmlns:a16="http://schemas.microsoft.com/office/drawing/2014/main" id="{56171555-D03B-0247-82C1-F674DE14F07A}"/>
                </a:ext>
              </a:extLst>
            </xdr:cNvPr>
            <xdr:cNvPicPr/>
          </xdr:nvPicPr>
          <xdr:blipFill>
            <a:blip xmlns:r="http://schemas.openxmlformats.org/officeDocument/2006/relationships" r:embed="rId16"/>
            <a:stretch>
              <a:fillRect/>
            </a:stretch>
          </xdr:blipFill>
          <xdr:spPr>
            <a:xfrm>
              <a:off x="753654" y="2502360"/>
              <a:ext cx="564852" cy="555840"/>
            </a:xfrm>
            <a:prstGeom prst="rect">
              <a:avLst/>
            </a:prstGeom>
          </xdr:spPr>
        </xdr:pic>
      </mc:Fallback>
    </mc:AlternateContent>
    <xdr:clientData/>
  </xdr:twoCellAnchor>
  <xdr:twoCellAnchor editAs="oneCell">
    <xdr:from>
      <xdr:col>2</xdr:col>
      <xdr:colOff>226760</xdr:colOff>
      <xdr:row>7</xdr:row>
      <xdr:rowOff>90160</xdr:rowOff>
    </xdr:from>
    <xdr:to>
      <xdr:col>2</xdr:col>
      <xdr:colOff>636080</xdr:colOff>
      <xdr:row>9</xdr:row>
      <xdr:rowOff>35280</xdr:rowOff>
    </xdr:to>
    <mc:AlternateContent xmlns:mc="http://schemas.openxmlformats.org/markup-compatibility/2006" xmlns:xdr14="http://schemas.microsoft.com/office/excel/2010/spreadsheetDrawing">
      <mc:Choice Requires="xdr14">
        <xdr:contentPart xmlns:r="http://schemas.openxmlformats.org/officeDocument/2006/relationships" r:id="rId17">
          <xdr14:nvContentPartPr>
            <xdr14:cNvPr id="10" name="Ink 9">
              <a:extLst>
                <a:ext uri="{FF2B5EF4-FFF2-40B4-BE49-F238E27FC236}">
                  <a16:creationId xmlns:a16="http://schemas.microsoft.com/office/drawing/2014/main" id="{00000000-0008-0000-3B00-00000A000000}"/>
                </a:ext>
              </a:extLst>
            </xdr14:cNvPr>
            <xdr14:cNvContentPartPr/>
          </xdr14:nvContentPartPr>
          <xdr14:nvPr macro=""/>
          <xdr14:xfrm>
            <a:off x="1877760" y="2401560"/>
            <a:ext cx="409320" cy="605520"/>
          </xdr14:xfrm>
        </xdr:contentPart>
      </mc:Choice>
      <mc:Fallback xmlns="">
        <xdr:pic>
          <xdr:nvPicPr>
            <xdr:cNvPr id="10" name="Ink 9">
              <a:extLst>
                <a:ext uri="{FF2B5EF4-FFF2-40B4-BE49-F238E27FC236}">
                  <a16:creationId xmlns:a16="http://schemas.microsoft.com/office/drawing/2014/main" id="{B9C4CF41-1D01-3641-BF6A-AF00E398DF6A}"/>
                </a:ext>
              </a:extLst>
            </xdr:cNvPr>
            <xdr:cNvPicPr/>
          </xdr:nvPicPr>
          <xdr:blipFill>
            <a:blip xmlns:r="http://schemas.openxmlformats.org/officeDocument/2006/relationships" r:embed="rId18"/>
            <a:stretch>
              <a:fillRect/>
            </a:stretch>
          </xdr:blipFill>
          <xdr:spPr>
            <a:xfrm>
              <a:off x="1870200" y="2394000"/>
              <a:ext cx="424440" cy="620640"/>
            </a:xfrm>
            <a:prstGeom prst="rect">
              <a:avLst/>
            </a:prstGeom>
          </xdr:spPr>
        </xdr:pic>
      </mc:Fallback>
    </mc:AlternateContent>
    <xdr:clientData/>
  </xdr:twoCellAnchor>
  <xdr:twoCellAnchor editAs="oneCell">
    <xdr:from>
      <xdr:col>0</xdr:col>
      <xdr:colOff>424080</xdr:colOff>
      <xdr:row>7</xdr:row>
      <xdr:rowOff>249640</xdr:rowOff>
    </xdr:from>
    <xdr:to>
      <xdr:col>0</xdr:col>
      <xdr:colOff>430560</xdr:colOff>
      <xdr:row>8</xdr:row>
      <xdr:rowOff>83960</xdr:rowOff>
    </xdr:to>
    <mc:AlternateContent xmlns:mc="http://schemas.openxmlformats.org/markup-compatibility/2006" xmlns:xdr14="http://schemas.microsoft.com/office/excel/2010/spreadsheetDrawing">
      <mc:Choice Requires="xdr14">
        <xdr:contentPart xmlns:r="http://schemas.openxmlformats.org/officeDocument/2006/relationships" r:id="rId19">
          <xdr14:nvContentPartPr>
            <xdr14:cNvPr id="11" name="Ink 10">
              <a:extLst>
                <a:ext uri="{FF2B5EF4-FFF2-40B4-BE49-F238E27FC236}">
                  <a16:creationId xmlns:a16="http://schemas.microsoft.com/office/drawing/2014/main" id="{00000000-0008-0000-3B00-00000B000000}"/>
                </a:ext>
              </a:extLst>
            </xdr14:cNvPr>
            <xdr14:cNvContentPartPr/>
          </xdr14:nvContentPartPr>
          <xdr14:nvPr macro=""/>
          <xdr14:xfrm>
            <a:off x="424080" y="2561040"/>
            <a:ext cx="6480" cy="164520"/>
          </xdr14:xfrm>
        </xdr:contentPart>
      </mc:Choice>
      <mc:Fallback xmlns="">
        <xdr:pic>
          <xdr:nvPicPr>
            <xdr:cNvPr id="11" name="Ink 10">
              <a:extLst>
                <a:ext uri="{FF2B5EF4-FFF2-40B4-BE49-F238E27FC236}">
                  <a16:creationId xmlns:a16="http://schemas.microsoft.com/office/drawing/2014/main" id="{BE7138D2-6F7B-0044-89B1-8686D4FA7EDE}"/>
                </a:ext>
              </a:extLst>
            </xdr:cNvPr>
            <xdr:cNvPicPr/>
          </xdr:nvPicPr>
          <xdr:blipFill>
            <a:blip xmlns:r="http://schemas.openxmlformats.org/officeDocument/2006/relationships" r:embed="rId20"/>
            <a:stretch>
              <a:fillRect/>
            </a:stretch>
          </xdr:blipFill>
          <xdr:spPr>
            <a:xfrm>
              <a:off x="408960" y="2545920"/>
              <a:ext cx="37080" cy="195120"/>
            </a:xfrm>
            <a:prstGeom prst="rect">
              <a:avLst/>
            </a:prstGeom>
          </xdr:spPr>
        </xdr:pic>
      </mc:Fallback>
    </mc:AlternateContent>
    <xdr:clientData/>
  </xdr:twoCellAnchor>
  <xdr:twoCellAnchor editAs="oneCell">
    <xdr:from>
      <xdr:col>0</xdr:col>
      <xdr:colOff>657720</xdr:colOff>
      <xdr:row>9</xdr:row>
      <xdr:rowOff>136080</xdr:rowOff>
    </xdr:from>
    <xdr:to>
      <xdr:col>1</xdr:col>
      <xdr:colOff>38500</xdr:colOff>
      <xdr:row>9</xdr:row>
      <xdr:rowOff>278280</xdr:rowOff>
    </xdr:to>
    <mc:AlternateContent xmlns:mc="http://schemas.openxmlformats.org/markup-compatibility/2006" xmlns:xdr14="http://schemas.microsoft.com/office/excel/2010/spreadsheetDrawing">
      <mc:Choice Requires="xdr14">
        <xdr:contentPart xmlns:r="http://schemas.openxmlformats.org/officeDocument/2006/relationships" r:id="rId21">
          <xdr14:nvContentPartPr>
            <xdr14:cNvPr id="12" name="Ink 11">
              <a:extLst>
                <a:ext uri="{FF2B5EF4-FFF2-40B4-BE49-F238E27FC236}">
                  <a16:creationId xmlns:a16="http://schemas.microsoft.com/office/drawing/2014/main" id="{00000000-0008-0000-3B00-00000C000000}"/>
                </a:ext>
              </a:extLst>
            </xdr14:cNvPr>
            <xdr14:cNvContentPartPr/>
          </xdr14:nvContentPartPr>
          <xdr14:nvPr macro=""/>
          <xdr14:xfrm>
            <a:off x="657720" y="3107880"/>
            <a:ext cx="206280" cy="142200"/>
          </xdr14:xfrm>
        </xdr:contentPart>
      </mc:Choice>
      <mc:Fallback xmlns="">
        <xdr:pic>
          <xdr:nvPicPr>
            <xdr:cNvPr id="12" name="Ink 11">
              <a:extLst>
                <a:ext uri="{FF2B5EF4-FFF2-40B4-BE49-F238E27FC236}">
                  <a16:creationId xmlns:a16="http://schemas.microsoft.com/office/drawing/2014/main" id="{ADC1DE33-9CF4-A941-9439-3D2EF5880C31}"/>
                </a:ext>
              </a:extLst>
            </xdr:cNvPr>
            <xdr:cNvPicPr/>
          </xdr:nvPicPr>
          <xdr:blipFill>
            <a:blip xmlns:r="http://schemas.openxmlformats.org/officeDocument/2006/relationships" r:embed="rId22"/>
            <a:stretch>
              <a:fillRect/>
            </a:stretch>
          </xdr:blipFill>
          <xdr:spPr>
            <a:xfrm>
              <a:off x="642240" y="3092760"/>
              <a:ext cx="236520" cy="172800"/>
            </a:xfrm>
            <a:prstGeom prst="rect">
              <a:avLst/>
            </a:prstGeom>
          </xdr:spPr>
        </xdr:pic>
      </mc:Fallback>
    </mc:AlternateContent>
    <xdr:clientData/>
  </xdr:twoCellAnchor>
  <xdr:twoCellAnchor editAs="oneCell">
    <xdr:from>
      <xdr:col>1</xdr:col>
      <xdr:colOff>327580</xdr:colOff>
      <xdr:row>9</xdr:row>
      <xdr:rowOff>161280</xdr:rowOff>
    </xdr:from>
    <xdr:to>
      <xdr:col>1</xdr:col>
      <xdr:colOff>459340</xdr:colOff>
      <xdr:row>9</xdr:row>
      <xdr:rowOff>330120</xdr:rowOff>
    </xdr:to>
    <mc:AlternateContent xmlns:mc="http://schemas.openxmlformats.org/markup-compatibility/2006" xmlns:xdr14="http://schemas.microsoft.com/office/excel/2010/spreadsheetDrawing">
      <mc:Choice Requires="xdr14">
        <xdr:contentPart xmlns:r="http://schemas.openxmlformats.org/officeDocument/2006/relationships" r:id="rId23">
          <xdr14:nvContentPartPr>
            <xdr14:cNvPr id="13" name="Ink 12">
              <a:extLst>
                <a:ext uri="{FF2B5EF4-FFF2-40B4-BE49-F238E27FC236}">
                  <a16:creationId xmlns:a16="http://schemas.microsoft.com/office/drawing/2014/main" id="{00000000-0008-0000-3B00-00000D000000}"/>
                </a:ext>
              </a:extLst>
            </xdr14:cNvPr>
            <xdr14:cNvContentPartPr/>
          </xdr14:nvContentPartPr>
          <xdr14:nvPr macro=""/>
          <xdr14:xfrm>
            <a:off x="1153080" y="3133080"/>
            <a:ext cx="131760" cy="168840"/>
          </xdr14:xfrm>
        </xdr:contentPart>
      </mc:Choice>
      <mc:Fallback xmlns="">
        <xdr:pic>
          <xdr:nvPicPr>
            <xdr:cNvPr id="13" name="Ink 12">
              <a:extLst>
                <a:ext uri="{FF2B5EF4-FFF2-40B4-BE49-F238E27FC236}">
                  <a16:creationId xmlns:a16="http://schemas.microsoft.com/office/drawing/2014/main" id="{9C129B79-0BCC-9145-8D5F-90AB71086D75}"/>
                </a:ext>
              </a:extLst>
            </xdr:cNvPr>
            <xdr:cNvPicPr/>
          </xdr:nvPicPr>
          <xdr:blipFill>
            <a:blip xmlns:r="http://schemas.openxmlformats.org/officeDocument/2006/relationships" r:embed="rId24"/>
            <a:stretch>
              <a:fillRect/>
            </a:stretch>
          </xdr:blipFill>
          <xdr:spPr>
            <a:xfrm>
              <a:off x="1137960" y="3117960"/>
              <a:ext cx="162000" cy="199440"/>
            </a:xfrm>
            <a:prstGeom prst="rect">
              <a:avLst/>
            </a:prstGeom>
          </xdr:spPr>
        </xdr:pic>
      </mc:Fallback>
    </mc:AlternateContent>
    <xdr:clientData/>
  </xdr:twoCellAnchor>
  <xdr:twoCellAnchor editAs="oneCell">
    <xdr:from>
      <xdr:col>2</xdr:col>
      <xdr:colOff>120920</xdr:colOff>
      <xdr:row>9</xdr:row>
      <xdr:rowOff>65160</xdr:rowOff>
    </xdr:from>
    <xdr:to>
      <xdr:col>2</xdr:col>
      <xdr:colOff>212720</xdr:colOff>
      <xdr:row>9</xdr:row>
      <xdr:rowOff>247320</xdr:rowOff>
    </xdr:to>
    <mc:AlternateContent xmlns:mc="http://schemas.openxmlformats.org/markup-compatibility/2006" xmlns:xdr14="http://schemas.microsoft.com/office/excel/2010/spreadsheetDrawing">
      <mc:Choice Requires="xdr14">
        <xdr:contentPart xmlns:r="http://schemas.openxmlformats.org/officeDocument/2006/relationships" r:id="rId25">
          <xdr14:nvContentPartPr>
            <xdr14:cNvPr id="14" name="Ink 13">
              <a:extLst>
                <a:ext uri="{FF2B5EF4-FFF2-40B4-BE49-F238E27FC236}">
                  <a16:creationId xmlns:a16="http://schemas.microsoft.com/office/drawing/2014/main" id="{00000000-0008-0000-3B00-00000E000000}"/>
                </a:ext>
              </a:extLst>
            </xdr14:cNvPr>
            <xdr14:cNvContentPartPr/>
          </xdr14:nvContentPartPr>
          <xdr14:nvPr macro=""/>
          <xdr14:xfrm>
            <a:off x="1771920" y="3036960"/>
            <a:ext cx="91800" cy="182160"/>
          </xdr14:xfrm>
        </xdr:contentPart>
      </mc:Choice>
      <mc:Fallback xmlns="">
        <xdr:pic>
          <xdr:nvPicPr>
            <xdr:cNvPr id="17" name="Ink 16">
              <a:extLst>
                <a:ext uri="{FF2B5EF4-FFF2-40B4-BE49-F238E27FC236}">
                  <a16:creationId xmlns:a16="http://schemas.microsoft.com/office/drawing/2014/main" id="{17F570D6-5A89-D24C-A29D-17209FB63C5D}"/>
                </a:ext>
              </a:extLst>
            </xdr:cNvPr>
            <xdr:cNvPicPr/>
          </xdr:nvPicPr>
          <xdr:blipFill>
            <a:blip xmlns:r="http://schemas.openxmlformats.org/officeDocument/2006/relationships" r:embed="rId26"/>
            <a:stretch>
              <a:fillRect/>
            </a:stretch>
          </xdr:blipFill>
          <xdr:spPr>
            <a:xfrm>
              <a:off x="1756440" y="3021840"/>
              <a:ext cx="122400" cy="212400"/>
            </a:xfrm>
            <a:prstGeom prst="rect">
              <a:avLst/>
            </a:prstGeom>
          </xdr:spPr>
        </xdr:pic>
      </mc:Fallback>
    </mc:AlternateContent>
    <xdr:clientData/>
  </xdr:twoCellAnchor>
  <xdr:twoCellAnchor editAs="oneCell">
    <xdr:from>
      <xdr:col>2</xdr:col>
      <xdr:colOff>573800</xdr:colOff>
      <xdr:row>9</xdr:row>
      <xdr:rowOff>100080</xdr:rowOff>
    </xdr:from>
    <xdr:to>
      <xdr:col>2</xdr:col>
      <xdr:colOff>663800</xdr:colOff>
      <xdr:row>9</xdr:row>
      <xdr:rowOff>273600</xdr:rowOff>
    </xdr:to>
    <mc:AlternateContent xmlns:mc="http://schemas.openxmlformats.org/markup-compatibility/2006" xmlns:xdr14="http://schemas.microsoft.com/office/excel/2010/spreadsheetDrawing">
      <mc:Choice Requires="xdr14">
        <xdr:contentPart xmlns:r="http://schemas.openxmlformats.org/officeDocument/2006/relationships" r:id="rId27">
          <xdr14:nvContentPartPr>
            <xdr14:cNvPr id="15" name="Ink 14">
              <a:extLst>
                <a:ext uri="{FF2B5EF4-FFF2-40B4-BE49-F238E27FC236}">
                  <a16:creationId xmlns:a16="http://schemas.microsoft.com/office/drawing/2014/main" id="{00000000-0008-0000-3B00-00000F000000}"/>
                </a:ext>
              </a:extLst>
            </xdr14:cNvPr>
            <xdr14:cNvContentPartPr/>
          </xdr14:nvContentPartPr>
          <xdr14:nvPr macro=""/>
          <xdr14:xfrm>
            <a:off x="2224800" y="3071880"/>
            <a:ext cx="90000" cy="173520"/>
          </xdr14:xfrm>
        </xdr:contentPart>
      </mc:Choice>
      <mc:Fallback xmlns="">
        <xdr:pic>
          <xdr:nvPicPr>
            <xdr:cNvPr id="18" name="Ink 17">
              <a:extLst>
                <a:ext uri="{FF2B5EF4-FFF2-40B4-BE49-F238E27FC236}">
                  <a16:creationId xmlns:a16="http://schemas.microsoft.com/office/drawing/2014/main" id="{5BB3C6F8-5745-6F42-A299-B0480334F374}"/>
                </a:ext>
              </a:extLst>
            </xdr:cNvPr>
            <xdr:cNvPicPr/>
          </xdr:nvPicPr>
          <xdr:blipFill>
            <a:blip xmlns:r="http://schemas.openxmlformats.org/officeDocument/2006/relationships" r:embed="rId28"/>
            <a:stretch>
              <a:fillRect/>
            </a:stretch>
          </xdr:blipFill>
          <xdr:spPr>
            <a:xfrm>
              <a:off x="2209320" y="3056760"/>
              <a:ext cx="120600" cy="204120"/>
            </a:xfrm>
            <a:prstGeom prst="rect">
              <a:avLst/>
            </a:prstGeom>
          </xdr:spPr>
        </xdr:pic>
      </mc:Fallback>
    </mc:AlternateContent>
    <xdr:clientData/>
  </xdr:twoCellAnchor>
  <xdr:twoCellAnchor editAs="oneCell">
    <xdr:from>
      <xdr:col>1</xdr:col>
      <xdr:colOff>683980</xdr:colOff>
      <xdr:row>7</xdr:row>
      <xdr:rowOff>261160</xdr:rowOff>
    </xdr:from>
    <xdr:to>
      <xdr:col>2</xdr:col>
      <xdr:colOff>118760</xdr:colOff>
      <xdr:row>8</xdr:row>
      <xdr:rowOff>175040</xdr:rowOff>
    </xdr:to>
    <mc:AlternateContent xmlns:mc="http://schemas.openxmlformats.org/markup-compatibility/2006" xmlns:xdr14="http://schemas.microsoft.com/office/excel/2010/spreadsheetDrawing">
      <mc:Choice Requires="xdr14">
        <xdr:contentPart xmlns:r="http://schemas.openxmlformats.org/officeDocument/2006/relationships" r:id="rId29">
          <xdr14:nvContentPartPr>
            <xdr14:cNvPr id="16" name="Ink 15">
              <a:extLst>
                <a:ext uri="{FF2B5EF4-FFF2-40B4-BE49-F238E27FC236}">
                  <a16:creationId xmlns:a16="http://schemas.microsoft.com/office/drawing/2014/main" id="{00000000-0008-0000-3B00-000010000000}"/>
                </a:ext>
              </a:extLst>
            </xdr14:cNvPr>
            <xdr14:cNvContentPartPr/>
          </xdr14:nvContentPartPr>
          <xdr14:nvPr macro=""/>
          <xdr14:xfrm>
            <a:off x="1509480" y="2572560"/>
            <a:ext cx="260280" cy="244080"/>
          </xdr14:xfrm>
        </xdr:contentPart>
      </mc:Choice>
      <mc:Fallback xmlns="">
        <xdr:pic>
          <xdr:nvPicPr>
            <xdr:cNvPr id="19" name="Ink 18">
              <a:extLst>
                <a:ext uri="{FF2B5EF4-FFF2-40B4-BE49-F238E27FC236}">
                  <a16:creationId xmlns:a16="http://schemas.microsoft.com/office/drawing/2014/main" id="{C51D90CF-9726-1F4E-B1CA-889B65EBA239}"/>
                </a:ext>
              </a:extLst>
            </xdr:cNvPr>
            <xdr:cNvPicPr/>
          </xdr:nvPicPr>
          <xdr:blipFill>
            <a:blip xmlns:r="http://schemas.openxmlformats.org/officeDocument/2006/relationships" r:embed="rId30"/>
            <a:stretch>
              <a:fillRect/>
            </a:stretch>
          </xdr:blipFill>
          <xdr:spPr>
            <a:xfrm>
              <a:off x="1494360" y="2557440"/>
              <a:ext cx="290880" cy="274680"/>
            </a:xfrm>
            <a:prstGeom prst="rect">
              <a:avLst/>
            </a:prstGeom>
          </xdr:spPr>
        </xdr:pic>
      </mc:Fallback>
    </mc:AlternateContent>
    <xdr:clientData/>
  </xdr:twoCellAnchor>
  <xdr:twoCellAnchor editAs="oneCell">
    <xdr:from>
      <xdr:col>2</xdr:col>
      <xdr:colOff>690800</xdr:colOff>
      <xdr:row>6</xdr:row>
      <xdr:rowOff>87360</xdr:rowOff>
    </xdr:from>
    <xdr:to>
      <xdr:col>3</xdr:col>
      <xdr:colOff>25860</xdr:colOff>
      <xdr:row>7</xdr:row>
      <xdr:rowOff>55240</xdr:rowOff>
    </xdr:to>
    <mc:AlternateContent xmlns:mc="http://schemas.openxmlformats.org/markup-compatibility/2006" xmlns:xdr14="http://schemas.microsoft.com/office/excel/2010/spreadsheetDrawing">
      <mc:Choice Requires="xdr14">
        <xdr:contentPart xmlns:r="http://schemas.openxmlformats.org/officeDocument/2006/relationships" r:id="rId31">
          <xdr14:nvContentPartPr>
            <xdr14:cNvPr id="17" name="Ink 16">
              <a:extLst>
                <a:ext uri="{FF2B5EF4-FFF2-40B4-BE49-F238E27FC236}">
                  <a16:creationId xmlns:a16="http://schemas.microsoft.com/office/drawing/2014/main" id="{00000000-0008-0000-3B00-000011000000}"/>
                </a:ext>
              </a:extLst>
            </xdr14:cNvPr>
            <xdr14:cNvContentPartPr/>
          </xdr14:nvContentPartPr>
          <xdr14:nvPr macro=""/>
          <xdr14:xfrm>
            <a:off x="2341800" y="2068560"/>
            <a:ext cx="160560" cy="298080"/>
          </xdr14:xfrm>
        </xdr:contentPart>
      </mc:Choice>
      <mc:Fallback xmlns="">
        <xdr:pic>
          <xdr:nvPicPr>
            <xdr:cNvPr id="20" name="Ink 19">
              <a:extLst>
                <a:ext uri="{FF2B5EF4-FFF2-40B4-BE49-F238E27FC236}">
                  <a16:creationId xmlns:a16="http://schemas.microsoft.com/office/drawing/2014/main" id="{8F3DB41B-5C91-DC41-96FE-7066BCC451C1}"/>
                </a:ext>
              </a:extLst>
            </xdr:cNvPr>
            <xdr:cNvPicPr/>
          </xdr:nvPicPr>
          <xdr:blipFill>
            <a:blip xmlns:r="http://schemas.openxmlformats.org/officeDocument/2006/relationships" r:embed="rId32"/>
            <a:stretch>
              <a:fillRect/>
            </a:stretch>
          </xdr:blipFill>
          <xdr:spPr>
            <a:xfrm>
              <a:off x="2326680" y="2053080"/>
              <a:ext cx="191160" cy="328680"/>
            </a:xfrm>
            <a:prstGeom prst="rect">
              <a:avLst/>
            </a:prstGeom>
          </xdr:spPr>
        </xdr:pic>
      </mc:Fallback>
    </mc:AlternateContent>
    <xdr:clientData/>
  </xdr:twoCellAnchor>
  <xdr:twoCellAnchor editAs="oneCell">
    <xdr:from>
      <xdr:col>3</xdr:col>
      <xdr:colOff>295140</xdr:colOff>
      <xdr:row>12</xdr:row>
      <xdr:rowOff>130800</xdr:rowOff>
    </xdr:from>
    <xdr:to>
      <xdr:col>4</xdr:col>
      <xdr:colOff>371080</xdr:colOff>
      <xdr:row>14</xdr:row>
      <xdr:rowOff>240800</xdr:rowOff>
    </xdr:to>
    <mc:AlternateContent xmlns:mc="http://schemas.openxmlformats.org/markup-compatibility/2006" xmlns:xdr14="http://schemas.microsoft.com/office/excel/2010/spreadsheetDrawing">
      <mc:Choice Requires="xdr14">
        <xdr:contentPart xmlns:r="http://schemas.openxmlformats.org/officeDocument/2006/relationships" r:id="rId33">
          <xdr14:nvContentPartPr>
            <xdr14:cNvPr id="18" name="Ink 17">
              <a:extLst>
                <a:ext uri="{FF2B5EF4-FFF2-40B4-BE49-F238E27FC236}">
                  <a16:creationId xmlns:a16="http://schemas.microsoft.com/office/drawing/2014/main" id="{00000000-0008-0000-3B00-000012000000}"/>
                </a:ext>
              </a:extLst>
            </xdr14:cNvPr>
            <xdr14:cNvContentPartPr/>
          </xdr14:nvContentPartPr>
          <xdr14:nvPr macro=""/>
          <xdr14:xfrm>
            <a:off x="2771640" y="4093200"/>
            <a:ext cx="901440" cy="770400"/>
          </xdr14:xfrm>
        </xdr:contentPart>
      </mc:Choice>
      <mc:Fallback xmlns="">
        <xdr:pic>
          <xdr:nvPicPr>
            <xdr:cNvPr id="30" name="Ink 29">
              <a:extLst>
                <a:ext uri="{FF2B5EF4-FFF2-40B4-BE49-F238E27FC236}">
                  <a16:creationId xmlns:a16="http://schemas.microsoft.com/office/drawing/2014/main" id="{CF5A221A-A176-1040-AFBD-8112E417920F}"/>
                </a:ext>
              </a:extLst>
            </xdr:cNvPr>
            <xdr:cNvPicPr/>
          </xdr:nvPicPr>
          <xdr:blipFill>
            <a:blip xmlns:r="http://schemas.openxmlformats.org/officeDocument/2006/relationships" r:embed="rId34"/>
            <a:stretch>
              <a:fillRect/>
            </a:stretch>
          </xdr:blipFill>
          <xdr:spPr>
            <a:xfrm>
              <a:off x="2756520" y="4078080"/>
              <a:ext cx="932040" cy="801000"/>
            </a:xfrm>
            <a:prstGeom prst="rect">
              <a:avLst/>
            </a:prstGeom>
          </xdr:spPr>
        </xdr:pic>
      </mc:Fallback>
    </mc:AlternateContent>
    <xdr:clientData/>
  </xdr:twoCellAnchor>
  <xdr:twoCellAnchor editAs="oneCell">
    <xdr:from>
      <xdr:col>0</xdr:col>
      <xdr:colOff>556560</xdr:colOff>
      <xdr:row>12</xdr:row>
      <xdr:rowOff>74280</xdr:rowOff>
    </xdr:from>
    <xdr:to>
      <xdr:col>1</xdr:col>
      <xdr:colOff>170620</xdr:colOff>
      <xdr:row>14</xdr:row>
      <xdr:rowOff>85640</xdr:rowOff>
    </xdr:to>
    <mc:AlternateContent xmlns:mc="http://schemas.openxmlformats.org/markup-compatibility/2006" xmlns:xdr14="http://schemas.microsoft.com/office/excel/2010/spreadsheetDrawing">
      <mc:Choice Requires="xdr14">
        <xdr:contentPart xmlns:r="http://schemas.openxmlformats.org/officeDocument/2006/relationships" r:id="rId35">
          <xdr14:nvContentPartPr>
            <xdr14:cNvPr id="19" name="Ink 18">
              <a:extLst>
                <a:ext uri="{FF2B5EF4-FFF2-40B4-BE49-F238E27FC236}">
                  <a16:creationId xmlns:a16="http://schemas.microsoft.com/office/drawing/2014/main" id="{00000000-0008-0000-3B00-000013000000}"/>
                </a:ext>
              </a:extLst>
            </xdr14:cNvPr>
            <xdr14:cNvContentPartPr/>
          </xdr14:nvContentPartPr>
          <xdr14:nvPr macro=""/>
          <xdr14:xfrm>
            <a:off x="556560" y="4036680"/>
            <a:ext cx="439560" cy="671760"/>
          </xdr14:xfrm>
        </xdr:contentPart>
      </mc:Choice>
      <mc:Fallback xmlns="">
        <xdr:pic>
          <xdr:nvPicPr>
            <xdr:cNvPr id="31" name="Ink 30">
              <a:extLst>
                <a:ext uri="{FF2B5EF4-FFF2-40B4-BE49-F238E27FC236}">
                  <a16:creationId xmlns:a16="http://schemas.microsoft.com/office/drawing/2014/main" id="{24CB99E6-82D1-234D-B7F4-0B006EF86633}"/>
                </a:ext>
              </a:extLst>
            </xdr:cNvPr>
            <xdr:cNvPicPr/>
          </xdr:nvPicPr>
          <xdr:blipFill>
            <a:blip xmlns:r="http://schemas.openxmlformats.org/officeDocument/2006/relationships" r:embed="rId36"/>
            <a:stretch>
              <a:fillRect/>
            </a:stretch>
          </xdr:blipFill>
          <xdr:spPr>
            <a:xfrm>
              <a:off x="541440" y="4021560"/>
              <a:ext cx="470160" cy="702360"/>
            </a:xfrm>
            <a:prstGeom prst="rect">
              <a:avLst/>
            </a:prstGeom>
          </xdr:spPr>
        </xdr:pic>
      </mc:Fallback>
    </mc:AlternateContent>
    <xdr:clientData/>
  </xdr:twoCellAnchor>
  <xdr:twoCellAnchor editAs="oneCell">
    <xdr:from>
      <xdr:col>0</xdr:col>
      <xdr:colOff>660240</xdr:colOff>
      <xdr:row>11</xdr:row>
      <xdr:rowOff>19640</xdr:rowOff>
    </xdr:from>
    <xdr:to>
      <xdr:col>1</xdr:col>
      <xdr:colOff>229660</xdr:colOff>
      <xdr:row>12</xdr:row>
      <xdr:rowOff>132600</xdr:rowOff>
    </xdr:to>
    <mc:AlternateContent xmlns:mc="http://schemas.openxmlformats.org/markup-compatibility/2006" xmlns:xdr14="http://schemas.microsoft.com/office/excel/2010/spreadsheetDrawing">
      <mc:Choice Requires="xdr14">
        <xdr:contentPart xmlns:r="http://schemas.openxmlformats.org/officeDocument/2006/relationships" r:id="rId37">
          <xdr14:nvContentPartPr>
            <xdr14:cNvPr id="20" name="Ink 19">
              <a:extLst>
                <a:ext uri="{FF2B5EF4-FFF2-40B4-BE49-F238E27FC236}">
                  <a16:creationId xmlns:a16="http://schemas.microsoft.com/office/drawing/2014/main" id="{00000000-0008-0000-3B00-000014000000}"/>
                </a:ext>
              </a:extLst>
            </xdr14:cNvPr>
            <xdr14:cNvContentPartPr/>
          </xdr14:nvContentPartPr>
          <xdr14:nvPr macro=""/>
          <xdr14:xfrm>
            <a:off x="660240" y="3651840"/>
            <a:ext cx="394920" cy="443160"/>
          </xdr14:xfrm>
        </xdr:contentPart>
      </mc:Choice>
      <mc:Fallback xmlns="">
        <xdr:pic>
          <xdr:nvPicPr>
            <xdr:cNvPr id="36" name="Ink 35">
              <a:extLst>
                <a:ext uri="{FF2B5EF4-FFF2-40B4-BE49-F238E27FC236}">
                  <a16:creationId xmlns:a16="http://schemas.microsoft.com/office/drawing/2014/main" id="{476B2DF7-788F-2040-B464-E3A950B4A3D6}"/>
                </a:ext>
              </a:extLst>
            </xdr:cNvPr>
            <xdr:cNvPicPr/>
          </xdr:nvPicPr>
          <xdr:blipFill>
            <a:blip xmlns:r="http://schemas.openxmlformats.org/officeDocument/2006/relationships" r:embed="rId38"/>
            <a:stretch>
              <a:fillRect/>
            </a:stretch>
          </xdr:blipFill>
          <xdr:spPr>
            <a:xfrm>
              <a:off x="644760" y="3636360"/>
              <a:ext cx="425520" cy="473760"/>
            </a:xfrm>
            <a:prstGeom prst="rect">
              <a:avLst/>
            </a:prstGeom>
          </xdr:spPr>
        </xdr:pic>
      </mc:Fallback>
    </mc:AlternateContent>
    <xdr:clientData/>
  </xdr:twoCellAnchor>
  <xdr:twoCellAnchor editAs="oneCell">
    <xdr:from>
      <xdr:col>0</xdr:col>
      <xdr:colOff>475920</xdr:colOff>
      <xdr:row>14</xdr:row>
      <xdr:rowOff>256280</xdr:rowOff>
    </xdr:from>
    <xdr:to>
      <xdr:col>1</xdr:col>
      <xdr:colOff>107980</xdr:colOff>
      <xdr:row>15</xdr:row>
      <xdr:rowOff>311280</xdr:rowOff>
    </xdr:to>
    <mc:AlternateContent xmlns:mc="http://schemas.openxmlformats.org/markup-compatibility/2006" xmlns:xdr14="http://schemas.microsoft.com/office/excel/2010/spreadsheetDrawing">
      <mc:Choice Requires="xdr14">
        <xdr:contentPart xmlns:r="http://schemas.openxmlformats.org/officeDocument/2006/relationships" r:id="rId39">
          <xdr14:nvContentPartPr>
            <xdr14:cNvPr id="21" name="Ink 20">
              <a:extLst>
                <a:ext uri="{FF2B5EF4-FFF2-40B4-BE49-F238E27FC236}">
                  <a16:creationId xmlns:a16="http://schemas.microsoft.com/office/drawing/2014/main" id="{00000000-0008-0000-3B00-000015000000}"/>
                </a:ext>
              </a:extLst>
            </xdr14:cNvPr>
            <xdr14:cNvContentPartPr/>
          </xdr14:nvContentPartPr>
          <xdr14:nvPr macro=""/>
          <xdr14:xfrm>
            <a:off x="475920" y="4879080"/>
            <a:ext cx="457560" cy="385200"/>
          </xdr14:xfrm>
        </xdr:contentPart>
      </mc:Choice>
      <mc:Fallback xmlns="">
        <xdr:pic>
          <xdr:nvPicPr>
            <xdr:cNvPr id="42" name="Ink 41">
              <a:extLst>
                <a:ext uri="{FF2B5EF4-FFF2-40B4-BE49-F238E27FC236}">
                  <a16:creationId xmlns:a16="http://schemas.microsoft.com/office/drawing/2014/main" id="{37051194-24EF-534D-9A68-FA62FCD6D5BF}"/>
                </a:ext>
              </a:extLst>
            </xdr:cNvPr>
            <xdr:cNvPicPr/>
          </xdr:nvPicPr>
          <xdr:blipFill>
            <a:blip xmlns:r="http://schemas.openxmlformats.org/officeDocument/2006/relationships" r:embed="rId40"/>
            <a:stretch>
              <a:fillRect/>
            </a:stretch>
          </xdr:blipFill>
          <xdr:spPr>
            <a:xfrm>
              <a:off x="460800" y="4863600"/>
              <a:ext cx="488160" cy="415800"/>
            </a:xfrm>
            <a:prstGeom prst="rect">
              <a:avLst/>
            </a:prstGeom>
          </xdr:spPr>
        </xdr:pic>
      </mc:Fallback>
    </mc:AlternateContent>
    <xdr:clientData/>
  </xdr:twoCellAnchor>
  <xdr:twoCellAnchor editAs="oneCell">
    <xdr:from>
      <xdr:col>1</xdr:col>
      <xdr:colOff>624940</xdr:colOff>
      <xdr:row>14</xdr:row>
      <xdr:rowOff>183920</xdr:rowOff>
    </xdr:from>
    <xdr:to>
      <xdr:col>2</xdr:col>
      <xdr:colOff>205520</xdr:colOff>
      <xdr:row>15</xdr:row>
      <xdr:rowOff>221280</xdr:rowOff>
    </xdr:to>
    <mc:AlternateContent xmlns:mc="http://schemas.openxmlformats.org/markup-compatibility/2006" xmlns:xdr14="http://schemas.microsoft.com/office/excel/2010/spreadsheetDrawing">
      <mc:Choice Requires="xdr14">
        <xdr:contentPart xmlns:r="http://schemas.openxmlformats.org/officeDocument/2006/relationships" r:id="rId41">
          <xdr14:nvContentPartPr>
            <xdr14:cNvPr id="22" name="Ink 21">
              <a:extLst>
                <a:ext uri="{FF2B5EF4-FFF2-40B4-BE49-F238E27FC236}">
                  <a16:creationId xmlns:a16="http://schemas.microsoft.com/office/drawing/2014/main" id="{00000000-0008-0000-3B00-000016000000}"/>
                </a:ext>
              </a:extLst>
            </xdr14:cNvPr>
            <xdr14:cNvContentPartPr/>
          </xdr14:nvContentPartPr>
          <xdr14:nvPr macro=""/>
          <xdr14:xfrm>
            <a:off x="1450440" y="4806720"/>
            <a:ext cx="406080" cy="367560"/>
          </xdr14:xfrm>
        </xdr:contentPart>
      </mc:Choice>
      <mc:Fallback xmlns="">
        <xdr:pic>
          <xdr:nvPicPr>
            <xdr:cNvPr id="47" name="Ink 46">
              <a:extLst>
                <a:ext uri="{FF2B5EF4-FFF2-40B4-BE49-F238E27FC236}">
                  <a16:creationId xmlns:a16="http://schemas.microsoft.com/office/drawing/2014/main" id="{03F2A1F1-9C6A-A643-B534-3270A75B5038}"/>
                </a:ext>
              </a:extLst>
            </xdr:cNvPr>
            <xdr:cNvPicPr/>
          </xdr:nvPicPr>
          <xdr:blipFill>
            <a:blip xmlns:r="http://schemas.openxmlformats.org/officeDocument/2006/relationships" r:embed="rId42"/>
            <a:stretch>
              <a:fillRect/>
            </a:stretch>
          </xdr:blipFill>
          <xdr:spPr>
            <a:xfrm>
              <a:off x="1435307" y="4791585"/>
              <a:ext cx="436707" cy="398190"/>
            </a:xfrm>
            <a:prstGeom prst="rect">
              <a:avLst/>
            </a:prstGeom>
          </xdr:spPr>
        </xdr:pic>
      </mc:Fallback>
    </mc:AlternateContent>
    <xdr:clientData/>
  </xdr:twoCellAnchor>
  <xdr:twoCellAnchor editAs="oneCell">
    <xdr:from>
      <xdr:col>1</xdr:col>
      <xdr:colOff>397780</xdr:colOff>
      <xdr:row>12</xdr:row>
      <xdr:rowOff>91200</xdr:rowOff>
    </xdr:from>
    <xdr:to>
      <xdr:col>3</xdr:col>
      <xdr:colOff>147540</xdr:colOff>
      <xdr:row>15</xdr:row>
      <xdr:rowOff>218400</xdr:rowOff>
    </xdr:to>
    <mc:AlternateContent xmlns:mc="http://schemas.openxmlformats.org/markup-compatibility/2006" xmlns:xdr14="http://schemas.microsoft.com/office/excel/2010/spreadsheetDrawing">
      <mc:Choice Requires="xdr14">
        <xdr:contentPart xmlns:r="http://schemas.openxmlformats.org/officeDocument/2006/relationships" r:id="rId43">
          <xdr14:nvContentPartPr>
            <xdr14:cNvPr id="23" name="Ink 22">
              <a:extLst>
                <a:ext uri="{FF2B5EF4-FFF2-40B4-BE49-F238E27FC236}">
                  <a16:creationId xmlns:a16="http://schemas.microsoft.com/office/drawing/2014/main" id="{00000000-0008-0000-3B00-000017000000}"/>
                </a:ext>
              </a:extLst>
            </xdr14:cNvPr>
            <xdr14:cNvContentPartPr/>
          </xdr14:nvContentPartPr>
          <xdr14:nvPr macro=""/>
          <xdr14:xfrm>
            <a:off x="1223280" y="4053600"/>
            <a:ext cx="1400760" cy="1117800"/>
          </xdr14:xfrm>
        </xdr:contentPart>
      </mc:Choice>
      <mc:Fallback xmlns="">
        <xdr:pic>
          <xdr:nvPicPr>
            <xdr:cNvPr id="50" name="Ink 49">
              <a:extLst>
                <a:ext uri="{FF2B5EF4-FFF2-40B4-BE49-F238E27FC236}">
                  <a16:creationId xmlns:a16="http://schemas.microsoft.com/office/drawing/2014/main" id="{2E197441-23AB-2C4E-A3CF-8E4E4FE33F8A}"/>
                </a:ext>
              </a:extLst>
            </xdr:cNvPr>
            <xdr:cNvPicPr/>
          </xdr:nvPicPr>
          <xdr:blipFill>
            <a:blip xmlns:r="http://schemas.openxmlformats.org/officeDocument/2006/relationships" r:embed="rId44"/>
            <a:stretch>
              <a:fillRect/>
            </a:stretch>
          </xdr:blipFill>
          <xdr:spPr>
            <a:xfrm>
              <a:off x="1207800" y="4038125"/>
              <a:ext cx="1431360" cy="1148390"/>
            </a:xfrm>
            <a:prstGeom prst="rect">
              <a:avLst/>
            </a:prstGeom>
          </xdr:spPr>
        </xdr:pic>
      </mc:Fallback>
    </mc:AlternateContent>
    <xdr:clientData/>
  </xdr:twoCellAnchor>
  <xdr:twoCellAnchor editAs="oneCell">
    <xdr:from>
      <xdr:col>2</xdr:col>
      <xdr:colOff>283280</xdr:colOff>
      <xdr:row>12</xdr:row>
      <xdr:rowOff>39360</xdr:rowOff>
    </xdr:from>
    <xdr:to>
      <xdr:col>2</xdr:col>
      <xdr:colOff>494240</xdr:colOff>
      <xdr:row>13</xdr:row>
      <xdr:rowOff>325480</xdr:rowOff>
    </xdr:to>
    <mc:AlternateContent xmlns:mc="http://schemas.openxmlformats.org/markup-compatibility/2006" xmlns:xdr14="http://schemas.microsoft.com/office/excel/2010/spreadsheetDrawing">
      <mc:Choice Requires="xdr14">
        <xdr:contentPart xmlns:r="http://schemas.openxmlformats.org/officeDocument/2006/relationships" r:id="rId45">
          <xdr14:nvContentPartPr>
            <xdr14:cNvPr id="24" name="Ink 23">
              <a:extLst>
                <a:ext uri="{FF2B5EF4-FFF2-40B4-BE49-F238E27FC236}">
                  <a16:creationId xmlns:a16="http://schemas.microsoft.com/office/drawing/2014/main" id="{00000000-0008-0000-3B00-000018000000}"/>
                </a:ext>
              </a:extLst>
            </xdr14:cNvPr>
            <xdr14:cNvContentPartPr/>
          </xdr14:nvContentPartPr>
          <xdr14:nvPr macro=""/>
          <xdr14:xfrm>
            <a:off x="1934280" y="4001760"/>
            <a:ext cx="210960" cy="616320"/>
          </xdr14:xfrm>
        </xdr:contentPart>
      </mc:Choice>
      <mc:Fallback xmlns="">
        <xdr:pic>
          <xdr:nvPicPr>
            <xdr:cNvPr id="51" name="Ink 50">
              <a:extLst>
                <a:ext uri="{FF2B5EF4-FFF2-40B4-BE49-F238E27FC236}">
                  <a16:creationId xmlns:a16="http://schemas.microsoft.com/office/drawing/2014/main" id="{B06A48AD-B7E5-D041-B468-53F479E671F2}"/>
                </a:ext>
              </a:extLst>
            </xdr:cNvPr>
            <xdr:cNvPicPr/>
          </xdr:nvPicPr>
          <xdr:blipFill>
            <a:blip xmlns:r="http://schemas.openxmlformats.org/officeDocument/2006/relationships" r:embed="rId46"/>
            <a:stretch>
              <a:fillRect/>
            </a:stretch>
          </xdr:blipFill>
          <xdr:spPr>
            <a:xfrm>
              <a:off x="1918800" y="3986640"/>
              <a:ext cx="241560" cy="646920"/>
            </a:xfrm>
            <a:prstGeom prst="rect">
              <a:avLst/>
            </a:prstGeom>
          </xdr:spPr>
        </xdr:pic>
      </mc:Fallback>
    </mc:AlternateContent>
    <xdr:clientData/>
  </xdr:twoCellAnchor>
  <xdr:twoCellAnchor editAs="oneCell">
    <xdr:from>
      <xdr:col>4</xdr:col>
      <xdr:colOff>478000</xdr:colOff>
      <xdr:row>11</xdr:row>
      <xdr:rowOff>121880</xdr:rowOff>
    </xdr:from>
    <xdr:to>
      <xdr:col>4</xdr:col>
      <xdr:colOff>817480</xdr:colOff>
      <xdr:row>14</xdr:row>
      <xdr:rowOff>12200</xdr:rowOff>
    </xdr:to>
    <mc:AlternateContent xmlns:mc="http://schemas.openxmlformats.org/markup-compatibility/2006" xmlns:xdr14="http://schemas.microsoft.com/office/excel/2010/spreadsheetDrawing">
      <mc:Choice Requires="xdr14">
        <xdr:contentPart xmlns:r="http://schemas.openxmlformats.org/officeDocument/2006/relationships" r:id="rId47">
          <xdr14:nvContentPartPr>
            <xdr14:cNvPr id="25" name="Ink 24">
              <a:extLst>
                <a:ext uri="{FF2B5EF4-FFF2-40B4-BE49-F238E27FC236}">
                  <a16:creationId xmlns:a16="http://schemas.microsoft.com/office/drawing/2014/main" id="{00000000-0008-0000-3B00-000019000000}"/>
                </a:ext>
              </a:extLst>
            </xdr14:cNvPr>
            <xdr14:cNvContentPartPr/>
          </xdr14:nvContentPartPr>
          <xdr14:nvPr macro=""/>
          <xdr14:xfrm>
            <a:off x="3780000" y="3754080"/>
            <a:ext cx="339480" cy="880920"/>
          </xdr14:xfrm>
        </xdr:contentPart>
      </mc:Choice>
      <mc:Fallback xmlns="">
        <xdr:pic>
          <xdr:nvPicPr>
            <xdr:cNvPr id="54" name="Ink 53">
              <a:extLst>
                <a:ext uri="{FF2B5EF4-FFF2-40B4-BE49-F238E27FC236}">
                  <a16:creationId xmlns:a16="http://schemas.microsoft.com/office/drawing/2014/main" id="{C1A9989A-DF09-574C-8E60-3705D87252E9}"/>
                </a:ext>
              </a:extLst>
            </xdr:cNvPr>
            <xdr:cNvPicPr/>
          </xdr:nvPicPr>
          <xdr:blipFill>
            <a:blip xmlns:r="http://schemas.openxmlformats.org/officeDocument/2006/relationships" r:embed="rId48"/>
            <a:stretch>
              <a:fillRect/>
            </a:stretch>
          </xdr:blipFill>
          <xdr:spPr>
            <a:xfrm>
              <a:off x="3764520" y="3738960"/>
              <a:ext cx="370080" cy="911520"/>
            </a:xfrm>
            <a:prstGeom prst="rect">
              <a:avLst/>
            </a:prstGeom>
          </xdr:spPr>
        </xdr:pic>
      </mc:Fallback>
    </mc:AlternateContent>
    <xdr:clientData/>
  </xdr:twoCellAnchor>
  <xdr:twoCellAnchor editAs="oneCell">
    <xdr:from>
      <xdr:col>7</xdr:col>
      <xdr:colOff>138100</xdr:colOff>
      <xdr:row>1</xdr:row>
      <xdr:rowOff>150040</xdr:rowOff>
    </xdr:from>
    <xdr:to>
      <xdr:col>9</xdr:col>
      <xdr:colOff>760140</xdr:colOff>
      <xdr:row>9</xdr:row>
      <xdr:rowOff>189960</xdr:rowOff>
    </xdr:to>
    <mc:AlternateContent xmlns:mc="http://schemas.openxmlformats.org/markup-compatibility/2006" xmlns:xdr14="http://schemas.microsoft.com/office/excel/2010/spreadsheetDrawing">
      <mc:Choice Requires="xdr14">
        <xdr:contentPart xmlns:r="http://schemas.openxmlformats.org/officeDocument/2006/relationships" r:id="rId49">
          <xdr14:nvContentPartPr>
            <xdr14:cNvPr id="26" name="Ink 25">
              <a:extLst>
                <a:ext uri="{FF2B5EF4-FFF2-40B4-BE49-F238E27FC236}">
                  <a16:creationId xmlns:a16="http://schemas.microsoft.com/office/drawing/2014/main" id="{00000000-0008-0000-3B00-00001A000000}"/>
                </a:ext>
              </a:extLst>
            </xdr14:cNvPr>
            <xdr14:cNvContentPartPr/>
          </xdr14:nvContentPartPr>
          <xdr14:nvPr macro=""/>
          <xdr14:xfrm>
            <a:off x="5916600" y="480240"/>
            <a:ext cx="2273040" cy="2833920"/>
          </xdr14:xfrm>
        </xdr:contentPart>
      </mc:Choice>
      <mc:Fallback xmlns="">
        <xdr:pic>
          <xdr:nvPicPr>
            <xdr:cNvPr id="55" name="Ink 54">
              <a:extLst>
                <a:ext uri="{FF2B5EF4-FFF2-40B4-BE49-F238E27FC236}">
                  <a16:creationId xmlns:a16="http://schemas.microsoft.com/office/drawing/2014/main" id="{EFBEA1BD-C087-1649-95C9-E3BE8C651E5B}"/>
                </a:ext>
              </a:extLst>
            </xdr:cNvPr>
            <xdr:cNvPicPr/>
          </xdr:nvPicPr>
          <xdr:blipFill>
            <a:blip xmlns:r="http://schemas.openxmlformats.org/officeDocument/2006/relationships" r:embed="rId50"/>
            <a:stretch>
              <a:fillRect/>
            </a:stretch>
          </xdr:blipFill>
          <xdr:spPr>
            <a:xfrm>
              <a:off x="5909124" y="472680"/>
              <a:ext cx="2287992" cy="2849040"/>
            </a:xfrm>
            <a:prstGeom prst="rect">
              <a:avLst/>
            </a:prstGeom>
          </xdr:spPr>
        </xdr:pic>
      </mc:Fallback>
    </mc:AlternateContent>
    <xdr:clientData/>
  </xdr:twoCellAnchor>
  <xdr:twoCellAnchor editAs="oneCell">
    <xdr:from>
      <xdr:col>9</xdr:col>
      <xdr:colOff>720180</xdr:colOff>
      <xdr:row>9</xdr:row>
      <xdr:rowOff>296280</xdr:rowOff>
    </xdr:from>
    <xdr:to>
      <xdr:col>10</xdr:col>
      <xdr:colOff>32200</xdr:colOff>
      <xdr:row>10</xdr:row>
      <xdr:rowOff>116920</xdr:rowOff>
    </xdr:to>
    <mc:AlternateContent xmlns:mc="http://schemas.openxmlformats.org/markup-compatibility/2006" xmlns:xdr14="http://schemas.microsoft.com/office/excel/2010/spreadsheetDrawing">
      <mc:Choice Requires="xdr14">
        <xdr:contentPart xmlns:r="http://schemas.openxmlformats.org/officeDocument/2006/relationships" r:id="rId51">
          <xdr14:nvContentPartPr>
            <xdr14:cNvPr id="27" name="Ink 26">
              <a:extLst>
                <a:ext uri="{FF2B5EF4-FFF2-40B4-BE49-F238E27FC236}">
                  <a16:creationId xmlns:a16="http://schemas.microsoft.com/office/drawing/2014/main" id="{00000000-0008-0000-3B00-00001B000000}"/>
                </a:ext>
              </a:extLst>
            </xdr14:cNvPr>
            <xdr14:cNvContentPartPr/>
          </xdr14:nvContentPartPr>
          <xdr14:nvPr macro=""/>
          <xdr14:xfrm>
            <a:off x="8149680" y="3268080"/>
            <a:ext cx="137520" cy="150840"/>
          </xdr14:xfrm>
        </xdr:contentPart>
      </mc:Choice>
      <mc:Fallback xmlns="">
        <xdr:pic>
          <xdr:nvPicPr>
            <xdr:cNvPr id="56" name="Ink 55">
              <a:extLst>
                <a:ext uri="{FF2B5EF4-FFF2-40B4-BE49-F238E27FC236}">
                  <a16:creationId xmlns:a16="http://schemas.microsoft.com/office/drawing/2014/main" id="{FCED7690-9659-5D4D-A9C2-7DC1F6D3642F}"/>
                </a:ext>
              </a:extLst>
            </xdr:cNvPr>
            <xdr:cNvPicPr/>
          </xdr:nvPicPr>
          <xdr:blipFill>
            <a:blip xmlns:r="http://schemas.openxmlformats.org/officeDocument/2006/relationships" r:embed="rId52"/>
            <a:stretch>
              <a:fillRect/>
            </a:stretch>
          </xdr:blipFill>
          <xdr:spPr>
            <a:xfrm>
              <a:off x="8134560" y="3252600"/>
              <a:ext cx="168120" cy="181440"/>
            </a:xfrm>
            <a:prstGeom prst="rect">
              <a:avLst/>
            </a:prstGeom>
          </xdr:spPr>
        </xdr:pic>
      </mc:Fallback>
    </mc:AlternateContent>
    <xdr:clientData/>
  </xdr:twoCellAnchor>
  <xdr:twoCellAnchor editAs="oneCell">
    <xdr:from>
      <xdr:col>9</xdr:col>
      <xdr:colOff>35460</xdr:colOff>
      <xdr:row>10</xdr:row>
      <xdr:rowOff>41680</xdr:rowOff>
    </xdr:from>
    <xdr:to>
      <xdr:col>10</xdr:col>
      <xdr:colOff>389320</xdr:colOff>
      <xdr:row>12</xdr:row>
      <xdr:rowOff>134760</xdr:rowOff>
    </xdr:to>
    <mc:AlternateContent xmlns:mc="http://schemas.openxmlformats.org/markup-compatibility/2006" xmlns:xdr14="http://schemas.microsoft.com/office/excel/2010/spreadsheetDrawing">
      <mc:Choice Requires="xdr14">
        <xdr:contentPart xmlns:r="http://schemas.openxmlformats.org/officeDocument/2006/relationships" r:id="rId53">
          <xdr14:nvContentPartPr>
            <xdr14:cNvPr id="28" name="Ink 27">
              <a:extLst>
                <a:ext uri="{FF2B5EF4-FFF2-40B4-BE49-F238E27FC236}">
                  <a16:creationId xmlns:a16="http://schemas.microsoft.com/office/drawing/2014/main" id="{00000000-0008-0000-3B00-00001C000000}"/>
                </a:ext>
              </a:extLst>
            </xdr14:cNvPr>
            <xdr14:cNvContentPartPr/>
          </xdr14:nvContentPartPr>
          <xdr14:nvPr macro=""/>
          <xdr14:xfrm>
            <a:off x="7464960" y="3343680"/>
            <a:ext cx="1179360" cy="753480"/>
          </xdr14:xfrm>
        </xdr:contentPart>
      </mc:Choice>
      <mc:Fallback xmlns="">
        <xdr:pic>
          <xdr:nvPicPr>
            <xdr:cNvPr id="59" name="Ink 58">
              <a:extLst>
                <a:ext uri="{FF2B5EF4-FFF2-40B4-BE49-F238E27FC236}">
                  <a16:creationId xmlns:a16="http://schemas.microsoft.com/office/drawing/2014/main" id="{34AF377B-1AC7-C14B-9194-312C918C858B}"/>
                </a:ext>
              </a:extLst>
            </xdr:cNvPr>
            <xdr:cNvPicPr/>
          </xdr:nvPicPr>
          <xdr:blipFill>
            <a:blip xmlns:r="http://schemas.openxmlformats.org/officeDocument/2006/relationships" r:embed="rId54"/>
            <a:stretch>
              <a:fillRect/>
            </a:stretch>
          </xdr:blipFill>
          <xdr:spPr>
            <a:xfrm>
              <a:off x="7457482" y="3336120"/>
              <a:ext cx="1194316" cy="768600"/>
            </a:xfrm>
            <a:prstGeom prst="rect">
              <a:avLst/>
            </a:prstGeom>
          </xdr:spPr>
        </xdr:pic>
      </mc:Fallback>
    </mc:AlternateContent>
    <xdr:clientData/>
  </xdr:twoCellAnchor>
  <xdr:twoCellAnchor editAs="oneCell">
    <xdr:from>
      <xdr:col>9</xdr:col>
      <xdr:colOff>589140</xdr:colOff>
      <xdr:row>12</xdr:row>
      <xdr:rowOff>122520</xdr:rowOff>
    </xdr:from>
    <xdr:to>
      <xdr:col>11</xdr:col>
      <xdr:colOff>49100</xdr:colOff>
      <xdr:row>15</xdr:row>
      <xdr:rowOff>76920</xdr:rowOff>
    </xdr:to>
    <mc:AlternateContent xmlns:mc="http://schemas.openxmlformats.org/markup-compatibility/2006" xmlns:xdr14="http://schemas.microsoft.com/office/excel/2010/spreadsheetDrawing">
      <mc:Choice Requires="xdr14">
        <xdr:contentPart xmlns:r="http://schemas.openxmlformats.org/officeDocument/2006/relationships" r:id="rId55">
          <xdr14:nvContentPartPr>
            <xdr14:cNvPr id="29" name="Ink 28">
              <a:extLst>
                <a:ext uri="{FF2B5EF4-FFF2-40B4-BE49-F238E27FC236}">
                  <a16:creationId xmlns:a16="http://schemas.microsoft.com/office/drawing/2014/main" id="{00000000-0008-0000-3B00-00001D000000}"/>
                </a:ext>
              </a:extLst>
            </xdr14:cNvPr>
            <xdr14:cNvContentPartPr/>
          </xdr14:nvContentPartPr>
          <xdr14:nvPr macro=""/>
          <xdr14:xfrm>
            <a:off x="8018640" y="4084920"/>
            <a:ext cx="1110960" cy="945000"/>
          </xdr14:xfrm>
        </xdr:contentPart>
      </mc:Choice>
      <mc:Fallback xmlns="">
        <xdr:pic>
          <xdr:nvPicPr>
            <xdr:cNvPr id="62" name="Ink 61">
              <a:extLst>
                <a:ext uri="{FF2B5EF4-FFF2-40B4-BE49-F238E27FC236}">
                  <a16:creationId xmlns:a16="http://schemas.microsoft.com/office/drawing/2014/main" id="{195EBFFF-867A-9A4D-9748-325C69C672DB}"/>
                </a:ext>
              </a:extLst>
            </xdr:cNvPr>
            <xdr:cNvPicPr/>
          </xdr:nvPicPr>
          <xdr:blipFill>
            <a:blip xmlns:r="http://schemas.openxmlformats.org/officeDocument/2006/relationships" r:embed="rId56"/>
            <a:stretch>
              <a:fillRect/>
            </a:stretch>
          </xdr:blipFill>
          <xdr:spPr>
            <a:xfrm>
              <a:off x="8011250" y="4077360"/>
              <a:ext cx="1125740" cy="960120"/>
            </a:xfrm>
            <a:prstGeom prst="rect">
              <a:avLst/>
            </a:prstGeom>
          </xdr:spPr>
        </xdr:pic>
      </mc:Fallback>
    </mc:AlternateContent>
    <xdr:clientData/>
  </xdr:twoCellAnchor>
  <xdr:twoCellAnchor editAs="oneCell">
    <xdr:from>
      <xdr:col>10</xdr:col>
      <xdr:colOff>164320</xdr:colOff>
      <xdr:row>15</xdr:row>
      <xdr:rowOff>38040</xdr:rowOff>
    </xdr:from>
    <xdr:to>
      <xdr:col>11</xdr:col>
      <xdr:colOff>543380</xdr:colOff>
      <xdr:row>17</xdr:row>
      <xdr:rowOff>211760</xdr:rowOff>
    </xdr:to>
    <mc:AlternateContent xmlns:mc="http://schemas.openxmlformats.org/markup-compatibility/2006" xmlns:xdr14="http://schemas.microsoft.com/office/excel/2010/spreadsheetDrawing">
      <mc:Choice Requires="xdr14">
        <xdr:contentPart xmlns:r="http://schemas.openxmlformats.org/officeDocument/2006/relationships" r:id="rId57">
          <xdr14:nvContentPartPr>
            <xdr14:cNvPr id="30" name="Ink 29">
              <a:extLst>
                <a:ext uri="{FF2B5EF4-FFF2-40B4-BE49-F238E27FC236}">
                  <a16:creationId xmlns:a16="http://schemas.microsoft.com/office/drawing/2014/main" id="{00000000-0008-0000-3B00-00001E000000}"/>
                </a:ext>
              </a:extLst>
            </xdr14:cNvPr>
            <xdr14:cNvContentPartPr/>
          </xdr14:nvContentPartPr>
          <xdr14:nvPr macro=""/>
          <xdr14:xfrm>
            <a:off x="8419320" y="4991040"/>
            <a:ext cx="1204560" cy="834120"/>
          </xdr14:xfrm>
        </xdr:contentPart>
      </mc:Choice>
      <mc:Fallback xmlns="">
        <xdr:pic>
          <xdr:nvPicPr>
            <xdr:cNvPr id="63" name="Ink 62">
              <a:extLst>
                <a:ext uri="{FF2B5EF4-FFF2-40B4-BE49-F238E27FC236}">
                  <a16:creationId xmlns:a16="http://schemas.microsoft.com/office/drawing/2014/main" id="{39573DF7-7DB8-0343-885B-0DB1F1C8D933}"/>
                </a:ext>
              </a:extLst>
            </xdr:cNvPr>
            <xdr:cNvPicPr/>
          </xdr:nvPicPr>
          <xdr:blipFill>
            <a:blip xmlns:r="http://schemas.openxmlformats.org/officeDocument/2006/relationships" r:embed="rId58"/>
            <a:stretch>
              <a:fillRect/>
            </a:stretch>
          </xdr:blipFill>
          <xdr:spPr>
            <a:xfrm>
              <a:off x="8411840" y="4983480"/>
              <a:ext cx="1219519" cy="849240"/>
            </a:xfrm>
            <a:prstGeom prst="rect">
              <a:avLst/>
            </a:prstGeom>
          </xdr:spPr>
        </xdr:pic>
      </mc:Fallback>
    </mc:AlternateContent>
    <xdr:clientData/>
  </xdr:twoCellAnchor>
  <xdr:twoCellAnchor editAs="oneCell">
    <xdr:from>
      <xdr:col>8</xdr:col>
      <xdr:colOff>205400</xdr:colOff>
      <xdr:row>9</xdr:row>
      <xdr:rowOff>284040</xdr:rowOff>
    </xdr:from>
    <xdr:to>
      <xdr:col>11</xdr:col>
      <xdr:colOff>494060</xdr:colOff>
      <xdr:row>10</xdr:row>
      <xdr:rowOff>60040</xdr:rowOff>
    </xdr:to>
    <mc:AlternateContent xmlns:mc="http://schemas.openxmlformats.org/markup-compatibility/2006" xmlns:xdr14="http://schemas.microsoft.com/office/excel/2010/spreadsheetDrawing">
      <mc:Choice Requires="xdr14">
        <xdr:contentPart xmlns:r="http://schemas.openxmlformats.org/officeDocument/2006/relationships" r:id="rId59">
          <xdr14:nvContentPartPr>
            <xdr14:cNvPr id="31" name="Ink 30">
              <a:extLst>
                <a:ext uri="{FF2B5EF4-FFF2-40B4-BE49-F238E27FC236}">
                  <a16:creationId xmlns:a16="http://schemas.microsoft.com/office/drawing/2014/main" id="{00000000-0008-0000-3B00-00001F000000}"/>
                </a:ext>
              </a:extLst>
            </xdr14:cNvPr>
            <xdr14:cNvContentPartPr/>
          </xdr14:nvContentPartPr>
          <xdr14:nvPr macro=""/>
          <xdr14:xfrm>
            <a:off x="6809400" y="3255840"/>
            <a:ext cx="2765160" cy="106200"/>
          </xdr14:xfrm>
        </xdr:contentPart>
      </mc:Choice>
      <mc:Fallback xmlns="">
        <xdr:pic>
          <xdr:nvPicPr>
            <xdr:cNvPr id="64" name="Ink 63">
              <a:extLst>
                <a:ext uri="{FF2B5EF4-FFF2-40B4-BE49-F238E27FC236}">
                  <a16:creationId xmlns:a16="http://schemas.microsoft.com/office/drawing/2014/main" id="{5F624BC3-DC74-4841-9083-460C56466610}"/>
                </a:ext>
              </a:extLst>
            </xdr:cNvPr>
            <xdr:cNvPicPr/>
          </xdr:nvPicPr>
          <xdr:blipFill>
            <a:blip xmlns:r="http://schemas.openxmlformats.org/officeDocument/2006/relationships" r:embed="rId60"/>
            <a:stretch>
              <a:fillRect/>
            </a:stretch>
          </xdr:blipFill>
          <xdr:spPr>
            <a:xfrm>
              <a:off x="6794486" y="3240720"/>
              <a:ext cx="2795343" cy="136800"/>
            </a:xfrm>
            <a:prstGeom prst="rect">
              <a:avLst/>
            </a:prstGeom>
          </xdr:spPr>
        </xdr:pic>
      </mc:Fallback>
    </mc:AlternateContent>
    <xdr:clientData/>
  </xdr:twoCellAnchor>
  <xdr:twoCellAnchor editAs="oneCell">
    <xdr:from>
      <xdr:col>6</xdr:col>
      <xdr:colOff>452400</xdr:colOff>
      <xdr:row>10</xdr:row>
      <xdr:rowOff>284680</xdr:rowOff>
    </xdr:from>
    <xdr:to>
      <xdr:col>7</xdr:col>
      <xdr:colOff>553540</xdr:colOff>
      <xdr:row>13</xdr:row>
      <xdr:rowOff>164200</xdr:rowOff>
    </xdr:to>
    <mc:AlternateContent xmlns:mc="http://schemas.openxmlformats.org/markup-compatibility/2006" xmlns:xdr14="http://schemas.microsoft.com/office/excel/2010/spreadsheetDrawing">
      <mc:Choice Requires="xdr14">
        <xdr:contentPart xmlns:r="http://schemas.openxmlformats.org/officeDocument/2006/relationships" r:id="rId61">
          <xdr14:nvContentPartPr>
            <xdr14:cNvPr id="32" name="Ink 31">
              <a:extLst>
                <a:ext uri="{FF2B5EF4-FFF2-40B4-BE49-F238E27FC236}">
                  <a16:creationId xmlns:a16="http://schemas.microsoft.com/office/drawing/2014/main" id="{00000000-0008-0000-3B00-000020000000}"/>
                </a:ext>
              </a:extLst>
            </xdr14:cNvPr>
            <xdr14:cNvContentPartPr/>
          </xdr14:nvContentPartPr>
          <xdr14:nvPr macro=""/>
          <xdr14:xfrm>
            <a:off x="5405400" y="3586680"/>
            <a:ext cx="926640" cy="870120"/>
          </xdr14:xfrm>
        </xdr:contentPart>
      </mc:Choice>
      <mc:Fallback xmlns="">
        <xdr:pic>
          <xdr:nvPicPr>
            <xdr:cNvPr id="69" name="Ink 68">
              <a:extLst>
                <a:ext uri="{FF2B5EF4-FFF2-40B4-BE49-F238E27FC236}">
                  <a16:creationId xmlns:a16="http://schemas.microsoft.com/office/drawing/2014/main" id="{57C96E4C-2780-E946-9C0D-A222BE2F38B6}"/>
                </a:ext>
              </a:extLst>
            </xdr:cNvPr>
            <xdr:cNvPicPr/>
          </xdr:nvPicPr>
          <xdr:blipFill>
            <a:blip xmlns:r="http://schemas.openxmlformats.org/officeDocument/2006/relationships" r:embed="rId62"/>
            <a:stretch>
              <a:fillRect/>
            </a:stretch>
          </xdr:blipFill>
          <xdr:spPr>
            <a:xfrm>
              <a:off x="5389920" y="3571560"/>
              <a:ext cx="957240" cy="900360"/>
            </a:xfrm>
            <a:prstGeom prst="rect">
              <a:avLst/>
            </a:prstGeom>
          </xdr:spPr>
        </xdr:pic>
      </mc:Fallback>
    </mc:AlternateContent>
    <xdr:clientData/>
  </xdr:twoCellAnchor>
  <xdr:twoCellAnchor editAs="oneCell">
    <xdr:from>
      <xdr:col>5</xdr:col>
      <xdr:colOff>170900</xdr:colOff>
      <xdr:row>11</xdr:row>
      <xdr:rowOff>266240</xdr:rowOff>
    </xdr:from>
    <xdr:to>
      <xdr:col>5</xdr:col>
      <xdr:colOff>519020</xdr:colOff>
      <xdr:row>13</xdr:row>
      <xdr:rowOff>171760</xdr:rowOff>
    </xdr:to>
    <mc:AlternateContent xmlns:mc="http://schemas.openxmlformats.org/markup-compatibility/2006" xmlns:xdr14="http://schemas.microsoft.com/office/excel/2010/spreadsheetDrawing">
      <mc:Choice Requires="xdr14">
        <xdr:contentPart xmlns:r="http://schemas.openxmlformats.org/officeDocument/2006/relationships" r:id="rId63">
          <xdr14:nvContentPartPr>
            <xdr14:cNvPr id="33" name="Ink 32">
              <a:extLst>
                <a:ext uri="{FF2B5EF4-FFF2-40B4-BE49-F238E27FC236}">
                  <a16:creationId xmlns:a16="http://schemas.microsoft.com/office/drawing/2014/main" id="{00000000-0008-0000-3B00-000021000000}"/>
                </a:ext>
              </a:extLst>
            </xdr14:cNvPr>
            <xdr14:cNvContentPartPr/>
          </xdr14:nvContentPartPr>
          <xdr14:nvPr macro=""/>
          <xdr14:xfrm>
            <a:off x="4298400" y="3898440"/>
            <a:ext cx="348120" cy="565920"/>
          </xdr14:xfrm>
        </xdr:contentPart>
      </mc:Choice>
      <mc:Fallback xmlns="">
        <xdr:pic>
          <xdr:nvPicPr>
            <xdr:cNvPr id="72" name="Ink 71">
              <a:extLst>
                <a:ext uri="{FF2B5EF4-FFF2-40B4-BE49-F238E27FC236}">
                  <a16:creationId xmlns:a16="http://schemas.microsoft.com/office/drawing/2014/main" id="{0D9E47C4-6CD5-5C49-86B1-B5065972B649}"/>
                </a:ext>
              </a:extLst>
            </xdr:cNvPr>
            <xdr:cNvPicPr/>
          </xdr:nvPicPr>
          <xdr:blipFill>
            <a:blip xmlns:r="http://schemas.openxmlformats.org/officeDocument/2006/relationships" r:embed="rId64"/>
            <a:stretch>
              <a:fillRect/>
            </a:stretch>
          </xdr:blipFill>
          <xdr:spPr>
            <a:xfrm>
              <a:off x="4290840" y="3890880"/>
              <a:ext cx="363240" cy="581040"/>
            </a:xfrm>
            <a:prstGeom prst="rect">
              <a:avLst/>
            </a:prstGeom>
          </xdr:spPr>
        </xdr:pic>
      </mc:Fallback>
    </mc:AlternateContent>
    <xdr:clientData/>
  </xdr:twoCellAnchor>
  <xdr:twoCellAnchor editAs="oneCell">
    <xdr:from>
      <xdr:col>5</xdr:col>
      <xdr:colOff>610100</xdr:colOff>
      <xdr:row>11</xdr:row>
      <xdr:rowOff>107480</xdr:rowOff>
    </xdr:from>
    <xdr:to>
      <xdr:col>6</xdr:col>
      <xdr:colOff>286800</xdr:colOff>
      <xdr:row>13</xdr:row>
      <xdr:rowOff>175360</xdr:rowOff>
    </xdr:to>
    <mc:AlternateContent xmlns:mc="http://schemas.openxmlformats.org/markup-compatibility/2006" xmlns:xdr14="http://schemas.microsoft.com/office/excel/2010/spreadsheetDrawing">
      <mc:Choice Requires="xdr14">
        <xdr:contentPart xmlns:r="http://schemas.openxmlformats.org/officeDocument/2006/relationships" r:id="rId65">
          <xdr14:nvContentPartPr>
            <xdr14:cNvPr id="34" name="Ink 33">
              <a:extLst>
                <a:ext uri="{FF2B5EF4-FFF2-40B4-BE49-F238E27FC236}">
                  <a16:creationId xmlns:a16="http://schemas.microsoft.com/office/drawing/2014/main" id="{00000000-0008-0000-3B00-000022000000}"/>
                </a:ext>
              </a:extLst>
            </xdr14:cNvPr>
            <xdr14:cNvContentPartPr/>
          </xdr14:nvContentPartPr>
          <xdr14:nvPr macro=""/>
          <xdr14:xfrm>
            <a:off x="4737600" y="3739680"/>
            <a:ext cx="502200" cy="728280"/>
          </xdr14:xfrm>
        </xdr:contentPart>
      </mc:Choice>
      <mc:Fallback xmlns="">
        <xdr:pic>
          <xdr:nvPicPr>
            <xdr:cNvPr id="73" name="Ink 72">
              <a:extLst>
                <a:ext uri="{FF2B5EF4-FFF2-40B4-BE49-F238E27FC236}">
                  <a16:creationId xmlns:a16="http://schemas.microsoft.com/office/drawing/2014/main" id="{0DA12762-7468-BA45-A76E-C8E3FC81476E}"/>
                </a:ext>
              </a:extLst>
            </xdr:cNvPr>
            <xdr:cNvPicPr/>
          </xdr:nvPicPr>
          <xdr:blipFill>
            <a:blip xmlns:r="http://schemas.openxmlformats.org/officeDocument/2006/relationships" r:embed="rId66"/>
            <a:stretch>
              <a:fillRect/>
            </a:stretch>
          </xdr:blipFill>
          <xdr:spPr>
            <a:xfrm>
              <a:off x="4730230" y="3732120"/>
              <a:ext cx="516589" cy="743400"/>
            </a:xfrm>
            <a:prstGeom prst="rect">
              <a:avLst/>
            </a:prstGeom>
          </xdr:spPr>
        </xdr:pic>
      </mc:Fallback>
    </mc:AlternateContent>
    <xdr:clientData/>
  </xdr:twoCellAnchor>
  <xdr:twoCellAnchor editAs="oneCell">
    <xdr:from>
      <xdr:col>5</xdr:col>
      <xdr:colOff>617300</xdr:colOff>
      <xdr:row>11</xdr:row>
      <xdr:rowOff>100280</xdr:rowOff>
    </xdr:from>
    <xdr:to>
      <xdr:col>6</xdr:col>
      <xdr:colOff>287880</xdr:colOff>
      <xdr:row>13</xdr:row>
      <xdr:rowOff>225760</xdr:rowOff>
    </xdr:to>
    <mc:AlternateContent xmlns:mc="http://schemas.openxmlformats.org/markup-compatibility/2006" xmlns:xdr14="http://schemas.microsoft.com/office/excel/2010/spreadsheetDrawing">
      <mc:Choice Requires="xdr14">
        <xdr:contentPart xmlns:r="http://schemas.openxmlformats.org/officeDocument/2006/relationships" r:id="rId67">
          <xdr14:nvContentPartPr>
            <xdr14:cNvPr id="35" name="Ink 34">
              <a:extLst>
                <a:ext uri="{FF2B5EF4-FFF2-40B4-BE49-F238E27FC236}">
                  <a16:creationId xmlns:a16="http://schemas.microsoft.com/office/drawing/2014/main" id="{00000000-0008-0000-3B00-000023000000}"/>
                </a:ext>
              </a:extLst>
            </xdr14:cNvPr>
            <xdr14:cNvContentPartPr/>
          </xdr14:nvContentPartPr>
          <xdr14:nvPr macro=""/>
          <xdr14:xfrm>
            <a:off x="4744800" y="3732480"/>
            <a:ext cx="496080" cy="785880"/>
          </xdr14:xfrm>
        </xdr:contentPart>
      </mc:Choice>
      <mc:Fallback xmlns="">
        <xdr:pic>
          <xdr:nvPicPr>
            <xdr:cNvPr id="74" name="Ink 73">
              <a:extLst>
                <a:ext uri="{FF2B5EF4-FFF2-40B4-BE49-F238E27FC236}">
                  <a16:creationId xmlns:a16="http://schemas.microsoft.com/office/drawing/2014/main" id="{57E6AFBC-D22F-374E-AC77-C2B7962C0AF5}"/>
                </a:ext>
              </a:extLst>
            </xdr:cNvPr>
            <xdr:cNvPicPr/>
          </xdr:nvPicPr>
          <xdr:blipFill>
            <a:blip xmlns:r="http://schemas.openxmlformats.org/officeDocument/2006/relationships" r:embed="rId68"/>
            <a:stretch>
              <a:fillRect/>
            </a:stretch>
          </xdr:blipFill>
          <xdr:spPr>
            <a:xfrm>
              <a:off x="4708800" y="3660480"/>
              <a:ext cx="567720" cy="929520"/>
            </a:xfrm>
            <a:prstGeom prst="rect">
              <a:avLst/>
            </a:prstGeom>
          </xdr:spPr>
        </xdr:pic>
      </mc:Fallback>
    </mc:AlternateContent>
    <xdr:clientData/>
  </xdr:twoCellAnchor>
  <xdr:twoCellAnchor editAs="oneCell">
    <xdr:from>
      <xdr:col>12</xdr:col>
      <xdr:colOff>751080</xdr:colOff>
      <xdr:row>1</xdr:row>
      <xdr:rowOff>154720</xdr:rowOff>
    </xdr:from>
    <xdr:to>
      <xdr:col>13</xdr:col>
      <xdr:colOff>460</xdr:colOff>
      <xdr:row>3</xdr:row>
      <xdr:rowOff>97920</xdr:rowOff>
    </xdr:to>
    <mc:AlternateContent xmlns:mc="http://schemas.openxmlformats.org/markup-compatibility/2006" xmlns:xdr14="http://schemas.microsoft.com/office/excel/2010/spreadsheetDrawing">
      <mc:Choice Requires="xdr14">
        <xdr:contentPart xmlns:r="http://schemas.openxmlformats.org/officeDocument/2006/relationships" r:id="rId69">
          <xdr14:nvContentPartPr>
            <xdr14:cNvPr id="36" name="Ink 35">
              <a:extLst>
                <a:ext uri="{FF2B5EF4-FFF2-40B4-BE49-F238E27FC236}">
                  <a16:creationId xmlns:a16="http://schemas.microsoft.com/office/drawing/2014/main" id="{00000000-0008-0000-3B00-000024000000}"/>
                </a:ext>
              </a:extLst>
            </xdr14:cNvPr>
            <xdr14:cNvContentPartPr/>
          </xdr14:nvContentPartPr>
          <xdr14:nvPr macro=""/>
          <xdr14:xfrm>
            <a:off x="10657080" y="484920"/>
            <a:ext cx="74880" cy="756000"/>
          </xdr14:xfrm>
        </xdr:contentPart>
      </mc:Choice>
      <mc:Fallback xmlns="">
        <xdr:pic>
          <xdr:nvPicPr>
            <xdr:cNvPr id="651" name="Ink 650">
              <a:extLst>
                <a:ext uri="{FF2B5EF4-FFF2-40B4-BE49-F238E27FC236}">
                  <a16:creationId xmlns:a16="http://schemas.microsoft.com/office/drawing/2014/main" id="{63B6DBD0-7964-3240-BDF3-1C57F0D290FF}"/>
                </a:ext>
              </a:extLst>
            </xdr:cNvPr>
            <xdr:cNvPicPr/>
          </xdr:nvPicPr>
          <xdr:blipFill>
            <a:blip xmlns:r="http://schemas.openxmlformats.org/officeDocument/2006/relationships" r:embed="rId70"/>
            <a:stretch>
              <a:fillRect/>
            </a:stretch>
          </xdr:blipFill>
          <xdr:spPr>
            <a:xfrm>
              <a:off x="10650635" y="477360"/>
              <a:ext cx="87769" cy="771120"/>
            </a:xfrm>
            <a:prstGeom prst="rect">
              <a:avLst/>
            </a:prstGeom>
          </xdr:spPr>
        </xdr:pic>
      </mc:Fallback>
    </mc:AlternateContent>
    <xdr:clientData/>
  </xdr:twoCellAnchor>
  <xdr:twoCellAnchor editAs="oneCell">
    <xdr:from>
      <xdr:col>13</xdr:col>
      <xdr:colOff>69940</xdr:colOff>
      <xdr:row>1</xdr:row>
      <xdr:rowOff>180280</xdr:rowOff>
    </xdr:from>
    <xdr:to>
      <xdr:col>13</xdr:col>
      <xdr:colOff>349300</xdr:colOff>
      <xdr:row>2</xdr:row>
      <xdr:rowOff>229760</xdr:rowOff>
    </xdr:to>
    <mc:AlternateContent xmlns:mc="http://schemas.openxmlformats.org/markup-compatibility/2006" xmlns:xdr14="http://schemas.microsoft.com/office/excel/2010/spreadsheetDrawing">
      <mc:Choice Requires="xdr14">
        <xdr:contentPart xmlns:r="http://schemas.openxmlformats.org/officeDocument/2006/relationships" r:id="rId71">
          <xdr14:nvContentPartPr>
            <xdr14:cNvPr id="37" name="Ink 36">
              <a:extLst>
                <a:ext uri="{FF2B5EF4-FFF2-40B4-BE49-F238E27FC236}">
                  <a16:creationId xmlns:a16="http://schemas.microsoft.com/office/drawing/2014/main" id="{00000000-0008-0000-3B00-000025000000}"/>
                </a:ext>
              </a:extLst>
            </xdr14:cNvPr>
            <xdr14:cNvContentPartPr/>
          </xdr14:nvContentPartPr>
          <xdr14:nvPr macro=""/>
          <xdr14:xfrm>
            <a:off x="10801440" y="510480"/>
            <a:ext cx="279360" cy="532080"/>
          </xdr14:xfrm>
        </xdr:contentPart>
      </mc:Choice>
      <mc:Fallback xmlns="">
        <xdr:pic>
          <xdr:nvPicPr>
            <xdr:cNvPr id="652" name="Ink 651">
              <a:extLst>
                <a:ext uri="{FF2B5EF4-FFF2-40B4-BE49-F238E27FC236}">
                  <a16:creationId xmlns:a16="http://schemas.microsoft.com/office/drawing/2014/main" id="{779494E4-1DF3-7C48-B242-D96D0E482160}"/>
                </a:ext>
              </a:extLst>
            </xdr:cNvPr>
            <xdr:cNvPicPr/>
          </xdr:nvPicPr>
          <xdr:blipFill>
            <a:blip xmlns:r="http://schemas.openxmlformats.org/officeDocument/2006/relationships" r:embed="rId72"/>
            <a:stretch>
              <a:fillRect/>
            </a:stretch>
          </xdr:blipFill>
          <xdr:spPr>
            <a:xfrm>
              <a:off x="10793880" y="502920"/>
              <a:ext cx="294480" cy="547200"/>
            </a:xfrm>
            <a:prstGeom prst="rect">
              <a:avLst/>
            </a:prstGeom>
          </xdr:spPr>
        </xdr:pic>
      </mc:Fallback>
    </mc:AlternateContent>
    <xdr:clientData/>
  </xdr:twoCellAnchor>
  <xdr:twoCellAnchor editAs="oneCell">
    <xdr:from>
      <xdr:col>13</xdr:col>
      <xdr:colOff>737740</xdr:colOff>
      <xdr:row>1</xdr:row>
      <xdr:rowOff>19000</xdr:rowOff>
    </xdr:from>
    <xdr:to>
      <xdr:col>14</xdr:col>
      <xdr:colOff>217160</xdr:colOff>
      <xdr:row>3</xdr:row>
      <xdr:rowOff>46440</xdr:rowOff>
    </xdr:to>
    <mc:AlternateContent xmlns:mc="http://schemas.openxmlformats.org/markup-compatibility/2006" xmlns:xdr14="http://schemas.microsoft.com/office/excel/2010/spreadsheetDrawing">
      <mc:Choice Requires="xdr14">
        <xdr:contentPart xmlns:r="http://schemas.openxmlformats.org/officeDocument/2006/relationships" r:id="rId73">
          <xdr14:nvContentPartPr>
            <xdr14:cNvPr id="38" name="Ink 37">
              <a:extLst>
                <a:ext uri="{FF2B5EF4-FFF2-40B4-BE49-F238E27FC236}">
                  <a16:creationId xmlns:a16="http://schemas.microsoft.com/office/drawing/2014/main" id="{00000000-0008-0000-3B00-000026000000}"/>
                </a:ext>
              </a:extLst>
            </xdr14:cNvPr>
            <xdr14:cNvContentPartPr/>
          </xdr14:nvContentPartPr>
          <xdr14:nvPr macro=""/>
          <xdr14:xfrm>
            <a:off x="11469240" y="349200"/>
            <a:ext cx="304920" cy="840240"/>
          </xdr14:xfrm>
        </xdr:contentPart>
      </mc:Choice>
      <mc:Fallback xmlns="">
        <xdr:pic>
          <xdr:nvPicPr>
            <xdr:cNvPr id="653" name="Ink 652">
              <a:extLst>
                <a:ext uri="{FF2B5EF4-FFF2-40B4-BE49-F238E27FC236}">
                  <a16:creationId xmlns:a16="http://schemas.microsoft.com/office/drawing/2014/main" id="{F54C680D-0D2B-0548-B482-8B60A9A8AE5C}"/>
                </a:ext>
              </a:extLst>
            </xdr:cNvPr>
            <xdr:cNvPicPr/>
          </xdr:nvPicPr>
          <xdr:blipFill>
            <a:blip xmlns:r="http://schemas.openxmlformats.org/officeDocument/2006/relationships" r:embed="rId74"/>
            <a:stretch>
              <a:fillRect/>
            </a:stretch>
          </xdr:blipFill>
          <xdr:spPr>
            <a:xfrm>
              <a:off x="11461988" y="341640"/>
              <a:ext cx="319078" cy="855360"/>
            </a:xfrm>
            <a:prstGeom prst="rect">
              <a:avLst/>
            </a:prstGeom>
          </xdr:spPr>
        </xdr:pic>
      </mc:Fallback>
    </mc:AlternateContent>
    <xdr:clientData/>
  </xdr:twoCellAnchor>
  <xdr:twoCellAnchor editAs="oneCell">
    <xdr:from>
      <xdr:col>13</xdr:col>
      <xdr:colOff>605260</xdr:colOff>
      <xdr:row>2</xdr:row>
      <xdr:rowOff>71480</xdr:rowOff>
    </xdr:from>
    <xdr:to>
      <xdr:col>14</xdr:col>
      <xdr:colOff>280520</xdr:colOff>
      <xdr:row>2</xdr:row>
      <xdr:rowOff>319520</xdr:rowOff>
    </xdr:to>
    <mc:AlternateContent xmlns:mc="http://schemas.openxmlformats.org/markup-compatibility/2006" xmlns:xdr14="http://schemas.microsoft.com/office/excel/2010/spreadsheetDrawing">
      <mc:Choice Requires="xdr14">
        <xdr:contentPart xmlns:r="http://schemas.openxmlformats.org/officeDocument/2006/relationships" r:id="rId75">
          <xdr14:nvContentPartPr>
            <xdr14:cNvPr id="39" name="Ink 38">
              <a:extLst>
                <a:ext uri="{FF2B5EF4-FFF2-40B4-BE49-F238E27FC236}">
                  <a16:creationId xmlns:a16="http://schemas.microsoft.com/office/drawing/2014/main" id="{00000000-0008-0000-3B00-000027000000}"/>
                </a:ext>
              </a:extLst>
            </xdr14:cNvPr>
            <xdr14:cNvContentPartPr/>
          </xdr14:nvContentPartPr>
          <xdr14:nvPr macro=""/>
          <xdr14:xfrm>
            <a:off x="11336760" y="731880"/>
            <a:ext cx="500760" cy="248040"/>
          </xdr14:xfrm>
        </xdr:contentPart>
      </mc:Choice>
      <mc:Fallback xmlns="">
        <xdr:pic>
          <xdr:nvPicPr>
            <xdr:cNvPr id="654" name="Ink 653">
              <a:extLst>
                <a:ext uri="{FF2B5EF4-FFF2-40B4-BE49-F238E27FC236}">
                  <a16:creationId xmlns:a16="http://schemas.microsoft.com/office/drawing/2014/main" id="{1EADE6BB-5B70-7441-9157-4C982F28A690}"/>
                </a:ext>
              </a:extLst>
            </xdr:cNvPr>
            <xdr:cNvPicPr/>
          </xdr:nvPicPr>
          <xdr:blipFill>
            <a:blip xmlns:r="http://schemas.openxmlformats.org/officeDocument/2006/relationships" r:embed="rId76"/>
            <a:stretch>
              <a:fillRect/>
            </a:stretch>
          </xdr:blipFill>
          <xdr:spPr>
            <a:xfrm>
              <a:off x="11329200" y="724320"/>
              <a:ext cx="515880" cy="263160"/>
            </a:xfrm>
            <a:prstGeom prst="rect">
              <a:avLst/>
            </a:prstGeom>
          </xdr:spPr>
        </xdr:pic>
      </mc:Fallback>
    </mc:AlternateContent>
    <xdr:clientData/>
  </xdr:twoCellAnchor>
  <xdr:twoCellAnchor editAs="oneCell">
    <xdr:from>
      <xdr:col>14</xdr:col>
      <xdr:colOff>428480</xdr:colOff>
      <xdr:row>1</xdr:row>
      <xdr:rowOff>48880</xdr:rowOff>
    </xdr:from>
    <xdr:to>
      <xdr:col>14</xdr:col>
      <xdr:colOff>549080</xdr:colOff>
      <xdr:row>2</xdr:row>
      <xdr:rowOff>186200</xdr:rowOff>
    </xdr:to>
    <mc:AlternateContent xmlns:mc="http://schemas.openxmlformats.org/markup-compatibility/2006" xmlns:xdr14="http://schemas.microsoft.com/office/excel/2010/spreadsheetDrawing">
      <mc:Choice Requires="xdr14">
        <xdr:contentPart xmlns:r="http://schemas.openxmlformats.org/officeDocument/2006/relationships" r:id="rId77">
          <xdr14:nvContentPartPr>
            <xdr14:cNvPr id="40" name="Ink 39">
              <a:extLst>
                <a:ext uri="{FF2B5EF4-FFF2-40B4-BE49-F238E27FC236}">
                  <a16:creationId xmlns:a16="http://schemas.microsoft.com/office/drawing/2014/main" id="{00000000-0008-0000-3B00-000028000000}"/>
                </a:ext>
              </a:extLst>
            </xdr14:cNvPr>
            <xdr14:cNvContentPartPr/>
          </xdr14:nvContentPartPr>
          <xdr14:nvPr macro=""/>
          <xdr14:xfrm>
            <a:off x="11985480" y="379080"/>
            <a:ext cx="120600" cy="619920"/>
          </xdr14:xfrm>
        </xdr:contentPart>
      </mc:Choice>
      <mc:Fallback xmlns="">
        <xdr:pic>
          <xdr:nvPicPr>
            <xdr:cNvPr id="655" name="Ink 654">
              <a:extLst>
                <a:ext uri="{FF2B5EF4-FFF2-40B4-BE49-F238E27FC236}">
                  <a16:creationId xmlns:a16="http://schemas.microsoft.com/office/drawing/2014/main" id="{59B984E2-AA06-A84B-8D3B-5BF9BEC67B8C}"/>
                </a:ext>
              </a:extLst>
            </xdr:cNvPr>
            <xdr:cNvPicPr/>
          </xdr:nvPicPr>
          <xdr:blipFill>
            <a:blip xmlns:r="http://schemas.openxmlformats.org/officeDocument/2006/relationships" r:embed="rId78"/>
            <a:stretch>
              <a:fillRect/>
            </a:stretch>
          </xdr:blipFill>
          <xdr:spPr>
            <a:xfrm>
              <a:off x="11977920" y="371520"/>
              <a:ext cx="135720" cy="635040"/>
            </a:xfrm>
            <a:prstGeom prst="rect">
              <a:avLst/>
            </a:prstGeom>
          </xdr:spPr>
        </xdr:pic>
      </mc:Fallback>
    </mc:AlternateContent>
    <xdr:clientData/>
  </xdr:twoCellAnchor>
  <xdr:twoCellAnchor editAs="oneCell">
    <xdr:from>
      <xdr:col>14</xdr:col>
      <xdr:colOff>641240</xdr:colOff>
      <xdr:row>1</xdr:row>
      <xdr:rowOff>47800</xdr:rowOff>
    </xdr:from>
    <xdr:to>
      <xdr:col>15</xdr:col>
      <xdr:colOff>42180</xdr:colOff>
      <xdr:row>2</xdr:row>
      <xdr:rowOff>166040</xdr:rowOff>
    </xdr:to>
    <mc:AlternateContent xmlns:mc="http://schemas.openxmlformats.org/markup-compatibility/2006" xmlns:xdr14="http://schemas.microsoft.com/office/excel/2010/spreadsheetDrawing">
      <mc:Choice Requires="xdr14">
        <xdr:contentPart xmlns:r="http://schemas.openxmlformats.org/officeDocument/2006/relationships" r:id="rId79">
          <xdr14:nvContentPartPr>
            <xdr14:cNvPr id="41" name="Ink 40">
              <a:extLst>
                <a:ext uri="{FF2B5EF4-FFF2-40B4-BE49-F238E27FC236}">
                  <a16:creationId xmlns:a16="http://schemas.microsoft.com/office/drawing/2014/main" id="{00000000-0008-0000-3B00-000029000000}"/>
                </a:ext>
              </a:extLst>
            </xdr14:cNvPr>
            <xdr14:cNvContentPartPr/>
          </xdr14:nvContentPartPr>
          <xdr14:nvPr macro=""/>
          <xdr14:xfrm>
            <a:off x="12198240" y="378000"/>
            <a:ext cx="226440" cy="600840"/>
          </xdr14:xfrm>
        </xdr:contentPart>
      </mc:Choice>
      <mc:Fallback xmlns="">
        <xdr:pic>
          <xdr:nvPicPr>
            <xdr:cNvPr id="656" name="Ink 655">
              <a:extLst>
                <a:ext uri="{FF2B5EF4-FFF2-40B4-BE49-F238E27FC236}">
                  <a16:creationId xmlns:a16="http://schemas.microsoft.com/office/drawing/2014/main" id="{D31C66D2-58EB-064F-8DA8-7E166C7168C1}"/>
                </a:ext>
              </a:extLst>
            </xdr:cNvPr>
            <xdr:cNvPicPr/>
          </xdr:nvPicPr>
          <xdr:blipFill>
            <a:blip xmlns:r="http://schemas.openxmlformats.org/officeDocument/2006/relationships" r:embed="rId80"/>
            <a:stretch>
              <a:fillRect/>
            </a:stretch>
          </xdr:blipFill>
          <xdr:spPr>
            <a:xfrm>
              <a:off x="12190680" y="370440"/>
              <a:ext cx="241560" cy="615960"/>
            </a:xfrm>
            <a:prstGeom prst="rect">
              <a:avLst/>
            </a:prstGeom>
          </xdr:spPr>
        </xdr:pic>
      </mc:Fallback>
    </mc:AlternateContent>
    <xdr:clientData/>
  </xdr:twoCellAnchor>
  <xdr:twoCellAnchor editAs="oneCell">
    <xdr:from>
      <xdr:col>15</xdr:col>
      <xdr:colOff>486060</xdr:colOff>
      <xdr:row>1</xdr:row>
      <xdr:rowOff>139240</xdr:rowOff>
    </xdr:from>
    <xdr:to>
      <xdr:col>16</xdr:col>
      <xdr:colOff>499360</xdr:colOff>
      <xdr:row>2</xdr:row>
      <xdr:rowOff>218960</xdr:rowOff>
    </xdr:to>
    <mc:AlternateContent xmlns:mc="http://schemas.openxmlformats.org/markup-compatibility/2006" xmlns:xdr14="http://schemas.microsoft.com/office/excel/2010/spreadsheetDrawing">
      <mc:Choice Requires="xdr14">
        <xdr:contentPart xmlns:r="http://schemas.openxmlformats.org/officeDocument/2006/relationships" r:id="rId81">
          <xdr14:nvContentPartPr>
            <xdr14:cNvPr id="42" name="Ink 41">
              <a:extLst>
                <a:ext uri="{FF2B5EF4-FFF2-40B4-BE49-F238E27FC236}">
                  <a16:creationId xmlns:a16="http://schemas.microsoft.com/office/drawing/2014/main" id="{00000000-0008-0000-3B00-00002A000000}"/>
                </a:ext>
              </a:extLst>
            </xdr14:cNvPr>
            <xdr14:cNvContentPartPr/>
          </xdr14:nvContentPartPr>
          <xdr14:nvPr macro=""/>
          <xdr14:xfrm>
            <a:off x="12868560" y="469440"/>
            <a:ext cx="838800" cy="562320"/>
          </xdr14:xfrm>
        </xdr:contentPart>
      </mc:Choice>
      <mc:Fallback xmlns="">
        <xdr:pic>
          <xdr:nvPicPr>
            <xdr:cNvPr id="657" name="Ink 656">
              <a:extLst>
                <a:ext uri="{FF2B5EF4-FFF2-40B4-BE49-F238E27FC236}">
                  <a16:creationId xmlns:a16="http://schemas.microsoft.com/office/drawing/2014/main" id="{6B523465-563B-1641-B4B0-80793A201252}"/>
                </a:ext>
              </a:extLst>
            </xdr:cNvPr>
            <xdr:cNvPicPr/>
          </xdr:nvPicPr>
          <xdr:blipFill>
            <a:blip xmlns:r="http://schemas.openxmlformats.org/officeDocument/2006/relationships" r:embed="rId82"/>
            <a:stretch>
              <a:fillRect/>
            </a:stretch>
          </xdr:blipFill>
          <xdr:spPr>
            <a:xfrm>
              <a:off x="12861115" y="461880"/>
              <a:ext cx="853690" cy="577440"/>
            </a:xfrm>
            <a:prstGeom prst="rect">
              <a:avLst/>
            </a:prstGeom>
          </xdr:spPr>
        </xdr:pic>
      </mc:Fallback>
    </mc:AlternateContent>
    <xdr:clientData/>
  </xdr:twoCellAnchor>
  <xdr:twoCellAnchor editAs="oneCell">
    <xdr:from>
      <xdr:col>16</xdr:col>
      <xdr:colOff>644800</xdr:colOff>
      <xdr:row>1</xdr:row>
      <xdr:rowOff>295480</xdr:rowOff>
    </xdr:from>
    <xdr:to>
      <xdr:col>17</xdr:col>
      <xdr:colOff>20</xdr:colOff>
      <xdr:row>2</xdr:row>
      <xdr:rowOff>129680</xdr:rowOff>
    </xdr:to>
    <mc:AlternateContent xmlns:mc="http://schemas.openxmlformats.org/markup-compatibility/2006" xmlns:xdr14="http://schemas.microsoft.com/office/excel/2010/spreadsheetDrawing">
      <mc:Choice Requires="xdr14">
        <xdr:contentPart xmlns:r="http://schemas.openxmlformats.org/officeDocument/2006/relationships" r:id="rId83">
          <xdr14:nvContentPartPr>
            <xdr14:cNvPr id="43" name="Ink 42">
              <a:extLst>
                <a:ext uri="{FF2B5EF4-FFF2-40B4-BE49-F238E27FC236}">
                  <a16:creationId xmlns:a16="http://schemas.microsoft.com/office/drawing/2014/main" id="{00000000-0008-0000-3B00-00002B000000}"/>
                </a:ext>
              </a:extLst>
            </xdr14:cNvPr>
            <xdr14:cNvContentPartPr/>
          </xdr14:nvContentPartPr>
          <xdr14:nvPr macro=""/>
          <xdr14:xfrm>
            <a:off x="13852800" y="625680"/>
            <a:ext cx="180720" cy="316800"/>
          </xdr14:xfrm>
        </xdr:contentPart>
      </mc:Choice>
      <mc:Fallback xmlns="">
        <xdr:pic>
          <xdr:nvPicPr>
            <xdr:cNvPr id="658" name="Ink 657">
              <a:extLst>
                <a:ext uri="{FF2B5EF4-FFF2-40B4-BE49-F238E27FC236}">
                  <a16:creationId xmlns:a16="http://schemas.microsoft.com/office/drawing/2014/main" id="{C0B4F3C8-AC9C-A64D-945F-4C54D5A7C5CB}"/>
                </a:ext>
              </a:extLst>
            </xdr:cNvPr>
            <xdr:cNvPicPr/>
          </xdr:nvPicPr>
          <xdr:blipFill>
            <a:blip xmlns:r="http://schemas.openxmlformats.org/officeDocument/2006/relationships" r:embed="rId84"/>
            <a:stretch>
              <a:fillRect/>
            </a:stretch>
          </xdr:blipFill>
          <xdr:spPr>
            <a:xfrm>
              <a:off x="13845240" y="618480"/>
              <a:ext cx="195840" cy="331920"/>
            </a:xfrm>
            <a:prstGeom prst="rect">
              <a:avLst/>
            </a:prstGeom>
          </xdr:spPr>
        </xdr:pic>
      </mc:Fallback>
    </mc:AlternateContent>
    <xdr:clientData/>
  </xdr:twoCellAnchor>
  <xdr:twoCellAnchor editAs="oneCell">
    <xdr:from>
      <xdr:col>16</xdr:col>
      <xdr:colOff>773320</xdr:colOff>
      <xdr:row>2</xdr:row>
      <xdr:rowOff>71480</xdr:rowOff>
    </xdr:from>
    <xdr:to>
      <xdr:col>17</xdr:col>
      <xdr:colOff>122780</xdr:colOff>
      <xdr:row>2</xdr:row>
      <xdr:rowOff>327080</xdr:rowOff>
    </xdr:to>
    <mc:AlternateContent xmlns:mc="http://schemas.openxmlformats.org/markup-compatibility/2006" xmlns:xdr14="http://schemas.microsoft.com/office/excel/2010/spreadsheetDrawing">
      <mc:Choice Requires="xdr14">
        <xdr:contentPart xmlns:r="http://schemas.openxmlformats.org/officeDocument/2006/relationships" r:id="rId85">
          <xdr14:nvContentPartPr>
            <xdr14:cNvPr id="44" name="Ink 43">
              <a:extLst>
                <a:ext uri="{FF2B5EF4-FFF2-40B4-BE49-F238E27FC236}">
                  <a16:creationId xmlns:a16="http://schemas.microsoft.com/office/drawing/2014/main" id="{00000000-0008-0000-3B00-00002C000000}"/>
                </a:ext>
              </a:extLst>
            </xdr14:cNvPr>
            <xdr14:cNvContentPartPr/>
          </xdr14:nvContentPartPr>
          <xdr14:nvPr macro=""/>
          <xdr14:xfrm>
            <a:off x="13981320" y="731880"/>
            <a:ext cx="174960" cy="255600"/>
          </xdr14:xfrm>
        </xdr:contentPart>
      </mc:Choice>
      <mc:Fallback xmlns="">
        <xdr:pic>
          <xdr:nvPicPr>
            <xdr:cNvPr id="659" name="Ink 658">
              <a:extLst>
                <a:ext uri="{FF2B5EF4-FFF2-40B4-BE49-F238E27FC236}">
                  <a16:creationId xmlns:a16="http://schemas.microsoft.com/office/drawing/2014/main" id="{943F8E4A-68A1-BA44-888A-9232FCFC7EDD}"/>
                </a:ext>
              </a:extLst>
            </xdr:cNvPr>
            <xdr:cNvPicPr/>
          </xdr:nvPicPr>
          <xdr:blipFill>
            <a:blip xmlns:r="http://schemas.openxmlformats.org/officeDocument/2006/relationships" r:embed="rId86"/>
            <a:stretch>
              <a:fillRect/>
            </a:stretch>
          </xdr:blipFill>
          <xdr:spPr>
            <a:xfrm>
              <a:off x="13973760" y="724320"/>
              <a:ext cx="190080" cy="270360"/>
            </a:xfrm>
            <a:prstGeom prst="rect">
              <a:avLst/>
            </a:prstGeom>
          </xdr:spPr>
        </xdr:pic>
      </mc:Fallback>
    </mc:AlternateContent>
    <xdr:clientData/>
  </xdr:twoCellAnchor>
  <xdr:twoCellAnchor editAs="oneCell">
    <xdr:from>
      <xdr:col>17</xdr:col>
      <xdr:colOff>459020</xdr:colOff>
      <xdr:row>1</xdr:row>
      <xdr:rowOff>66880</xdr:rowOff>
    </xdr:from>
    <xdr:to>
      <xdr:col>17</xdr:col>
      <xdr:colOff>693020</xdr:colOff>
      <xdr:row>2</xdr:row>
      <xdr:rowOff>117800</xdr:rowOff>
    </xdr:to>
    <mc:AlternateContent xmlns:mc="http://schemas.openxmlformats.org/markup-compatibility/2006" xmlns:xdr14="http://schemas.microsoft.com/office/excel/2010/spreadsheetDrawing">
      <mc:Choice Requires="xdr14">
        <xdr:contentPart xmlns:r="http://schemas.openxmlformats.org/officeDocument/2006/relationships" r:id="rId87">
          <xdr14:nvContentPartPr>
            <xdr14:cNvPr id="45" name="Ink 44">
              <a:extLst>
                <a:ext uri="{FF2B5EF4-FFF2-40B4-BE49-F238E27FC236}">
                  <a16:creationId xmlns:a16="http://schemas.microsoft.com/office/drawing/2014/main" id="{00000000-0008-0000-3B00-00002D000000}"/>
                </a:ext>
              </a:extLst>
            </xdr14:cNvPr>
            <xdr14:cNvContentPartPr/>
          </xdr14:nvContentPartPr>
          <xdr14:nvPr macro=""/>
          <xdr14:xfrm>
            <a:off x="14492520" y="397080"/>
            <a:ext cx="234000" cy="533520"/>
          </xdr14:xfrm>
        </xdr:contentPart>
      </mc:Choice>
      <mc:Fallback xmlns="">
        <xdr:pic>
          <xdr:nvPicPr>
            <xdr:cNvPr id="660" name="Ink 659">
              <a:extLst>
                <a:ext uri="{FF2B5EF4-FFF2-40B4-BE49-F238E27FC236}">
                  <a16:creationId xmlns:a16="http://schemas.microsoft.com/office/drawing/2014/main" id="{6EF7B71B-0980-2846-81E4-BB8CB7387E1B}"/>
                </a:ext>
              </a:extLst>
            </xdr:cNvPr>
            <xdr:cNvPicPr/>
          </xdr:nvPicPr>
          <xdr:blipFill>
            <a:blip xmlns:r="http://schemas.openxmlformats.org/officeDocument/2006/relationships" r:embed="rId88"/>
            <a:stretch>
              <a:fillRect/>
            </a:stretch>
          </xdr:blipFill>
          <xdr:spPr>
            <a:xfrm>
              <a:off x="14484960" y="389880"/>
              <a:ext cx="249120" cy="548640"/>
            </a:xfrm>
            <a:prstGeom prst="rect">
              <a:avLst/>
            </a:prstGeom>
          </xdr:spPr>
        </xdr:pic>
      </mc:Fallback>
    </mc:AlternateContent>
    <xdr:clientData/>
  </xdr:twoCellAnchor>
  <xdr:twoCellAnchor editAs="oneCell">
    <xdr:from>
      <xdr:col>18</xdr:col>
      <xdr:colOff>38160</xdr:colOff>
      <xdr:row>1</xdr:row>
      <xdr:rowOff>323200</xdr:rowOff>
    </xdr:from>
    <xdr:to>
      <xdr:col>18</xdr:col>
      <xdr:colOff>168480</xdr:colOff>
      <xdr:row>2</xdr:row>
      <xdr:rowOff>140480</xdr:rowOff>
    </xdr:to>
    <mc:AlternateContent xmlns:mc="http://schemas.openxmlformats.org/markup-compatibility/2006" xmlns:xdr14="http://schemas.microsoft.com/office/excel/2010/spreadsheetDrawing">
      <mc:Choice Requires="xdr14">
        <xdr:contentPart xmlns:r="http://schemas.openxmlformats.org/officeDocument/2006/relationships" r:id="rId89">
          <xdr14:nvContentPartPr>
            <xdr14:cNvPr id="46" name="Ink 45">
              <a:extLst>
                <a:ext uri="{FF2B5EF4-FFF2-40B4-BE49-F238E27FC236}">
                  <a16:creationId xmlns:a16="http://schemas.microsoft.com/office/drawing/2014/main" id="{00000000-0008-0000-3B00-00002E000000}"/>
                </a:ext>
              </a:extLst>
            </xdr14:cNvPr>
            <xdr14:cNvContentPartPr/>
          </xdr14:nvContentPartPr>
          <xdr14:nvPr macro=""/>
          <xdr14:xfrm>
            <a:off x="14897160" y="653400"/>
            <a:ext cx="130320" cy="299880"/>
          </xdr14:xfrm>
        </xdr:contentPart>
      </mc:Choice>
      <mc:Fallback xmlns="">
        <xdr:pic>
          <xdr:nvPicPr>
            <xdr:cNvPr id="661" name="Ink 660">
              <a:extLst>
                <a:ext uri="{FF2B5EF4-FFF2-40B4-BE49-F238E27FC236}">
                  <a16:creationId xmlns:a16="http://schemas.microsoft.com/office/drawing/2014/main" id="{73F1FA3D-FD8D-6F48-885A-072A5992E8A3}"/>
                </a:ext>
              </a:extLst>
            </xdr:cNvPr>
            <xdr:cNvPicPr/>
          </xdr:nvPicPr>
          <xdr:blipFill>
            <a:blip xmlns:r="http://schemas.openxmlformats.org/officeDocument/2006/relationships" r:embed="rId90"/>
            <a:stretch>
              <a:fillRect/>
            </a:stretch>
          </xdr:blipFill>
          <xdr:spPr>
            <a:xfrm>
              <a:off x="14889600" y="645840"/>
              <a:ext cx="145440" cy="315000"/>
            </a:xfrm>
            <a:prstGeom prst="rect">
              <a:avLst/>
            </a:prstGeom>
          </xdr:spPr>
        </xdr:pic>
      </mc:Fallback>
    </mc:AlternateContent>
    <xdr:clientData/>
  </xdr:twoCellAnchor>
  <xdr:twoCellAnchor editAs="oneCell">
    <xdr:from>
      <xdr:col>18</xdr:col>
      <xdr:colOff>356760</xdr:colOff>
      <xdr:row>1</xdr:row>
      <xdr:rowOff>48240</xdr:rowOff>
    </xdr:from>
    <xdr:to>
      <xdr:col>18</xdr:col>
      <xdr:colOff>429480</xdr:colOff>
      <xdr:row>2</xdr:row>
      <xdr:rowOff>166480</xdr:rowOff>
    </xdr:to>
    <mc:AlternateContent xmlns:mc="http://schemas.openxmlformats.org/markup-compatibility/2006" xmlns:xdr14="http://schemas.microsoft.com/office/excel/2010/spreadsheetDrawing">
      <mc:Choice Requires="xdr14">
        <xdr:contentPart xmlns:r="http://schemas.openxmlformats.org/officeDocument/2006/relationships" r:id="rId91">
          <xdr14:nvContentPartPr>
            <xdr14:cNvPr id="47" name="Ink 46">
              <a:extLst>
                <a:ext uri="{FF2B5EF4-FFF2-40B4-BE49-F238E27FC236}">
                  <a16:creationId xmlns:a16="http://schemas.microsoft.com/office/drawing/2014/main" id="{00000000-0008-0000-3B00-00002F000000}"/>
                </a:ext>
              </a:extLst>
            </xdr14:cNvPr>
            <xdr14:cNvContentPartPr/>
          </xdr14:nvContentPartPr>
          <xdr14:nvPr macro=""/>
          <xdr14:xfrm>
            <a:off x="15444360" y="530840"/>
            <a:ext cx="72720" cy="600840"/>
          </xdr14:xfrm>
        </xdr:contentPart>
      </mc:Choice>
      <mc:Fallback xmlns="">
        <xdr:pic>
          <xdr:nvPicPr>
            <xdr:cNvPr id="662" name="Ink 661">
              <a:extLst>
                <a:ext uri="{FF2B5EF4-FFF2-40B4-BE49-F238E27FC236}">
                  <a16:creationId xmlns:a16="http://schemas.microsoft.com/office/drawing/2014/main" id="{99885637-55F1-7E4A-AE06-17687FBAE0A1}"/>
                </a:ext>
              </a:extLst>
            </xdr:cNvPr>
            <xdr:cNvPicPr/>
          </xdr:nvPicPr>
          <xdr:blipFill>
            <a:blip xmlns:r="http://schemas.openxmlformats.org/officeDocument/2006/relationships" r:embed="rId92"/>
            <a:stretch>
              <a:fillRect/>
            </a:stretch>
          </xdr:blipFill>
          <xdr:spPr>
            <a:xfrm>
              <a:off x="15436800" y="523280"/>
              <a:ext cx="87480" cy="615960"/>
            </a:xfrm>
            <a:prstGeom prst="rect">
              <a:avLst/>
            </a:prstGeom>
          </xdr:spPr>
        </xdr:pic>
      </mc:Fallback>
    </mc:AlternateContent>
    <xdr:clientData/>
  </xdr:twoCellAnchor>
  <xdr:twoCellAnchor editAs="oneCell">
    <xdr:from>
      <xdr:col>18</xdr:col>
      <xdr:colOff>537480</xdr:colOff>
      <xdr:row>2</xdr:row>
      <xdr:rowOff>83360</xdr:rowOff>
    </xdr:from>
    <xdr:to>
      <xdr:col>18</xdr:col>
      <xdr:colOff>569160</xdr:colOff>
      <xdr:row>2</xdr:row>
      <xdr:rowOff>318800</xdr:rowOff>
    </xdr:to>
    <mc:AlternateContent xmlns:mc="http://schemas.openxmlformats.org/markup-compatibility/2006" xmlns:xdr14="http://schemas.microsoft.com/office/excel/2010/spreadsheetDrawing">
      <mc:Choice Requires="xdr14">
        <xdr:contentPart xmlns:r="http://schemas.openxmlformats.org/officeDocument/2006/relationships" r:id="rId93">
          <xdr14:nvContentPartPr>
            <xdr14:cNvPr id="48" name="Ink 47">
              <a:extLst>
                <a:ext uri="{FF2B5EF4-FFF2-40B4-BE49-F238E27FC236}">
                  <a16:creationId xmlns:a16="http://schemas.microsoft.com/office/drawing/2014/main" id="{00000000-0008-0000-3B00-000030000000}"/>
                </a:ext>
              </a:extLst>
            </xdr14:cNvPr>
            <xdr14:cNvContentPartPr/>
          </xdr14:nvContentPartPr>
          <xdr14:nvPr macro=""/>
          <xdr14:xfrm>
            <a:off x="15396480" y="743760"/>
            <a:ext cx="31680" cy="235440"/>
          </xdr14:xfrm>
        </xdr:contentPart>
      </mc:Choice>
      <mc:Fallback xmlns="">
        <xdr:pic>
          <xdr:nvPicPr>
            <xdr:cNvPr id="663" name="Ink 662">
              <a:extLst>
                <a:ext uri="{FF2B5EF4-FFF2-40B4-BE49-F238E27FC236}">
                  <a16:creationId xmlns:a16="http://schemas.microsoft.com/office/drawing/2014/main" id="{22E35D06-4014-864C-A5CF-0C91525AD8A0}"/>
                </a:ext>
              </a:extLst>
            </xdr:cNvPr>
            <xdr:cNvPicPr/>
          </xdr:nvPicPr>
          <xdr:blipFill>
            <a:blip xmlns:r="http://schemas.openxmlformats.org/officeDocument/2006/relationships" r:embed="rId94"/>
            <a:stretch>
              <a:fillRect/>
            </a:stretch>
          </xdr:blipFill>
          <xdr:spPr>
            <a:xfrm>
              <a:off x="15388920" y="736200"/>
              <a:ext cx="46800" cy="250560"/>
            </a:xfrm>
            <a:prstGeom prst="rect">
              <a:avLst/>
            </a:prstGeom>
          </xdr:spPr>
        </xdr:pic>
      </mc:Fallback>
    </mc:AlternateContent>
    <xdr:clientData/>
  </xdr:twoCellAnchor>
  <xdr:twoCellAnchor editAs="oneCell">
    <xdr:from>
      <xdr:col>18</xdr:col>
      <xdr:colOff>768240</xdr:colOff>
      <xdr:row>1</xdr:row>
      <xdr:rowOff>280</xdr:rowOff>
    </xdr:from>
    <xdr:to>
      <xdr:col>19</xdr:col>
      <xdr:colOff>157300</xdr:colOff>
      <xdr:row>2</xdr:row>
      <xdr:rowOff>120320</xdr:rowOff>
    </xdr:to>
    <mc:AlternateContent xmlns:mc="http://schemas.openxmlformats.org/markup-compatibility/2006" xmlns:xdr14="http://schemas.microsoft.com/office/excel/2010/spreadsheetDrawing">
      <mc:Choice Requires="xdr14">
        <xdr:contentPart xmlns:r="http://schemas.openxmlformats.org/officeDocument/2006/relationships" r:id="rId95">
          <xdr14:nvContentPartPr>
            <xdr14:cNvPr id="49" name="Ink 48">
              <a:extLst>
                <a:ext uri="{FF2B5EF4-FFF2-40B4-BE49-F238E27FC236}">
                  <a16:creationId xmlns:a16="http://schemas.microsoft.com/office/drawing/2014/main" id="{00000000-0008-0000-3B00-000031000000}"/>
                </a:ext>
              </a:extLst>
            </xdr14:cNvPr>
            <xdr14:cNvContentPartPr/>
          </xdr14:nvContentPartPr>
          <xdr14:nvPr macro=""/>
          <xdr14:xfrm>
            <a:off x="15627240" y="330480"/>
            <a:ext cx="214560" cy="602640"/>
          </xdr14:xfrm>
        </xdr:contentPart>
      </mc:Choice>
      <mc:Fallback xmlns="">
        <xdr:pic>
          <xdr:nvPicPr>
            <xdr:cNvPr id="664" name="Ink 663">
              <a:extLst>
                <a:ext uri="{FF2B5EF4-FFF2-40B4-BE49-F238E27FC236}">
                  <a16:creationId xmlns:a16="http://schemas.microsoft.com/office/drawing/2014/main" id="{F15D729C-2F3C-2A4E-98C6-06EBB9FA5292}"/>
                </a:ext>
              </a:extLst>
            </xdr:cNvPr>
            <xdr:cNvPicPr/>
          </xdr:nvPicPr>
          <xdr:blipFill>
            <a:blip xmlns:r="http://schemas.openxmlformats.org/officeDocument/2006/relationships" r:embed="rId96"/>
            <a:stretch>
              <a:fillRect/>
            </a:stretch>
          </xdr:blipFill>
          <xdr:spPr>
            <a:xfrm>
              <a:off x="15619680" y="322920"/>
              <a:ext cx="229680" cy="617760"/>
            </a:xfrm>
            <a:prstGeom prst="rect">
              <a:avLst/>
            </a:prstGeom>
          </xdr:spPr>
        </xdr:pic>
      </mc:Fallback>
    </mc:AlternateContent>
    <xdr:clientData/>
  </xdr:twoCellAnchor>
  <xdr:twoCellAnchor editAs="oneCell">
    <xdr:from>
      <xdr:col>19</xdr:col>
      <xdr:colOff>231460</xdr:colOff>
      <xdr:row>2</xdr:row>
      <xdr:rowOff>71480</xdr:rowOff>
    </xdr:from>
    <xdr:to>
      <xdr:col>19</xdr:col>
      <xdr:colOff>311380</xdr:colOff>
      <xdr:row>2</xdr:row>
      <xdr:rowOff>258320</xdr:rowOff>
    </xdr:to>
    <mc:AlternateContent xmlns:mc="http://schemas.openxmlformats.org/markup-compatibility/2006" xmlns:xdr14="http://schemas.microsoft.com/office/excel/2010/spreadsheetDrawing">
      <mc:Choice Requires="xdr14">
        <xdr:contentPart xmlns:r="http://schemas.openxmlformats.org/officeDocument/2006/relationships" r:id="rId97">
          <xdr14:nvContentPartPr>
            <xdr14:cNvPr id="50" name="Ink 49">
              <a:extLst>
                <a:ext uri="{FF2B5EF4-FFF2-40B4-BE49-F238E27FC236}">
                  <a16:creationId xmlns:a16="http://schemas.microsoft.com/office/drawing/2014/main" id="{00000000-0008-0000-3B00-000032000000}"/>
                </a:ext>
              </a:extLst>
            </xdr14:cNvPr>
            <xdr14:cNvContentPartPr/>
          </xdr14:nvContentPartPr>
          <xdr14:nvPr macro=""/>
          <xdr14:xfrm>
            <a:off x="15915960" y="731880"/>
            <a:ext cx="79920" cy="186840"/>
          </xdr14:xfrm>
        </xdr:contentPart>
      </mc:Choice>
      <mc:Fallback xmlns="">
        <xdr:pic>
          <xdr:nvPicPr>
            <xdr:cNvPr id="665" name="Ink 664">
              <a:extLst>
                <a:ext uri="{FF2B5EF4-FFF2-40B4-BE49-F238E27FC236}">
                  <a16:creationId xmlns:a16="http://schemas.microsoft.com/office/drawing/2014/main" id="{0D1F70B9-58CB-0B44-A513-A24DE366842C}"/>
                </a:ext>
              </a:extLst>
            </xdr:cNvPr>
            <xdr:cNvPicPr/>
          </xdr:nvPicPr>
          <xdr:blipFill>
            <a:blip xmlns:r="http://schemas.openxmlformats.org/officeDocument/2006/relationships" r:embed="rId98"/>
            <a:stretch>
              <a:fillRect/>
            </a:stretch>
          </xdr:blipFill>
          <xdr:spPr>
            <a:xfrm>
              <a:off x="15908400" y="724320"/>
              <a:ext cx="94680" cy="201960"/>
            </a:xfrm>
            <a:prstGeom prst="rect">
              <a:avLst/>
            </a:prstGeom>
          </xdr:spPr>
        </xdr:pic>
      </mc:Fallback>
    </mc:AlternateContent>
    <xdr:clientData/>
  </xdr:twoCellAnchor>
  <xdr:twoCellAnchor editAs="oneCell">
    <xdr:from>
      <xdr:col>19</xdr:col>
      <xdr:colOff>502180</xdr:colOff>
      <xdr:row>1</xdr:row>
      <xdr:rowOff>70840</xdr:rowOff>
    </xdr:from>
    <xdr:to>
      <xdr:col>19</xdr:col>
      <xdr:colOff>542140</xdr:colOff>
      <xdr:row>2</xdr:row>
      <xdr:rowOff>77120</xdr:rowOff>
    </xdr:to>
    <mc:AlternateContent xmlns:mc="http://schemas.openxmlformats.org/markup-compatibility/2006" xmlns:xdr14="http://schemas.microsoft.com/office/excel/2010/spreadsheetDrawing">
      <mc:Choice Requires="xdr14">
        <xdr:contentPart xmlns:r="http://schemas.openxmlformats.org/officeDocument/2006/relationships" r:id="rId99">
          <xdr14:nvContentPartPr>
            <xdr14:cNvPr id="51" name="Ink 50">
              <a:extLst>
                <a:ext uri="{FF2B5EF4-FFF2-40B4-BE49-F238E27FC236}">
                  <a16:creationId xmlns:a16="http://schemas.microsoft.com/office/drawing/2014/main" id="{00000000-0008-0000-3B00-000033000000}"/>
                </a:ext>
              </a:extLst>
            </xdr14:cNvPr>
            <xdr14:cNvContentPartPr/>
          </xdr14:nvContentPartPr>
          <xdr14:nvPr macro=""/>
          <xdr14:xfrm>
            <a:off x="16186680" y="401040"/>
            <a:ext cx="39960" cy="488880"/>
          </xdr14:xfrm>
        </xdr:contentPart>
      </mc:Choice>
      <mc:Fallback xmlns="">
        <xdr:pic>
          <xdr:nvPicPr>
            <xdr:cNvPr id="666" name="Ink 665">
              <a:extLst>
                <a:ext uri="{FF2B5EF4-FFF2-40B4-BE49-F238E27FC236}">
                  <a16:creationId xmlns:a16="http://schemas.microsoft.com/office/drawing/2014/main" id="{9CB7A5D5-4C32-994E-A034-5D1B7FD656A7}"/>
                </a:ext>
              </a:extLst>
            </xdr:cNvPr>
            <xdr:cNvPicPr/>
          </xdr:nvPicPr>
          <xdr:blipFill>
            <a:blip xmlns:r="http://schemas.openxmlformats.org/officeDocument/2006/relationships" r:embed="rId100"/>
            <a:stretch>
              <a:fillRect/>
            </a:stretch>
          </xdr:blipFill>
          <xdr:spPr>
            <a:xfrm>
              <a:off x="16179120" y="393480"/>
              <a:ext cx="55080" cy="504000"/>
            </a:xfrm>
            <a:prstGeom prst="rect">
              <a:avLst/>
            </a:prstGeom>
          </xdr:spPr>
        </xdr:pic>
      </mc:Fallback>
    </mc:AlternateContent>
    <xdr:clientData/>
  </xdr:twoCellAnchor>
  <xdr:twoCellAnchor editAs="oneCell">
    <xdr:from>
      <xdr:col>19</xdr:col>
      <xdr:colOff>408580</xdr:colOff>
      <xdr:row>1</xdr:row>
      <xdr:rowOff>293320</xdr:rowOff>
    </xdr:from>
    <xdr:to>
      <xdr:col>19</xdr:col>
      <xdr:colOff>651940</xdr:colOff>
      <xdr:row>1</xdr:row>
      <xdr:rowOff>343000</xdr:rowOff>
    </xdr:to>
    <mc:AlternateContent xmlns:mc="http://schemas.openxmlformats.org/markup-compatibility/2006" xmlns:xdr14="http://schemas.microsoft.com/office/excel/2010/spreadsheetDrawing">
      <mc:Choice Requires="xdr14">
        <xdr:contentPart xmlns:r="http://schemas.openxmlformats.org/officeDocument/2006/relationships" r:id="rId101">
          <xdr14:nvContentPartPr>
            <xdr14:cNvPr id="52" name="Ink 51">
              <a:extLst>
                <a:ext uri="{FF2B5EF4-FFF2-40B4-BE49-F238E27FC236}">
                  <a16:creationId xmlns:a16="http://schemas.microsoft.com/office/drawing/2014/main" id="{00000000-0008-0000-3B00-000034000000}"/>
                </a:ext>
              </a:extLst>
            </xdr14:cNvPr>
            <xdr14:cNvContentPartPr/>
          </xdr14:nvContentPartPr>
          <xdr14:nvPr macro=""/>
          <xdr14:xfrm>
            <a:off x="16093080" y="623520"/>
            <a:ext cx="243360" cy="49680"/>
          </xdr14:xfrm>
        </xdr:contentPart>
      </mc:Choice>
      <mc:Fallback xmlns="">
        <xdr:pic>
          <xdr:nvPicPr>
            <xdr:cNvPr id="667" name="Ink 666">
              <a:extLst>
                <a:ext uri="{FF2B5EF4-FFF2-40B4-BE49-F238E27FC236}">
                  <a16:creationId xmlns:a16="http://schemas.microsoft.com/office/drawing/2014/main" id="{DF9AB4A9-C78B-1A48-91C1-CC78CB6BA81B}"/>
                </a:ext>
              </a:extLst>
            </xdr:cNvPr>
            <xdr:cNvPicPr/>
          </xdr:nvPicPr>
          <xdr:blipFill>
            <a:blip xmlns:r="http://schemas.openxmlformats.org/officeDocument/2006/relationships" r:embed="rId102"/>
            <a:stretch>
              <a:fillRect/>
            </a:stretch>
          </xdr:blipFill>
          <xdr:spPr>
            <a:xfrm>
              <a:off x="16085520" y="615960"/>
              <a:ext cx="258480" cy="64800"/>
            </a:xfrm>
            <a:prstGeom prst="rect">
              <a:avLst/>
            </a:prstGeom>
          </xdr:spPr>
        </xdr:pic>
      </mc:Fallback>
    </mc:AlternateContent>
    <xdr:clientData/>
  </xdr:twoCellAnchor>
  <xdr:twoCellAnchor editAs="oneCell">
    <xdr:from>
      <xdr:col>19</xdr:col>
      <xdr:colOff>691180</xdr:colOff>
      <xdr:row>1</xdr:row>
      <xdr:rowOff>277480</xdr:rowOff>
    </xdr:from>
    <xdr:to>
      <xdr:col>19</xdr:col>
      <xdr:colOff>709540</xdr:colOff>
      <xdr:row>1</xdr:row>
      <xdr:rowOff>469620</xdr:rowOff>
    </xdr:to>
    <mc:AlternateContent xmlns:mc="http://schemas.openxmlformats.org/markup-compatibility/2006" xmlns:xdr14="http://schemas.microsoft.com/office/excel/2010/spreadsheetDrawing">
      <mc:Choice Requires="xdr14">
        <xdr:contentPart xmlns:r="http://schemas.openxmlformats.org/officeDocument/2006/relationships" r:id="rId103">
          <xdr14:nvContentPartPr>
            <xdr14:cNvPr id="53" name="Ink 52">
              <a:extLst>
                <a:ext uri="{FF2B5EF4-FFF2-40B4-BE49-F238E27FC236}">
                  <a16:creationId xmlns:a16="http://schemas.microsoft.com/office/drawing/2014/main" id="{00000000-0008-0000-3B00-000035000000}"/>
                </a:ext>
              </a:extLst>
            </xdr14:cNvPr>
            <xdr14:cNvContentPartPr/>
          </xdr14:nvContentPartPr>
          <xdr14:nvPr macro=""/>
          <xdr14:xfrm>
            <a:off x="16375680" y="607680"/>
            <a:ext cx="18360" cy="204840"/>
          </xdr14:xfrm>
        </xdr:contentPart>
      </mc:Choice>
      <mc:Fallback xmlns="">
        <xdr:pic>
          <xdr:nvPicPr>
            <xdr:cNvPr id="668" name="Ink 667">
              <a:extLst>
                <a:ext uri="{FF2B5EF4-FFF2-40B4-BE49-F238E27FC236}">
                  <a16:creationId xmlns:a16="http://schemas.microsoft.com/office/drawing/2014/main" id="{03A6E544-8B71-854D-A6DA-BB5AF7C7BBA0}"/>
                </a:ext>
              </a:extLst>
            </xdr:cNvPr>
            <xdr:cNvPicPr/>
          </xdr:nvPicPr>
          <xdr:blipFill>
            <a:blip xmlns:r="http://schemas.openxmlformats.org/officeDocument/2006/relationships" r:embed="rId104"/>
            <a:stretch>
              <a:fillRect/>
            </a:stretch>
          </xdr:blipFill>
          <xdr:spPr>
            <a:xfrm>
              <a:off x="16368120" y="600120"/>
              <a:ext cx="33480" cy="219960"/>
            </a:xfrm>
            <a:prstGeom prst="rect">
              <a:avLst/>
            </a:prstGeom>
          </xdr:spPr>
        </xdr:pic>
      </mc:Fallback>
    </mc:AlternateContent>
    <xdr:clientData/>
  </xdr:twoCellAnchor>
  <xdr:twoCellAnchor editAs="oneCell">
    <xdr:from>
      <xdr:col>19</xdr:col>
      <xdr:colOff>793420</xdr:colOff>
      <xdr:row>1</xdr:row>
      <xdr:rowOff>323200</xdr:rowOff>
    </xdr:from>
    <xdr:to>
      <xdr:col>20</xdr:col>
      <xdr:colOff>300200</xdr:colOff>
      <xdr:row>2</xdr:row>
      <xdr:rowOff>58760</xdr:rowOff>
    </xdr:to>
    <mc:AlternateContent xmlns:mc="http://schemas.openxmlformats.org/markup-compatibility/2006" xmlns:xdr14="http://schemas.microsoft.com/office/excel/2010/spreadsheetDrawing">
      <mc:Choice Requires="xdr14">
        <xdr:contentPart xmlns:r="http://schemas.openxmlformats.org/officeDocument/2006/relationships" r:id="rId105">
          <xdr14:nvContentPartPr>
            <xdr14:cNvPr id="54" name="Ink 53">
              <a:extLst>
                <a:ext uri="{FF2B5EF4-FFF2-40B4-BE49-F238E27FC236}">
                  <a16:creationId xmlns:a16="http://schemas.microsoft.com/office/drawing/2014/main" id="{00000000-0008-0000-3B00-000036000000}"/>
                </a:ext>
              </a:extLst>
            </xdr14:cNvPr>
            <xdr14:cNvContentPartPr/>
          </xdr14:nvContentPartPr>
          <xdr14:nvPr macro=""/>
          <xdr14:xfrm>
            <a:off x="16477920" y="653400"/>
            <a:ext cx="332280" cy="218160"/>
          </xdr14:xfrm>
        </xdr:contentPart>
      </mc:Choice>
      <mc:Fallback xmlns="">
        <xdr:pic>
          <xdr:nvPicPr>
            <xdr:cNvPr id="669" name="Ink 668">
              <a:extLst>
                <a:ext uri="{FF2B5EF4-FFF2-40B4-BE49-F238E27FC236}">
                  <a16:creationId xmlns:a16="http://schemas.microsoft.com/office/drawing/2014/main" id="{DDD0F12F-2868-3649-8D07-C6C7323D8280}"/>
                </a:ext>
              </a:extLst>
            </xdr:cNvPr>
            <xdr:cNvPicPr/>
          </xdr:nvPicPr>
          <xdr:blipFill>
            <a:blip xmlns:r="http://schemas.openxmlformats.org/officeDocument/2006/relationships" r:embed="rId106"/>
            <a:stretch>
              <a:fillRect/>
            </a:stretch>
          </xdr:blipFill>
          <xdr:spPr>
            <a:xfrm>
              <a:off x="16470360" y="645840"/>
              <a:ext cx="347400" cy="233280"/>
            </a:xfrm>
            <a:prstGeom prst="rect">
              <a:avLst/>
            </a:prstGeom>
          </xdr:spPr>
        </xdr:pic>
      </mc:Fallback>
    </mc:AlternateContent>
    <xdr:clientData/>
  </xdr:twoCellAnchor>
  <xdr:twoCellAnchor editAs="oneCell">
    <xdr:from>
      <xdr:col>12</xdr:col>
      <xdr:colOff>802200</xdr:colOff>
      <xdr:row>4</xdr:row>
      <xdr:rowOff>179680</xdr:rowOff>
    </xdr:from>
    <xdr:to>
      <xdr:col>13</xdr:col>
      <xdr:colOff>278740</xdr:colOff>
      <xdr:row>5</xdr:row>
      <xdr:rowOff>286520</xdr:rowOff>
    </xdr:to>
    <mc:AlternateContent xmlns:mc="http://schemas.openxmlformats.org/markup-compatibility/2006" xmlns:xdr14="http://schemas.microsoft.com/office/excel/2010/spreadsheetDrawing">
      <mc:Choice Requires="xdr14">
        <xdr:contentPart xmlns:r="http://schemas.openxmlformats.org/officeDocument/2006/relationships" r:id="rId107">
          <xdr14:nvContentPartPr>
            <xdr14:cNvPr id="55" name="Ink 54">
              <a:extLst>
                <a:ext uri="{FF2B5EF4-FFF2-40B4-BE49-F238E27FC236}">
                  <a16:creationId xmlns:a16="http://schemas.microsoft.com/office/drawing/2014/main" id="{00000000-0008-0000-3B00-000037000000}"/>
                </a:ext>
              </a:extLst>
            </xdr14:cNvPr>
            <xdr14:cNvContentPartPr/>
          </xdr14:nvContentPartPr>
          <xdr14:nvPr macro=""/>
          <xdr14:xfrm>
            <a:off x="10708200" y="1500480"/>
            <a:ext cx="302040" cy="437040"/>
          </xdr14:xfrm>
        </xdr:contentPart>
      </mc:Choice>
      <mc:Fallback xmlns="">
        <xdr:pic>
          <xdr:nvPicPr>
            <xdr:cNvPr id="670" name="Ink 669">
              <a:extLst>
                <a:ext uri="{FF2B5EF4-FFF2-40B4-BE49-F238E27FC236}">
                  <a16:creationId xmlns:a16="http://schemas.microsoft.com/office/drawing/2014/main" id="{BF1B2F7C-C686-554A-AFD5-2A9128514281}"/>
                </a:ext>
              </a:extLst>
            </xdr:cNvPr>
            <xdr:cNvPicPr/>
          </xdr:nvPicPr>
          <xdr:blipFill>
            <a:blip xmlns:r="http://schemas.openxmlformats.org/officeDocument/2006/relationships" r:embed="rId108"/>
            <a:stretch>
              <a:fillRect/>
            </a:stretch>
          </xdr:blipFill>
          <xdr:spPr>
            <a:xfrm>
              <a:off x="10700640" y="1492920"/>
              <a:ext cx="317160" cy="452160"/>
            </a:xfrm>
            <a:prstGeom prst="rect">
              <a:avLst/>
            </a:prstGeom>
          </xdr:spPr>
        </xdr:pic>
      </mc:Fallback>
    </mc:AlternateContent>
    <xdr:clientData/>
  </xdr:twoCellAnchor>
  <xdr:twoCellAnchor editAs="oneCell">
    <xdr:from>
      <xdr:col>13</xdr:col>
      <xdr:colOff>371980</xdr:colOff>
      <xdr:row>5</xdr:row>
      <xdr:rowOff>102200</xdr:rowOff>
    </xdr:from>
    <xdr:to>
      <xdr:col>13</xdr:col>
      <xdr:colOff>552700</xdr:colOff>
      <xdr:row>5</xdr:row>
      <xdr:rowOff>266000</xdr:rowOff>
    </xdr:to>
    <mc:AlternateContent xmlns:mc="http://schemas.openxmlformats.org/markup-compatibility/2006" xmlns:xdr14="http://schemas.microsoft.com/office/excel/2010/spreadsheetDrawing">
      <mc:Choice Requires="xdr14">
        <xdr:contentPart xmlns:r="http://schemas.openxmlformats.org/officeDocument/2006/relationships" r:id="rId109">
          <xdr14:nvContentPartPr>
            <xdr14:cNvPr id="56" name="Ink 55">
              <a:extLst>
                <a:ext uri="{FF2B5EF4-FFF2-40B4-BE49-F238E27FC236}">
                  <a16:creationId xmlns:a16="http://schemas.microsoft.com/office/drawing/2014/main" id="{00000000-0008-0000-3B00-000038000000}"/>
                </a:ext>
              </a:extLst>
            </xdr14:cNvPr>
            <xdr14:cNvContentPartPr/>
          </xdr14:nvContentPartPr>
          <xdr14:nvPr macro=""/>
          <xdr14:xfrm>
            <a:off x="11103480" y="1753200"/>
            <a:ext cx="180720" cy="163800"/>
          </xdr14:xfrm>
        </xdr:contentPart>
      </mc:Choice>
      <mc:Fallback xmlns="">
        <xdr:pic>
          <xdr:nvPicPr>
            <xdr:cNvPr id="671" name="Ink 670">
              <a:extLst>
                <a:ext uri="{FF2B5EF4-FFF2-40B4-BE49-F238E27FC236}">
                  <a16:creationId xmlns:a16="http://schemas.microsoft.com/office/drawing/2014/main" id="{EB272DCF-DECA-2743-A2AC-04513D867798}"/>
                </a:ext>
              </a:extLst>
            </xdr:cNvPr>
            <xdr:cNvPicPr/>
          </xdr:nvPicPr>
          <xdr:blipFill>
            <a:blip xmlns:r="http://schemas.openxmlformats.org/officeDocument/2006/relationships" r:embed="rId110"/>
            <a:stretch>
              <a:fillRect/>
            </a:stretch>
          </xdr:blipFill>
          <xdr:spPr>
            <a:xfrm>
              <a:off x="11095920" y="1745640"/>
              <a:ext cx="195840" cy="178920"/>
            </a:xfrm>
            <a:prstGeom prst="rect">
              <a:avLst/>
            </a:prstGeom>
          </xdr:spPr>
        </xdr:pic>
      </mc:Fallback>
    </mc:AlternateContent>
    <xdr:clientData/>
  </xdr:twoCellAnchor>
  <xdr:twoCellAnchor editAs="oneCell">
    <xdr:from>
      <xdr:col>13</xdr:col>
      <xdr:colOff>762940</xdr:colOff>
      <xdr:row>4</xdr:row>
      <xdr:rowOff>149800</xdr:rowOff>
    </xdr:from>
    <xdr:to>
      <xdr:col>13</xdr:col>
      <xdr:colOff>810100</xdr:colOff>
      <xdr:row>5</xdr:row>
      <xdr:rowOff>295520</xdr:rowOff>
    </xdr:to>
    <mc:AlternateContent xmlns:mc="http://schemas.openxmlformats.org/markup-compatibility/2006" xmlns:xdr14="http://schemas.microsoft.com/office/excel/2010/spreadsheetDrawing">
      <mc:Choice Requires="xdr14">
        <xdr:contentPart xmlns:r="http://schemas.openxmlformats.org/officeDocument/2006/relationships" r:id="rId111">
          <xdr14:nvContentPartPr>
            <xdr14:cNvPr id="57" name="Ink 56">
              <a:extLst>
                <a:ext uri="{FF2B5EF4-FFF2-40B4-BE49-F238E27FC236}">
                  <a16:creationId xmlns:a16="http://schemas.microsoft.com/office/drawing/2014/main" id="{00000000-0008-0000-3B00-000039000000}"/>
                </a:ext>
              </a:extLst>
            </xdr14:cNvPr>
            <xdr14:cNvContentPartPr/>
          </xdr14:nvContentPartPr>
          <xdr14:nvPr macro=""/>
          <xdr14:xfrm>
            <a:off x="11494440" y="1470600"/>
            <a:ext cx="47160" cy="475920"/>
          </xdr14:xfrm>
        </xdr:contentPart>
      </mc:Choice>
      <mc:Fallback xmlns="">
        <xdr:pic>
          <xdr:nvPicPr>
            <xdr:cNvPr id="672" name="Ink 671">
              <a:extLst>
                <a:ext uri="{FF2B5EF4-FFF2-40B4-BE49-F238E27FC236}">
                  <a16:creationId xmlns:a16="http://schemas.microsoft.com/office/drawing/2014/main" id="{90EA22BD-9C73-C94E-A8DB-13CC4E4A531A}"/>
                </a:ext>
              </a:extLst>
            </xdr:cNvPr>
            <xdr:cNvPicPr/>
          </xdr:nvPicPr>
          <xdr:blipFill>
            <a:blip xmlns:r="http://schemas.openxmlformats.org/officeDocument/2006/relationships" r:embed="rId112"/>
            <a:stretch>
              <a:fillRect/>
            </a:stretch>
          </xdr:blipFill>
          <xdr:spPr>
            <a:xfrm>
              <a:off x="11486880" y="1463040"/>
              <a:ext cx="62280" cy="490680"/>
            </a:xfrm>
            <a:prstGeom prst="rect">
              <a:avLst/>
            </a:prstGeom>
          </xdr:spPr>
        </xdr:pic>
      </mc:Fallback>
    </mc:AlternateContent>
    <xdr:clientData/>
  </xdr:twoCellAnchor>
  <xdr:twoCellAnchor editAs="oneCell">
    <xdr:from>
      <xdr:col>13</xdr:col>
      <xdr:colOff>713620</xdr:colOff>
      <xdr:row>5</xdr:row>
      <xdr:rowOff>59000</xdr:rowOff>
    </xdr:from>
    <xdr:to>
      <xdr:col>14</xdr:col>
      <xdr:colOff>171080</xdr:colOff>
      <xdr:row>5</xdr:row>
      <xdr:rowOff>79880</xdr:rowOff>
    </xdr:to>
    <mc:AlternateContent xmlns:mc="http://schemas.openxmlformats.org/markup-compatibility/2006" xmlns:xdr14="http://schemas.microsoft.com/office/excel/2010/spreadsheetDrawing">
      <mc:Choice Requires="xdr14">
        <xdr:contentPart xmlns:r="http://schemas.openxmlformats.org/officeDocument/2006/relationships" r:id="rId113">
          <xdr14:nvContentPartPr>
            <xdr14:cNvPr id="58" name="Ink 57">
              <a:extLst>
                <a:ext uri="{FF2B5EF4-FFF2-40B4-BE49-F238E27FC236}">
                  <a16:creationId xmlns:a16="http://schemas.microsoft.com/office/drawing/2014/main" id="{00000000-0008-0000-3B00-00003A000000}"/>
                </a:ext>
              </a:extLst>
            </xdr14:cNvPr>
            <xdr14:cNvContentPartPr/>
          </xdr14:nvContentPartPr>
          <xdr14:nvPr macro=""/>
          <xdr14:xfrm>
            <a:off x="11445120" y="1710000"/>
            <a:ext cx="282960" cy="20880"/>
          </xdr14:xfrm>
        </xdr:contentPart>
      </mc:Choice>
      <mc:Fallback xmlns="">
        <xdr:pic>
          <xdr:nvPicPr>
            <xdr:cNvPr id="673" name="Ink 672">
              <a:extLst>
                <a:ext uri="{FF2B5EF4-FFF2-40B4-BE49-F238E27FC236}">
                  <a16:creationId xmlns:a16="http://schemas.microsoft.com/office/drawing/2014/main" id="{B67211AB-8598-1344-B4A4-F46C2C32C1FF}"/>
                </a:ext>
              </a:extLst>
            </xdr:cNvPr>
            <xdr:cNvPicPr/>
          </xdr:nvPicPr>
          <xdr:blipFill>
            <a:blip xmlns:r="http://schemas.openxmlformats.org/officeDocument/2006/relationships" r:embed="rId114"/>
            <a:stretch>
              <a:fillRect/>
            </a:stretch>
          </xdr:blipFill>
          <xdr:spPr>
            <a:xfrm>
              <a:off x="11437560" y="1702440"/>
              <a:ext cx="298080" cy="36000"/>
            </a:xfrm>
            <a:prstGeom prst="rect">
              <a:avLst/>
            </a:prstGeom>
          </xdr:spPr>
        </xdr:pic>
      </mc:Fallback>
    </mc:AlternateContent>
    <xdr:clientData/>
  </xdr:twoCellAnchor>
  <xdr:twoCellAnchor editAs="oneCell">
    <xdr:from>
      <xdr:col>14</xdr:col>
      <xdr:colOff>660680</xdr:colOff>
      <xdr:row>4</xdr:row>
      <xdr:rowOff>90760</xdr:rowOff>
    </xdr:from>
    <xdr:to>
      <xdr:col>14</xdr:col>
      <xdr:colOff>774080</xdr:colOff>
      <xdr:row>5</xdr:row>
      <xdr:rowOff>227840</xdr:rowOff>
    </xdr:to>
    <mc:AlternateContent xmlns:mc="http://schemas.openxmlformats.org/markup-compatibility/2006" xmlns:xdr14="http://schemas.microsoft.com/office/excel/2010/spreadsheetDrawing">
      <mc:Choice Requires="xdr14">
        <xdr:contentPart xmlns:r="http://schemas.openxmlformats.org/officeDocument/2006/relationships" r:id="rId115">
          <xdr14:nvContentPartPr>
            <xdr14:cNvPr id="59" name="Ink 58">
              <a:extLst>
                <a:ext uri="{FF2B5EF4-FFF2-40B4-BE49-F238E27FC236}">
                  <a16:creationId xmlns:a16="http://schemas.microsoft.com/office/drawing/2014/main" id="{00000000-0008-0000-3B00-00003B000000}"/>
                </a:ext>
              </a:extLst>
            </xdr14:cNvPr>
            <xdr14:cNvContentPartPr/>
          </xdr14:nvContentPartPr>
          <xdr14:nvPr macro=""/>
          <xdr14:xfrm>
            <a:off x="12217680" y="1411560"/>
            <a:ext cx="113400" cy="467280"/>
          </xdr14:xfrm>
        </xdr:contentPart>
      </mc:Choice>
      <mc:Fallback xmlns="">
        <xdr:pic>
          <xdr:nvPicPr>
            <xdr:cNvPr id="674" name="Ink 673">
              <a:extLst>
                <a:ext uri="{FF2B5EF4-FFF2-40B4-BE49-F238E27FC236}">
                  <a16:creationId xmlns:a16="http://schemas.microsoft.com/office/drawing/2014/main" id="{A20DFFEF-6F04-D94C-A552-DDAC77308FF8}"/>
                </a:ext>
              </a:extLst>
            </xdr:cNvPr>
            <xdr:cNvPicPr/>
          </xdr:nvPicPr>
          <xdr:blipFill>
            <a:blip xmlns:r="http://schemas.openxmlformats.org/officeDocument/2006/relationships" r:embed="rId116"/>
            <a:stretch>
              <a:fillRect/>
            </a:stretch>
          </xdr:blipFill>
          <xdr:spPr>
            <a:xfrm>
              <a:off x="12210120" y="1404000"/>
              <a:ext cx="128520" cy="482400"/>
            </a:xfrm>
            <a:prstGeom prst="rect">
              <a:avLst/>
            </a:prstGeom>
          </xdr:spPr>
        </xdr:pic>
      </mc:Fallback>
    </mc:AlternateContent>
    <xdr:clientData/>
  </xdr:twoCellAnchor>
  <xdr:twoCellAnchor editAs="oneCell">
    <xdr:from>
      <xdr:col>14</xdr:col>
      <xdr:colOff>774800</xdr:colOff>
      <xdr:row>4</xdr:row>
      <xdr:rowOff>142600</xdr:rowOff>
    </xdr:from>
    <xdr:to>
      <xdr:col>15</xdr:col>
      <xdr:colOff>182940</xdr:colOff>
      <xdr:row>5</xdr:row>
      <xdr:rowOff>89600</xdr:rowOff>
    </xdr:to>
    <mc:AlternateContent xmlns:mc="http://schemas.openxmlformats.org/markup-compatibility/2006" xmlns:xdr14="http://schemas.microsoft.com/office/excel/2010/spreadsheetDrawing">
      <mc:Choice Requires="xdr14">
        <xdr:contentPart xmlns:r="http://schemas.openxmlformats.org/officeDocument/2006/relationships" r:id="rId117">
          <xdr14:nvContentPartPr>
            <xdr14:cNvPr id="60" name="Ink 59">
              <a:extLst>
                <a:ext uri="{FF2B5EF4-FFF2-40B4-BE49-F238E27FC236}">
                  <a16:creationId xmlns:a16="http://schemas.microsoft.com/office/drawing/2014/main" id="{00000000-0008-0000-3B00-00003C000000}"/>
                </a:ext>
              </a:extLst>
            </xdr14:cNvPr>
            <xdr14:cNvContentPartPr/>
          </xdr14:nvContentPartPr>
          <xdr14:nvPr macro=""/>
          <xdr14:xfrm>
            <a:off x="12331800" y="1463400"/>
            <a:ext cx="233640" cy="277200"/>
          </xdr14:xfrm>
        </xdr:contentPart>
      </mc:Choice>
      <mc:Fallback xmlns="">
        <xdr:pic>
          <xdr:nvPicPr>
            <xdr:cNvPr id="675" name="Ink 674">
              <a:extLst>
                <a:ext uri="{FF2B5EF4-FFF2-40B4-BE49-F238E27FC236}">
                  <a16:creationId xmlns:a16="http://schemas.microsoft.com/office/drawing/2014/main" id="{8FFA6D13-3857-9B4B-AE08-D064844EF20E}"/>
                </a:ext>
              </a:extLst>
            </xdr:cNvPr>
            <xdr:cNvPicPr/>
          </xdr:nvPicPr>
          <xdr:blipFill>
            <a:blip xmlns:r="http://schemas.openxmlformats.org/officeDocument/2006/relationships" r:embed="rId118"/>
            <a:stretch>
              <a:fillRect/>
            </a:stretch>
          </xdr:blipFill>
          <xdr:spPr>
            <a:xfrm>
              <a:off x="12324240" y="1455840"/>
              <a:ext cx="248760" cy="292320"/>
            </a:xfrm>
            <a:prstGeom prst="rect">
              <a:avLst/>
            </a:prstGeom>
          </xdr:spPr>
        </xdr:pic>
      </mc:Fallback>
    </mc:AlternateContent>
    <xdr:clientData/>
  </xdr:twoCellAnchor>
  <xdr:twoCellAnchor editAs="oneCell">
    <xdr:from>
      <xdr:col>15</xdr:col>
      <xdr:colOff>331980</xdr:colOff>
      <xdr:row>4</xdr:row>
      <xdr:rowOff>232600</xdr:rowOff>
    </xdr:from>
    <xdr:to>
      <xdr:col>15</xdr:col>
      <xdr:colOff>463740</xdr:colOff>
      <xdr:row>4</xdr:row>
      <xdr:rowOff>272560</xdr:rowOff>
    </xdr:to>
    <mc:AlternateContent xmlns:mc="http://schemas.openxmlformats.org/markup-compatibility/2006" xmlns:xdr14="http://schemas.microsoft.com/office/excel/2010/spreadsheetDrawing">
      <mc:Choice Requires="xdr14">
        <xdr:contentPart xmlns:r="http://schemas.openxmlformats.org/officeDocument/2006/relationships" r:id="rId119">
          <xdr14:nvContentPartPr>
            <xdr14:cNvPr id="61" name="Ink 60">
              <a:extLst>
                <a:ext uri="{FF2B5EF4-FFF2-40B4-BE49-F238E27FC236}">
                  <a16:creationId xmlns:a16="http://schemas.microsoft.com/office/drawing/2014/main" id="{00000000-0008-0000-3B00-00003D000000}"/>
                </a:ext>
              </a:extLst>
            </xdr14:cNvPr>
            <xdr14:cNvContentPartPr/>
          </xdr14:nvContentPartPr>
          <xdr14:nvPr macro=""/>
          <xdr14:xfrm>
            <a:off x="12714480" y="1553400"/>
            <a:ext cx="131760" cy="39960"/>
          </xdr14:xfrm>
        </xdr:contentPart>
      </mc:Choice>
      <mc:Fallback xmlns="">
        <xdr:pic>
          <xdr:nvPicPr>
            <xdr:cNvPr id="676" name="Ink 675">
              <a:extLst>
                <a:ext uri="{FF2B5EF4-FFF2-40B4-BE49-F238E27FC236}">
                  <a16:creationId xmlns:a16="http://schemas.microsoft.com/office/drawing/2014/main" id="{41ED28F5-0338-4841-BDDC-D086298C950E}"/>
                </a:ext>
              </a:extLst>
            </xdr:cNvPr>
            <xdr:cNvPicPr/>
          </xdr:nvPicPr>
          <xdr:blipFill>
            <a:blip xmlns:r="http://schemas.openxmlformats.org/officeDocument/2006/relationships" r:embed="rId120"/>
            <a:stretch>
              <a:fillRect/>
            </a:stretch>
          </xdr:blipFill>
          <xdr:spPr>
            <a:xfrm>
              <a:off x="12706920" y="1545840"/>
              <a:ext cx="146880" cy="55080"/>
            </a:xfrm>
            <a:prstGeom prst="rect">
              <a:avLst/>
            </a:prstGeom>
          </xdr:spPr>
        </xdr:pic>
      </mc:Fallback>
    </mc:AlternateContent>
    <xdr:clientData/>
  </xdr:twoCellAnchor>
  <xdr:twoCellAnchor editAs="oneCell">
    <xdr:from>
      <xdr:col>15</xdr:col>
      <xdr:colOff>272940</xdr:colOff>
      <xdr:row>4</xdr:row>
      <xdr:rowOff>238720</xdr:rowOff>
    </xdr:from>
    <xdr:to>
      <xdr:col>15</xdr:col>
      <xdr:colOff>481380</xdr:colOff>
      <xdr:row>5</xdr:row>
      <xdr:rowOff>30560</xdr:rowOff>
    </xdr:to>
    <mc:AlternateContent xmlns:mc="http://schemas.openxmlformats.org/markup-compatibility/2006" xmlns:xdr14="http://schemas.microsoft.com/office/excel/2010/spreadsheetDrawing">
      <mc:Choice Requires="xdr14">
        <xdr:contentPart xmlns:r="http://schemas.openxmlformats.org/officeDocument/2006/relationships" r:id="rId121">
          <xdr14:nvContentPartPr>
            <xdr14:cNvPr id="62" name="Ink 61">
              <a:extLst>
                <a:ext uri="{FF2B5EF4-FFF2-40B4-BE49-F238E27FC236}">
                  <a16:creationId xmlns:a16="http://schemas.microsoft.com/office/drawing/2014/main" id="{00000000-0008-0000-3B00-00003E000000}"/>
                </a:ext>
              </a:extLst>
            </xdr14:cNvPr>
            <xdr14:cNvContentPartPr/>
          </xdr14:nvContentPartPr>
          <xdr14:nvPr macro=""/>
          <xdr14:xfrm>
            <a:off x="12655440" y="1559520"/>
            <a:ext cx="208440" cy="122040"/>
          </xdr14:xfrm>
        </xdr:contentPart>
      </mc:Choice>
      <mc:Fallback xmlns="">
        <xdr:pic>
          <xdr:nvPicPr>
            <xdr:cNvPr id="677" name="Ink 676">
              <a:extLst>
                <a:ext uri="{FF2B5EF4-FFF2-40B4-BE49-F238E27FC236}">
                  <a16:creationId xmlns:a16="http://schemas.microsoft.com/office/drawing/2014/main" id="{A5914339-0207-C846-B1C1-7D893BCEEC78}"/>
                </a:ext>
              </a:extLst>
            </xdr:cNvPr>
            <xdr:cNvPicPr/>
          </xdr:nvPicPr>
          <xdr:blipFill>
            <a:blip xmlns:r="http://schemas.openxmlformats.org/officeDocument/2006/relationships" r:embed="rId122"/>
            <a:stretch>
              <a:fillRect/>
            </a:stretch>
          </xdr:blipFill>
          <xdr:spPr>
            <a:xfrm>
              <a:off x="12647880" y="1551960"/>
              <a:ext cx="223560" cy="136800"/>
            </a:xfrm>
            <a:prstGeom prst="rect">
              <a:avLst/>
            </a:prstGeom>
          </xdr:spPr>
        </xdr:pic>
      </mc:Fallback>
    </mc:AlternateContent>
    <xdr:clientData/>
  </xdr:twoCellAnchor>
  <xdr:twoCellAnchor editAs="oneCell">
    <xdr:from>
      <xdr:col>15</xdr:col>
      <xdr:colOff>616020</xdr:colOff>
      <xdr:row>4</xdr:row>
      <xdr:rowOff>99040</xdr:rowOff>
    </xdr:from>
    <xdr:to>
      <xdr:col>15</xdr:col>
      <xdr:colOff>790980</xdr:colOff>
      <xdr:row>5</xdr:row>
      <xdr:rowOff>180680</xdr:rowOff>
    </xdr:to>
    <mc:AlternateContent xmlns:mc="http://schemas.openxmlformats.org/markup-compatibility/2006" xmlns:xdr14="http://schemas.microsoft.com/office/excel/2010/spreadsheetDrawing">
      <mc:Choice Requires="xdr14">
        <xdr:contentPart xmlns:r="http://schemas.openxmlformats.org/officeDocument/2006/relationships" r:id="rId123">
          <xdr14:nvContentPartPr>
            <xdr14:cNvPr id="63" name="Ink 62">
              <a:extLst>
                <a:ext uri="{FF2B5EF4-FFF2-40B4-BE49-F238E27FC236}">
                  <a16:creationId xmlns:a16="http://schemas.microsoft.com/office/drawing/2014/main" id="{00000000-0008-0000-3B00-00003F000000}"/>
                </a:ext>
              </a:extLst>
            </xdr14:cNvPr>
            <xdr14:cNvContentPartPr/>
          </xdr14:nvContentPartPr>
          <xdr14:nvPr macro=""/>
          <xdr14:xfrm>
            <a:off x="12998520" y="1419840"/>
            <a:ext cx="174960" cy="411840"/>
          </xdr14:xfrm>
        </xdr:contentPart>
      </mc:Choice>
      <mc:Fallback xmlns="">
        <xdr:pic>
          <xdr:nvPicPr>
            <xdr:cNvPr id="678" name="Ink 677">
              <a:extLst>
                <a:ext uri="{FF2B5EF4-FFF2-40B4-BE49-F238E27FC236}">
                  <a16:creationId xmlns:a16="http://schemas.microsoft.com/office/drawing/2014/main" id="{920F4941-8659-2544-BF86-0FC855E51F7B}"/>
                </a:ext>
              </a:extLst>
            </xdr:cNvPr>
            <xdr:cNvPicPr/>
          </xdr:nvPicPr>
          <xdr:blipFill>
            <a:blip xmlns:r="http://schemas.openxmlformats.org/officeDocument/2006/relationships" r:embed="rId124"/>
            <a:stretch>
              <a:fillRect/>
            </a:stretch>
          </xdr:blipFill>
          <xdr:spPr>
            <a:xfrm>
              <a:off x="12990960" y="1412280"/>
              <a:ext cx="189720" cy="426960"/>
            </a:xfrm>
            <a:prstGeom prst="rect">
              <a:avLst/>
            </a:prstGeom>
          </xdr:spPr>
        </xdr:pic>
      </mc:Fallback>
    </mc:AlternateContent>
    <xdr:clientData/>
  </xdr:twoCellAnchor>
  <xdr:twoCellAnchor editAs="oneCell">
    <xdr:from>
      <xdr:col>12</xdr:col>
      <xdr:colOff>781680</xdr:colOff>
      <xdr:row>6</xdr:row>
      <xdr:rowOff>147480</xdr:rowOff>
    </xdr:from>
    <xdr:to>
      <xdr:col>14</xdr:col>
      <xdr:colOff>348200</xdr:colOff>
      <xdr:row>8</xdr:row>
      <xdr:rowOff>90080</xdr:rowOff>
    </xdr:to>
    <mc:AlternateContent xmlns:mc="http://schemas.openxmlformats.org/markup-compatibility/2006" xmlns:xdr14="http://schemas.microsoft.com/office/excel/2010/spreadsheetDrawing">
      <mc:Choice Requires="xdr14">
        <xdr:contentPart xmlns:r="http://schemas.openxmlformats.org/officeDocument/2006/relationships" r:id="rId125">
          <xdr14:nvContentPartPr>
            <xdr14:cNvPr id="64" name="Ink 63">
              <a:extLst>
                <a:ext uri="{FF2B5EF4-FFF2-40B4-BE49-F238E27FC236}">
                  <a16:creationId xmlns:a16="http://schemas.microsoft.com/office/drawing/2014/main" id="{00000000-0008-0000-3B00-000040000000}"/>
                </a:ext>
              </a:extLst>
            </xdr14:cNvPr>
            <xdr14:cNvContentPartPr/>
          </xdr14:nvContentPartPr>
          <xdr14:nvPr macro=""/>
          <xdr14:xfrm>
            <a:off x="10687680" y="2128680"/>
            <a:ext cx="1217520" cy="603000"/>
          </xdr14:xfrm>
        </xdr:contentPart>
      </mc:Choice>
      <mc:Fallback xmlns="">
        <xdr:pic>
          <xdr:nvPicPr>
            <xdr:cNvPr id="691" name="Ink 690">
              <a:extLst>
                <a:ext uri="{FF2B5EF4-FFF2-40B4-BE49-F238E27FC236}">
                  <a16:creationId xmlns:a16="http://schemas.microsoft.com/office/drawing/2014/main" id="{03F24A40-1C74-5449-BBB3-3B313C94C6D5}"/>
                </a:ext>
              </a:extLst>
            </xdr:cNvPr>
            <xdr:cNvPicPr/>
          </xdr:nvPicPr>
          <xdr:blipFill>
            <a:blip xmlns:r="http://schemas.openxmlformats.org/officeDocument/2006/relationships" r:embed="rId126"/>
            <a:stretch>
              <a:fillRect/>
            </a:stretch>
          </xdr:blipFill>
          <xdr:spPr>
            <a:xfrm>
              <a:off x="10680275" y="2121120"/>
              <a:ext cx="1232329" cy="618120"/>
            </a:xfrm>
            <a:prstGeom prst="rect">
              <a:avLst/>
            </a:prstGeom>
          </xdr:spPr>
        </xdr:pic>
      </mc:Fallback>
    </mc:AlternateContent>
    <xdr:clientData/>
  </xdr:twoCellAnchor>
  <xdr:twoCellAnchor editAs="oneCell">
    <xdr:from>
      <xdr:col>13</xdr:col>
      <xdr:colOff>162100</xdr:colOff>
      <xdr:row>9</xdr:row>
      <xdr:rowOff>142200</xdr:rowOff>
    </xdr:from>
    <xdr:to>
      <xdr:col>15</xdr:col>
      <xdr:colOff>352860</xdr:colOff>
      <xdr:row>14</xdr:row>
      <xdr:rowOff>228920</xdr:rowOff>
    </xdr:to>
    <mc:AlternateContent xmlns:mc="http://schemas.openxmlformats.org/markup-compatibility/2006" xmlns:xdr14="http://schemas.microsoft.com/office/excel/2010/spreadsheetDrawing">
      <mc:Choice Requires="xdr14">
        <xdr:contentPart xmlns:r="http://schemas.openxmlformats.org/officeDocument/2006/relationships" r:id="rId127">
          <xdr14:nvContentPartPr>
            <xdr14:cNvPr id="65" name="Ink 64">
              <a:extLst>
                <a:ext uri="{FF2B5EF4-FFF2-40B4-BE49-F238E27FC236}">
                  <a16:creationId xmlns:a16="http://schemas.microsoft.com/office/drawing/2014/main" id="{00000000-0008-0000-3B00-000041000000}"/>
                </a:ext>
              </a:extLst>
            </xdr14:cNvPr>
            <xdr14:cNvContentPartPr/>
          </xdr14:nvContentPartPr>
          <xdr14:nvPr macro=""/>
          <xdr14:xfrm>
            <a:off x="10893600" y="3114000"/>
            <a:ext cx="1841760" cy="1737720"/>
          </xdr14:xfrm>
        </xdr:contentPart>
      </mc:Choice>
      <mc:Fallback xmlns="">
        <xdr:pic>
          <xdr:nvPicPr>
            <xdr:cNvPr id="701" name="Ink 700">
              <a:extLst>
                <a:ext uri="{FF2B5EF4-FFF2-40B4-BE49-F238E27FC236}">
                  <a16:creationId xmlns:a16="http://schemas.microsoft.com/office/drawing/2014/main" id="{50896022-33B9-6649-AA8F-43A83FD614F3}"/>
                </a:ext>
              </a:extLst>
            </xdr:cNvPr>
            <xdr:cNvPicPr/>
          </xdr:nvPicPr>
          <xdr:blipFill>
            <a:blip xmlns:r="http://schemas.openxmlformats.org/officeDocument/2006/relationships" r:embed="rId128"/>
            <a:stretch>
              <a:fillRect/>
            </a:stretch>
          </xdr:blipFill>
          <xdr:spPr>
            <a:xfrm>
              <a:off x="10878332" y="3098880"/>
              <a:ext cx="1871941" cy="1768320"/>
            </a:xfrm>
            <a:prstGeom prst="rect">
              <a:avLst/>
            </a:prstGeom>
          </xdr:spPr>
        </xdr:pic>
      </mc:Fallback>
    </mc:AlternateContent>
    <xdr:clientData/>
  </xdr:twoCellAnchor>
  <xdr:twoCellAnchor editAs="oneCell">
    <xdr:from>
      <xdr:col>0</xdr:col>
      <xdr:colOff>405000</xdr:colOff>
      <xdr:row>15</xdr:row>
      <xdr:rowOff>6720</xdr:rowOff>
    </xdr:from>
    <xdr:to>
      <xdr:col>8</xdr:col>
      <xdr:colOff>101000</xdr:colOff>
      <xdr:row>16</xdr:row>
      <xdr:rowOff>321640</xdr:rowOff>
    </xdr:to>
    <mc:AlternateContent xmlns:mc="http://schemas.openxmlformats.org/markup-compatibility/2006" xmlns:xdr14="http://schemas.microsoft.com/office/excel/2010/spreadsheetDrawing">
      <mc:Choice Requires="xdr14">
        <xdr:contentPart xmlns:r="http://schemas.openxmlformats.org/officeDocument/2006/relationships" r:id="rId129">
          <xdr14:nvContentPartPr>
            <xdr14:cNvPr id="66" name="Ink 65">
              <a:extLst>
                <a:ext uri="{FF2B5EF4-FFF2-40B4-BE49-F238E27FC236}">
                  <a16:creationId xmlns:a16="http://schemas.microsoft.com/office/drawing/2014/main" id="{00000000-0008-0000-3B00-000042000000}"/>
                </a:ext>
              </a:extLst>
            </xdr14:cNvPr>
            <xdr14:cNvContentPartPr/>
          </xdr14:nvContentPartPr>
          <xdr14:nvPr macro=""/>
          <xdr14:xfrm>
            <a:off x="405000" y="4959720"/>
            <a:ext cx="6300000" cy="645120"/>
          </xdr14:xfrm>
        </xdr:contentPart>
      </mc:Choice>
      <mc:Fallback xmlns="">
        <xdr:pic>
          <xdr:nvPicPr>
            <xdr:cNvPr id="702" name="Ink 701">
              <a:extLst>
                <a:ext uri="{FF2B5EF4-FFF2-40B4-BE49-F238E27FC236}">
                  <a16:creationId xmlns:a16="http://schemas.microsoft.com/office/drawing/2014/main" id="{C74E7A07-2162-194D-A739-D0EBC1EDAC4E}"/>
                </a:ext>
              </a:extLst>
            </xdr:cNvPr>
            <xdr:cNvPicPr/>
          </xdr:nvPicPr>
          <xdr:blipFill>
            <a:blip xmlns:r="http://schemas.openxmlformats.org/officeDocument/2006/relationships" r:embed="rId130"/>
            <a:stretch>
              <a:fillRect/>
            </a:stretch>
          </xdr:blipFill>
          <xdr:spPr>
            <a:xfrm>
              <a:off x="369573" y="4887720"/>
              <a:ext cx="6370500" cy="788760"/>
            </a:xfrm>
            <a:prstGeom prst="rect">
              <a:avLst/>
            </a:prstGeom>
          </xdr:spPr>
        </xdr:pic>
      </mc:Fallback>
    </mc:AlternateContent>
    <xdr:clientData/>
  </xdr:twoCellAnchor>
  <xdr:twoCellAnchor editAs="oneCell">
    <xdr:from>
      <xdr:col>13</xdr:col>
      <xdr:colOff>20620</xdr:colOff>
      <xdr:row>15</xdr:row>
      <xdr:rowOff>95640</xdr:rowOff>
    </xdr:from>
    <xdr:to>
      <xdr:col>15</xdr:col>
      <xdr:colOff>76020</xdr:colOff>
      <xdr:row>17</xdr:row>
      <xdr:rowOff>274040</xdr:rowOff>
    </xdr:to>
    <mc:AlternateContent xmlns:mc="http://schemas.openxmlformats.org/markup-compatibility/2006" xmlns:xdr14="http://schemas.microsoft.com/office/excel/2010/spreadsheetDrawing">
      <mc:Choice Requires="xdr14">
        <xdr:contentPart xmlns:r="http://schemas.openxmlformats.org/officeDocument/2006/relationships" r:id="rId131">
          <xdr14:nvContentPartPr>
            <xdr14:cNvPr id="67" name="Ink 66">
              <a:extLst>
                <a:ext uri="{FF2B5EF4-FFF2-40B4-BE49-F238E27FC236}">
                  <a16:creationId xmlns:a16="http://schemas.microsoft.com/office/drawing/2014/main" id="{00000000-0008-0000-3B00-000043000000}"/>
                </a:ext>
              </a:extLst>
            </xdr14:cNvPr>
            <xdr14:cNvContentPartPr/>
          </xdr14:nvContentPartPr>
          <xdr14:nvPr macro=""/>
          <xdr14:xfrm>
            <a:off x="10752120" y="5048640"/>
            <a:ext cx="1706400" cy="838800"/>
          </xdr14:xfrm>
        </xdr:contentPart>
      </mc:Choice>
      <mc:Fallback xmlns="">
        <xdr:pic>
          <xdr:nvPicPr>
            <xdr:cNvPr id="709" name="Ink 708">
              <a:extLst>
                <a:ext uri="{FF2B5EF4-FFF2-40B4-BE49-F238E27FC236}">
                  <a16:creationId xmlns:a16="http://schemas.microsoft.com/office/drawing/2014/main" id="{40122594-BAFA-6F40-A5B4-C229ED1CCB40}"/>
                </a:ext>
              </a:extLst>
            </xdr:cNvPr>
            <xdr:cNvPicPr/>
          </xdr:nvPicPr>
          <xdr:blipFill>
            <a:blip xmlns:r="http://schemas.openxmlformats.org/officeDocument/2006/relationships" r:embed="rId132"/>
            <a:stretch>
              <a:fillRect/>
            </a:stretch>
          </xdr:blipFill>
          <xdr:spPr>
            <a:xfrm>
              <a:off x="10737000" y="5033520"/>
              <a:ext cx="1737000" cy="869400"/>
            </a:xfrm>
            <a:prstGeom prst="rect">
              <a:avLst/>
            </a:prstGeom>
          </xdr:spPr>
        </xdr:pic>
      </mc:Fallback>
    </mc:AlternateContent>
    <xdr:clientData/>
  </xdr:twoCellAnchor>
  <xdr:twoCellAnchor editAs="oneCell">
    <xdr:from>
      <xdr:col>15</xdr:col>
      <xdr:colOff>86460</xdr:colOff>
      <xdr:row>15</xdr:row>
      <xdr:rowOff>283200</xdr:rowOff>
    </xdr:from>
    <xdr:to>
      <xdr:col>16</xdr:col>
      <xdr:colOff>23080</xdr:colOff>
      <xdr:row>17</xdr:row>
      <xdr:rowOff>58760</xdr:rowOff>
    </xdr:to>
    <mc:AlternateContent xmlns:mc="http://schemas.openxmlformats.org/markup-compatibility/2006" xmlns:xdr14="http://schemas.microsoft.com/office/excel/2010/spreadsheetDrawing">
      <mc:Choice Requires="xdr14">
        <xdr:contentPart xmlns:r="http://schemas.openxmlformats.org/officeDocument/2006/relationships" r:id="rId133">
          <xdr14:nvContentPartPr>
            <xdr14:cNvPr id="68" name="Ink 67">
              <a:extLst>
                <a:ext uri="{FF2B5EF4-FFF2-40B4-BE49-F238E27FC236}">
                  <a16:creationId xmlns:a16="http://schemas.microsoft.com/office/drawing/2014/main" id="{00000000-0008-0000-3B00-000044000000}"/>
                </a:ext>
              </a:extLst>
            </xdr14:cNvPr>
            <xdr14:cNvContentPartPr/>
          </xdr14:nvContentPartPr>
          <xdr14:nvPr macro=""/>
          <xdr14:xfrm>
            <a:off x="12468960" y="5236200"/>
            <a:ext cx="762120" cy="435960"/>
          </xdr14:xfrm>
        </xdr:contentPart>
      </mc:Choice>
      <mc:Fallback xmlns="">
        <xdr:pic>
          <xdr:nvPicPr>
            <xdr:cNvPr id="713" name="Ink 712">
              <a:extLst>
                <a:ext uri="{FF2B5EF4-FFF2-40B4-BE49-F238E27FC236}">
                  <a16:creationId xmlns:a16="http://schemas.microsoft.com/office/drawing/2014/main" id="{106D0030-3935-1D48-9840-307EB18C1FD3}"/>
                </a:ext>
              </a:extLst>
            </xdr:cNvPr>
            <xdr:cNvPicPr/>
          </xdr:nvPicPr>
          <xdr:blipFill>
            <a:blip xmlns:r="http://schemas.openxmlformats.org/officeDocument/2006/relationships" r:embed="rId134"/>
            <a:stretch>
              <a:fillRect/>
            </a:stretch>
          </xdr:blipFill>
          <xdr:spPr>
            <a:xfrm>
              <a:off x="12461526" y="5228640"/>
              <a:ext cx="776633" cy="451080"/>
            </a:xfrm>
            <a:prstGeom prst="rect">
              <a:avLst/>
            </a:prstGeom>
          </xdr:spPr>
        </xdr:pic>
      </mc:Fallback>
    </mc:AlternateContent>
    <xdr:clientData/>
  </xdr:twoCellAnchor>
  <xdr:twoCellAnchor editAs="oneCell">
    <xdr:from>
      <xdr:col>16</xdr:col>
      <xdr:colOff>96160</xdr:colOff>
      <xdr:row>15</xdr:row>
      <xdr:rowOff>130560</xdr:rowOff>
    </xdr:from>
    <xdr:to>
      <xdr:col>16</xdr:col>
      <xdr:colOff>379120</xdr:colOff>
      <xdr:row>16</xdr:row>
      <xdr:rowOff>256120</xdr:rowOff>
    </xdr:to>
    <mc:AlternateContent xmlns:mc="http://schemas.openxmlformats.org/markup-compatibility/2006" xmlns:xdr14="http://schemas.microsoft.com/office/excel/2010/spreadsheetDrawing">
      <mc:Choice Requires="xdr14">
        <xdr:contentPart xmlns:r="http://schemas.openxmlformats.org/officeDocument/2006/relationships" r:id="rId135">
          <xdr14:nvContentPartPr>
            <xdr14:cNvPr id="69" name="Ink 68">
              <a:extLst>
                <a:ext uri="{FF2B5EF4-FFF2-40B4-BE49-F238E27FC236}">
                  <a16:creationId xmlns:a16="http://schemas.microsoft.com/office/drawing/2014/main" id="{00000000-0008-0000-3B00-000045000000}"/>
                </a:ext>
              </a:extLst>
            </xdr14:cNvPr>
            <xdr14:cNvContentPartPr/>
          </xdr14:nvContentPartPr>
          <xdr14:nvPr macro=""/>
          <xdr14:xfrm>
            <a:off x="13304160" y="5083560"/>
            <a:ext cx="282960" cy="455760"/>
          </xdr14:xfrm>
        </xdr:contentPart>
      </mc:Choice>
      <mc:Fallback xmlns="">
        <xdr:pic>
          <xdr:nvPicPr>
            <xdr:cNvPr id="714" name="Ink 713">
              <a:extLst>
                <a:ext uri="{FF2B5EF4-FFF2-40B4-BE49-F238E27FC236}">
                  <a16:creationId xmlns:a16="http://schemas.microsoft.com/office/drawing/2014/main" id="{16DCC42E-C8D2-FE49-89E4-42BFE5754E5E}"/>
                </a:ext>
              </a:extLst>
            </xdr:cNvPr>
            <xdr:cNvPicPr/>
          </xdr:nvPicPr>
          <xdr:blipFill>
            <a:blip xmlns:r="http://schemas.openxmlformats.org/officeDocument/2006/relationships" r:embed="rId136"/>
            <a:stretch>
              <a:fillRect/>
            </a:stretch>
          </xdr:blipFill>
          <xdr:spPr>
            <a:xfrm>
              <a:off x="13288680" y="5068440"/>
              <a:ext cx="313560" cy="486360"/>
            </a:xfrm>
            <a:prstGeom prst="rect">
              <a:avLst/>
            </a:prstGeom>
          </xdr:spPr>
        </xdr:pic>
      </mc:Fallback>
    </mc:AlternateContent>
    <xdr:clientData/>
  </xdr:twoCellAnchor>
  <xdr:twoCellAnchor editAs="oneCell">
    <xdr:from>
      <xdr:col>16</xdr:col>
      <xdr:colOff>464080</xdr:colOff>
      <xdr:row>15</xdr:row>
      <xdr:rowOff>23280</xdr:rowOff>
    </xdr:from>
    <xdr:to>
      <xdr:col>16</xdr:col>
      <xdr:colOff>586120</xdr:colOff>
      <xdr:row>17</xdr:row>
      <xdr:rowOff>116360</xdr:rowOff>
    </xdr:to>
    <mc:AlternateContent xmlns:mc="http://schemas.openxmlformats.org/markup-compatibility/2006" xmlns:xdr14="http://schemas.microsoft.com/office/excel/2010/spreadsheetDrawing">
      <mc:Choice Requires="xdr14">
        <xdr:contentPart xmlns:r="http://schemas.openxmlformats.org/officeDocument/2006/relationships" r:id="rId137">
          <xdr14:nvContentPartPr>
            <xdr14:cNvPr id="70" name="Ink 69">
              <a:extLst>
                <a:ext uri="{FF2B5EF4-FFF2-40B4-BE49-F238E27FC236}">
                  <a16:creationId xmlns:a16="http://schemas.microsoft.com/office/drawing/2014/main" id="{00000000-0008-0000-3B00-000046000000}"/>
                </a:ext>
              </a:extLst>
            </xdr14:cNvPr>
            <xdr14:cNvContentPartPr/>
          </xdr14:nvContentPartPr>
          <xdr14:nvPr macro=""/>
          <xdr14:xfrm>
            <a:off x="13672080" y="4976280"/>
            <a:ext cx="122040" cy="753480"/>
          </xdr14:xfrm>
        </xdr:contentPart>
      </mc:Choice>
      <mc:Fallback xmlns="">
        <xdr:pic>
          <xdr:nvPicPr>
            <xdr:cNvPr id="715" name="Ink 714">
              <a:extLst>
                <a:ext uri="{FF2B5EF4-FFF2-40B4-BE49-F238E27FC236}">
                  <a16:creationId xmlns:a16="http://schemas.microsoft.com/office/drawing/2014/main" id="{01FCCB0F-37B7-2B4C-8F37-3A1F751B5015}"/>
                </a:ext>
              </a:extLst>
            </xdr:cNvPr>
            <xdr:cNvPicPr/>
          </xdr:nvPicPr>
          <xdr:blipFill>
            <a:blip xmlns:r="http://schemas.openxmlformats.org/officeDocument/2006/relationships" r:embed="rId138"/>
            <a:stretch>
              <a:fillRect/>
            </a:stretch>
          </xdr:blipFill>
          <xdr:spPr>
            <a:xfrm>
              <a:off x="13656960" y="4961160"/>
              <a:ext cx="152280" cy="784080"/>
            </a:xfrm>
            <a:prstGeom prst="rect">
              <a:avLst/>
            </a:prstGeom>
          </xdr:spPr>
        </xdr:pic>
      </mc:Fallback>
    </mc:AlternateContent>
    <xdr:clientData/>
  </xdr:twoCellAnchor>
  <xdr:twoCellAnchor editAs="oneCell">
    <xdr:from>
      <xdr:col>13</xdr:col>
      <xdr:colOff>131500</xdr:colOff>
      <xdr:row>18</xdr:row>
      <xdr:rowOff>77040</xdr:rowOff>
    </xdr:from>
    <xdr:to>
      <xdr:col>14</xdr:col>
      <xdr:colOff>640880</xdr:colOff>
      <xdr:row>22</xdr:row>
      <xdr:rowOff>274720</xdr:rowOff>
    </xdr:to>
    <mc:AlternateContent xmlns:mc="http://schemas.openxmlformats.org/markup-compatibility/2006" xmlns:xdr14="http://schemas.microsoft.com/office/excel/2010/spreadsheetDrawing">
      <mc:Choice Requires="xdr14">
        <xdr:contentPart xmlns:r="http://schemas.openxmlformats.org/officeDocument/2006/relationships" r:id="rId139">
          <xdr14:nvContentPartPr>
            <xdr14:cNvPr id="71" name="Ink 70">
              <a:extLst>
                <a:ext uri="{FF2B5EF4-FFF2-40B4-BE49-F238E27FC236}">
                  <a16:creationId xmlns:a16="http://schemas.microsoft.com/office/drawing/2014/main" id="{00000000-0008-0000-3B00-000047000000}"/>
                </a:ext>
              </a:extLst>
            </xdr14:cNvPr>
            <xdr14:cNvContentPartPr/>
          </xdr14:nvContentPartPr>
          <xdr14:nvPr macro=""/>
          <xdr14:xfrm>
            <a:off x="10863000" y="6020640"/>
            <a:ext cx="1334880" cy="1518480"/>
          </xdr14:xfrm>
        </xdr:contentPart>
      </mc:Choice>
      <mc:Fallback xmlns="">
        <xdr:pic>
          <xdr:nvPicPr>
            <xdr:cNvPr id="727" name="Ink 726">
              <a:extLst>
                <a:ext uri="{FF2B5EF4-FFF2-40B4-BE49-F238E27FC236}">
                  <a16:creationId xmlns:a16="http://schemas.microsoft.com/office/drawing/2014/main" id="{884177F7-39AE-3E4A-B12F-94FF3D5A1A24}"/>
                </a:ext>
              </a:extLst>
            </xdr:cNvPr>
            <xdr:cNvPicPr/>
          </xdr:nvPicPr>
          <xdr:blipFill>
            <a:blip xmlns:r="http://schemas.openxmlformats.org/officeDocument/2006/relationships" r:embed="rId140"/>
            <a:stretch>
              <a:fillRect/>
            </a:stretch>
          </xdr:blipFill>
          <xdr:spPr>
            <a:xfrm>
              <a:off x="10848025" y="6005520"/>
              <a:ext cx="1365186" cy="1549080"/>
            </a:xfrm>
            <a:prstGeom prst="rect">
              <a:avLst/>
            </a:prstGeom>
          </xdr:spPr>
        </xdr:pic>
      </mc:Fallback>
    </mc:AlternateContent>
    <xdr:clientData/>
  </xdr:twoCellAnchor>
  <xdr:twoCellAnchor editAs="oneCell">
    <xdr:from>
      <xdr:col>12</xdr:col>
      <xdr:colOff>680880</xdr:colOff>
      <xdr:row>23</xdr:row>
      <xdr:rowOff>254120</xdr:rowOff>
    </xdr:from>
    <xdr:to>
      <xdr:col>13</xdr:col>
      <xdr:colOff>285580</xdr:colOff>
      <xdr:row>25</xdr:row>
      <xdr:rowOff>21400</xdr:rowOff>
    </xdr:to>
    <mc:AlternateContent xmlns:mc="http://schemas.openxmlformats.org/markup-compatibility/2006" xmlns:xdr14="http://schemas.microsoft.com/office/excel/2010/spreadsheetDrawing">
      <mc:Choice Requires="xdr14">
        <xdr:contentPart xmlns:r="http://schemas.openxmlformats.org/officeDocument/2006/relationships" r:id="rId141">
          <xdr14:nvContentPartPr>
            <xdr14:cNvPr id="72" name="Ink 71">
              <a:extLst>
                <a:ext uri="{FF2B5EF4-FFF2-40B4-BE49-F238E27FC236}">
                  <a16:creationId xmlns:a16="http://schemas.microsoft.com/office/drawing/2014/main" id="{00000000-0008-0000-3B00-000048000000}"/>
                </a:ext>
              </a:extLst>
            </xdr14:cNvPr>
            <xdr14:cNvContentPartPr/>
          </xdr14:nvContentPartPr>
          <xdr14:nvPr macro=""/>
          <xdr14:xfrm>
            <a:off x="10586880" y="7848720"/>
            <a:ext cx="430200" cy="427680"/>
          </xdr14:xfrm>
        </xdr:contentPart>
      </mc:Choice>
      <mc:Fallback xmlns="">
        <xdr:pic>
          <xdr:nvPicPr>
            <xdr:cNvPr id="728" name="Ink 727">
              <a:extLst>
                <a:ext uri="{FF2B5EF4-FFF2-40B4-BE49-F238E27FC236}">
                  <a16:creationId xmlns:a16="http://schemas.microsoft.com/office/drawing/2014/main" id="{F3C4827D-5E7F-0148-A097-19DF1253125C}"/>
                </a:ext>
              </a:extLst>
            </xdr:cNvPr>
            <xdr:cNvPicPr/>
          </xdr:nvPicPr>
          <xdr:blipFill>
            <a:blip xmlns:r="http://schemas.openxmlformats.org/officeDocument/2006/relationships" r:embed="rId142"/>
            <a:stretch>
              <a:fillRect/>
            </a:stretch>
          </xdr:blipFill>
          <xdr:spPr>
            <a:xfrm>
              <a:off x="10571760" y="7833600"/>
              <a:ext cx="460800" cy="458280"/>
            </a:xfrm>
            <a:prstGeom prst="rect">
              <a:avLst/>
            </a:prstGeom>
          </xdr:spPr>
        </xdr:pic>
      </mc:Fallback>
    </mc:AlternateContent>
    <xdr:clientData/>
  </xdr:twoCellAnchor>
  <xdr:twoCellAnchor editAs="oneCell">
    <xdr:from>
      <xdr:col>13</xdr:col>
      <xdr:colOff>429220</xdr:colOff>
      <xdr:row>23</xdr:row>
      <xdr:rowOff>312440</xdr:rowOff>
    </xdr:from>
    <xdr:to>
      <xdr:col>13</xdr:col>
      <xdr:colOff>684100</xdr:colOff>
      <xdr:row>24</xdr:row>
      <xdr:rowOff>279960</xdr:rowOff>
    </xdr:to>
    <mc:AlternateContent xmlns:mc="http://schemas.openxmlformats.org/markup-compatibility/2006" xmlns:xdr14="http://schemas.microsoft.com/office/excel/2010/spreadsheetDrawing">
      <mc:Choice Requires="xdr14">
        <xdr:contentPart xmlns:r="http://schemas.openxmlformats.org/officeDocument/2006/relationships" r:id="rId143">
          <xdr14:nvContentPartPr>
            <xdr14:cNvPr id="73" name="Ink 72">
              <a:extLst>
                <a:ext uri="{FF2B5EF4-FFF2-40B4-BE49-F238E27FC236}">
                  <a16:creationId xmlns:a16="http://schemas.microsoft.com/office/drawing/2014/main" id="{00000000-0008-0000-3B00-000049000000}"/>
                </a:ext>
              </a:extLst>
            </xdr14:cNvPr>
            <xdr14:cNvContentPartPr/>
          </xdr14:nvContentPartPr>
          <xdr14:nvPr macro=""/>
          <xdr14:xfrm>
            <a:off x="11160720" y="7907040"/>
            <a:ext cx="254880" cy="297720"/>
          </xdr14:xfrm>
        </xdr:contentPart>
      </mc:Choice>
      <mc:Fallback xmlns="">
        <xdr:pic>
          <xdr:nvPicPr>
            <xdr:cNvPr id="729" name="Ink 728">
              <a:extLst>
                <a:ext uri="{FF2B5EF4-FFF2-40B4-BE49-F238E27FC236}">
                  <a16:creationId xmlns:a16="http://schemas.microsoft.com/office/drawing/2014/main" id="{42A10FD3-994C-7C43-A889-D5682EC27B36}"/>
                </a:ext>
              </a:extLst>
            </xdr:cNvPr>
            <xdr:cNvPicPr/>
          </xdr:nvPicPr>
          <xdr:blipFill>
            <a:blip xmlns:r="http://schemas.openxmlformats.org/officeDocument/2006/relationships" r:embed="rId144"/>
            <a:stretch>
              <a:fillRect/>
            </a:stretch>
          </xdr:blipFill>
          <xdr:spPr>
            <a:xfrm>
              <a:off x="11145240" y="7891920"/>
              <a:ext cx="285480" cy="327960"/>
            </a:xfrm>
            <a:prstGeom prst="rect">
              <a:avLst/>
            </a:prstGeom>
          </xdr:spPr>
        </xdr:pic>
      </mc:Fallback>
    </mc:AlternateContent>
    <xdr:clientData/>
  </xdr:twoCellAnchor>
  <xdr:twoCellAnchor editAs="oneCell">
    <xdr:from>
      <xdr:col>13</xdr:col>
      <xdr:colOff>800740</xdr:colOff>
      <xdr:row>23</xdr:row>
      <xdr:rowOff>232160</xdr:rowOff>
    </xdr:from>
    <xdr:to>
      <xdr:col>14</xdr:col>
      <xdr:colOff>189080</xdr:colOff>
      <xdr:row>24</xdr:row>
      <xdr:rowOff>267000</xdr:rowOff>
    </xdr:to>
    <mc:AlternateContent xmlns:mc="http://schemas.openxmlformats.org/markup-compatibility/2006" xmlns:xdr14="http://schemas.microsoft.com/office/excel/2010/spreadsheetDrawing">
      <mc:Choice Requires="xdr14">
        <xdr:contentPart xmlns:r="http://schemas.openxmlformats.org/officeDocument/2006/relationships" r:id="rId145">
          <xdr14:nvContentPartPr>
            <xdr14:cNvPr id="74" name="Ink 73">
              <a:extLst>
                <a:ext uri="{FF2B5EF4-FFF2-40B4-BE49-F238E27FC236}">
                  <a16:creationId xmlns:a16="http://schemas.microsoft.com/office/drawing/2014/main" id="{00000000-0008-0000-3B00-00004A000000}"/>
                </a:ext>
              </a:extLst>
            </xdr14:cNvPr>
            <xdr14:cNvContentPartPr/>
          </xdr14:nvContentPartPr>
          <xdr14:nvPr macro=""/>
          <xdr14:xfrm>
            <a:off x="11532240" y="7826760"/>
            <a:ext cx="213840" cy="365040"/>
          </xdr14:xfrm>
        </xdr:contentPart>
      </mc:Choice>
      <mc:Fallback xmlns="">
        <xdr:pic>
          <xdr:nvPicPr>
            <xdr:cNvPr id="730" name="Ink 729">
              <a:extLst>
                <a:ext uri="{FF2B5EF4-FFF2-40B4-BE49-F238E27FC236}">
                  <a16:creationId xmlns:a16="http://schemas.microsoft.com/office/drawing/2014/main" id="{2A56B76A-7C14-F44B-BB87-7789F2D8BCB4}"/>
                </a:ext>
              </a:extLst>
            </xdr:cNvPr>
            <xdr:cNvPicPr/>
          </xdr:nvPicPr>
          <xdr:blipFill>
            <a:blip xmlns:r="http://schemas.openxmlformats.org/officeDocument/2006/relationships" r:embed="rId146"/>
            <a:stretch>
              <a:fillRect/>
            </a:stretch>
          </xdr:blipFill>
          <xdr:spPr>
            <a:xfrm>
              <a:off x="11517120" y="7811280"/>
              <a:ext cx="244440" cy="395280"/>
            </a:xfrm>
            <a:prstGeom prst="rect">
              <a:avLst/>
            </a:prstGeom>
          </xdr:spPr>
        </xdr:pic>
      </mc:Fallback>
    </mc:AlternateContent>
    <xdr:clientData/>
  </xdr:twoCellAnchor>
  <xdr:twoCellAnchor editAs="oneCell">
    <xdr:from>
      <xdr:col>14</xdr:col>
      <xdr:colOff>335600</xdr:colOff>
      <xdr:row>23</xdr:row>
      <xdr:rowOff>156920</xdr:rowOff>
    </xdr:from>
    <xdr:to>
      <xdr:col>14</xdr:col>
      <xdr:colOff>650240</xdr:colOff>
      <xdr:row>25</xdr:row>
      <xdr:rowOff>47320</xdr:rowOff>
    </xdr:to>
    <mc:AlternateContent xmlns:mc="http://schemas.openxmlformats.org/markup-compatibility/2006" xmlns:xdr14="http://schemas.microsoft.com/office/excel/2010/spreadsheetDrawing">
      <mc:Choice Requires="xdr14">
        <xdr:contentPart xmlns:r="http://schemas.openxmlformats.org/officeDocument/2006/relationships" r:id="rId147">
          <xdr14:nvContentPartPr>
            <xdr14:cNvPr id="75" name="Ink 74">
              <a:extLst>
                <a:ext uri="{FF2B5EF4-FFF2-40B4-BE49-F238E27FC236}">
                  <a16:creationId xmlns:a16="http://schemas.microsoft.com/office/drawing/2014/main" id="{00000000-0008-0000-3B00-00004B000000}"/>
                </a:ext>
              </a:extLst>
            </xdr14:cNvPr>
            <xdr14:cNvContentPartPr/>
          </xdr14:nvContentPartPr>
          <xdr14:nvPr macro=""/>
          <xdr14:xfrm>
            <a:off x="11892600" y="7751520"/>
            <a:ext cx="314640" cy="550800"/>
          </xdr14:xfrm>
        </xdr:contentPart>
      </mc:Choice>
      <mc:Fallback xmlns="">
        <xdr:pic>
          <xdr:nvPicPr>
            <xdr:cNvPr id="731" name="Ink 730">
              <a:extLst>
                <a:ext uri="{FF2B5EF4-FFF2-40B4-BE49-F238E27FC236}">
                  <a16:creationId xmlns:a16="http://schemas.microsoft.com/office/drawing/2014/main" id="{A40C827A-1137-3741-95EB-5EFBB4214010}"/>
                </a:ext>
              </a:extLst>
            </xdr:cNvPr>
            <xdr:cNvPicPr/>
          </xdr:nvPicPr>
          <xdr:blipFill>
            <a:blip xmlns:r="http://schemas.openxmlformats.org/officeDocument/2006/relationships" r:embed="rId148"/>
            <a:stretch>
              <a:fillRect/>
            </a:stretch>
          </xdr:blipFill>
          <xdr:spPr>
            <a:xfrm>
              <a:off x="11877480" y="7736400"/>
              <a:ext cx="344880" cy="581040"/>
            </a:xfrm>
            <a:prstGeom prst="rect">
              <a:avLst/>
            </a:prstGeom>
          </xdr:spPr>
        </xdr:pic>
      </mc:Fallback>
    </mc:AlternateContent>
    <xdr:clientData/>
  </xdr:twoCellAnchor>
  <xdr:twoCellAnchor editAs="oneCell">
    <xdr:from>
      <xdr:col>16</xdr:col>
      <xdr:colOff>321160</xdr:colOff>
      <xdr:row>23</xdr:row>
      <xdr:rowOff>100760</xdr:rowOff>
    </xdr:from>
    <xdr:to>
      <xdr:col>16</xdr:col>
      <xdr:colOff>454000</xdr:colOff>
      <xdr:row>24</xdr:row>
      <xdr:rowOff>313440</xdr:rowOff>
    </xdr:to>
    <mc:AlternateContent xmlns:mc="http://schemas.openxmlformats.org/markup-compatibility/2006" xmlns:xdr14="http://schemas.microsoft.com/office/excel/2010/spreadsheetDrawing">
      <mc:Choice Requires="xdr14">
        <xdr:contentPart xmlns:r="http://schemas.openxmlformats.org/officeDocument/2006/relationships" r:id="rId149">
          <xdr14:nvContentPartPr>
            <xdr14:cNvPr id="76" name="Ink 75">
              <a:extLst>
                <a:ext uri="{FF2B5EF4-FFF2-40B4-BE49-F238E27FC236}">
                  <a16:creationId xmlns:a16="http://schemas.microsoft.com/office/drawing/2014/main" id="{00000000-0008-0000-3B00-00004C000000}"/>
                </a:ext>
              </a:extLst>
            </xdr14:cNvPr>
            <xdr14:cNvContentPartPr/>
          </xdr14:nvContentPartPr>
          <xdr14:nvPr macro=""/>
          <xdr14:xfrm>
            <a:off x="13529160" y="7695360"/>
            <a:ext cx="132840" cy="542880"/>
          </xdr14:xfrm>
        </xdr:contentPart>
      </mc:Choice>
      <mc:Fallback xmlns="">
        <xdr:pic>
          <xdr:nvPicPr>
            <xdr:cNvPr id="732" name="Ink 731">
              <a:extLst>
                <a:ext uri="{FF2B5EF4-FFF2-40B4-BE49-F238E27FC236}">
                  <a16:creationId xmlns:a16="http://schemas.microsoft.com/office/drawing/2014/main" id="{0FEDA985-D130-D54F-B0EA-3B44A788101C}"/>
                </a:ext>
              </a:extLst>
            </xdr:cNvPr>
            <xdr:cNvPicPr/>
          </xdr:nvPicPr>
          <xdr:blipFill>
            <a:blip xmlns:r="http://schemas.openxmlformats.org/officeDocument/2006/relationships" r:embed="rId150"/>
            <a:stretch>
              <a:fillRect/>
            </a:stretch>
          </xdr:blipFill>
          <xdr:spPr>
            <a:xfrm>
              <a:off x="13513680" y="7680240"/>
              <a:ext cx="163440" cy="573480"/>
            </a:xfrm>
            <a:prstGeom prst="rect">
              <a:avLst/>
            </a:prstGeom>
          </xdr:spPr>
        </xdr:pic>
      </mc:Fallback>
    </mc:AlternateContent>
    <xdr:clientData/>
  </xdr:twoCellAnchor>
  <xdr:twoCellAnchor editAs="oneCell">
    <xdr:from>
      <xdr:col>15</xdr:col>
      <xdr:colOff>696660</xdr:colOff>
      <xdr:row>23</xdr:row>
      <xdr:rowOff>146480</xdr:rowOff>
    </xdr:from>
    <xdr:to>
      <xdr:col>16</xdr:col>
      <xdr:colOff>148360</xdr:colOff>
      <xdr:row>24</xdr:row>
      <xdr:rowOff>243240</xdr:rowOff>
    </xdr:to>
    <mc:AlternateContent xmlns:mc="http://schemas.openxmlformats.org/markup-compatibility/2006" xmlns:xdr14="http://schemas.microsoft.com/office/excel/2010/spreadsheetDrawing">
      <mc:Choice Requires="xdr14">
        <xdr:contentPart xmlns:r="http://schemas.openxmlformats.org/officeDocument/2006/relationships" r:id="rId151">
          <xdr14:nvContentPartPr>
            <xdr14:cNvPr id="77" name="Ink 76">
              <a:extLst>
                <a:ext uri="{FF2B5EF4-FFF2-40B4-BE49-F238E27FC236}">
                  <a16:creationId xmlns:a16="http://schemas.microsoft.com/office/drawing/2014/main" id="{00000000-0008-0000-3B00-00004D000000}"/>
                </a:ext>
              </a:extLst>
            </xdr14:cNvPr>
            <xdr14:cNvContentPartPr/>
          </xdr14:nvContentPartPr>
          <xdr14:nvPr macro=""/>
          <xdr14:xfrm>
            <a:off x="13079160" y="7741080"/>
            <a:ext cx="277200" cy="426960"/>
          </xdr14:xfrm>
        </xdr:contentPart>
      </mc:Choice>
      <mc:Fallback xmlns="">
        <xdr:pic>
          <xdr:nvPicPr>
            <xdr:cNvPr id="737" name="Ink 736">
              <a:extLst>
                <a:ext uri="{FF2B5EF4-FFF2-40B4-BE49-F238E27FC236}">
                  <a16:creationId xmlns:a16="http://schemas.microsoft.com/office/drawing/2014/main" id="{E549B31E-F032-CB4E-B29A-22AA42C4EC91}"/>
                </a:ext>
              </a:extLst>
            </xdr:cNvPr>
            <xdr:cNvPicPr/>
          </xdr:nvPicPr>
          <xdr:blipFill>
            <a:blip xmlns:r="http://schemas.openxmlformats.org/officeDocument/2006/relationships" r:embed="rId152"/>
            <a:stretch>
              <a:fillRect/>
            </a:stretch>
          </xdr:blipFill>
          <xdr:spPr>
            <a:xfrm>
              <a:off x="13063680" y="7725960"/>
              <a:ext cx="307800" cy="457560"/>
            </a:xfrm>
            <a:prstGeom prst="rect">
              <a:avLst/>
            </a:prstGeom>
          </xdr:spPr>
        </xdr:pic>
      </mc:Fallback>
    </mc:AlternateContent>
    <xdr:clientData/>
  </xdr:twoCellAnchor>
  <xdr:twoCellAnchor editAs="oneCell">
    <xdr:from>
      <xdr:col>12</xdr:col>
      <xdr:colOff>284160</xdr:colOff>
      <xdr:row>26</xdr:row>
      <xdr:rowOff>77480</xdr:rowOff>
    </xdr:from>
    <xdr:to>
      <xdr:col>14</xdr:col>
      <xdr:colOff>266840</xdr:colOff>
      <xdr:row>31</xdr:row>
      <xdr:rowOff>329800</xdr:rowOff>
    </xdr:to>
    <mc:AlternateContent xmlns:mc="http://schemas.openxmlformats.org/markup-compatibility/2006" xmlns:xdr14="http://schemas.microsoft.com/office/excel/2010/spreadsheetDrawing">
      <mc:Choice Requires="xdr14">
        <xdr:contentPart xmlns:r="http://schemas.openxmlformats.org/officeDocument/2006/relationships" r:id="rId153">
          <xdr14:nvContentPartPr>
            <xdr14:cNvPr id="78" name="Ink 77">
              <a:extLst>
                <a:ext uri="{FF2B5EF4-FFF2-40B4-BE49-F238E27FC236}">
                  <a16:creationId xmlns:a16="http://schemas.microsoft.com/office/drawing/2014/main" id="{00000000-0008-0000-3B00-00004E000000}"/>
                </a:ext>
              </a:extLst>
            </xdr14:cNvPr>
            <xdr14:cNvContentPartPr/>
          </xdr14:nvContentPartPr>
          <xdr14:nvPr macro=""/>
          <xdr14:xfrm>
            <a:off x="10190160" y="8662680"/>
            <a:ext cx="1633680" cy="1903320"/>
          </xdr14:xfrm>
        </xdr:contentPart>
      </mc:Choice>
      <mc:Fallback xmlns="">
        <xdr:pic>
          <xdr:nvPicPr>
            <xdr:cNvPr id="748" name="Ink 747">
              <a:extLst>
                <a:ext uri="{FF2B5EF4-FFF2-40B4-BE49-F238E27FC236}">
                  <a16:creationId xmlns:a16="http://schemas.microsoft.com/office/drawing/2014/main" id="{33CC573C-16C6-F546-A696-2CB0599DE740}"/>
                </a:ext>
              </a:extLst>
            </xdr:cNvPr>
            <xdr:cNvPicPr/>
          </xdr:nvPicPr>
          <xdr:blipFill>
            <a:blip xmlns:r="http://schemas.openxmlformats.org/officeDocument/2006/relationships" r:embed="rId154"/>
            <a:stretch>
              <a:fillRect/>
            </a:stretch>
          </xdr:blipFill>
          <xdr:spPr>
            <a:xfrm>
              <a:off x="10175273" y="8647200"/>
              <a:ext cx="1663809" cy="1933920"/>
            </a:xfrm>
            <a:prstGeom prst="rect">
              <a:avLst/>
            </a:prstGeom>
          </xdr:spPr>
        </xdr:pic>
      </mc:Fallback>
    </mc:AlternateContent>
    <xdr:clientData/>
  </xdr:twoCellAnchor>
  <xdr:twoCellAnchor editAs="oneCell">
    <xdr:from>
      <xdr:col>12</xdr:col>
      <xdr:colOff>464880</xdr:colOff>
      <xdr:row>33</xdr:row>
      <xdr:rowOff>32640</xdr:rowOff>
    </xdr:from>
    <xdr:to>
      <xdr:col>13</xdr:col>
      <xdr:colOff>12340</xdr:colOff>
      <xdr:row>34</xdr:row>
      <xdr:rowOff>135160</xdr:rowOff>
    </xdr:to>
    <mc:AlternateContent xmlns:mc="http://schemas.openxmlformats.org/markup-compatibility/2006" xmlns:xdr14="http://schemas.microsoft.com/office/excel/2010/spreadsheetDrawing">
      <mc:Choice Requires="xdr14">
        <xdr:contentPart xmlns:r="http://schemas.openxmlformats.org/officeDocument/2006/relationships" r:id="rId155">
          <xdr14:nvContentPartPr>
            <xdr14:cNvPr id="79" name="Ink 78">
              <a:extLst>
                <a:ext uri="{FF2B5EF4-FFF2-40B4-BE49-F238E27FC236}">
                  <a16:creationId xmlns:a16="http://schemas.microsoft.com/office/drawing/2014/main" id="{00000000-0008-0000-3B00-00004F000000}"/>
                </a:ext>
              </a:extLst>
            </xdr14:cNvPr>
            <xdr14:cNvContentPartPr/>
          </xdr14:nvContentPartPr>
          <xdr14:nvPr macro=""/>
          <xdr14:xfrm>
            <a:off x="10370880" y="10929240"/>
            <a:ext cx="372960" cy="432720"/>
          </xdr14:xfrm>
        </xdr:contentPart>
      </mc:Choice>
      <mc:Fallback xmlns="">
        <xdr:pic>
          <xdr:nvPicPr>
            <xdr:cNvPr id="749" name="Ink 748">
              <a:extLst>
                <a:ext uri="{FF2B5EF4-FFF2-40B4-BE49-F238E27FC236}">
                  <a16:creationId xmlns:a16="http://schemas.microsoft.com/office/drawing/2014/main" id="{92B51549-016C-0F48-9E68-104A404D6EC3}"/>
                </a:ext>
              </a:extLst>
            </xdr:cNvPr>
            <xdr:cNvPicPr/>
          </xdr:nvPicPr>
          <xdr:blipFill>
            <a:blip xmlns:r="http://schemas.openxmlformats.org/officeDocument/2006/relationships" r:embed="rId156"/>
            <a:stretch>
              <a:fillRect/>
            </a:stretch>
          </xdr:blipFill>
          <xdr:spPr>
            <a:xfrm>
              <a:off x="10355400" y="10914120"/>
              <a:ext cx="403560" cy="463320"/>
            </a:xfrm>
            <a:prstGeom prst="rect">
              <a:avLst/>
            </a:prstGeom>
          </xdr:spPr>
        </xdr:pic>
      </mc:Fallback>
    </mc:AlternateContent>
    <xdr:clientData/>
  </xdr:twoCellAnchor>
  <xdr:twoCellAnchor editAs="oneCell">
    <xdr:from>
      <xdr:col>13</xdr:col>
      <xdr:colOff>249940</xdr:colOff>
      <xdr:row>32</xdr:row>
      <xdr:rowOff>310640</xdr:rowOff>
    </xdr:from>
    <xdr:to>
      <xdr:col>13</xdr:col>
      <xdr:colOff>429220</xdr:colOff>
      <xdr:row>34</xdr:row>
      <xdr:rowOff>68200</xdr:rowOff>
    </xdr:to>
    <mc:AlternateContent xmlns:mc="http://schemas.openxmlformats.org/markup-compatibility/2006" xmlns:xdr14="http://schemas.microsoft.com/office/excel/2010/spreadsheetDrawing">
      <mc:Choice Requires="xdr14">
        <xdr:contentPart xmlns:r="http://schemas.openxmlformats.org/officeDocument/2006/relationships" r:id="rId157">
          <xdr14:nvContentPartPr>
            <xdr14:cNvPr id="80" name="Ink 79">
              <a:extLst>
                <a:ext uri="{FF2B5EF4-FFF2-40B4-BE49-F238E27FC236}">
                  <a16:creationId xmlns:a16="http://schemas.microsoft.com/office/drawing/2014/main" id="{00000000-0008-0000-3B00-000050000000}"/>
                </a:ext>
              </a:extLst>
            </xdr14:cNvPr>
            <xdr14:cNvContentPartPr/>
          </xdr14:nvContentPartPr>
          <xdr14:nvPr macro=""/>
          <xdr14:xfrm>
            <a:off x="10981440" y="10877040"/>
            <a:ext cx="179280" cy="417960"/>
          </xdr14:xfrm>
        </xdr:contentPart>
      </mc:Choice>
      <mc:Fallback xmlns="">
        <xdr:pic>
          <xdr:nvPicPr>
            <xdr:cNvPr id="750" name="Ink 749">
              <a:extLst>
                <a:ext uri="{FF2B5EF4-FFF2-40B4-BE49-F238E27FC236}">
                  <a16:creationId xmlns:a16="http://schemas.microsoft.com/office/drawing/2014/main" id="{5B4C1E6A-5CCE-EF41-BFBB-EA11EC38C5A4}"/>
                </a:ext>
              </a:extLst>
            </xdr:cNvPr>
            <xdr:cNvPicPr/>
          </xdr:nvPicPr>
          <xdr:blipFill>
            <a:blip xmlns:r="http://schemas.openxmlformats.org/officeDocument/2006/relationships" r:embed="rId158"/>
            <a:stretch>
              <a:fillRect/>
            </a:stretch>
          </xdr:blipFill>
          <xdr:spPr>
            <a:xfrm>
              <a:off x="10965960" y="10861920"/>
              <a:ext cx="209520" cy="448560"/>
            </a:xfrm>
            <a:prstGeom prst="rect">
              <a:avLst/>
            </a:prstGeom>
          </xdr:spPr>
        </xdr:pic>
      </mc:Fallback>
    </mc:AlternateContent>
    <xdr:clientData/>
  </xdr:twoCellAnchor>
  <xdr:twoCellAnchor editAs="oneCell">
    <xdr:from>
      <xdr:col>13</xdr:col>
      <xdr:colOff>578620</xdr:colOff>
      <xdr:row>33</xdr:row>
      <xdr:rowOff>240</xdr:rowOff>
    </xdr:from>
    <xdr:to>
      <xdr:col>13</xdr:col>
      <xdr:colOff>721180</xdr:colOff>
      <xdr:row>33</xdr:row>
      <xdr:rowOff>312360</xdr:rowOff>
    </xdr:to>
    <mc:AlternateContent xmlns:mc="http://schemas.openxmlformats.org/markup-compatibility/2006" xmlns:xdr14="http://schemas.microsoft.com/office/excel/2010/spreadsheetDrawing">
      <mc:Choice Requires="xdr14">
        <xdr:contentPart xmlns:r="http://schemas.openxmlformats.org/officeDocument/2006/relationships" r:id="rId159">
          <xdr14:nvContentPartPr>
            <xdr14:cNvPr id="81" name="Ink 80">
              <a:extLst>
                <a:ext uri="{FF2B5EF4-FFF2-40B4-BE49-F238E27FC236}">
                  <a16:creationId xmlns:a16="http://schemas.microsoft.com/office/drawing/2014/main" id="{00000000-0008-0000-3B00-000051000000}"/>
                </a:ext>
              </a:extLst>
            </xdr14:cNvPr>
            <xdr14:cNvContentPartPr/>
          </xdr14:nvContentPartPr>
          <xdr14:nvPr macro=""/>
          <xdr14:xfrm>
            <a:off x="11310120" y="10896840"/>
            <a:ext cx="142560" cy="312120"/>
          </xdr14:xfrm>
        </xdr:contentPart>
      </mc:Choice>
      <mc:Fallback xmlns="">
        <xdr:pic>
          <xdr:nvPicPr>
            <xdr:cNvPr id="751" name="Ink 750">
              <a:extLst>
                <a:ext uri="{FF2B5EF4-FFF2-40B4-BE49-F238E27FC236}">
                  <a16:creationId xmlns:a16="http://schemas.microsoft.com/office/drawing/2014/main" id="{DDBFBFEF-9264-FB43-9FAF-9FDB76B9BF6B}"/>
                </a:ext>
              </a:extLst>
            </xdr:cNvPr>
            <xdr:cNvPicPr/>
          </xdr:nvPicPr>
          <xdr:blipFill>
            <a:blip xmlns:r="http://schemas.openxmlformats.org/officeDocument/2006/relationships" r:embed="rId160"/>
            <a:stretch>
              <a:fillRect/>
            </a:stretch>
          </xdr:blipFill>
          <xdr:spPr>
            <a:xfrm>
              <a:off x="11295000" y="10881360"/>
              <a:ext cx="172800" cy="342720"/>
            </a:xfrm>
            <a:prstGeom prst="rect">
              <a:avLst/>
            </a:prstGeom>
          </xdr:spPr>
        </xdr:pic>
      </mc:Fallback>
    </mc:AlternateContent>
    <xdr:clientData/>
  </xdr:twoCellAnchor>
  <xdr:twoCellAnchor editAs="oneCell">
    <xdr:from>
      <xdr:col>14</xdr:col>
      <xdr:colOff>86120</xdr:colOff>
      <xdr:row>32</xdr:row>
      <xdr:rowOff>226400</xdr:rowOff>
    </xdr:from>
    <xdr:to>
      <xdr:col>14</xdr:col>
      <xdr:colOff>480680</xdr:colOff>
      <xdr:row>34</xdr:row>
      <xdr:rowOff>163240</xdr:rowOff>
    </xdr:to>
    <mc:AlternateContent xmlns:mc="http://schemas.openxmlformats.org/markup-compatibility/2006" xmlns:xdr14="http://schemas.microsoft.com/office/excel/2010/spreadsheetDrawing">
      <mc:Choice Requires="xdr14">
        <xdr:contentPart xmlns:r="http://schemas.openxmlformats.org/officeDocument/2006/relationships" r:id="rId161">
          <xdr14:nvContentPartPr>
            <xdr14:cNvPr id="82" name="Ink 81">
              <a:extLst>
                <a:ext uri="{FF2B5EF4-FFF2-40B4-BE49-F238E27FC236}">
                  <a16:creationId xmlns:a16="http://schemas.microsoft.com/office/drawing/2014/main" id="{00000000-0008-0000-3B00-000052000000}"/>
                </a:ext>
              </a:extLst>
            </xdr14:cNvPr>
            <xdr14:cNvContentPartPr/>
          </xdr14:nvContentPartPr>
          <xdr14:nvPr macro=""/>
          <xdr14:xfrm>
            <a:off x="11643120" y="10792800"/>
            <a:ext cx="394560" cy="597240"/>
          </xdr14:xfrm>
        </xdr:contentPart>
      </mc:Choice>
      <mc:Fallback xmlns="">
        <xdr:pic>
          <xdr:nvPicPr>
            <xdr:cNvPr id="752" name="Ink 751">
              <a:extLst>
                <a:ext uri="{FF2B5EF4-FFF2-40B4-BE49-F238E27FC236}">
                  <a16:creationId xmlns:a16="http://schemas.microsoft.com/office/drawing/2014/main" id="{85B4AFD8-D5C2-A84C-8EDC-26050356B31B}"/>
                </a:ext>
              </a:extLst>
            </xdr:cNvPr>
            <xdr:cNvPicPr/>
          </xdr:nvPicPr>
          <xdr:blipFill>
            <a:blip xmlns:r="http://schemas.openxmlformats.org/officeDocument/2006/relationships" r:embed="rId162"/>
            <a:stretch>
              <a:fillRect/>
            </a:stretch>
          </xdr:blipFill>
          <xdr:spPr>
            <a:xfrm>
              <a:off x="11627640" y="10777680"/>
              <a:ext cx="424800" cy="627840"/>
            </a:xfrm>
            <a:prstGeom prst="rect">
              <a:avLst/>
            </a:prstGeom>
          </xdr:spPr>
        </xdr:pic>
      </mc:Fallback>
    </mc:AlternateContent>
    <xdr:clientData/>
  </xdr:twoCellAnchor>
  <xdr:twoCellAnchor editAs="oneCell">
    <xdr:from>
      <xdr:col>15</xdr:col>
      <xdr:colOff>708540</xdr:colOff>
      <xdr:row>32</xdr:row>
      <xdr:rowOff>160520</xdr:rowOff>
    </xdr:from>
    <xdr:to>
      <xdr:col>16</xdr:col>
      <xdr:colOff>18040</xdr:colOff>
      <xdr:row>34</xdr:row>
      <xdr:rowOff>107440</xdr:rowOff>
    </xdr:to>
    <mc:AlternateContent xmlns:mc="http://schemas.openxmlformats.org/markup-compatibility/2006" xmlns:xdr14="http://schemas.microsoft.com/office/excel/2010/spreadsheetDrawing">
      <mc:Choice Requires="xdr14">
        <xdr:contentPart xmlns:r="http://schemas.openxmlformats.org/officeDocument/2006/relationships" r:id="rId163">
          <xdr14:nvContentPartPr>
            <xdr14:cNvPr id="83" name="Ink 82">
              <a:extLst>
                <a:ext uri="{FF2B5EF4-FFF2-40B4-BE49-F238E27FC236}">
                  <a16:creationId xmlns:a16="http://schemas.microsoft.com/office/drawing/2014/main" id="{00000000-0008-0000-3B00-000053000000}"/>
                </a:ext>
              </a:extLst>
            </xdr14:cNvPr>
            <xdr14:cNvContentPartPr/>
          </xdr14:nvContentPartPr>
          <xdr14:nvPr macro=""/>
          <xdr14:xfrm>
            <a:off x="13091040" y="10726920"/>
            <a:ext cx="135000" cy="607320"/>
          </xdr14:xfrm>
        </xdr:contentPart>
      </mc:Choice>
      <mc:Fallback xmlns="">
        <xdr:pic>
          <xdr:nvPicPr>
            <xdr:cNvPr id="753" name="Ink 752">
              <a:extLst>
                <a:ext uri="{FF2B5EF4-FFF2-40B4-BE49-F238E27FC236}">
                  <a16:creationId xmlns:a16="http://schemas.microsoft.com/office/drawing/2014/main" id="{6D177AF9-A0CD-6A45-B0D6-63B929262793}"/>
                </a:ext>
              </a:extLst>
            </xdr:cNvPr>
            <xdr:cNvPicPr/>
          </xdr:nvPicPr>
          <xdr:blipFill>
            <a:blip xmlns:r="http://schemas.openxmlformats.org/officeDocument/2006/relationships" r:embed="rId164"/>
            <a:stretch>
              <a:fillRect/>
            </a:stretch>
          </xdr:blipFill>
          <xdr:spPr>
            <a:xfrm>
              <a:off x="13075920" y="10711440"/>
              <a:ext cx="165600" cy="637920"/>
            </a:xfrm>
            <a:prstGeom prst="rect">
              <a:avLst/>
            </a:prstGeom>
          </xdr:spPr>
        </xdr:pic>
      </mc:Fallback>
    </mc:AlternateContent>
    <xdr:clientData/>
  </xdr:twoCellAnchor>
  <xdr:twoCellAnchor editAs="oneCell">
    <xdr:from>
      <xdr:col>14</xdr:col>
      <xdr:colOff>264680</xdr:colOff>
      <xdr:row>32</xdr:row>
      <xdr:rowOff>248000</xdr:rowOff>
    </xdr:from>
    <xdr:to>
      <xdr:col>15</xdr:col>
      <xdr:colOff>82140</xdr:colOff>
      <xdr:row>33</xdr:row>
      <xdr:rowOff>242880</xdr:rowOff>
    </xdr:to>
    <mc:AlternateContent xmlns:mc="http://schemas.openxmlformats.org/markup-compatibility/2006" xmlns:xdr14="http://schemas.microsoft.com/office/excel/2010/spreadsheetDrawing">
      <mc:Choice Requires="xdr14">
        <xdr:contentPart xmlns:r="http://schemas.openxmlformats.org/officeDocument/2006/relationships" r:id="rId165">
          <xdr14:nvContentPartPr>
            <xdr14:cNvPr id="84" name="Ink 83">
              <a:extLst>
                <a:ext uri="{FF2B5EF4-FFF2-40B4-BE49-F238E27FC236}">
                  <a16:creationId xmlns:a16="http://schemas.microsoft.com/office/drawing/2014/main" id="{00000000-0008-0000-3B00-000054000000}"/>
                </a:ext>
              </a:extLst>
            </xdr14:cNvPr>
            <xdr14:cNvContentPartPr/>
          </xdr14:nvContentPartPr>
          <xdr14:nvPr macro=""/>
          <xdr14:xfrm>
            <a:off x="11821680" y="10814400"/>
            <a:ext cx="642960" cy="325080"/>
          </xdr14:xfrm>
        </xdr:contentPart>
      </mc:Choice>
      <mc:Fallback xmlns="">
        <xdr:pic>
          <xdr:nvPicPr>
            <xdr:cNvPr id="757" name="Ink 756">
              <a:extLst>
                <a:ext uri="{FF2B5EF4-FFF2-40B4-BE49-F238E27FC236}">
                  <a16:creationId xmlns:a16="http://schemas.microsoft.com/office/drawing/2014/main" id="{B711A755-3DC7-DC4D-A714-3D35D362FCB6}"/>
                </a:ext>
              </a:extLst>
            </xdr:cNvPr>
            <xdr:cNvPicPr/>
          </xdr:nvPicPr>
          <xdr:blipFill>
            <a:blip xmlns:r="http://schemas.openxmlformats.org/officeDocument/2006/relationships" r:embed="rId166"/>
            <a:stretch>
              <a:fillRect/>
            </a:stretch>
          </xdr:blipFill>
          <xdr:spPr>
            <a:xfrm>
              <a:off x="11814120" y="10807200"/>
              <a:ext cx="658080" cy="340200"/>
            </a:xfrm>
            <a:prstGeom prst="rect">
              <a:avLst/>
            </a:prstGeom>
          </xdr:spPr>
        </xdr:pic>
      </mc:Fallback>
    </mc:AlternateContent>
    <xdr:clientData/>
  </xdr:twoCellAnchor>
  <xdr:twoCellAnchor editAs="oneCell">
    <xdr:from>
      <xdr:col>15</xdr:col>
      <xdr:colOff>247740</xdr:colOff>
      <xdr:row>32</xdr:row>
      <xdr:rowOff>189320</xdr:rowOff>
    </xdr:from>
    <xdr:to>
      <xdr:col>15</xdr:col>
      <xdr:colOff>510540</xdr:colOff>
      <xdr:row>33</xdr:row>
      <xdr:rowOff>297600</xdr:rowOff>
    </xdr:to>
    <mc:AlternateContent xmlns:mc="http://schemas.openxmlformats.org/markup-compatibility/2006" xmlns:xdr14="http://schemas.microsoft.com/office/excel/2010/spreadsheetDrawing">
      <mc:Choice Requires="xdr14">
        <xdr:contentPart xmlns:r="http://schemas.openxmlformats.org/officeDocument/2006/relationships" r:id="rId167">
          <xdr14:nvContentPartPr>
            <xdr14:cNvPr id="85" name="Ink 84">
              <a:extLst>
                <a:ext uri="{FF2B5EF4-FFF2-40B4-BE49-F238E27FC236}">
                  <a16:creationId xmlns:a16="http://schemas.microsoft.com/office/drawing/2014/main" id="{00000000-0008-0000-3B00-000055000000}"/>
                </a:ext>
              </a:extLst>
            </xdr14:cNvPr>
            <xdr14:cNvContentPartPr/>
          </xdr14:nvContentPartPr>
          <xdr14:nvPr macro=""/>
          <xdr14:xfrm>
            <a:off x="12630240" y="10755720"/>
            <a:ext cx="262800" cy="438480"/>
          </xdr14:xfrm>
        </xdr:contentPart>
      </mc:Choice>
      <mc:Fallback xmlns="">
        <xdr:pic>
          <xdr:nvPicPr>
            <xdr:cNvPr id="758" name="Ink 757">
              <a:extLst>
                <a:ext uri="{FF2B5EF4-FFF2-40B4-BE49-F238E27FC236}">
                  <a16:creationId xmlns:a16="http://schemas.microsoft.com/office/drawing/2014/main" id="{1FDEBBF8-D18E-7E48-B572-50D12292B946}"/>
                </a:ext>
              </a:extLst>
            </xdr:cNvPr>
            <xdr:cNvPicPr/>
          </xdr:nvPicPr>
          <xdr:blipFill>
            <a:blip xmlns:r="http://schemas.openxmlformats.org/officeDocument/2006/relationships" r:embed="rId168"/>
            <a:stretch>
              <a:fillRect/>
            </a:stretch>
          </xdr:blipFill>
          <xdr:spPr>
            <a:xfrm>
              <a:off x="12615120" y="10740240"/>
              <a:ext cx="293040" cy="468720"/>
            </a:xfrm>
            <a:prstGeom prst="rect">
              <a:avLst/>
            </a:prstGeom>
          </xdr:spPr>
        </xdr:pic>
      </mc:Fallback>
    </mc:AlternateContent>
    <xdr:clientData/>
  </xdr:twoCellAnchor>
  <xdr:twoCellAnchor editAs="oneCell">
    <xdr:from>
      <xdr:col>14</xdr:col>
      <xdr:colOff>466640</xdr:colOff>
      <xdr:row>38</xdr:row>
      <xdr:rowOff>20360</xdr:rowOff>
    </xdr:from>
    <xdr:to>
      <xdr:col>15</xdr:col>
      <xdr:colOff>253140</xdr:colOff>
      <xdr:row>39</xdr:row>
      <xdr:rowOff>54120</xdr:rowOff>
    </xdr:to>
    <mc:AlternateContent xmlns:mc="http://schemas.openxmlformats.org/markup-compatibility/2006" xmlns:xdr14="http://schemas.microsoft.com/office/excel/2010/spreadsheetDrawing">
      <mc:Choice Requires="xdr14">
        <xdr:contentPart xmlns:r="http://schemas.openxmlformats.org/officeDocument/2006/relationships" r:id="rId169">
          <xdr14:nvContentPartPr>
            <xdr14:cNvPr id="86" name="Ink 85">
              <a:extLst>
                <a:ext uri="{FF2B5EF4-FFF2-40B4-BE49-F238E27FC236}">
                  <a16:creationId xmlns:a16="http://schemas.microsoft.com/office/drawing/2014/main" id="{00000000-0008-0000-3B00-000056000000}"/>
                </a:ext>
              </a:extLst>
            </xdr14:cNvPr>
            <xdr14:cNvContentPartPr/>
          </xdr14:nvContentPartPr>
          <xdr14:nvPr macro=""/>
          <xdr14:xfrm>
            <a:off x="12023640" y="12567960"/>
            <a:ext cx="612000" cy="363960"/>
          </xdr14:xfrm>
        </xdr:contentPart>
      </mc:Choice>
      <mc:Fallback xmlns="">
        <xdr:pic>
          <xdr:nvPicPr>
            <xdr:cNvPr id="770" name="Ink 769">
              <a:extLst>
                <a:ext uri="{FF2B5EF4-FFF2-40B4-BE49-F238E27FC236}">
                  <a16:creationId xmlns:a16="http://schemas.microsoft.com/office/drawing/2014/main" id="{2A850687-3B28-9D49-AEF5-722670C917B3}"/>
                </a:ext>
              </a:extLst>
            </xdr:cNvPr>
            <xdr:cNvPicPr/>
          </xdr:nvPicPr>
          <xdr:blipFill>
            <a:blip xmlns:r="http://schemas.openxmlformats.org/officeDocument/2006/relationships" r:embed="rId170"/>
            <a:stretch>
              <a:fillRect/>
            </a:stretch>
          </xdr:blipFill>
          <xdr:spPr>
            <a:xfrm>
              <a:off x="12016076" y="12560400"/>
              <a:ext cx="627129" cy="379080"/>
            </a:xfrm>
            <a:prstGeom prst="rect">
              <a:avLst/>
            </a:prstGeom>
          </xdr:spPr>
        </xdr:pic>
      </mc:Fallback>
    </mc:AlternateContent>
    <xdr:clientData/>
  </xdr:twoCellAnchor>
  <xdr:twoCellAnchor editAs="oneCell">
    <xdr:from>
      <xdr:col>15</xdr:col>
      <xdr:colOff>399300</xdr:colOff>
      <xdr:row>38</xdr:row>
      <xdr:rowOff>37640</xdr:rowOff>
    </xdr:from>
    <xdr:to>
      <xdr:col>15</xdr:col>
      <xdr:colOff>646260</xdr:colOff>
      <xdr:row>39</xdr:row>
      <xdr:rowOff>110280</xdr:rowOff>
    </xdr:to>
    <mc:AlternateContent xmlns:mc="http://schemas.openxmlformats.org/markup-compatibility/2006" xmlns:xdr14="http://schemas.microsoft.com/office/excel/2010/spreadsheetDrawing">
      <mc:Choice Requires="xdr14">
        <xdr:contentPart xmlns:r="http://schemas.openxmlformats.org/officeDocument/2006/relationships" r:id="rId171">
          <xdr14:nvContentPartPr>
            <xdr14:cNvPr id="87" name="Ink 86">
              <a:extLst>
                <a:ext uri="{FF2B5EF4-FFF2-40B4-BE49-F238E27FC236}">
                  <a16:creationId xmlns:a16="http://schemas.microsoft.com/office/drawing/2014/main" id="{00000000-0008-0000-3B00-000057000000}"/>
                </a:ext>
              </a:extLst>
            </xdr14:cNvPr>
            <xdr14:cNvContentPartPr/>
          </xdr14:nvContentPartPr>
          <xdr14:nvPr macro=""/>
          <xdr14:xfrm>
            <a:off x="12781800" y="12585240"/>
            <a:ext cx="246960" cy="402840"/>
          </xdr14:xfrm>
        </xdr:contentPart>
      </mc:Choice>
      <mc:Fallback xmlns="">
        <xdr:pic>
          <xdr:nvPicPr>
            <xdr:cNvPr id="771" name="Ink 770">
              <a:extLst>
                <a:ext uri="{FF2B5EF4-FFF2-40B4-BE49-F238E27FC236}">
                  <a16:creationId xmlns:a16="http://schemas.microsoft.com/office/drawing/2014/main" id="{574A2836-1C97-054B-BE1C-B350FD5950F7}"/>
                </a:ext>
              </a:extLst>
            </xdr:cNvPr>
            <xdr:cNvPicPr/>
          </xdr:nvPicPr>
          <xdr:blipFill>
            <a:blip xmlns:r="http://schemas.openxmlformats.org/officeDocument/2006/relationships" r:embed="rId172"/>
            <a:stretch>
              <a:fillRect/>
            </a:stretch>
          </xdr:blipFill>
          <xdr:spPr>
            <a:xfrm>
              <a:off x="12766680" y="12570120"/>
              <a:ext cx="277560" cy="433440"/>
            </a:xfrm>
            <a:prstGeom prst="rect">
              <a:avLst/>
            </a:prstGeom>
          </xdr:spPr>
        </xdr:pic>
      </mc:Fallback>
    </mc:AlternateContent>
    <xdr:clientData/>
  </xdr:twoCellAnchor>
  <xdr:twoCellAnchor editAs="oneCell">
    <xdr:from>
      <xdr:col>12</xdr:col>
      <xdr:colOff>351480</xdr:colOff>
      <xdr:row>37</xdr:row>
      <xdr:rowOff>100360</xdr:rowOff>
    </xdr:from>
    <xdr:to>
      <xdr:col>16</xdr:col>
      <xdr:colOff>329800</xdr:colOff>
      <xdr:row>40</xdr:row>
      <xdr:rowOff>400</xdr:rowOff>
    </xdr:to>
    <mc:AlternateContent xmlns:mc="http://schemas.openxmlformats.org/markup-compatibility/2006" xmlns:xdr14="http://schemas.microsoft.com/office/excel/2010/spreadsheetDrawing">
      <mc:Choice Requires="xdr14">
        <xdr:contentPart xmlns:r="http://schemas.openxmlformats.org/officeDocument/2006/relationships" r:id="rId173">
          <xdr14:nvContentPartPr>
            <xdr14:cNvPr id="88" name="Ink 87">
              <a:extLst>
                <a:ext uri="{FF2B5EF4-FFF2-40B4-BE49-F238E27FC236}">
                  <a16:creationId xmlns:a16="http://schemas.microsoft.com/office/drawing/2014/main" id="{00000000-0008-0000-3B00-000058000000}"/>
                </a:ext>
              </a:extLst>
            </xdr14:cNvPr>
            <xdr14:cNvContentPartPr/>
          </xdr14:nvContentPartPr>
          <xdr14:nvPr macro=""/>
          <xdr14:xfrm>
            <a:off x="10257480" y="12317760"/>
            <a:ext cx="3280320" cy="890640"/>
          </xdr14:xfrm>
        </xdr:contentPart>
      </mc:Choice>
      <mc:Fallback xmlns="">
        <xdr:pic>
          <xdr:nvPicPr>
            <xdr:cNvPr id="773" name="Ink 772">
              <a:extLst>
                <a:ext uri="{FF2B5EF4-FFF2-40B4-BE49-F238E27FC236}">
                  <a16:creationId xmlns:a16="http://schemas.microsoft.com/office/drawing/2014/main" id="{6C38EF8C-99D2-1947-AA08-F23958B6035F}"/>
                </a:ext>
              </a:extLst>
            </xdr:cNvPr>
            <xdr:cNvPicPr/>
          </xdr:nvPicPr>
          <xdr:blipFill>
            <a:blip xmlns:r="http://schemas.openxmlformats.org/officeDocument/2006/relationships" r:embed="rId174"/>
            <a:stretch>
              <a:fillRect/>
            </a:stretch>
          </xdr:blipFill>
          <xdr:spPr>
            <a:xfrm>
              <a:off x="10242592" y="12302280"/>
              <a:ext cx="3310450" cy="921240"/>
            </a:xfrm>
            <a:prstGeom prst="rect">
              <a:avLst/>
            </a:prstGeom>
          </xdr:spPr>
        </xdr:pic>
      </mc:Fallback>
    </mc:AlternateContent>
    <xdr:clientData/>
  </xdr:twoCellAnchor>
  <xdr:twoCellAnchor editAs="oneCell">
    <xdr:from>
      <xdr:col>12</xdr:col>
      <xdr:colOff>174000</xdr:colOff>
      <xdr:row>36</xdr:row>
      <xdr:rowOff>169560</xdr:rowOff>
    </xdr:from>
    <xdr:to>
      <xdr:col>16</xdr:col>
      <xdr:colOff>580000</xdr:colOff>
      <xdr:row>41</xdr:row>
      <xdr:rowOff>119120</xdr:rowOff>
    </xdr:to>
    <mc:AlternateContent xmlns:mc="http://schemas.openxmlformats.org/markup-compatibility/2006" xmlns:xdr14="http://schemas.microsoft.com/office/excel/2010/spreadsheetDrawing">
      <mc:Choice Requires="xdr14">
        <xdr:contentPart xmlns:r="http://schemas.openxmlformats.org/officeDocument/2006/relationships" r:id="rId175">
          <xdr14:nvContentPartPr>
            <xdr14:cNvPr id="89" name="Ink 88">
              <a:extLst>
                <a:ext uri="{FF2B5EF4-FFF2-40B4-BE49-F238E27FC236}">
                  <a16:creationId xmlns:a16="http://schemas.microsoft.com/office/drawing/2014/main" id="{00000000-0008-0000-3B00-000059000000}"/>
                </a:ext>
              </a:extLst>
            </xdr14:cNvPr>
            <xdr14:cNvContentPartPr/>
          </xdr14:nvContentPartPr>
          <xdr14:nvPr macro=""/>
          <xdr14:xfrm>
            <a:off x="10080000" y="12056760"/>
            <a:ext cx="3708000" cy="1600560"/>
          </xdr14:xfrm>
        </xdr:contentPart>
      </mc:Choice>
      <mc:Fallback xmlns="">
        <xdr:pic>
          <xdr:nvPicPr>
            <xdr:cNvPr id="774" name="Ink 773">
              <a:extLst>
                <a:ext uri="{FF2B5EF4-FFF2-40B4-BE49-F238E27FC236}">
                  <a16:creationId xmlns:a16="http://schemas.microsoft.com/office/drawing/2014/main" id="{1AC6C3FE-278A-9C40-BB67-1A6DD9017E79}"/>
                </a:ext>
              </a:extLst>
            </xdr:cNvPr>
            <xdr:cNvPicPr/>
          </xdr:nvPicPr>
          <xdr:blipFill>
            <a:blip xmlns:r="http://schemas.openxmlformats.org/officeDocument/2006/relationships" r:embed="rId176"/>
            <a:stretch>
              <a:fillRect/>
            </a:stretch>
          </xdr:blipFill>
          <xdr:spPr>
            <a:xfrm>
              <a:off x="10044360" y="11985120"/>
              <a:ext cx="3779640" cy="1744200"/>
            </a:xfrm>
            <a:prstGeom prst="rect">
              <a:avLst/>
            </a:prstGeom>
          </xdr:spPr>
        </xdr:pic>
      </mc:Fallback>
    </mc:AlternateContent>
    <xdr:clientData/>
  </xdr:twoCellAnchor>
  <xdr:oneCellAnchor>
    <xdr:from>
      <xdr:col>18</xdr:col>
      <xdr:colOff>781680</xdr:colOff>
      <xdr:row>6</xdr:row>
      <xdr:rowOff>147480</xdr:rowOff>
    </xdr:from>
    <xdr:ext cx="1242920" cy="603000"/>
    <mc:AlternateContent xmlns:mc="http://schemas.openxmlformats.org/markup-compatibility/2006" xmlns:xdr14="http://schemas.microsoft.com/office/excel/2010/spreadsheetDrawing">
      <mc:Choice Requires="xdr14">
        <xdr:contentPart xmlns:r="http://schemas.openxmlformats.org/officeDocument/2006/relationships" r:id="rId177">
          <xdr14:nvContentPartPr>
            <xdr14:cNvPr id="90" name="Ink 89">
              <a:extLst>
                <a:ext uri="{FF2B5EF4-FFF2-40B4-BE49-F238E27FC236}">
                  <a16:creationId xmlns:a16="http://schemas.microsoft.com/office/drawing/2014/main" id="{00000000-0008-0000-3B00-00005A000000}"/>
                </a:ext>
              </a:extLst>
            </xdr14:cNvPr>
            <xdr14:cNvContentPartPr/>
          </xdr14:nvContentPartPr>
          <xdr14:nvPr macro=""/>
          <xdr14:xfrm>
            <a:off x="10687680" y="2128680"/>
            <a:ext cx="1217520" cy="603000"/>
          </xdr14:xfrm>
        </xdr:contentPart>
      </mc:Choice>
      <mc:Fallback xmlns="">
        <xdr:pic>
          <xdr:nvPicPr>
            <xdr:cNvPr id="775" name="Ink 774">
              <a:extLst>
                <a:ext uri="{FF2B5EF4-FFF2-40B4-BE49-F238E27FC236}">
                  <a16:creationId xmlns:a16="http://schemas.microsoft.com/office/drawing/2014/main" id="{F19DCD43-4D7E-B64C-968D-B38FC48A6ED5}"/>
                </a:ext>
              </a:extLst>
            </xdr:cNvPr>
            <xdr:cNvPicPr/>
          </xdr:nvPicPr>
          <xdr:blipFill>
            <a:blip xmlns:r="http://schemas.openxmlformats.org/officeDocument/2006/relationships" r:embed="rId126"/>
            <a:stretch>
              <a:fillRect/>
            </a:stretch>
          </xdr:blipFill>
          <xdr:spPr>
            <a:xfrm>
              <a:off x="10680275" y="2121120"/>
              <a:ext cx="1232329" cy="618120"/>
            </a:xfrm>
            <a:prstGeom prst="rect">
              <a:avLst/>
            </a:prstGeom>
          </xdr:spPr>
        </xdr:pic>
      </mc:Fallback>
    </mc:AlternateContent>
    <xdr:clientData/>
  </xdr:oneCellAnchor>
  <xdr:oneCellAnchor>
    <xdr:from>
      <xdr:col>19</xdr:col>
      <xdr:colOff>162100</xdr:colOff>
      <xdr:row>9</xdr:row>
      <xdr:rowOff>142200</xdr:rowOff>
    </xdr:from>
    <xdr:ext cx="1867160" cy="1737720"/>
    <mc:AlternateContent xmlns:mc="http://schemas.openxmlformats.org/markup-compatibility/2006" xmlns:xdr14="http://schemas.microsoft.com/office/excel/2010/spreadsheetDrawing">
      <mc:Choice Requires="xdr14">
        <xdr:contentPart xmlns:r="http://schemas.openxmlformats.org/officeDocument/2006/relationships" r:id="rId178">
          <xdr14:nvContentPartPr>
            <xdr14:cNvPr id="91" name="Ink 90">
              <a:extLst>
                <a:ext uri="{FF2B5EF4-FFF2-40B4-BE49-F238E27FC236}">
                  <a16:creationId xmlns:a16="http://schemas.microsoft.com/office/drawing/2014/main" id="{00000000-0008-0000-3B00-00005B000000}"/>
                </a:ext>
              </a:extLst>
            </xdr14:cNvPr>
            <xdr14:cNvContentPartPr/>
          </xdr14:nvContentPartPr>
          <xdr14:nvPr macro=""/>
          <xdr14:xfrm>
            <a:off x="10893600" y="3114000"/>
            <a:ext cx="1841760" cy="1737720"/>
          </xdr14:xfrm>
        </xdr:contentPart>
      </mc:Choice>
      <mc:Fallback xmlns="">
        <xdr:pic>
          <xdr:nvPicPr>
            <xdr:cNvPr id="777" name="Ink 776">
              <a:extLst>
                <a:ext uri="{FF2B5EF4-FFF2-40B4-BE49-F238E27FC236}">
                  <a16:creationId xmlns:a16="http://schemas.microsoft.com/office/drawing/2014/main" id="{73811F88-5191-6F4F-9039-F0A77F3B547F}"/>
                </a:ext>
              </a:extLst>
            </xdr:cNvPr>
            <xdr:cNvPicPr/>
          </xdr:nvPicPr>
          <xdr:blipFill>
            <a:blip xmlns:r="http://schemas.openxmlformats.org/officeDocument/2006/relationships" r:embed="rId128"/>
            <a:stretch>
              <a:fillRect/>
            </a:stretch>
          </xdr:blipFill>
          <xdr:spPr>
            <a:xfrm>
              <a:off x="10878332" y="3098880"/>
              <a:ext cx="1871941" cy="1768320"/>
            </a:xfrm>
            <a:prstGeom prst="rect">
              <a:avLst/>
            </a:prstGeom>
          </xdr:spPr>
        </xdr:pic>
      </mc:Fallback>
    </mc:AlternateContent>
    <xdr:clientData/>
  </xdr:oneCellAnchor>
  <xdr:oneCellAnchor>
    <xdr:from>
      <xdr:col>19</xdr:col>
      <xdr:colOff>20620</xdr:colOff>
      <xdr:row>15</xdr:row>
      <xdr:rowOff>95640</xdr:rowOff>
    </xdr:from>
    <xdr:ext cx="1731800" cy="838800"/>
    <mc:AlternateContent xmlns:mc="http://schemas.openxmlformats.org/markup-compatibility/2006" xmlns:xdr14="http://schemas.microsoft.com/office/excel/2010/spreadsheetDrawing">
      <mc:Choice Requires="xdr14">
        <xdr:contentPart xmlns:r="http://schemas.openxmlformats.org/officeDocument/2006/relationships" r:id="rId179">
          <xdr14:nvContentPartPr>
            <xdr14:cNvPr id="92" name="Ink 91">
              <a:extLst>
                <a:ext uri="{FF2B5EF4-FFF2-40B4-BE49-F238E27FC236}">
                  <a16:creationId xmlns:a16="http://schemas.microsoft.com/office/drawing/2014/main" id="{00000000-0008-0000-3B00-00005C000000}"/>
                </a:ext>
              </a:extLst>
            </xdr14:cNvPr>
            <xdr14:cNvContentPartPr/>
          </xdr14:nvContentPartPr>
          <xdr14:nvPr macro=""/>
          <xdr14:xfrm>
            <a:off x="10752120" y="5048640"/>
            <a:ext cx="1706400" cy="838800"/>
          </xdr14:xfrm>
        </xdr:contentPart>
      </mc:Choice>
      <mc:Fallback xmlns="">
        <xdr:pic>
          <xdr:nvPicPr>
            <xdr:cNvPr id="778" name="Ink 777">
              <a:extLst>
                <a:ext uri="{FF2B5EF4-FFF2-40B4-BE49-F238E27FC236}">
                  <a16:creationId xmlns:a16="http://schemas.microsoft.com/office/drawing/2014/main" id="{147D3822-DECA-3742-BF3D-8DB49DD257CC}"/>
                </a:ext>
              </a:extLst>
            </xdr:cNvPr>
            <xdr:cNvPicPr/>
          </xdr:nvPicPr>
          <xdr:blipFill>
            <a:blip xmlns:r="http://schemas.openxmlformats.org/officeDocument/2006/relationships" r:embed="rId132"/>
            <a:stretch>
              <a:fillRect/>
            </a:stretch>
          </xdr:blipFill>
          <xdr:spPr>
            <a:xfrm>
              <a:off x="10737000" y="5033520"/>
              <a:ext cx="1737000" cy="869400"/>
            </a:xfrm>
            <a:prstGeom prst="rect">
              <a:avLst/>
            </a:prstGeom>
          </xdr:spPr>
        </xdr:pic>
      </mc:Fallback>
    </mc:AlternateContent>
    <xdr:clientData/>
  </xdr:oneCellAnchor>
  <xdr:oneCellAnchor>
    <xdr:from>
      <xdr:col>21</xdr:col>
      <xdr:colOff>86460</xdr:colOff>
      <xdr:row>15</xdr:row>
      <xdr:rowOff>283200</xdr:rowOff>
    </xdr:from>
    <xdr:ext cx="774820" cy="435960"/>
    <mc:AlternateContent xmlns:mc="http://schemas.openxmlformats.org/markup-compatibility/2006" xmlns:xdr14="http://schemas.microsoft.com/office/excel/2010/spreadsheetDrawing">
      <mc:Choice Requires="xdr14">
        <xdr:contentPart xmlns:r="http://schemas.openxmlformats.org/officeDocument/2006/relationships" r:id="rId180">
          <xdr14:nvContentPartPr>
            <xdr14:cNvPr id="93" name="Ink 92">
              <a:extLst>
                <a:ext uri="{FF2B5EF4-FFF2-40B4-BE49-F238E27FC236}">
                  <a16:creationId xmlns:a16="http://schemas.microsoft.com/office/drawing/2014/main" id="{00000000-0008-0000-3B00-00005D000000}"/>
                </a:ext>
              </a:extLst>
            </xdr14:cNvPr>
            <xdr14:cNvContentPartPr/>
          </xdr14:nvContentPartPr>
          <xdr14:nvPr macro=""/>
          <xdr14:xfrm>
            <a:off x="12468960" y="5236200"/>
            <a:ext cx="762120" cy="435960"/>
          </xdr14:xfrm>
        </xdr:contentPart>
      </mc:Choice>
      <mc:Fallback xmlns="">
        <xdr:pic>
          <xdr:nvPicPr>
            <xdr:cNvPr id="779" name="Ink 778">
              <a:extLst>
                <a:ext uri="{FF2B5EF4-FFF2-40B4-BE49-F238E27FC236}">
                  <a16:creationId xmlns:a16="http://schemas.microsoft.com/office/drawing/2014/main" id="{5E0C0EB6-15F1-4C45-BCB5-03EA9CD045AA}"/>
                </a:ext>
              </a:extLst>
            </xdr:cNvPr>
            <xdr:cNvPicPr/>
          </xdr:nvPicPr>
          <xdr:blipFill>
            <a:blip xmlns:r="http://schemas.openxmlformats.org/officeDocument/2006/relationships" r:embed="rId134"/>
            <a:stretch>
              <a:fillRect/>
            </a:stretch>
          </xdr:blipFill>
          <xdr:spPr>
            <a:xfrm>
              <a:off x="12461526" y="5228640"/>
              <a:ext cx="776633" cy="451080"/>
            </a:xfrm>
            <a:prstGeom prst="rect">
              <a:avLst/>
            </a:prstGeom>
          </xdr:spPr>
        </xdr:pic>
      </mc:Fallback>
    </mc:AlternateContent>
    <xdr:clientData/>
  </xdr:oneCellAnchor>
  <xdr:oneCellAnchor>
    <xdr:from>
      <xdr:col>22</xdr:col>
      <xdr:colOff>96160</xdr:colOff>
      <xdr:row>15</xdr:row>
      <xdr:rowOff>130560</xdr:rowOff>
    </xdr:from>
    <xdr:ext cx="282960" cy="455760"/>
    <mc:AlternateContent xmlns:mc="http://schemas.openxmlformats.org/markup-compatibility/2006" xmlns:xdr14="http://schemas.microsoft.com/office/excel/2010/spreadsheetDrawing">
      <mc:Choice Requires="xdr14">
        <xdr:contentPart xmlns:r="http://schemas.openxmlformats.org/officeDocument/2006/relationships" r:id="rId181">
          <xdr14:nvContentPartPr>
            <xdr14:cNvPr id="94" name="Ink 93">
              <a:extLst>
                <a:ext uri="{FF2B5EF4-FFF2-40B4-BE49-F238E27FC236}">
                  <a16:creationId xmlns:a16="http://schemas.microsoft.com/office/drawing/2014/main" id="{00000000-0008-0000-3B00-00005E000000}"/>
                </a:ext>
              </a:extLst>
            </xdr14:cNvPr>
            <xdr14:cNvContentPartPr/>
          </xdr14:nvContentPartPr>
          <xdr14:nvPr macro=""/>
          <xdr14:xfrm>
            <a:off x="13304160" y="5083560"/>
            <a:ext cx="282960" cy="455760"/>
          </xdr14:xfrm>
        </xdr:contentPart>
      </mc:Choice>
      <mc:Fallback xmlns="">
        <xdr:pic>
          <xdr:nvPicPr>
            <xdr:cNvPr id="780" name="Ink 779">
              <a:extLst>
                <a:ext uri="{FF2B5EF4-FFF2-40B4-BE49-F238E27FC236}">
                  <a16:creationId xmlns:a16="http://schemas.microsoft.com/office/drawing/2014/main" id="{D81ED773-31EE-5340-BE2F-D11E73509CAB}"/>
                </a:ext>
              </a:extLst>
            </xdr:cNvPr>
            <xdr:cNvPicPr/>
          </xdr:nvPicPr>
          <xdr:blipFill>
            <a:blip xmlns:r="http://schemas.openxmlformats.org/officeDocument/2006/relationships" r:embed="rId136"/>
            <a:stretch>
              <a:fillRect/>
            </a:stretch>
          </xdr:blipFill>
          <xdr:spPr>
            <a:xfrm>
              <a:off x="13288680" y="5068440"/>
              <a:ext cx="313560" cy="486360"/>
            </a:xfrm>
            <a:prstGeom prst="rect">
              <a:avLst/>
            </a:prstGeom>
          </xdr:spPr>
        </xdr:pic>
      </mc:Fallback>
    </mc:AlternateContent>
    <xdr:clientData/>
  </xdr:oneCellAnchor>
  <xdr:oneCellAnchor>
    <xdr:from>
      <xdr:col>22</xdr:col>
      <xdr:colOff>464080</xdr:colOff>
      <xdr:row>15</xdr:row>
      <xdr:rowOff>23280</xdr:rowOff>
    </xdr:from>
    <xdr:ext cx="122040" cy="753480"/>
    <mc:AlternateContent xmlns:mc="http://schemas.openxmlformats.org/markup-compatibility/2006" xmlns:xdr14="http://schemas.microsoft.com/office/excel/2010/spreadsheetDrawing">
      <mc:Choice Requires="xdr14">
        <xdr:contentPart xmlns:r="http://schemas.openxmlformats.org/officeDocument/2006/relationships" r:id="rId182">
          <xdr14:nvContentPartPr>
            <xdr14:cNvPr id="95" name="Ink 94">
              <a:extLst>
                <a:ext uri="{FF2B5EF4-FFF2-40B4-BE49-F238E27FC236}">
                  <a16:creationId xmlns:a16="http://schemas.microsoft.com/office/drawing/2014/main" id="{00000000-0008-0000-3B00-00005F000000}"/>
                </a:ext>
              </a:extLst>
            </xdr14:cNvPr>
            <xdr14:cNvContentPartPr/>
          </xdr14:nvContentPartPr>
          <xdr14:nvPr macro=""/>
          <xdr14:xfrm>
            <a:off x="13672080" y="4976280"/>
            <a:ext cx="122040" cy="753480"/>
          </xdr14:xfrm>
        </xdr:contentPart>
      </mc:Choice>
      <mc:Fallback xmlns="">
        <xdr:pic>
          <xdr:nvPicPr>
            <xdr:cNvPr id="781" name="Ink 780">
              <a:extLst>
                <a:ext uri="{FF2B5EF4-FFF2-40B4-BE49-F238E27FC236}">
                  <a16:creationId xmlns:a16="http://schemas.microsoft.com/office/drawing/2014/main" id="{C0852F3E-3E31-3544-984D-F758C317EAB7}"/>
                </a:ext>
              </a:extLst>
            </xdr:cNvPr>
            <xdr:cNvPicPr/>
          </xdr:nvPicPr>
          <xdr:blipFill>
            <a:blip xmlns:r="http://schemas.openxmlformats.org/officeDocument/2006/relationships" r:embed="rId138"/>
            <a:stretch>
              <a:fillRect/>
            </a:stretch>
          </xdr:blipFill>
          <xdr:spPr>
            <a:xfrm>
              <a:off x="13656960" y="4961160"/>
              <a:ext cx="152280" cy="784080"/>
            </a:xfrm>
            <a:prstGeom prst="rect">
              <a:avLst/>
            </a:prstGeom>
          </xdr:spPr>
        </xdr:pic>
      </mc:Fallback>
    </mc:AlternateContent>
    <xdr:clientData/>
  </xdr:oneCellAnchor>
  <xdr:oneCellAnchor>
    <xdr:from>
      <xdr:col>19</xdr:col>
      <xdr:colOff>131500</xdr:colOff>
      <xdr:row>18</xdr:row>
      <xdr:rowOff>77040</xdr:rowOff>
    </xdr:from>
    <xdr:ext cx="1347580" cy="1518480"/>
    <mc:AlternateContent xmlns:mc="http://schemas.openxmlformats.org/markup-compatibility/2006" xmlns:xdr14="http://schemas.microsoft.com/office/excel/2010/spreadsheetDrawing">
      <mc:Choice Requires="xdr14">
        <xdr:contentPart xmlns:r="http://schemas.openxmlformats.org/officeDocument/2006/relationships" r:id="rId183">
          <xdr14:nvContentPartPr>
            <xdr14:cNvPr id="96" name="Ink 95">
              <a:extLst>
                <a:ext uri="{FF2B5EF4-FFF2-40B4-BE49-F238E27FC236}">
                  <a16:creationId xmlns:a16="http://schemas.microsoft.com/office/drawing/2014/main" id="{00000000-0008-0000-3B00-000060000000}"/>
                </a:ext>
              </a:extLst>
            </xdr14:cNvPr>
            <xdr14:cNvContentPartPr/>
          </xdr14:nvContentPartPr>
          <xdr14:nvPr macro=""/>
          <xdr14:xfrm>
            <a:off x="10863000" y="6020640"/>
            <a:ext cx="1334880" cy="1518480"/>
          </xdr14:xfrm>
        </xdr:contentPart>
      </mc:Choice>
      <mc:Fallback xmlns="">
        <xdr:pic>
          <xdr:nvPicPr>
            <xdr:cNvPr id="782" name="Ink 781">
              <a:extLst>
                <a:ext uri="{FF2B5EF4-FFF2-40B4-BE49-F238E27FC236}">
                  <a16:creationId xmlns:a16="http://schemas.microsoft.com/office/drawing/2014/main" id="{A719E41F-E07E-7A49-A9A3-2FFA01556656}"/>
                </a:ext>
              </a:extLst>
            </xdr:cNvPr>
            <xdr:cNvPicPr/>
          </xdr:nvPicPr>
          <xdr:blipFill>
            <a:blip xmlns:r="http://schemas.openxmlformats.org/officeDocument/2006/relationships" r:embed="rId140"/>
            <a:stretch>
              <a:fillRect/>
            </a:stretch>
          </xdr:blipFill>
          <xdr:spPr>
            <a:xfrm>
              <a:off x="10848025" y="6005520"/>
              <a:ext cx="1365186" cy="1549080"/>
            </a:xfrm>
            <a:prstGeom prst="rect">
              <a:avLst/>
            </a:prstGeom>
          </xdr:spPr>
        </xdr:pic>
      </mc:Fallback>
    </mc:AlternateContent>
    <xdr:clientData/>
  </xdr:oneCellAnchor>
  <xdr:oneCellAnchor>
    <xdr:from>
      <xdr:col>18</xdr:col>
      <xdr:colOff>680880</xdr:colOff>
      <xdr:row>23</xdr:row>
      <xdr:rowOff>254120</xdr:rowOff>
    </xdr:from>
    <xdr:ext cx="442900" cy="427680"/>
    <mc:AlternateContent xmlns:mc="http://schemas.openxmlformats.org/markup-compatibility/2006" xmlns:xdr14="http://schemas.microsoft.com/office/excel/2010/spreadsheetDrawing">
      <mc:Choice Requires="xdr14">
        <xdr:contentPart xmlns:r="http://schemas.openxmlformats.org/officeDocument/2006/relationships" r:id="rId184">
          <xdr14:nvContentPartPr>
            <xdr14:cNvPr id="97" name="Ink 96">
              <a:extLst>
                <a:ext uri="{FF2B5EF4-FFF2-40B4-BE49-F238E27FC236}">
                  <a16:creationId xmlns:a16="http://schemas.microsoft.com/office/drawing/2014/main" id="{00000000-0008-0000-3B00-000061000000}"/>
                </a:ext>
              </a:extLst>
            </xdr14:cNvPr>
            <xdr14:cNvContentPartPr/>
          </xdr14:nvContentPartPr>
          <xdr14:nvPr macro=""/>
          <xdr14:xfrm>
            <a:off x="10586880" y="7848720"/>
            <a:ext cx="430200" cy="427680"/>
          </xdr14:xfrm>
        </xdr:contentPart>
      </mc:Choice>
      <mc:Fallback xmlns="">
        <xdr:pic>
          <xdr:nvPicPr>
            <xdr:cNvPr id="783" name="Ink 782">
              <a:extLst>
                <a:ext uri="{FF2B5EF4-FFF2-40B4-BE49-F238E27FC236}">
                  <a16:creationId xmlns:a16="http://schemas.microsoft.com/office/drawing/2014/main" id="{E97919F6-DBBA-DA48-A8D7-CB874513AE82}"/>
                </a:ext>
              </a:extLst>
            </xdr:cNvPr>
            <xdr:cNvPicPr/>
          </xdr:nvPicPr>
          <xdr:blipFill>
            <a:blip xmlns:r="http://schemas.openxmlformats.org/officeDocument/2006/relationships" r:embed="rId142"/>
            <a:stretch>
              <a:fillRect/>
            </a:stretch>
          </xdr:blipFill>
          <xdr:spPr>
            <a:xfrm>
              <a:off x="10571760" y="7833600"/>
              <a:ext cx="460800" cy="458280"/>
            </a:xfrm>
            <a:prstGeom prst="rect">
              <a:avLst/>
            </a:prstGeom>
          </xdr:spPr>
        </xdr:pic>
      </mc:Fallback>
    </mc:AlternateContent>
    <xdr:clientData/>
  </xdr:oneCellAnchor>
  <xdr:oneCellAnchor>
    <xdr:from>
      <xdr:col>19</xdr:col>
      <xdr:colOff>429220</xdr:colOff>
      <xdr:row>23</xdr:row>
      <xdr:rowOff>312440</xdr:rowOff>
    </xdr:from>
    <xdr:ext cx="254880" cy="297720"/>
    <mc:AlternateContent xmlns:mc="http://schemas.openxmlformats.org/markup-compatibility/2006" xmlns:xdr14="http://schemas.microsoft.com/office/excel/2010/spreadsheetDrawing">
      <mc:Choice Requires="xdr14">
        <xdr:contentPart xmlns:r="http://schemas.openxmlformats.org/officeDocument/2006/relationships" r:id="rId185">
          <xdr14:nvContentPartPr>
            <xdr14:cNvPr id="98" name="Ink 97">
              <a:extLst>
                <a:ext uri="{FF2B5EF4-FFF2-40B4-BE49-F238E27FC236}">
                  <a16:creationId xmlns:a16="http://schemas.microsoft.com/office/drawing/2014/main" id="{00000000-0008-0000-3B00-000062000000}"/>
                </a:ext>
              </a:extLst>
            </xdr14:cNvPr>
            <xdr14:cNvContentPartPr/>
          </xdr14:nvContentPartPr>
          <xdr14:nvPr macro=""/>
          <xdr14:xfrm>
            <a:off x="11160720" y="7907040"/>
            <a:ext cx="254880" cy="297720"/>
          </xdr14:xfrm>
        </xdr:contentPart>
      </mc:Choice>
      <mc:Fallback xmlns="">
        <xdr:pic>
          <xdr:nvPicPr>
            <xdr:cNvPr id="784" name="Ink 783">
              <a:extLst>
                <a:ext uri="{FF2B5EF4-FFF2-40B4-BE49-F238E27FC236}">
                  <a16:creationId xmlns:a16="http://schemas.microsoft.com/office/drawing/2014/main" id="{6A8D0188-4B98-A947-9D78-BCC018B7152F}"/>
                </a:ext>
              </a:extLst>
            </xdr:cNvPr>
            <xdr:cNvPicPr/>
          </xdr:nvPicPr>
          <xdr:blipFill>
            <a:blip xmlns:r="http://schemas.openxmlformats.org/officeDocument/2006/relationships" r:embed="rId144"/>
            <a:stretch>
              <a:fillRect/>
            </a:stretch>
          </xdr:blipFill>
          <xdr:spPr>
            <a:xfrm>
              <a:off x="11145240" y="7891920"/>
              <a:ext cx="285480" cy="327960"/>
            </a:xfrm>
            <a:prstGeom prst="rect">
              <a:avLst/>
            </a:prstGeom>
          </xdr:spPr>
        </xdr:pic>
      </mc:Fallback>
    </mc:AlternateContent>
    <xdr:clientData/>
  </xdr:oneCellAnchor>
  <xdr:oneCellAnchor>
    <xdr:from>
      <xdr:col>19</xdr:col>
      <xdr:colOff>800740</xdr:colOff>
      <xdr:row>23</xdr:row>
      <xdr:rowOff>232160</xdr:rowOff>
    </xdr:from>
    <xdr:ext cx="226540" cy="365040"/>
    <mc:AlternateContent xmlns:mc="http://schemas.openxmlformats.org/markup-compatibility/2006" xmlns:xdr14="http://schemas.microsoft.com/office/excel/2010/spreadsheetDrawing">
      <mc:Choice Requires="xdr14">
        <xdr:contentPart xmlns:r="http://schemas.openxmlformats.org/officeDocument/2006/relationships" r:id="rId186">
          <xdr14:nvContentPartPr>
            <xdr14:cNvPr id="99" name="Ink 98">
              <a:extLst>
                <a:ext uri="{FF2B5EF4-FFF2-40B4-BE49-F238E27FC236}">
                  <a16:creationId xmlns:a16="http://schemas.microsoft.com/office/drawing/2014/main" id="{00000000-0008-0000-3B00-000063000000}"/>
                </a:ext>
              </a:extLst>
            </xdr14:cNvPr>
            <xdr14:cNvContentPartPr/>
          </xdr14:nvContentPartPr>
          <xdr14:nvPr macro=""/>
          <xdr14:xfrm>
            <a:off x="11532240" y="7826760"/>
            <a:ext cx="213840" cy="365040"/>
          </xdr14:xfrm>
        </xdr:contentPart>
      </mc:Choice>
      <mc:Fallback xmlns="">
        <xdr:pic>
          <xdr:nvPicPr>
            <xdr:cNvPr id="785" name="Ink 784">
              <a:extLst>
                <a:ext uri="{FF2B5EF4-FFF2-40B4-BE49-F238E27FC236}">
                  <a16:creationId xmlns:a16="http://schemas.microsoft.com/office/drawing/2014/main" id="{48970F21-9A3D-1146-9D9D-EA3458F86E5E}"/>
                </a:ext>
              </a:extLst>
            </xdr:cNvPr>
            <xdr:cNvPicPr/>
          </xdr:nvPicPr>
          <xdr:blipFill>
            <a:blip xmlns:r="http://schemas.openxmlformats.org/officeDocument/2006/relationships" r:embed="rId146"/>
            <a:stretch>
              <a:fillRect/>
            </a:stretch>
          </xdr:blipFill>
          <xdr:spPr>
            <a:xfrm>
              <a:off x="11517120" y="7811280"/>
              <a:ext cx="244440" cy="395280"/>
            </a:xfrm>
            <a:prstGeom prst="rect">
              <a:avLst/>
            </a:prstGeom>
          </xdr:spPr>
        </xdr:pic>
      </mc:Fallback>
    </mc:AlternateContent>
    <xdr:clientData/>
  </xdr:oneCellAnchor>
  <xdr:oneCellAnchor>
    <xdr:from>
      <xdr:col>20</xdr:col>
      <xdr:colOff>335600</xdr:colOff>
      <xdr:row>23</xdr:row>
      <xdr:rowOff>156920</xdr:rowOff>
    </xdr:from>
    <xdr:ext cx="314640" cy="550800"/>
    <mc:AlternateContent xmlns:mc="http://schemas.openxmlformats.org/markup-compatibility/2006" xmlns:xdr14="http://schemas.microsoft.com/office/excel/2010/spreadsheetDrawing">
      <mc:Choice Requires="xdr14">
        <xdr:contentPart xmlns:r="http://schemas.openxmlformats.org/officeDocument/2006/relationships" r:id="rId187">
          <xdr14:nvContentPartPr>
            <xdr14:cNvPr id="100" name="Ink 99">
              <a:extLst>
                <a:ext uri="{FF2B5EF4-FFF2-40B4-BE49-F238E27FC236}">
                  <a16:creationId xmlns:a16="http://schemas.microsoft.com/office/drawing/2014/main" id="{00000000-0008-0000-3B00-000064000000}"/>
                </a:ext>
              </a:extLst>
            </xdr14:cNvPr>
            <xdr14:cNvContentPartPr/>
          </xdr14:nvContentPartPr>
          <xdr14:nvPr macro=""/>
          <xdr14:xfrm>
            <a:off x="11892600" y="7751520"/>
            <a:ext cx="314640" cy="550800"/>
          </xdr14:xfrm>
        </xdr:contentPart>
      </mc:Choice>
      <mc:Fallback xmlns="">
        <xdr:pic>
          <xdr:nvPicPr>
            <xdr:cNvPr id="786" name="Ink 785">
              <a:extLst>
                <a:ext uri="{FF2B5EF4-FFF2-40B4-BE49-F238E27FC236}">
                  <a16:creationId xmlns:a16="http://schemas.microsoft.com/office/drawing/2014/main" id="{92F4B5AF-3379-044D-940C-B7FA96CE3C83}"/>
                </a:ext>
              </a:extLst>
            </xdr:cNvPr>
            <xdr:cNvPicPr/>
          </xdr:nvPicPr>
          <xdr:blipFill>
            <a:blip xmlns:r="http://schemas.openxmlformats.org/officeDocument/2006/relationships" r:embed="rId148"/>
            <a:stretch>
              <a:fillRect/>
            </a:stretch>
          </xdr:blipFill>
          <xdr:spPr>
            <a:xfrm>
              <a:off x="11877480" y="7736400"/>
              <a:ext cx="344880" cy="581040"/>
            </a:xfrm>
            <a:prstGeom prst="rect">
              <a:avLst/>
            </a:prstGeom>
          </xdr:spPr>
        </xdr:pic>
      </mc:Fallback>
    </mc:AlternateContent>
    <xdr:clientData/>
  </xdr:oneCellAnchor>
  <xdr:oneCellAnchor>
    <xdr:from>
      <xdr:col>22</xdr:col>
      <xdr:colOff>321160</xdr:colOff>
      <xdr:row>23</xdr:row>
      <xdr:rowOff>100760</xdr:rowOff>
    </xdr:from>
    <xdr:ext cx="132840" cy="542880"/>
    <mc:AlternateContent xmlns:mc="http://schemas.openxmlformats.org/markup-compatibility/2006" xmlns:xdr14="http://schemas.microsoft.com/office/excel/2010/spreadsheetDrawing">
      <mc:Choice Requires="xdr14">
        <xdr:contentPart xmlns:r="http://schemas.openxmlformats.org/officeDocument/2006/relationships" r:id="rId188">
          <xdr14:nvContentPartPr>
            <xdr14:cNvPr id="101" name="Ink 100">
              <a:extLst>
                <a:ext uri="{FF2B5EF4-FFF2-40B4-BE49-F238E27FC236}">
                  <a16:creationId xmlns:a16="http://schemas.microsoft.com/office/drawing/2014/main" id="{00000000-0008-0000-3B00-000065000000}"/>
                </a:ext>
              </a:extLst>
            </xdr14:cNvPr>
            <xdr14:cNvContentPartPr/>
          </xdr14:nvContentPartPr>
          <xdr14:nvPr macro=""/>
          <xdr14:xfrm>
            <a:off x="13529160" y="7695360"/>
            <a:ext cx="132840" cy="542880"/>
          </xdr14:xfrm>
        </xdr:contentPart>
      </mc:Choice>
      <mc:Fallback xmlns="">
        <xdr:pic>
          <xdr:nvPicPr>
            <xdr:cNvPr id="787" name="Ink 786">
              <a:extLst>
                <a:ext uri="{FF2B5EF4-FFF2-40B4-BE49-F238E27FC236}">
                  <a16:creationId xmlns:a16="http://schemas.microsoft.com/office/drawing/2014/main" id="{4EB8E804-A288-6640-A361-7446A3D3261B}"/>
                </a:ext>
              </a:extLst>
            </xdr:cNvPr>
            <xdr:cNvPicPr/>
          </xdr:nvPicPr>
          <xdr:blipFill>
            <a:blip xmlns:r="http://schemas.openxmlformats.org/officeDocument/2006/relationships" r:embed="rId150"/>
            <a:stretch>
              <a:fillRect/>
            </a:stretch>
          </xdr:blipFill>
          <xdr:spPr>
            <a:xfrm>
              <a:off x="13513680" y="7680240"/>
              <a:ext cx="163440" cy="573480"/>
            </a:xfrm>
            <a:prstGeom prst="rect">
              <a:avLst/>
            </a:prstGeom>
          </xdr:spPr>
        </xdr:pic>
      </mc:Fallback>
    </mc:AlternateContent>
    <xdr:clientData/>
  </xdr:oneCellAnchor>
  <xdr:oneCellAnchor>
    <xdr:from>
      <xdr:col>20</xdr:col>
      <xdr:colOff>554120</xdr:colOff>
      <xdr:row>23</xdr:row>
      <xdr:rowOff>88880</xdr:rowOff>
    </xdr:from>
    <xdr:ext cx="828100" cy="356040"/>
    <mc:AlternateContent xmlns:mc="http://schemas.openxmlformats.org/markup-compatibility/2006" xmlns:xdr14="http://schemas.microsoft.com/office/excel/2010/spreadsheetDrawing">
      <mc:Choice Requires="xdr14">
        <xdr:contentPart xmlns:r="http://schemas.openxmlformats.org/officeDocument/2006/relationships" r:id="rId189">
          <xdr14:nvContentPartPr>
            <xdr14:cNvPr id="102" name="Ink 101">
              <a:extLst>
                <a:ext uri="{FF2B5EF4-FFF2-40B4-BE49-F238E27FC236}">
                  <a16:creationId xmlns:a16="http://schemas.microsoft.com/office/drawing/2014/main" id="{00000000-0008-0000-3B00-000066000000}"/>
                </a:ext>
              </a:extLst>
            </xdr14:cNvPr>
            <xdr14:cNvContentPartPr/>
          </xdr14:nvContentPartPr>
          <xdr14:nvPr macro=""/>
          <xdr14:xfrm>
            <a:off x="12111120" y="7683480"/>
            <a:ext cx="815400" cy="356040"/>
          </xdr14:xfrm>
        </xdr:contentPart>
      </mc:Choice>
      <mc:Fallback xmlns="">
        <xdr:pic>
          <xdr:nvPicPr>
            <xdr:cNvPr id="788" name="Ink 787">
              <a:extLst>
                <a:ext uri="{FF2B5EF4-FFF2-40B4-BE49-F238E27FC236}">
                  <a16:creationId xmlns:a16="http://schemas.microsoft.com/office/drawing/2014/main" id="{EC6CA857-D5BB-134D-A727-D0A35F6B7152}"/>
                </a:ext>
              </a:extLst>
            </xdr:cNvPr>
            <xdr:cNvPicPr/>
          </xdr:nvPicPr>
          <xdr:blipFill>
            <a:blip xmlns:r="http://schemas.openxmlformats.org/officeDocument/2006/relationships" r:embed="rId190"/>
            <a:stretch>
              <a:fillRect/>
            </a:stretch>
          </xdr:blipFill>
          <xdr:spPr>
            <a:xfrm>
              <a:off x="12103560" y="7675920"/>
              <a:ext cx="830520" cy="371160"/>
            </a:xfrm>
            <a:prstGeom prst="rect">
              <a:avLst/>
            </a:prstGeom>
          </xdr:spPr>
        </xdr:pic>
      </mc:Fallback>
    </mc:AlternateContent>
    <xdr:clientData/>
  </xdr:oneCellAnchor>
  <xdr:oneCellAnchor>
    <xdr:from>
      <xdr:col>21</xdr:col>
      <xdr:colOff>696660</xdr:colOff>
      <xdr:row>23</xdr:row>
      <xdr:rowOff>146480</xdr:rowOff>
    </xdr:from>
    <xdr:ext cx="289900" cy="426960"/>
    <mc:AlternateContent xmlns:mc="http://schemas.openxmlformats.org/markup-compatibility/2006" xmlns:xdr14="http://schemas.microsoft.com/office/excel/2010/spreadsheetDrawing">
      <mc:Choice Requires="xdr14">
        <xdr:contentPart xmlns:r="http://schemas.openxmlformats.org/officeDocument/2006/relationships" r:id="rId191">
          <xdr14:nvContentPartPr>
            <xdr14:cNvPr id="103" name="Ink 102">
              <a:extLst>
                <a:ext uri="{FF2B5EF4-FFF2-40B4-BE49-F238E27FC236}">
                  <a16:creationId xmlns:a16="http://schemas.microsoft.com/office/drawing/2014/main" id="{00000000-0008-0000-3B00-000067000000}"/>
                </a:ext>
              </a:extLst>
            </xdr14:cNvPr>
            <xdr14:cNvContentPartPr/>
          </xdr14:nvContentPartPr>
          <xdr14:nvPr macro=""/>
          <xdr14:xfrm>
            <a:off x="13079160" y="7741080"/>
            <a:ext cx="277200" cy="426960"/>
          </xdr14:xfrm>
        </xdr:contentPart>
      </mc:Choice>
      <mc:Fallback xmlns="">
        <xdr:pic>
          <xdr:nvPicPr>
            <xdr:cNvPr id="789" name="Ink 788">
              <a:extLst>
                <a:ext uri="{FF2B5EF4-FFF2-40B4-BE49-F238E27FC236}">
                  <a16:creationId xmlns:a16="http://schemas.microsoft.com/office/drawing/2014/main" id="{4B543727-247F-FF47-8A4C-7CFC48CFA376}"/>
                </a:ext>
              </a:extLst>
            </xdr:cNvPr>
            <xdr:cNvPicPr/>
          </xdr:nvPicPr>
          <xdr:blipFill>
            <a:blip xmlns:r="http://schemas.openxmlformats.org/officeDocument/2006/relationships" r:embed="rId152"/>
            <a:stretch>
              <a:fillRect/>
            </a:stretch>
          </xdr:blipFill>
          <xdr:spPr>
            <a:xfrm>
              <a:off x="13063680" y="7725960"/>
              <a:ext cx="307800" cy="457560"/>
            </a:xfrm>
            <a:prstGeom prst="rect">
              <a:avLst/>
            </a:prstGeom>
          </xdr:spPr>
        </xdr:pic>
      </mc:Fallback>
    </mc:AlternateContent>
    <xdr:clientData/>
  </xdr:oneCellAnchor>
  <xdr:oneCellAnchor>
    <xdr:from>
      <xdr:col>18</xdr:col>
      <xdr:colOff>284160</xdr:colOff>
      <xdr:row>26</xdr:row>
      <xdr:rowOff>77480</xdr:rowOff>
    </xdr:from>
    <xdr:ext cx="1659080" cy="1903320"/>
    <mc:AlternateContent xmlns:mc="http://schemas.openxmlformats.org/markup-compatibility/2006" xmlns:xdr14="http://schemas.microsoft.com/office/excel/2010/spreadsheetDrawing">
      <mc:Choice Requires="xdr14">
        <xdr:contentPart xmlns:r="http://schemas.openxmlformats.org/officeDocument/2006/relationships" r:id="rId192">
          <xdr14:nvContentPartPr>
            <xdr14:cNvPr id="104" name="Ink 103">
              <a:extLst>
                <a:ext uri="{FF2B5EF4-FFF2-40B4-BE49-F238E27FC236}">
                  <a16:creationId xmlns:a16="http://schemas.microsoft.com/office/drawing/2014/main" id="{00000000-0008-0000-3B00-000068000000}"/>
                </a:ext>
              </a:extLst>
            </xdr14:cNvPr>
            <xdr14:cNvContentPartPr/>
          </xdr14:nvContentPartPr>
          <xdr14:nvPr macro=""/>
          <xdr14:xfrm>
            <a:off x="10190160" y="8662680"/>
            <a:ext cx="1633680" cy="1903320"/>
          </xdr14:xfrm>
        </xdr:contentPart>
      </mc:Choice>
      <mc:Fallback xmlns="">
        <xdr:pic>
          <xdr:nvPicPr>
            <xdr:cNvPr id="790" name="Ink 789">
              <a:extLst>
                <a:ext uri="{FF2B5EF4-FFF2-40B4-BE49-F238E27FC236}">
                  <a16:creationId xmlns:a16="http://schemas.microsoft.com/office/drawing/2014/main" id="{1C83F19E-7208-0547-B861-B1CB89E032C3}"/>
                </a:ext>
              </a:extLst>
            </xdr:cNvPr>
            <xdr:cNvPicPr/>
          </xdr:nvPicPr>
          <xdr:blipFill>
            <a:blip xmlns:r="http://schemas.openxmlformats.org/officeDocument/2006/relationships" r:embed="rId154"/>
            <a:stretch>
              <a:fillRect/>
            </a:stretch>
          </xdr:blipFill>
          <xdr:spPr>
            <a:xfrm>
              <a:off x="10175273" y="8647200"/>
              <a:ext cx="1663809" cy="1933920"/>
            </a:xfrm>
            <a:prstGeom prst="rect">
              <a:avLst/>
            </a:prstGeom>
          </xdr:spPr>
        </xdr:pic>
      </mc:Fallback>
    </mc:AlternateContent>
    <xdr:clientData/>
  </xdr:oneCellAnchor>
  <xdr:oneCellAnchor>
    <xdr:from>
      <xdr:col>18</xdr:col>
      <xdr:colOff>464880</xdr:colOff>
      <xdr:row>33</xdr:row>
      <xdr:rowOff>32640</xdr:rowOff>
    </xdr:from>
    <xdr:ext cx="385660" cy="432720"/>
    <mc:AlternateContent xmlns:mc="http://schemas.openxmlformats.org/markup-compatibility/2006" xmlns:xdr14="http://schemas.microsoft.com/office/excel/2010/spreadsheetDrawing">
      <mc:Choice Requires="xdr14">
        <xdr:contentPart xmlns:r="http://schemas.openxmlformats.org/officeDocument/2006/relationships" r:id="rId193">
          <xdr14:nvContentPartPr>
            <xdr14:cNvPr id="105" name="Ink 104">
              <a:extLst>
                <a:ext uri="{FF2B5EF4-FFF2-40B4-BE49-F238E27FC236}">
                  <a16:creationId xmlns:a16="http://schemas.microsoft.com/office/drawing/2014/main" id="{00000000-0008-0000-3B00-000069000000}"/>
                </a:ext>
              </a:extLst>
            </xdr14:cNvPr>
            <xdr14:cNvContentPartPr/>
          </xdr14:nvContentPartPr>
          <xdr14:nvPr macro=""/>
          <xdr14:xfrm>
            <a:off x="10370880" y="10929240"/>
            <a:ext cx="372960" cy="432720"/>
          </xdr14:xfrm>
        </xdr:contentPart>
      </mc:Choice>
      <mc:Fallback xmlns="">
        <xdr:pic>
          <xdr:nvPicPr>
            <xdr:cNvPr id="791" name="Ink 790">
              <a:extLst>
                <a:ext uri="{FF2B5EF4-FFF2-40B4-BE49-F238E27FC236}">
                  <a16:creationId xmlns:a16="http://schemas.microsoft.com/office/drawing/2014/main" id="{450BFDB3-4DEE-5F40-ADB7-F81FE210D5F6}"/>
                </a:ext>
              </a:extLst>
            </xdr:cNvPr>
            <xdr:cNvPicPr/>
          </xdr:nvPicPr>
          <xdr:blipFill>
            <a:blip xmlns:r="http://schemas.openxmlformats.org/officeDocument/2006/relationships" r:embed="rId156"/>
            <a:stretch>
              <a:fillRect/>
            </a:stretch>
          </xdr:blipFill>
          <xdr:spPr>
            <a:xfrm>
              <a:off x="10355400" y="10914120"/>
              <a:ext cx="403560" cy="463320"/>
            </a:xfrm>
            <a:prstGeom prst="rect">
              <a:avLst/>
            </a:prstGeom>
          </xdr:spPr>
        </xdr:pic>
      </mc:Fallback>
    </mc:AlternateContent>
    <xdr:clientData/>
  </xdr:oneCellAnchor>
  <xdr:oneCellAnchor>
    <xdr:from>
      <xdr:col>19</xdr:col>
      <xdr:colOff>249940</xdr:colOff>
      <xdr:row>32</xdr:row>
      <xdr:rowOff>310640</xdr:rowOff>
    </xdr:from>
    <xdr:ext cx="179280" cy="417960"/>
    <mc:AlternateContent xmlns:mc="http://schemas.openxmlformats.org/markup-compatibility/2006" xmlns:xdr14="http://schemas.microsoft.com/office/excel/2010/spreadsheetDrawing">
      <mc:Choice Requires="xdr14">
        <xdr:contentPart xmlns:r="http://schemas.openxmlformats.org/officeDocument/2006/relationships" r:id="rId194">
          <xdr14:nvContentPartPr>
            <xdr14:cNvPr id="106" name="Ink 105">
              <a:extLst>
                <a:ext uri="{FF2B5EF4-FFF2-40B4-BE49-F238E27FC236}">
                  <a16:creationId xmlns:a16="http://schemas.microsoft.com/office/drawing/2014/main" id="{00000000-0008-0000-3B00-00006A000000}"/>
                </a:ext>
              </a:extLst>
            </xdr14:cNvPr>
            <xdr14:cNvContentPartPr/>
          </xdr14:nvContentPartPr>
          <xdr14:nvPr macro=""/>
          <xdr14:xfrm>
            <a:off x="10981440" y="10877040"/>
            <a:ext cx="179280" cy="417960"/>
          </xdr14:xfrm>
        </xdr:contentPart>
      </mc:Choice>
      <mc:Fallback xmlns="">
        <xdr:pic>
          <xdr:nvPicPr>
            <xdr:cNvPr id="792" name="Ink 791">
              <a:extLst>
                <a:ext uri="{FF2B5EF4-FFF2-40B4-BE49-F238E27FC236}">
                  <a16:creationId xmlns:a16="http://schemas.microsoft.com/office/drawing/2014/main" id="{1418B791-991F-7A44-9344-2AFE171855D4}"/>
                </a:ext>
              </a:extLst>
            </xdr:cNvPr>
            <xdr:cNvPicPr/>
          </xdr:nvPicPr>
          <xdr:blipFill>
            <a:blip xmlns:r="http://schemas.openxmlformats.org/officeDocument/2006/relationships" r:embed="rId158"/>
            <a:stretch>
              <a:fillRect/>
            </a:stretch>
          </xdr:blipFill>
          <xdr:spPr>
            <a:xfrm>
              <a:off x="10965960" y="10861920"/>
              <a:ext cx="209520" cy="448560"/>
            </a:xfrm>
            <a:prstGeom prst="rect">
              <a:avLst/>
            </a:prstGeom>
          </xdr:spPr>
        </xdr:pic>
      </mc:Fallback>
    </mc:AlternateContent>
    <xdr:clientData/>
  </xdr:oneCellAnchor>
  <xdr:oneCellAnchor>
    <xdr:from>
      <xdr:col>19</xdr:col>
      <xdr:colOff>578620</xdr:colOff>
      <xdr:row>33</xdr:row>
      <xdr:rowOff>240</xdr:rowOff>
    </xdr:from>
    <xdr:ext cx="142560" cy="312120"/>
    <mc:AlternateContent xmlns:mc="http://schemas.openxmlformats.org/markup-compatibility/2006" xmlns:xdr14="http://schemas.microsoft.com/office/excel/2010/spreadsheetDrawing">
      <mc:Choice Requires="xdr14">
        <xdr:contentPart xmlns:r="http://schemas.openxmlformats.org/officeDocument/2006/relationships" r:id="rId195">
          <xdr14:nvContentPartPr>
            <xdr14:cNvPr id="107" name="Ink 106">
              <a:extLst>
                <a:ext uri="{FF2B5EF4-FFF2-40B4-BE49-F238E27FC236}">
                  <a16:creationId xmlns:a16="http://schemas.microsoft.com/office/drawing/2014/main" id="{00000000-0008-0000-3B00-00006B000000}"/>
                </a:ext>
              </a:extLst>
            </xdr14:cNvPr>
            <xdr14:cNvContentPartPr/>
          </xdr14:nvContentPartPr>
          <xdr14:nvPr macro=""/>
          <xdr14:xfrm>
            <a:off x="11310120" y="10896840"/>
            <a:ext cx="142560" cy="312120"/>
          </xdr14:xfrm>
        </xdr:contentPart>
      </mc:Choice>
      <mc:Fallback xmlns="">
        <xdr:pic>
          <xdr:nvPicPr>
            <xdr:cNvPr id="793" name="Ink 792">
              <a:extLst>
                <a:ext uri="{FF2B5EF4-FFF2-40B4-BE49-F238E27FC236}">
                  <a16:creationId xmlns:a16="http://schemas.microsoft.com/office/drawing/2014/main" id="{8D1ACB98-F3C3-C648-9C18-520EF298D7F0}"/>
                </a:ext>
              </a:extLst>
            </xdr:cNvPr>
            <xdr:cNvPicPr/>
          </xdr:nvPicPr>
          <xdr:blipFill>
            <a:blip xmlns:r="http://schemas.openxmlformats.org/officeDocument/2006/relationships" r:embed="rId160"/>
            <a:stretch>
              <a:fillRect/>
            </a:stretch>
          </xdr:blipFill>
          <xdr:spPr>
            <a:xfrm>
              <a:off x="11295000" y="10881360"/>
              <a:ext cx="172800" cy="342720"/>
            </a:xfrm>
            <a:prstGeom prst="rect">
              <a:avLst/>
            </a:prstGeom>
          </xdr:spPr>
        </xdr:pic>
      </mc:Fallback>
    </mc:AlternateContent>
    <xdr:clientData/>
  </xdr:oneCellAnchor>
  <xdr:oneCellAnchor>
    <xdr:from>
      <xdr:col>20</xdr:col>
      <xdr:colOff>86120</xdr:colOff>
      <xdr:row>32</xdr:row>
      <xdr:rowOff>226400</xdr:rowOff>
    </xdr:from>
    <xdr:ext cx="394560" cy="597240"/>
    <mc:AlternateContent xmlns:mc="http://schemas.openxmlformats.org/markup-compatibility/2006" xmlns:xdr14="http://schemas.microsoft.com/office/excel/2010/spreadsheetDrawing">
      <mc:Choice Requires="xdr14">
        <xdr:contentPart xmlns:r="http://schemas.openxmlformats.org/officeDocument/2006/relationships" r:id="rId196">
          <xdr14:nvContentPartPr>
            <xdr14:cNvPr id="108" name="Ink 107">
              <a:extLst>
                <a:ext uri="{FF2B5EF4-FFF2-40B4-BE49-F238E27FC236}">
                  <a16:creationId xmlns:a16="http://schemas.microsoft.com/office/drawing/2014/main" id="{00000000-0008-0000-3B00-00006C000000}"/>
                </a:ext>
              </a:extLst>
            </xdr14:cNvPr>
            <xdr14:cNvContentPartPr/>
          </xdr14:nvContentPartPr>
          <xdr14:nvPr macro=""/>
          <xdr14:xfrm>
            <a:off x="11643120" y="10792800"/>
            <a:ext cx="394560" cy="597240"/>
          </xdr14:xfrm>
        </xdr:contentPart>
      </mc:Choice>
      <mc:Fallback xmlns="">
        <xdr:pic>
          <xdr:nvPicPr>
            <xdr:cNvPr id="794" name="Ink 793">
              <a:extLst>
                <a:ext uri="{FF2B5EF4-FFF2-40B4-BE49-F238E27FC236}">
                  <a16:creationId xmlns:a16="http://schemas.microsoft.com/office/drawing/2014/main" id="{0F61679D-14BC-7D4C-BE8E-44179120FDA8}"/>
                </a:ext>
              </a:extLst>
            </xdr:cNvPr>
            <xdr:cNvPicPr/>
          </xdr:nvPicPr>
          <xdr:blipFill>
            <a:blip xmlns:r="http://schemas.openxmlformats.org/officeDocument/2006/relationships" r:embed="rId162"/>
            <a:stretch>
              <a:fillRect/>
            </a:stretch>
          </xdr:blipFill>
          <xdr:spPr>
            <a:xfrm>
              <a:off x="11627640" y="10777680"/>
              <a:ext cx="424800" cy="627840"/>
            </a:xfrm>
            <a:prstGeom prst="rect">
              <a:avLst/>
            </a:prstGeom>
          </xdr:spPr>
        </xdr:pic>
      </mc:Fallback>
    </mc:AlternateContent>
    <xdr:clientData/>
  </xdr:oneCellAnchor>
  <xdr:oneCellAnchor>
    <xdr:from>
      <xdr:col>21</xdr:col>
      <xdr:colOff>708540</xdr:colOff>
      <xdr:row>32</xdr:row>
      <xdr:rowOff>160520</xdr:rowOff>
    </xdr:from>
    <xdr:ext cx="147700" cy="607320"/>
    <mc:AlternateContent xmlns:mc="http://schemas.openxmlformats.org/markup-compatibility/2006" xmlns:xdr14="http://schemas.microsoft.com/office/excel/2010/spreadsheetDrawing">
      <mc:Choice Requires="xdr14">
        <xdr:contentPart xmlns:r="http://schemas.openxmlformats.org/officeDocument/2006/relationships" r:id="rId197">
          <xdr14:nvContentPartPr>
            <xdr14:cNvPr id="109" name="Ink 108">
              <a:extLst>
                <a:ext uri="{FF2B5EF4-FFF2-40B4-BE49-F238E27FC236}">
                  <a16:creationId xmlns:a16="http://schemas.microsoft.com/office/drawing/2014/main" id="{00000000-0008-0000-3B00-00006D000000}"/>
                </a:ext>
              </a:extLst>
            </xdr14:cNvPr>
            <xdr14:cNvContentPartPr/>
          </xdr14:nvContentPartPr>
          <xdr14:nvPr macro=""/>
          <xdr14:xfrm>
            <a:off x="13091040" y="10726920"/>
            <a:ext cx="135000" cy="607320"/>
          </xdr14:xfrm>
        </xdr:contentPart>
      </mc:Choice>
      <mc:Fallback xmlns="">
        <xdr:pic>
          <xdr:nvPicPr>
            <xdr:cNvPr id="795" name="Ink 794">
              <a:extLst>
                <a:ext uri="{FF2B5EF4-FFF2-40B4-BE49-F238E27FC236}">
                  <a16:creationId xmlns:a16="http://schemas.microsoft.com/office/drawing/2014/main" id="{70DE6FC4-0D62-4F44-AFFF-DD0DFC864BE6}"/>
                </a:ext>
              </a:extLst>
            </xdr:cNvPr>
            <xdr:cNvPicPr/>
          </xdr:nvPicPr>
          <xdr:blipFill>
            <a:blip xmlns:r="http://schemas.openxmlformats.org/officeDocument/2006/relationships" r:embed="rId164"/>
            <a:stretch>
              <a:fillRect/>
            </a:stretch>
          </xdr:blipFill>
          <xdr:spPr>
            <a:xfrm>
              <a:off x="13075920" y="10711440"/>
              <a:ext cx="165600" cy="637920"/>
            </a:xfrm>
            <a:prstGeom prst="rect">
              <a:avLst/>
            </a:prstGeom>
          </xdr:spPr>
        </xdr:pic>
      </mc:Fallback>
    </mc:AlternateContent>
    <xdr:clientData/>
  </xdr:oneCellAnchor>
  <xdr:oneCellAnchor>
    <xdr:from>
      <xdr:col>20</xdr:col>
      <xdr:colOff>264680</xdr:colOff>
      <xdr:row>32</xdr:row>
      <xdr:rowOff>248000</xdr:rowOff>
    </xdr:from>
    <xdr:ext cx="655660" cy="325080"/>
    <mc:AlternateContent xmlns:mc="http://schemas.openxmlformats.org/markup-compatibility/2006" xmlns:xdr14="http://schemas.microsoft.com/office/excel/2010/spreadsheetDrawing">
      <mc:Choice Requires="xdr14">
        <xdr:contentPart xmlns:r="http://schemas.openxmlformats.org/officeDocument/2006/relationships" r:id="rId198">
          <xdr14:nvContentPartPr>
            <xdr14:cNvPr id="110" name="Ink 109">
              <a:extLst>
                <a:ext uri="{FF2B5EF4-FFF2-40B4-BE49-F238E27FC236}">
                  <a16:creationId xmlns:a16="http://schemas.microsoft.com/office/drawing/2014/main" id="{00000000-0008-0000-3B00-00006E000000}"/>
                </a:ext>
              </a:extLst>
            </xdr14:cNvPr>
            <xdr14:cNvContentPartPr/>
          </xdr14:nvContentPartPr>
          <xdr14:nvPr macro=""/>
          <xdr14:xfrm>
            <a:off x="11821680" y="10814400"/>
            <a:ext cx="642960" cy="325080"/>
          </xdr14:xfrm>
        </xdr:contentPart>
      </mc:Choice>
      <mc:Fallback xmlns="">
        <xdr:pic>
          <xdr:nvPicPr>
            <xdr:cNvPr id="796" name="Ink 795">
              <a:extLst>
                <a:ext uri="{FF2B5EF4-FFF2-40B4-BE49-F238E27FC236}">
                  <a16:creationId xmlns:a16="http://schemas.microsoft.com/office/drawing/2014/main" id="{85E6F245-1A64-FE49-B3A2-3E1F90D02CE0}"/>
                </a:ext>
              </a:extLst>
            </xdr:cNvPr>
            <xdr:cNvPicPr/>
          </xdr:nvPicPr>
          <xdr:blipFill>
            <a:blip xmlns:r="http://schemas.openxmlformats.org/officeDocument/2006/relationships" r:embed="rId166"/>
            <a:stretch>
              <a:fillRect/>
            </a:stretch>
          </xdr:blipFill>
          <xdr:spPr>
            <a:xfrm>
              <a:off x="11814120" y="10807200"/>
              <a:ext cx="658080" cy="340200"/>
            </a:xfrm>
            <a:prstGeom prst="rect">
              <a:avLst/>
            </a:prstGeom>
          </xdr:spPr>
        </xdr:pic>
      </mc:Fallback>
    </mc:AlternateContent>
    <xdr:clientData/>
  </xdr:oneCellAnchor>
  <xdr:oneCellAnchor>
    <xdr:from>
      <xdr:col>21</xdr:col>
      <xdr:colOff>247740</xdr:colOff>
      <xdr:row>32</xdr:row>
      <xdr:rowOff>189320</xdr:rowOff>
    </xdr:from>
    <xdr:ext cx="262800" cy="438480"/>
    <mc:AlternateContent xmlns:mc="http://schemas.openxmlformats.org/markup-compatibility/2006" xmlns:xdr14="http://schemas.microsoft.com/office/excel/2010/spreadsheetDrawing">
      <mc:Choice Requires="xdr14">
        <xdr:contentPart xmlns:r="http://schemas.openxmlformats.org/officeDocument/2006/relationships" r:id="rId199">
          <xdr14:nvContentPartPr>
            <xdr14:cNvPr id="111" name="Ink 110">
              <a:extLst>
                <a:ext uri="{FF2B5EF4-FFF2-40B4-BE49-F238E27FC236}">
                  <a16:creationId xmlns:a16="http://schemas.microsoft.com/office/drawing/2014/main" id="{00000000-0008-0000-3B00-00006F000000}"/>
                </a:ext>
              </a:extLst>
            </xdr14:cNvPr>
            <xdr14:cNvContentPartPr/>
          </xdr14:nvContentPartPr>
          <xdr14:nvPr macro=""/>
          <xdr14:xfrm>
            <a:off x="12630240" y="10755720"/>
            <a:ext cx="262800" cy="438480"/>
          </xdr14:xfrm>
        </xdr:contentPart>
      </mc:Choice>
      <mc:Fallback xmlns="">
        <xdr:pic>
          <xdr:nvPicPr>
            <xdr:cNvPr id="797" name="Ink 796">
              <a:extLst>
                <a:ext uri="{FF2B5EF4-FFF2-40B4-BE49-F238E27FC236}">
                  <a16:creationId xmlns:a16="http://schemas.microsoft.com/office/drawing/2014/main" id="{BC006C89-B535-8449-BE17-0AA030E03AA4}"/>
                </a:ext>
              </a:extLst>
            </xdr:cNvPr>
            <xdr:cNvPicPr/>
          </xdr:nvPicPr>
          <xdr:blipFill>
            <a:blip xmlns:r="http://schemas.openxmlformats.org/officeDocument/2006/relationships" r:embed="rId168"/>
            <a:stretch>
              <a:fillRect/>
            </a:stretch>
          </xdr:blipFill>
          <xdr:spPr>
            <a:xfrm>
              <a:off x="12615120" y="10740240"/>
              <a:ext cx="293040" cy="468720"/>
            </a:xfrm>
            <a:prstGeom prst="rect">
              <a:avLst/>
            </a:prstGeom>
          </xdr:spPr>
        </xdr:pic>
      </mc:Fallback>
    </mc:AlternateContent>
    <xdr:clientData/>
  </xdr:oneCellAnchor>
  <xdr:oneCellAnchor>
    <xdr:from>
      <xdr:col>20</xdr:col>
      <xdr:colOff>466640</xdr:colOff>
      <xdr:row>38</xdr:row>
      <xdr:rowOff>20360</xdr:rowOff>
    </xdr:from>
    <xdr:ext cx="624700" cy="363960"/>
    <mc:AlternateContent xmlns:mc="http://schemas.openxmlformats.org/markup-compatibility/2006" xmlns:xdr14="http://schemas.microsoft.com/office/excel/2010/spreadsheetDrawing">
      <mc:Choice Requires="xdr14">
        <xdr:contentPart xmlns:r="http://schemas.openxmlformats.org/officeDocument/2006/relationships" r:id="rId200">
          <xdr14:nvContentPartPr>
            <xdr14:cNvPr id="112" name="Ink 111">
              <a:extLst>
                <a:ext uri="{FF2B5EF4-FFF2-40B4-BE49-F238E27FC236}">
                  <a16:creationId xmlns:a16="http://schemas.microsoft.com/office/drawing/2014/main" id="{00000000-0008-0000-3B00-000070000000}"/>
                </a:ext>
              </a:extLst>
            </xdr14:cNvPr>
            <xdr14:cNvContentPartPr/>
          </xdr14:nvContentPartPr>
          <xdr14:nvPr macro=""/>
          <xdr14:xfrm>
            <a:off x="12023640" y="12567960"/>
            <a:ext cx="612000" cy="363960"/>
          </xdr14:xfrm>
        </xdr:contentPart>
      </mc:Choice>
      <mc:Fallback xmlns="">
        <xdr:pic>
          <xdr:nvPicPr>
            <xdr:cNvPr id="798" name="Ink 797">
              <a:extLst>
                <a:ext uri="{FF2B5EF4-FFF2-40B4-BE49-F238E27FC236}">
                  <a16:creationId xmlns:a16="http://schemas.microsoft.com/office/drawing/2014/main" id="{1B12C696-4F48-7942-9E82-124AC143F7A2}"/>
                </a:ext>
              </a:extLst>
            </xdr:cNvPr>
            <xdr:cNvPicPr/>
          </xdr:nvPicPr>
          <xdr:blipFill>
            <a:blip xmlns:r="http://schemas.openxmlformats.org/officeDocument/2006/relationships" r:embed="rId170"/>
            <a:stretch>
              <a:fillRect/>
            </a:stretch>
          </xdr:blipFill>
          <xdr:spPr>
            <a:xfrm>
              <a:off x="12016076" y="12560400"/>
              <a:ext cx="627129" cy="379080"/>
            </a:xfrm>
            <a:prstGeom prst="rect">
              <a:avLst/>
            </a:prstGeom>
          </xdr:spPr>
        </xdr:pic>
      </mc:Fallback>
    </mc:AlternateContent>
    <xdr:clientData/>
  </xdr:oneCellAnchor>
  <xdr:oneCellAnchor>
    <xdr:from>
      <xdr:col>21</xdr:col>
      <xdr:colOff>399300</xdr:colOff>
      <xdr:row>38</xdr:row>
      <xdr:rowOff>37640</xdr:rowOff>
    </xdr:from>
    <xdr:ext cx="246960" cy="402840"/>
    <mc:AlternateContent xmlns:mc="http://schemas.openxmlformats.org/markup-compatibility/2006" xmlns:xdr14="http://schemas.microsoft.com/office/excel/2010/spreadsheetDrawing">
      <mc:Choice Requires="xdr14">
        <xdr:contentPart xmlns:r="http://schemas.openxmlformats.org/officeDocument/2006/relationships" r:id="rId201">
          <xdr14:nvContentPartPr>
            <xdr14:cNvPr id="113" name="Ink 112">
              <a:extLst>
                <a:ext uri="{FF2B5EF4-FFF2-40B4-BE49-F238E27FC236}">
                  <a16:creationId xmlns:a16="http://schemas.microsoft.com/office/drawing/2014/main" id="{00000000-0008-0000-3B00-000071000000}"/>
                </a:ext>
              </a:extLst>
            </xdr14:cNvPr>
            <xdr14:cNvContentPartPr/>
          </xdr14:nvContentPartPr>
          <xdr14:nvPr macro=""/>
          <xdr14:xfrm>
            <a:off x="12781800" y="12585240"/>
            <a:ext cx="246960" cy="402840"/>
          </xdr14:xfrm>
        </xdr:contentPart>
      </mc:Choice>
      <mc:Fallback xmlns="">
        <xdr:pic>
          <xdr:nvPicPr>
            <xdr:cNvPr id="799" name="Ink 798">
              <a:extLst>
                <a:ext uri="{FF2B5EF4-FFF2-40B4-BE49-F238E27FC236}">
                  <a16:creationId xmlns:a16="http://schemas.microsoft.com/office/drawing/2014/main" id="{885C9AE2-C13A-E34B-AE91-9879EE02FC5C}"/>
                </a:ext>
              </a:extLst>
            </xdr:cNvPr>
            <xdr:cNvPicPr/>
          </xdr:nvPicPr>
          <xdr:blipFill>
            <a:blip xmlns:r="http://schemas.openxmlformats.org/officeDocument/2006/relationships" r:embed="rId172"/>
            <a:stretch>
              <a:fillRect/>
            </a:stretch>
          </xdr:blipFill>
          <xdr:spPr>
            <a:xfrm>
              <a:off x="12766680" y="12570120"/>
              <a:ext cx="277560" cy="433440"/>
            </a:xfrm>
            <a:prstGeom prst="rect">
              <a:avLst/>
            </a:prstGeom>
          </xdr:spPr>
        </xdr:pic>
      </mc:Fallback>
    </mc:AlternateContent>
    <xdr:clientData/>
  </xdr:oneCellAnchor>
  <xdr:oneCellAnchor>
    <xdr:from>
      <xdr:col>18</xdr:col>
      <xdr:colOff>351480</xdr:colOff>
      <xdr:row>37</xdr:row>
      <xdr:rowOff>100360</xdr:rowOff>
    </xdr:from>
    <xdr:ext cx="3331120" cy="890640"/>
    <mc:AlternateContent xmlns:mc="http://schemas.openxmlformats.org/markup-compatibility/2006" xmlns:xdr14="http://schemas.microsoft.com/office/excel/2010/spreadsheetDrawing">
      <mc:Choice Requires="xdr14">
        <xdr:contentPart xmlns:r="http://schemas.openxmlformats.org/officeDocument/2006/relationships" r:id="rId202">
          <xdr14:nvContentPartPr>
            <xdr14:cNvPr id="114" name="Ink 113">
              <a:extLst>
                <a:ext uri="{FF2B5EF4-FFF2-40B4-BE49-F238E27FC236}">
                  <a16:creationId xmlns:a16="http://schemas.microsoft.com/office/drawing/2014/main" id="{00000000-0008-0000-3B00-000072000000}"/>
                </a:ext>
              </a:extLst>
            </xdr14:cNvPr>
            <xdr14:cNvContentPartPr/>
          </xdr14:nvContentPartPr>
          <xdr14:nvPr macro=""/>
          <xdr14:xfrm>
            <a:off x="10257480" y="12317760"/>
            <a:ext cx="3280320" cy="890640"/>
          </xdr14:xfrm>
        </xdr:contentPart>
      </mc:Choice>
      <mc:Fallback xmlns="">
        <xdr:pic>
          <xdr:nvPicPr>
            <xdr:cNvPr id="800" name="Ink 799">
              <a:extLst>
                <a:ext uri="{FF2B5EF4-FFF2-40B4-BE49-F238E27FC236}">
                  <a16:creationId xmlns:a16="http://schemas.microsoft.com/office/drawing/2014/main" id="{FE8B7AB6-C409-1642-84A6-4A65E164F4EA}"/>
                </a:ext>
              </a:extLst>
            </xdr:cNvPr>
            <xdr:cNvPicPr/>
          </xdr:nvPicPr>
          <xdr:blipFill>
            <a:blip xmlns:r="http://schemas.openxmlformats.org/officeDocument/2006/relationships" r:embed="rId174"/>
            <a:stretch>
              <a:fillRect/>
            </a:stretch>
          </xdr:blipFill>
          <xdr:spPr>
            <a:xfrm>
              <a:off x="10242592" y="12302280"/>
              <a:ext cx="3310450" cy="921240"/>
            </a:xfrm>
            <a:prstGeom prst="rect">
              <a:avLst/>
            </a:prstGeom>
          </xdr:spPr>
        </xdr:pic>
      </mc:Fallback>
    </mc:AlternateContent>
    <xdr:clientData/>
  </xdr:oneCellAnchor>
  <xdr:oneCellAnchor>
    <xdr:from>
      <xdr:col>18</xdr:col>
      <xdr:colOff>174000</xdr:colOff>
      <xdr:row>36</xdr:row>
      <xdr:rowOff>169560</xdr:rowOff>
    </xdr:from>
    <xdr:ext cx="3758800" cy="1600560"/>
    <mc:AlternateContent xmlns:mc="http://schemas.openxmlformats.org/markup-compatibility/2006" xmlns:xdr14="http://schemas.microsoft.com/office/excel/2010/spreadsheetDrawing">
      <mc:Choice Requires="xdr14">
        <xdr:contentPart xmlns:r="http://schemas.openxmlformats.org/officeDocument/2006/relationships" r:id="rId203">
          <xdr14:nvContentPartPr>
            <xdr14:cNvPr id="115" name="Ink 114">
              <a:extLst>
                <a:ext uri="{FF2B5EF4-FFF2-40B4-BE49-F238E27FC236}">
                  <a16:creationId xmlns:a16="http://schemas.microsoft.com/office/drawing/2014/main" id="{00000000-0008-0000-3B00-000073000000}"/>
                </a:ext>
              </a:extLst>
            </xdr14:cNvPr>
            <xdr14:cNvContentPartPr/>
          </xdr14:nvContentPartPr>
          <xdr14:nvPr macro=""/>
          <xdr14:xfrm>
            <a:off x="10080000" y="12056760"/>
            <a:ext cx="3708000" cy="1600560"/>
          </xdr14:xfrm>
        </xdr:contentPart>
      </mc:Choice>
      <mc:Fallback xmlns="">
        <xdr:pic>
          <xdr:nvPicPr>
            <xdr:cNvPr id="801" name="Ink 800">
              <a:extLst>
                <a:ext uri="{FF2B5EF4-FFF2-40B4-BE49-F238E27FC236}">
                  <a16:creationId xmlns:a16="http://schemas.microsoft.com/office/drawing/2014/main" id="{7DF46588-EC0C-3142-B9B6-F172A0AE654E}"/>
                </a:ext>
              </a:extLst>
            </xdr:cNvPr>
            <xdr:cNvPicPr/>
          </xdr:nvPicPr>
          <xdr:blipFill>
            <a:blip xmlns:r="http://schemas.openxmlformats.org/officeDocument/2006/relationships" r:embed="rId176"/>
            <a:stretch>
              <a:fillRect/>
            </a:stretch>
          </xdr:blipFill>
          <xdr:spPr>
            <a:xfrm>
              <a:off x="10044360" y="11985120"/>
              <a:ext cx="3779640" cy="1744200"/>
            </a:xfrm>
            <a:prstGeom prst="rect">
              <a:avLst/>
            </a:prstGeom>
          </xdr:spPr>
        </xdr:pic>
      </mc:Fallback>
    </mc:AlternateContent>
    <xdr:clientData/>
  </xdr:oneCellAnchor>
  <xdr:oneCellAnchor>
    <xdr:from>
      <xdr:col>24</xdr:col>
      <xdr:colOff>781680</xdr:colOff>
      <xdr:row>6</xdr:row>
      <xdr:rowOff>147480</xdr:rowOff>
    </xdr:from>
    <xdr:ext cx="1242920" cy="603000"/>
    <mc:AlternateContent xmlns:mc="http://schemas.openxmlformats.org/markup-compatibility/2006" xmlns:xdr14="http://schemas.microsoft.com/office/excel/2010/spreadsheetDrawing">
      <mc:Choice Requires="xdr14">
        <xdr:contentPart xmlns:r="http://schemas.openxmlformats.org/officeDocument/2006/relationships" r:id="rId204">
          <xdr14:nvContentPartPr>
            <xdr14:cNvPr id="116" name="Ink 115">
              <a:extLst>
                <a:ext uri="{FF2B5EF4-FFF2-40B4-BE49-F238E27FC236}">
                  <a16:creationId xmlns:a16="http://schemas.microsoft.com/office/drawing/2014/main" id="{00000000-0008-0000-3B00-000074000000}"/>
                </a:ext>
              </a:extLst>
            </xdr14:cNvPr>
            <xdr14:cNvContentPartPr/>
          </xdr14:nvContentPartPr>
          <xdr14:nvPr macro=""/>
          <xdr14:xfrm>
            <a:off x="10687680" y="2128680"/>
            <a:ext cx="1217520" cy="603000"/>
          </xdr14:xfrm>
        </xdr:contentPart>
      </mc:Choice>
      <mc:Fallback xmlns="">
        <xdr:pic>
          <xdr:nvPicPr>
            <xdr:cNvPr id="802" name="Ink 801">
              <a:extLst>
                <a:ext uri="{FF2B5EF4-FFF2-40B4-BE49-F238E27FC236}">
                  <a16:creationId xmlns:a16="http://schemas.microsoft.com/office/drawing/2014/main" id="{7B2B8EDA-D7C7-9B4E-95F4-385E0280CC3C}"/>
                </a:ext>
              </a:extLst>
            </xdr:cNvPr>
            <xdr:cNvPicPr/>
          </xdr:nvPicPr>
          <xdr:blipFill>
            <a:blip xmlns:r="http://schemas.openxmlformats.org/officeDocument/2006/relationships" r:embed="rId126"/>
            <a:stretch>
              <a:fillRect/>
            </a:stretch>
          </xdr:blipFill>
          <xdr:spPr>
            <a:xfrm>
              <a:off x="10680275" y="2121120"/>
              <a:ext cx="1232329" cy="618120"/>
            </a:xfrm>
            <a:prstGeom prst="rect">
              <a:avLst/>
            </a:prstGeom>
          </xdr:spPr>
        </xdr:pic>
      </mc:Fallback>
    </mc:AlternateContent>
    <xdr:clientData/>
  </xdr:oneCellAnchor>
  <xdr:oneCellAnchor>
    <xdr:from>
      <xdr:col>25</xdr:col>
      <xdr:colOff>162100</xdr:colOff>
      <xdr:row>9</xdr:row>
      <xdr:rowOff>142200</xdr:rowOff>
    </xdr:from>
    <xdr:ext cx="1867160" cy="1737720"/>
    <mc:AlternateContent xmlns:mc="http://schemas.openxmlformats.org/markup-compatibility/2006" xmlns:xdr14="http://schemas.microsoft.com/office/excel/2010/spreadsheetDrawing">
      <mc:Choice Requires="xdr14">
        <xdr:contentPart xmlns:r="http://schemas.openxmlformats.org/officeDocument/2006/relationships" r:id="rId205">
          <xdr14:nvContentPartPr>
            <xdr14:cNvPr id="117" name="Ink 116">
              <a:extLst>
                <a:ext uri="{FF2B5EF4-FFF2-40B4-BE49-F238E27FC236}">
                  <a16:creationId xmlns:a16="http://schemas.microsoft.com/office/drawing/2014/main" id="{00000000-0008-0000-3B00-000075000000}"/>
                </a:ext>
              </a:extLst>
            </xdr14:cNvPr>
            <xdr14:cNvContentPartPr/>
          </xdr14:nvContentPartPr>
          <xdr14:nvPr macro=""/>
          <xdr14:xfrm>
            <a:off x="10893600" y="3114000"/>
            <a:ext cx="1841760" cy="1737720"/>
          </xdr14:xfrm>
        </xdr:contentPart>
      </mc:Choice>
      <mc:Fallback xmlns="">
        <xdr:pic>
          <xdr:nvPicPr>
            <xdr:cNvPr id="804" name="Ink 803">
              <a:extLst>
                <a:ext uri="{FF2B5EF4-FFF2-40B4-BE49-F238E27FC236}">
                  <a16:creationId xmlns:a16="http://schemas.microsoft.com/office/drawing/2014/main" id="{BF54F7C0-861A-A541-90B6-64A800926A02}"/>
                </a:ext>
              </a:extLst>
            </xdr:cNvPr>
            <xdr:cNvPicPr/>
          </xdr:nvPicPr>
          <xdr:blipFill>
            <a:blip xmlns:r="http://schemas.openxmlformats.org/officeDocument/2006/relationships" r:embed="rId128"/>
            <a:stretch>
              <a:fillRect/>
            </a:stretch>
          </xdr:blipFill>
          <xdr:spPr>
            <a:xfrm>
              <a:off x="10878332" y="3098880"/>
              <a:ext cx="1871941" cy="1768320"/>
            </a:xfrm>
            <a:prstGeom prst="rect">
              <a:avLst/>
            </a:prstGeom>
          </xdr:spPr>
        </xdr:pic>
      </mc:Fallback>
    </mc:AlternateContent>
    <xdr:clientData/>
  </xdr:oneCellAnchor>
  <xdr:oneCellAnchor>
    <xdr:from>
      <xdr:col>25</xdr:col>
      <xdr:colOff>20620</xdr:colOff>
      <xdr:row>15</xdr:row>
      <xdr:rowOff>95640</xdr:rowOff>
    </xdr:from>
    <xdr:ext cx="1731800" cy="838800"/>
    <mc:AlternateContent xmlns:mc="http://schemas.openxmlformats.org/markup-compatibility/2006" xmlns:xdr14="http://schemas.microsoft.com/office/excel/2010/spreadsheetDrawing">
      <mc:Choice Requires="xdr14">
        <xdr:contentPart xmlns:r="http://schemas.openxmlformats.org/officeDocument/2006/relationships" r:id="rId206">
          <xdr14:nvContentPartPr>
            <xdr14:cNvPr id="118" name="Ink 117">
              <a:extLst>
                <a:ext uri="{FF2B5EF4-FFF2-40B4-BE49-F238E27FC236}">
                  <a16:creationId xmlns:a16="http://schemas.microsoft.com/office/drawing/2014/main" id="{00000000-0008-0000-3B00-000076000000}"/>
                </a:ext>
              </a:extLst>
            </xdr14:cNvPr>
            <xdr14:cNvContentPartPr/>
          </xdr14:nvContentPartPr>
          <xdr14:nvPr macro=""/>
          <xdr14:xfrm>
            <a:off x="10752120" y="5048640"/>
            <a:ext cx="1706400" cy="838800"/>
          </xdr14:xfrm>
        </xdr:contentPart>
      </mc:Choice>
      <mc:Fallback xmlns="">
        <xdr:pic>
          <xdr:nvPicPr>
            <xdr:cNvPr id="805" name="Ink 804">
              <a:extLst>
                <a:ext uri="{FF2B5EF4-FFF2-40B4-BE49-F238E27FC236}">
                  <a16:creationId xmlns:a16="http://schemas.microsoft.com/office/drawing/2014/main" id="{A070B9C2-7096-C940-AAA1-D7BA89F3C28C}"/>
                </a:ext>
              </a:extLst>
            </xdr:cNvPr>
            <xdr:cNvPicPr/>
          </xdr:nvPicPr>
          <xdr:blipFill>
            <a:blip xmlns:r="http://schemas.openxmlformats.org/officeDocument/2006/relationships" r:embed="rId132"/>
            <a:stretch>
              <a:fillRect/>
            </a:stretch>
          </xdr:blipFill>
          <xdr:spPr>
            <a:xfrm>
              <a:off x="10737000" y="5033520"/>
              <a:ext cx="1737000" cy="869400"/>
            </a:xfrm>
            <a:prstGeom prst="rect">
              <a:avLst/>
            </a:prstGeom>
          </xdr:spPr>
        </xdr:pic>
      </mc:Fallback>
    </mc:AlternateContent>
    <xdr:clientData/>
  </xdr:oneCellAnchor>
  <xdr:oneCellAnchor>
    <xdr:from>
      <xdr:col>27</xdr:col>
      <xdr:colOff>86460</xdr:colOff>
      <xdr:row>15</xdr:row>
      <xdr:rowOff>283200</xdr:rowOff>
    </xdr:from>
    <xdr:ext cx="774820" cy="435960"/>
    <mc:AlternateContent xmlns:mc="http://schemas.openxmlformats.org/markup-compatibility/2006" xmlns:xdr14="http://schemas.microsoft.com/office/excel/2010/spreadsheetDrawing">
      <mc:Choice Requires="xdr14">
        <xdr:contentPart xmlns:r="http://schemas.openxmlformats.org/officeDocument/2006/relationships" r:id="rId207">
          <xdr14:nvContentPartPr>
            <xdr14:cNvPr id="119" name="Ink 118">
              <a:extLst>
                <a:ext uri="{FF2B5EF4-FFF2-40B4-BE49-F238E27FC236}">
                  <a16:creationId xmlns:a16="http://schemas.microsoft.com/office/drawing/2014/main" id="{00000000-0008-0000-3B00-000077000000}"/>
                </a:ext>
              </a:extLst>
            </xdr14:cNvPr>
            <xdr14:cNvContentPartPr/>
          </xdr14:nvContentPartPr>
          <xdr14:nvPr macro=""/>
          <xdr14:xfrm>
            <a:off x="12468960" y="5236200"/>
            <a:ext cx="762120" cy="435960"/>
          </xdr14:xfrm>
        </xdr:contentPart>
      </mc:Choice>
      <mc:Fallback xmlns="">
        <xdr:pic>
          <xdr:nvPicPr>
            <xdr:cNvPr id="806" name="Ink 805">
              <a:extLst>
                <a:ext uri="{FF2B5EF4-FFF2-40B4-BE49-F238E27FC236}">
                  <a16:creationId xmlns:a16="http://schemas.microsoft.com/office/drawing/2014/main" id="{C3BE867C-C004-9F47-B7BA-E0F5DEC29903}"/>
                </a:ext>
              </a:extLst>
            </xdr:cNvPr>
            <xdr:cNvPicPr/>
          </xdr:nvPicPr>
          <xdr:blipFill>
            <a:blip xmlns:r="http://schemas.openxmlformats.org/officeDocument/2006/relationships" r:embed="rId134"/>
            <a:stretch>
              <a:fillRect/>
            </a:stretch>
          </xdr:blipFill>
          <xdr:spPr>
            <a:xfrm>
              <a:off x="12461526" y="5228640"/>
              <a:ext cx="776633" cy="451080"/>
            </a:xfrm>
            <a:prstGeom prst="rect">
              <a:avLst/>
            </a:prstGeom>
          </xdr:spPr>
        </xdr:pic>
      </mc:Fallback>
    </mc:AlternateContent>
    <xdr:clientData/>
  </xdr:oneCellAnchor>
  <xdr:oneCellAnchor>
    <xdr:from>
      <xdr:col>28</xdr:col>
      <xdr:colOff>96160</xdr:colOff>
      <xdr:row>15</xdr:row>
      <xdr:rowOff>130560</xdr:rowOff>
    </xdr:from>
    <xdr:ext cx="282960" cy="455760"/>
    <mc:AlternateContent xmlns:mc="http://schemas.openxmlformats.org/markup-compatibility/2006" xmlns:xdr14="http://schemas.microsoft.com/office/excel/2010/spreadsheetDrawing">
      <mc:Choice Requires="xdr14">
        <xdr:contentPart xmlns:r="http://schemas.openxmlformats.org/officeDocument/2006/relationships" r:id="rId208">
          <xdr14:nvContentPartPr>
            <xdr14:cNvPr id="120" name="Ink 119">
              <a:extLst>
                <a:ext uri="{FF2B5EF4-FFF2-40B4-BE49-F238E27FC236}">
                  <a16:creationId xmlns:a16="http://schemas.microsoft.com/office/drawing/2014/main" id="{00000000-0008-0000-3B00-000078000000}"/>
                </a:ext>
              </a:extLst>
            </xdr14:cNvPr>
            <xdr14:cNvContentPartPr/>
          </xdr14:nvContentPartPr>
          <xdr14:nvPr macro=""/>
          <xdr14:xfrm>
            <a:off x="13304160" y="5083560"/>
            <a:ext cx="282960" cy="455760"/>
          </xdr14:xfrm>
        </xdr:contentPart>
      </mc:Choice>
      <mc:Fallback xmlns="">
        <xdr:pic>
          <xdr:nvPicPr>
            <xdr:cNvPr id="807" name="Ink 806">
              <a:extLst>
                <a:ext uri="{FF2B5EF4-FFF2-40B4-BE49-F238E27FC236}">
                  <a16:creationId xmlns:a16="http://schemas.microsoft.com/office/drawing/2014/main" id="{1CDDFF51-893F-424A-903C-F4ACC8AB1157}"/>
                </a:ext>
              </a:extLst>
            </xdr:cNvPr>
            <xdr:cNvPicPr/>
          </xdr:nvPicPr>
          <xdr:blipFill>
            <a:blip xmlns:r="http://schemas.openxmlformats.org/officeDocument/2006/relationships" r:embed="rId136"/>
            <a:stretch>
              <a:fillRect/>
            </a:stretch>
          </xdr:blipFill>
          <xdr:spPr>
            <a:xfrm>
              <a:off x="13288680" y="5068440"/>
              <a:ext cx="313560" cy="486360"/>
            </a:xfrm>
            <a:prstGeom prst="rect">
              <a:avLst/>
            </a:prstGeom>
          </xdr:spPr>
        </xdr:pic>
      </mc:Fallback>
    </mc:AlternateContent>
    <xdr:clientData/>
  </xdr:oneCellAnchor>
  <xdr:oneCellAnchor>
    <xdr:from>
      <xdr:col>28</xdr:col>
      <xdr:colOff>464080</xdr:colOff>
      <xdr:row>15</xdr:row>
      <xdr:rowOff>23280</xdr:rowOff>
    </xdr:from>
    <xdr:ext cx="122040" cy="753480"/>
    <mc:AlternateContent xmlns:mc="http://schemas.openxmlformats.org/markup-compatibility/2006" xmlns:xdr14="http://schemas.microsoft.com/office/excel/2010/spreadsheetDrawing">
      <mc:Choice Requires="xdr14">
        <xdr:contentPart xmlns:r="http://schemas.openxmlformats.org/officeDocument/2006/relationships" r:id="rId209">
          <xdr14:nvContentPartPr>
            <xdr14:cNvPr id="121" name="Ink 120">
              <a:extLst>
                <a:ext uri="{FF2B5EF4-FFF2-40B4-BE49-F238E27FC236}">
                  <a16:creationId xmlns:a16="http://schemas.microsoft.com/office/drawing/2014/main" id="{00000000-0008-0000-3B00-000079000000}"/>
                </a:ext>
              </a:extLst>
            </xdr14:cNvPr>
            <xdr14:cNvContentPartPr/>
          </xdr14:nvContentPartPr>
          <xdr14:nvPr macro=""/>
          <xdr14:xfrm>
            <a:off x="13672080" y="4976280"/>
            <a:ext cx="122040" cy="753480"/>
          </xdr14:xfrm>
        </xdr:contentPart>
      </mc:Choice>
      <mc:Fallback xmlns="">
        <xdr:pic>
          <xdr:nvPicPr>
            <xdr:cNvPr id="808" name="Ink 807">
              <a:extLst>
                <a:ext uri="{FF2B5EF4-FFF2-40B4-BE49-F238E27FC236}">
                  <a16:creationId xmlns:a16="http://schemas.microsoft.com/office/drawing/2014/main" id="{7201275F-253C-9244-87E7-687C8C40AB5E}"/>
                </a:ext>
              </a:extLst>
            </xdr:cNvPr>
            <xdr:cNvPicPr/>
          </xdr:nvPicPr>
          <xdr:blipFill>
            <a:blip xmlns:r="http://schemas.openxmlformats.org/officeDocument/2006/relationships" r:embed="rId138"/>
            <a:stretch>
              <a:fillRect/>
            </a:stretch>
          </xdr:blipFill>
          <xdr:spPr>
            <a:xfrm>
              <a:off x="13656960" y="4961160"/>
              <a:ext cx="152280" cy="784080"/>
            </a:xfrm>
            <a:prstGeom prst="rect">
              <a:avLst/>
            </a:prstGeom>
          </xdr:spPr>
        </xdr:pic>
      </mc:Fallback>
    </mc:AlternateContent>
    <xdr:clientData/>
  </xdr:oneCellAnchor>
  <xdr:oneCellAnchor>
    <xdr:from>
      <xdr:col>25</xdr:col>
      <xdr:colOff>131500</xdr:colOff>
      <xdr:row>18</xdr:row>
      <xdr:rowOff>77040</xdr:rowOff>
    </xdr:from>
    <xdr:ext cx="1347580" cy="1518480"/>
    <mc:AlternateContent xmlns:mc="http://schemas.openxmlformats.org/markup-compatibility/2006" xmlns:xdr14="http://schemas.microsoft.com/office/excel/2010/spreadsheetDrawing">
      <mc:Choice Requires="xdr14">
        <xdr:contentPart xmlns:r="http://schemas.openxmlformats.org/officeDocument/2006/relationships" r:id="rId210">
          <xdr14:nvContentPartPr>
            <xdr14:cNvPr id="122" name="Ink 121">
              <a:extLst>
                <a:ext uri="{FF2B5EF4-FFF2-40B4-BE49-F238E27FC236}">
                  <a16:creationId xmlns:a16="http://schemas.microsoft.com/office/drawing/2014/main" id="{00000000-0008-0000-3B00-00007A000000}"/>
                </a:ext>
              </a:extLst>
            </xdr14:cNvPr>
            <xdr14:cNvContentPartPr/>
          </xdr14:nvContentPartPr>
          <xdr14:nvPr macro=""/>
          <xdr14:xfrm>
            <a:off x="10863000" y="6020640"/>
            <a:ext cx="1334880" cy="1518480"/>
          </xdr14:xfrm>
        </xdr:contentPart>
      </mc:Choice>
      <mc:Fallback xmlns="">
        <xdr:pic>
          <xdr:nvPicPr>
            <xdr:cNvPr id="809" name="Ink 808">
              <a:extLst>
                <a:ext uri="{FF2B5EF4-FFF2-40B4-BE49-F238E27FC236}">
                  <a16:creationId xmlns:a16="http://schemas.microsoft.com/office/drawing/2014/main" id="{6FECE338-1258-A04C-9DC8-0AB842E4D9C9}"/>
                </a:ext>
              </a:extLst>
            </xdr:cNvPr>
            <xdr:cNvPicPr/>
          </xdr:nvPicPr>
          <xdr:blipFill>
            <a:blip xmlns:r="http://schemas.openxmlformats.org/officeDocument/2006/relationships" r:embed="rId140"/>
            <a:stretch>
              <a:fillRect/>
            </a:stretch>
          </xdr:blipFill>
          <xdr:spPr>
            <a:xfrm>
              <a:off x="10848025" y="6005520"/>
              <a:ext cx="1365186" cy="1549080"/>
            </a:xfrm>
            <a:prstGeom prst="rect">
              <a:avLst/>
            </a:prstGeom>
          </xdr:spPr>
        </xdr:pic>
      </mc:Fallback>
    </mc:AlternateContent>
    <xdr:clientData/>
  </xdr:oneCellAnchor>
  <xdr:oneCellAnchor>
    <xdr:from>
      <xdr:col>24</xdr:col>
      <xdr:colOff>680880</xdr:colOff>
      <xdr:row>23</xdr:row>
      <xdr:rowOff>254120</xdr:rowOff>
    </xdr:from>
    <xdr:ext cx="442900" cy="427680"/>
    <mc:AlternateContent xmlns:mc="http://schemas.openxmlformats.org/markup-compatibility/2006" xmlns:xdr14="http://schemas.microsoft.com/office/excel/2010/spreadsheetDrawing">
      <mc:Choice Requires="xdr14">
        <xdr:contentPart xmlns:r="http://schemas.openxmlformats.org/officeDocument/2006/relationships" r:id="rId211">
          <xdr14:nvContentPartPr>
            <xdr14:cNvPr id="123" name="Ink 122">
              <a:extLst>
                <a:ext uri="{FF2B5EF4-FFF2-40B4-BE49-F238E27FC236}">
                  <a16:creationId xmlns:a16="http://schemas.microsoft.com/office/drawing/2014/main" id="{00000000-0008-0000-3B00-00007B000000}"/>
                </a:ext>
              </a:extLst>
            </xdr14:cNvPr>
            <xdr14:cNvContentPartPr/>
          </xdr14:nvContentPartPr>
          <xdr14:nvPr macro=""/>
          <xdr14:xfrm>
            <a:off x="10586880" y="7848720"/>
            <a:ext cx="430200" cy="427680"/>
          </xdr14:xfrm>
        </xdr:contentPart>
      </mc:Choice>
      <mc:Fallback xmlns="">
        <xdr:pic>
          <xdr:nvPicPr>
            <xdr:cNvPr id="810" name="Ink 809">
              <a:extLst>
                <a:ext uri="{FF2B5EF4-FFF2-40B4-BE49-F238E27FC236}">
                  <a16:creationId xmlns:a16="http://schemas.microsoft.com/office/drawing/2014/main" id="{BECF8243-4329-C346-A668-3176CAF0C57E}"/>
                </a:ext>
              </a:extLst>
            </xdr:cNvPr>
            <xdr:cNvPicPr/>
          </xdr:nvPicPr>
          <xdr:blipFill>
            <a:blip xmlns:r="http://schemas.openxmlformats.org/officeDocument/2006/relationships" r:embed="rId142"/>
            <a:stretch>
              <a:fillRect/>
            </a:stretch>
          </xdr:blipFill>
          <xdr:spPr>
            <a:xfrm>
              <a:off x="10571760" y="7833600"/>
              <a:ext cx="460800" cy="458280"/>
            </a:xfrm>
            <a:prstGeom prst="rect">
              <a:avLst/>
            </a:prstGeom>
          </xdr:spPr>
        </xdr:pic>
      </mc:Fallback>
    </mc:AlternateContent>
    <xdr:clientData/>
  </xdr:oneCellAnchor>
  <xdr:oneCellAnchor>
    <xdr:from>
      <xdr:col>25</xdr:col>
      <xdr:colOff>429220</xdr:colOff>
      <xdr:row>23</xdr:row>
      <xdr:rowOff>312440</xdr:rowOff>
    </xdr:from>
    <xdr:ext cx="254880" cy="297720"/>
    <mc:AlternateContent xmlns:mc="http://schemas.openxmlformats.org/markup-compatibility/2006" xmlns:xdr14="http://schemas.microsoft.com/office/excel/2010/spreadsheetDrawing">
      <mc:Choice Requires="xdr14">
        <xdr:contentPart xmlns:r="http://schemas.openxmlformats.org/officeDocument/2006/relationships" r:id="rId212">
          <xdr14:nvContentPartPr>
            <xdr14:cNvPr id="124" name="Ink 123">
              <a:extLst>
                <a:ext uri="{FF2B5EF4-FFF2-40B4-BE49-F238E27FC236}">
                  <a16:creationId xmlns:a16="http://schemas.microsoft.com/office/drawing/2014/main" id="{00000000-0008-0000-3B00-00007C000000}"/>
                </a:ext>
              </a:extLst>
            </xdr14:cNvPr>
            <xdr14:cNvContentPartPr/>
          </xdr14:nvContentPartPr>
          <xdr14:nvPr macro=""/>
          <xdr14:xfrm>
            <a:off x="11160720" y="7907040"/>
            <a:ext cx="254880" cy="297720"/>
          </xdr14:xfrm>
        </xdr:contentPart>
      </mc:Choice>
      <mc:Fallback xmlns="">
        <xdr:pic>
          <xdr:nvPicPr>
            <xdr:cNvPr id="811" name="Ink 810">
              <a:extLst>
                <a:ext uri="{FF2B5EF4-FFF2-40B4-BE49-F238E27FC236}">
                  <a16:creationId xmlns:a16="http://schemas.microsoft.com/office/drawing/2014/main" id="{9F0372EF-265E-604C-BF9B-B22FED817480}"/>
                </a:ext>
              </a:extLst>
            </xdr:cNvPr>
            <xdr:cNvPicPr/>
          </xdr:nvPicPr>
          <xdr:blipFill>
            <a:blip xmlns:r="http://schemas.openxmlformats.org/officeDocument/2006/relationships" r:embed="rId144"/>
            <a:stretch>
              <a:fillRect/>
            </a:stretch>
          </xdr:blipFill>
          <xdr:spPr>
            <a:xfrm>
              <a:off x="11145240" y="7891920"/>
              <a:ext cx="285480" cy="327960"/>
            </a:xfrm>
            <a:prstGeom prst="rect">
              <a:avLst/>
            </a:prstGeom>
          </xdr:spPr>
        </xdr:pic>
      </mc:Fallback>
    </mc:AlternateContent>
    <xdr:clientData/>
  </xdr:oneCellAnchor>
  <xdr:oneCellAnchor>
    <xdr:from>
      <xdr:col>25</xdr:col>
      <xdr:colOff>800740</xdr:colOff>
      <xdr:row>23</xdr:row>
      <xdr:rowOff>232160</xdr:rowOff>
    </xdr:from>
    <xdr:ext cx="226540" cy="365040"/>
    <mc:AlternateContent xmlns:mc="http://schemas.openxmlformats.org/markup-compatibility/2006" xmlns:xdr14="http://schemas.microsoft.com/office/excel/2010/spreadsheetDrawing">
      <mc:Choice Requires="xdr14">
        <xdr:contentPart xmlns:r="http://schemas.openxmlformats.org/officeDocument/2006/relationships" r:id="rId213">
          <xdr14:nvContentPartPr>
            <xdr14:cNvPr id="125" name="Ink 124">
              <a:extLst>
                <a:ext uri="{FF2B5EF4-FFF2-40B4-BE49-F238E27FC236}">
                  <a16:creationId xmlns:a16="http://schemas.microsoft.com/office/drawing/2014/main" id="{00000000-0008-0000-3B00-00007D000000}"/>
                </a:ext>
              </a:extLst>
            </xdr14:cNvPr>
            <xdr14:cNvContentPartPr/>
          </xdr14:nvContentPartPr>
          <xdr14:nvPr macro=""/>
          <xdr14:xfrm>
            <a:off x="11532240" y="7826760"/>
            <a:ext cx="213840" cy="365040"/>
          </xdr14:xfrm>
        </xdr:contentPart>
      </mc:Choice>
      <mc:Fallback xmlns="">
        <xdr:pic>
          <xdr:nvPicPr>
            <xdr:cNvPr id="812" name="Ink 811">
              <a:extLst>
                <a:ext uri="{FF2B5EF4-FFF2-40B4-BE49-F238E27FC236}">
                  <a16:creationId xmlns:a16="http://schemas.microsoft.com/office/drawing/2014/main" id="{D05F9DF0-A450-9540-B03B-1F6E035BD417}"/>
                </a:ext>
              </a:extLst>
            </xdr:cNvPr>
            <xdr:cNvPicPr/>
          </xdr:nvPicPr>
          <xdr:blipFill>
            <a:blip xmlns:r="http://schemas.openxmlformats.org/officeDocument/2006/relationships" r:embed="rId146"/>
            <a:stretch>
              <a:fillRect/>
            </a:stretch>
          </xdr:blipFill>
          <xdr:spPr>
            <a:xfrm>
              <a:off x="11517120" y="7811280"/>
              <a:ext cx="244440" cy="395280"/>
            </a:xfrm>
            <a:prstGeom prst="rect">
              <a:avLst/>
            </a:prstGeom>
          </xdr:spPr>
        </xdr:pic>
      </mc:Fallback>
    </mc:AlternateContent>
    <xdr:clientData/>
  </xdr:oneCellAnchor>
  <xdr:oneCellAnchor>
    <xdr:from>
      <xdr:col>26</xdr:col>
      <xdr:colOff>335600</xdr:colOff>
      <xdr:row>23</xdr:row>
      <xdr:rowOff>156920</xdr:rowOff>
    </xdr:from>
    <xdr:ext cx="314640" cy="550800"/>
    <mc:AlternateContent xmlns:mc="http://schemas.openxmlformats.org/markup-compatibility/2006" xmlns:xdr14="http://schemas.microsoft.com/office/excel/2010/spreadsheetDrawing">
      <mc:Choice Requires="xdr14">
        <xdr:contentPart xmlns:r="http://schemas.openxmlformats.org/officeDocument/2006/relationships" r:id="rId214">
          <xdr14:nvContentPartPr>
            <xdr14:cNvPr id="126" name="Ink 125">
              <a:extLst>
                <a:ext uri="{FF2B5EF4-FFF2-40B4-BE49-F238E27FC236}">
                  <a16:creationId xmlns:a16="http://schemas.microsoft.com/office/drawing/2014/main" id="{00000000-0008-0000-3B00-00007E000000}"/>
                </a:ext>
              </a:extLst>
            </xdr14:cNvPr>
            <xdr14:cNvContentPartPr/>
          </xdr14:nvContentPartPr>
          <xdr14:nvPr macro=""/>
          <xdr14:xfrm>
            <a:off x="11892600" y="7751520"/>
            <a:ext cx="314640" cy="550800"/>
          </xdr14:xfrm>
        </xdr:contentPart>
      </mc:Choice>
      <mc:Fallback xmlns="">
        <xdr:pic>
          <xdr:nvPicPr>
            <xdr:cNvPr id="813" name="Ink 812">
              <a:extLst>
                <a:ext uri="{FF2B5EF4-FFF2-40B4-BE49-F238E27FC236}">
                  <a16:creationId xmlns:a16="http://schemas.microsoft.com/office/drawing/2014/main" id="{94513D3D-489B-A94B-A6C1-FBBAAAD4E951}"/>
                </a:ext>
              </a:extLst>
            </xdr:cNvPr>
            <xdr:cNvPicPr/>
          </xdr:nvPicPr>
          <xdr:blipFill>
            <a:blip xmlns:r="http://schemas.openxmlformats.org/officeDocument/2006/relationships" r:embed="rId148"/>
            <a:stretch>
              <a:fillRect/>
            </a:stretch>
          </xdr:blipFill>
          <xdr:spPr>
            <a:xfrm>
              <a:off x="11877480" y="7736400"/>
              <a:ext cx="344880" cy="581040"/>
            </a:xfrm>
            <a:prstGeom prst="rect">
              <a:avLst/>
            </a:prstGeom>
          </xdr:spPr>
        </xdr:pic>
      </mc:Fallback>
    </mc:AlternateContent>
    <xdr:clientData/>
  </xdr:oneCellAnchor>
  <xdr:oneCellAnchor>
    <xdr:from>
      <xdr:col>28</xdr:col>
      <xdr:colOff>321160</xdr:colOff>
      <xdr:row>23</xdr:row>
      <xdr:rowOff>100760</xdr:rowOff>
    </xdr:from>
    <xdr:ext cx="132840" cy="542880"/>
    <mc:AlternateContent xmlns:mc="http://schemas.openxmlformats.org/markup-compatibility/2006" xmlns:xdr14="http://schemas.microsoft.com/office/excel/2010/spreadsheetDrawing">
      <mc:Choice Requires="xdr14">
        <xdr:contentPart xmlns:r="http://schemas.openxmlformats.org/officeDocument/2006/relationships" r:id="rId215">
          <xdr14:nvContentPartPr>
            <xdr14:cNvPr id="127" name="Ink 126">
              <a:extLst>
                <a:ext uri="{FF2B5EF4-FFF2-40B4-BE49-F238E27FC236}">
                  <a16:creationId xmlns:a16="http://schemas.microsoft.com/office/drawing/2014/main" id="{00000000-0008-0000-3B00-00007F000000}"/>
                </a:ext>
              </a:extLst>
            </xdr14:cNvPr>
            <xdr14:cNvContentPartPr/>
          </xdr14:nvContentPartPr>
          <xdr14:nvPr macro=""/>
          <xdr14:xfrm>
            <a:off x="13529160" y="7695360"/>
            <a:ext cx="132840" cy="542880"/>
          </xdr14:xfrm>
        </xdr:contentPart>
      </mc:Choice>
      <mc:Fallback xmlns="">
        <xdr:pic>
          <xdr:nvPicPr>
            <xdr:cNvPr id="814" name="Ink 813">
              <a:extLst>
                <a:ext uri="{FF2B5EF4-FFF2-40B4-BE49-F238E27FC236}">
                  <a16:creationId xmlns:a16="http://schemas.microsoft.com/office/drawing/2014/main" id="{B694F59C-FB31-0048-84C9-4F71A7CD2A8B}"/>
                </a:ext>
              </a:extLst>
            </xdr:cNvPr>
            <xdr:cNvPicPr/>
          </xdr:nvPicPr>
          <xdr:blipFill>
            <a:blip xmlns:r="http://schemas.openxmlformats.org/officeDocument/2006/relationships" r:embed="rId150"/>
            <a:stretch>
              <a:fillRect/>
            </a:stretch>
          </xdr:blipFill>
          <xdr:spPr>
            <a:xfrm>
              <a:off x="13513680" y="7680240"/>
              <a:ext cx="163440" cy="573480"/>
            </a:xfrm>
            <a:prstGeom prst="rect">
              <a:avLst/>
            </a:prstGeom>
          </xdr:spPr>
        </xdr:pic>
      </mc:Fallback>
    </mc:AlternateContent>
    <xdr:clientData/>
  </xdr:oneCellAnchor>
  <xdr:oneCellAnchor>
    <xdr:from>
      <xdr:col>26</xdr:col>
      <xdr:colOff>554120</xdr:colOff>
      <xdr:row>23</xdr:row>
      <xdr:rowOff>88880</xdr:rowOff>
    </xdr:from>
    <xdr:ext cx="828100" cy="356040"/>
    <mc:AlternateContent xmlns:mc="http://schemas.openxmlformats.org/markup-compatibility/2006" xmlns:xdr14="http://schemas.microsoft.com/office/excel/2010/spreadsheetDrawing">
      <mc:Choice Requires="xdr14">
        <xdr:contentPart xmlns:r="http://schemas.openxmlformats.org/officeDocument/2006/relationships" r:id="rId216">
          <xdr14:nvContentPartPr>
            <xdr14:cNvPr id="128" name="Ink 127">
              <a:extLst>
                <a:ext uri="{FF2B5EF4-FFF2-40B4-BE49-F238E27FC236}">
                  <a16:creationId xmlns:a16="http://schemas.microsoft.com/office/drawing/2014/main" id="{00000000-0008-0000-3B00-000080000000}"/>
                </a:ext>
              </a:extLst>
            </xdr14:cNvPr>
            <xdr14:cNvContentPartPr/>
          </xdr14:nvContentPartPr>
          <xdr14:nvPr macro=""/>
          <xdr14:xfrm>
            <a:off x="12111120" y="7683480"/>
            <a:ext cx="815400" cy="356040"/>
          </xdr14:xfrm>
        </xdr:contentPart>
      </mc:Choice>
      <mc:Fallback xmlns="">
        <xdr:pic>
          <xdr:nvPicPr>
            <xdr:cNvPr id="815" name="Ink 814">
              <a:extLst>
                <a:ext uri="{FF2B5EF4-FFF2-40B4-BE49-F238E27FC236}">
                  <a16:creationId xmlns:a16="http://schemas.microsoft.com/office/drawing/2014/main" id="{2D24F14C-AE11-E440-8F6C-A5AA3695589C}"/>
                </a:ext>
              </a:extLst>
            </xdr:cNvPr>
            <xdr:cNvPicPr/>
          </xdr:nvPicPr>
          <xdr:blipFill>
            <a:blip xmlns:r="http://schemas.openxmlformats.org/officeDocument/2006/relationships" r:embed="rId190"/>
            <a:stretch>
              <a:fillRect/>
            </a:stretch>
          </xdr:blipFill>
          <xdr:spPr>
            <a:xfrm>
              <a:off x="12103560" y="7675920"/>
              <a:ext cx="830520" cy="371160"/>
            </a:xfrm>
            <a:prstGeom prst="rect">
              <a:avLst/>
            </a:prstGeom>
          </xdr:spPr>
        </xdr:pic>
      </mc:Fallback>
    </mc:AlternateContent>
    <xdr:clientData/>
  </xdr:oneCellAnchor>
  <xdr:oneCellAnchor>
    <xdr:from>
      <xdr:col>27</xdr:col>
      <xdr:colOff>696660</xdr:colOff>
      <xdr:row>23</xdr:row>
      <xdr:rowOff>146480</xdr:rowOff>
    </xdr:from>
    <xdr:ext cx="289900" cy="426960"/>
    <mc:AlternateContent xmlns:mc="http://schemas.openxmlformats.org/markup-compatibility/2006" xmlns:xdr14="http://schemas.microsoft.com/office/excel/2010/spreadsheetDrawing">
      <mc:Choice Requires="xdr14">
        <xdr:contentPart xmlns:r="http://schemas.openxmlformats.org/officeDocument/2006/relationships" r:id="rId217">
          <xdr14:nvContentPartPr>
            <xdr14:cNvPr id="129" name="Ink 128">
              <a:extLst>
                <a:ext uri="{FF2B5EF4-FFF2-40B4-BE49-F238E27FC236}">
                  <a16:creationId xmlns:a16="http://schemas.microsoft.com/office/drawing/2014/main" id="{00000000-0008-0000-3B00-000081000000}"/>
                </a:ext>
              </a:extLst>
            </xdr14:cNvPr>
            <xdr14:cNvContentPartPr/>
          </xdr14:nvContentPartPr>
          <xdr14:nvPr macro=""/>
          <xdr14:xfrm>
            <a:off x="13079160" y="7741080"/>
            <a:ext cx="277200" cy="426960"/>
          </xdr14:xfrm>
        </xdr:contentPart>
      </mc:Choice>
      <mc:Fallback xmlns="">
        <xdr:pic>
          <xdr:nvPicPr>
            <xdr:cNvPr id="816" name="Ink 815">
              <a:extLst>
                <a:ext uri="{FF2B5EF4-FFF2-40B4-BE49-F238E27FC236}">
                  <a16:creationId xmlns:a16="http://schemas.microsoft.com/office/drawing/2014/main" id="{812BCBBD-35CF-2E4D-A42E-91C0C4EFF26F}"/>
                </a:ext>
              </a:extLst>
            </xdr:cNvPr>
            <xdr:cNvPicPr/>
          </xdr:nvPicPr>
          <xdr:blipFill>
            <a:blip xmlns:r="http://schemas.openxmlformats.org/officeDocument/2006/relationships" r:embed="rId152"/>
            <a:stretch>
              <a:fillRect/>
            </a:stretch>
          </xdr:blipFill>
          <xdr:spPr>
            <a:xfrm>
              <a:off x="13063680" y="7725960"/>
              <a:ext cx="307800" cy="457560"/>
            </a:xfrm>
            <a:prstGeom prst="rect">
              <a:avLst/>
            </a:prstGeom>
          </xdr:spPr>
        </xdr:pic>
      </mc:Fallback>
    </mc:AlternateContent>
    <xdr:clientData/>
  </xdr:oneCellAnchor>
  <xdr:oneCellAnchor>
    <xdr:from>
      <xdr:col>24</xdr:col>
      <xdr:colOff>284160</xdr:colOff>
      <xdr:row>26</xdr:row>
      <xdr:rowOff>77480</xdr:rowOff>
    </xdr:from>
    <xdr:ext cx="1659080" cy="1903320"/>
    <mc:AlternateContent xmlns:mc="http://schemas.openxmlformats.org/markup-compatibility/2006" xmlns:xdr14="http://schemas.microsoft.com/office/excel/2010/spreadsheetDrawing">
      <mc:Choice Requires="xdr14">
        <xdr:contentPart xmlns:r="http://schemas.openxmlformats.org/officeDocument/2006/relationships" r:id="rId218">
          <xdr14:nvContentPartPr>
            <xdr14:cNvPr id="130" name="Ink 129">
              <a:extLst>
                <a:ext uri="{FF2B5EF4-FFF2-40B4-BE49-F238E27FC236}">
                  <a16:creationId xmlns:a16="http://schemas.microsoft.com/office/drawing/2014/main" id="{00000000-0008-0000-3B00-000082000000}"/>
                </a:ext>
              </a:extLst>
            </xdr14:cNvPr>
            <xdr14:cNvContentPartPr/>
          </xdr14:nvContentPartPr>
          <xdr14:nvPr macro=""/>
          <xdr14:xfrm>
            <a:off x="10190160" y="8662680"/>
            <a:ext cx="1633680" cy="1903320"/>
          </xdr14:xfrm>
        </xdr:contentPart>
      </mc:Choice>
      <mc:Fallback xmlns="">
        <xdr:pic>
          <xdr:nvPicPr>
            <xdr:cNvPr id="817" name="Ink 816">
              <a:extLst>
                <a:ext uri="{FF2B5EF4-FFF2-40B4-BE49-F238E27FC236}">
                  <a16:creationId xmlns:a16="http://schemas.microsoft.com/office/drawing/2014/main" id="{2C899572-4CE7-6D49-9808-C815FD11E377}"/>
                </a:ext>
              </a:extLst>
            </xdr:cNvPr>
            <xdr:cNvPicPr/>
          </xdr:nvPicPr>
          <xdr:blipFill>
            <a:blip xmlns:r="http://schemas.openxmlformats.org/officeDocument/2006/relationships" r:embed="rId154"/>
            <a:stretch>
              <a:fillRect/>
            </a:stretch>
          </xdr:blipFill>
          <xdr:spPr>
            <a:xfrm>
              <a:off x="10175273" y="8647200"/>
              <a:ext cx="1663809" cy="1933920"/>
            </a:xfrm>
            <a:prstGeom prst="rect">
              <a:avLst/>
            </a:prstGeom>
          </xdr:spPr>
        </xdr:pic>
      </mc:Fallback>
    </mc:AlternateContent>
    <xdr:clientData/>
  </xdr:oneCellAnchor>
  <xdr:oneCellAnchor>
    <xdr:from>
      <xdr:col>24</xdr:col>
      <xdr:colOff>464880</xdr:colOff>
      <xdr:row>33</xdr:row>
      <xdr:rowOff>32640</xdr:rowOff>
    </xdr:from>
    <xdr:ext cx="385660" cy="432720"/>
    <mc:AlternateContent xmlns:mc="http://schemas.openxmlformats.org/markup-compatibility/2006" xmlns:xdr14="http://schemas.microsoft.com/office/excel/2010/spreadsheetDrawing">
      <mc:Choice Requires="xdr14">
        <xdr:contentPart xmlns:r="http://schemas.openxmlformats.org/officeDocument/2006/relationships" r:id="rId219">
          <xdr14:nvContentPartPr>
            <xdr14:cNvPr id="131" name="Ink 130">
              <a:extLst>
                <a:ext uri="{FF2B5EF4-FFF2-40B4-BE49-F238E27FC236}">
                  <a16:creationId xmlns:a16="http://schemas.microsoft.com/office/drawing/2014/main" id="{00000000-0008-0000-3B00-000083000000}"/>
                </a:ext>
              </a:extLst>
            </xdr14:cNvPr>
            <xdr14:cNvContentPartPr/>
          </xdr14:nvContentPartPr>
          <xdr14:nvPr macro=""/>
          <xdr14:xfrm>
            <a:off x="10370880" y="10929240"/>
            <a:ext cx="372960" cy="432720"/>
          </xdr14:xfrm>
        </xdr:contentPart>
      </mc:Choice>
      <mc:Fallback xmlns="">
        <xdr:pic>
          <xdr:nvPicPr>
            <xdr:cNvPr id="818" name="Ink 817">
              <a:extLst>
                <a:ext uri="{FF2B5EF4-FFF2-40B4-BE49-F238E27FC236}">
                  <a16:creationId xmlns:a16="http://schemas.microsoft.com/office/drawing/2014/main" id="{1867CD8B-5EF2-B647-8606-FB640FB7A5FD}"/>
                </a:ext>
              </a:extLst>
            </xdr:cNvPr>
            <xdr:cNvPicPr/>
          </xdr:nvPicPr>
          <xdr:blipFill>
            <a:blip xmlns:r="http://schemas.openxmlformats.org/officeDocument/2006/relationships" r:embed="rId156"/>
            <a:stretch>
              <a:fillRect/>
            </a:stretch>
          </xdr:blipFill>
          <xdr:spPr>
            <a:xfrm>
              <a:off x="10355400" y="10914120"/>
              <a:ext cx="403560" cy="463320"/>
            </a:xfrm>
            <a:prstGeom prst="rect">
              <a:avLst/>
            </a:prstGeom>
          </xdr:spPr>
        </xdr:pic>
      </mc:Fallback>
    </mc:AlternateContent>
    <xdr:clientData/>
  </xdr:oneCellAnchor>
  <xdr:oneCellAnchor>
    <xdr:from>
      <xdr:col>25</xdr:col>
      <xdr:colOff>249940</xdr:colOff>
      <xdr:row>32</xdr:row>
      <xdr:rowOff>310640</xdr:rowOff>
    </xdr:from>
    <xdr:ext cx="179280" cy="417960"/>
    <mc:AlternateContent xmlns:mc="http://schemas.openxmlformats.org/markup-compatibility/2006" xmlns:xdr14="http://schemas.microsoft.com/office/excel/2010/spreadsheetDrawing">
      <mc:Choice Requires="xdr14">
        <xdr:contentPart xmlns:r="http://schemas.openxmlformats.org/officeDocument/2006/relationships" r:id="rId220">
          <xdr14:nvContentPartPr>
            <xdr14:cNvPr id="132" name="Ink 131">
              <a:extLst>
                <a:ext uri="{FF2B5EF4-FFF2-40B4-BE49-F238E27FC236}">
                  <a16:creationId xmlns:a16="http://schemas.microsoft.com/office/drawing/2014/main" id="{00000000-0008-0000-3B00-000084000000}"/>
                </a:ext>
              </a:extLst>
            </xdr14:cNvPr>
            <xdr14:cNvContentPartPr/>
          </xdr14:nvContentPartPr>
          <xdr14:nvPr macro=""/>
          <xdr14:xfrm>
            <a:off x="10981440" y="10877040"/>
            <a:ext cx="179280" cy="417960"/>
          </xdr14:xfrm>
        </xdr:contentPart>
      </mc:Choice>
      <mc:Fallback xmlns="">
        <xdr:pic>
          <xdr:nvPicPr>
            <xdr:cNvPr id="819" name="Ink 818">
              <a:extLst>
                <a:ext uri="{FF2B5EF4-FFF2-40B4-BE49-F238E27FC236}">
                  <a16:creationId xmlns:a16="http://schemas.microsoft.com/office/drawing/2014/main" id="{5F80C101-3C79-494F-88DD-B3B4A0001ECB}"/>
                </a:ext>
              </a:extLst>
            </xdr:cNvPr>
            <xdr:cNvPicPr/>
          </xdr:nvPicPr>
          <xdr:blipFill>
            <a:blip xmlns:r="http://schemas.openxmlformats.org/officeDocument/2006/relationships" r:embed="rId158"/>
            <a:stretch>
              <a:fillRect/>
            </a:stretch>
          </xdr:blipFill>
          <xdr:spPr>
            <a:xfrm>
              <a:off x="10965960" y="10861920"/>
              <a:ext cx="209520" cy="448560"/>
            </a:xfrm>
            <a:prstGeom prst="rect">
              <a:avLst/>
            </a:prstGeom>
          </xdr:spPr>
        </xdr:pic>
      </mc:Fallback>
    </mc:AlternateContent>
    <xdr:clientData/>
  </xdr:oneCellAnchor>
  <xdr:oneCellAnchor>
    <xdr:from>
      <xdr:col>25</xdr:col>
      <xdr:colOff>578620</xdr:colOff>
      <xdr:row>33</xdr:row>
      <xdr:rowOff>240</xdr:rowOff>
    </xdr:from>
    <xdr:ext cx="142560" cy="312120"/>
    <mc:AlternateContent xmlns:mc="http://schemas.openxmlformats.org/markup-compatibility/2006" xmlns:xdr14="http://schemas.microsoft.com/office/excel/2010/spreadsheetDrawing">
      <mc:Choice Requires="xdr14">
        <xdr:contentPart xmlns:r="http://schemas.openxmlformats.org/officeDocument/2006/relationships" r:id="rId221">
          <xdr14:nvContentPartPr>
            <xdr14:cNvPr id="133" name="Ink 132">
              <a:extLst>
                <a:ext uri="{FF2B5EF4-FFF2-40B4-BE49-F238E27FC236}">
                  <a16:creationId xmlns:a16="http://schemas.microsoft.com/office/drawing/2014/main" id="{00000000-0008-0000-3B00-000085000000}"/>
                </a:ext>
              </a:extLst>
            </xdr14:cNvPr>
            <xdr14:cNvContentPartPr/>
          </xdr14:nvContentPartPr>
          <xdr14:nvPr macro=""/>
          <xdr14:xfrm>
            <a:off x="11310120" y="10896840"/>
            <a:ext cx="142560" cy="312120"/>
          </xdr14:xfrm>
        </xdr:contentPart>
      </mc:Choice>
      <mc:Fallback xmlns="">
        <xdr:pic>
          <xdr:nvPicPr>
            <xdr:cNvPr id="820" name="Ink 819">
              <a:extLst>
                <a:ext uri="{FF2B5EF4-FFF2-40B4-BE49-F238E27FC236}">
                  <a16:creationId xmlns:a16="http://schemas.microsoft.com/office/drawing/2014/main" id="{6BC33CF4-CA88-7141-BFA2-1A23FD69A24A}"/>
                </a:ext>
              </a:extLst>
            </xdr:cNvPr>
            <xdr:cNvPicPr/>
          </xdr:nvPicPr>
          <xdr:blipFill>
            <a:blip xmlns:r="http://schemas.openxmlformats.org/officeDocument/2006/relationships" r:embed="rId160"/>
            <a:stretch>
              <a:fillRect/>
            </a:stretch>
          </xdr:blipFill>
          <xdr:spPr>
            <a:xfrm>
              <a:off x="11295000" y="10881360"/>
              <a:ext cx="172800" cy="342720"/>
            </a:xfrm>
            <a:prstGeom prst="rect">
              <a:avLst/>
            </a:prstGeom>
          </xdr:spPr>
        </xdr:pic>
      </mc:Fallback>
    </mc:AlternateContent>
    <xdr:clientData/>
  </xdr:oneCellAnchor>
  <xdr:oneCellAnchor>
    <xdr:from>
      <xdr:col>26</xdr:col>
      <xdr:colOff>86120</xdr:colOff>
      <xdr:row>32</xdr:row>
      <xdr:rowOff>226400</xdr:rowOff>
    </xdr:from>
    <xdr:ext cx="394560" cy="597240"/>
    <mc:AlternateContent xmlns:mc="http://schemas.openxmlformats.org/markup-compatibility/2006" xmlns:xdr14="http://schemas.microsoft.com/office/excel/2010/spreadsheetDrawing">
      <mc:Choice Requires="xdr14">
        <xdr:contentPart xmlns:r="http://schemas.openxmlformats.org/officeDocument/2006/relationships" r:id="rId222">
          <xdr14:nvContentPartPr>
            <xdr14:cNvPr id="134" name="Ink 133">
              <a:extLst>
                <a:ext uri="{FF2B5EF4-FFF2-40B4-BE49-F238E27FC236}">
                  <a16:creationId xmlns:a16="http://schemas.microsoft.com/office/drawing/2014/main" id="{00000000-0008-0000-3B00-000086000000}"/>
                </a:ext>
              </a:extLst>
            </xdr14:cNvPr>
            <xdr14:cNvContentPartPr/>
          </xdr14:nvContentPartPr>
          <xdr14:nvPr macro=""/>
          <xdr14:xfrm>
            <a:off x="11643120" y="10792800"/>
            <a:ext cx="394560" cy="597240"/>
          </xdr14:xfrm>
        </xdr:contentPart>
      </mc:Choice>
      <mc:Fallback xmlns="">
        <xdr:pic>
          <xdr:nvPicPr>
            <xdr:cNvPr id="821" name="Ink 820">
              <a:extLst>
                <a:ext uri="{FF2B5EF4-FFF2-40B4-BE49-F238E27FC236}">
                  <a16:creationId xmlns:a16="http://schemas.microsoft.com/office/drawing/2014/main" id="{8C6E1A98-339D-A345-88B1-AB35B3E84A5C}"/>
                </a:ext>
              </a:extLst>
            </xdr:cNvPr>
            <xdr:cNvPicPr/>
          </xdr:nvPicPr>
          <xdr:blipFill>
            <a:blip xmlns:r="http://schemas.openxmlformats.org/officeDocument/2006/relationships" r:embed="rId162"/>
            <a:stretch>
              <a:fillRect/>
            </a:stretch>
          </xdr:blipFill>
          <xdr:spPr>
            <a:xfrm>
              <a:off x="11627640" y="10777680"/>
              <a:ext cx="424800" cy="627840"/>
            </a:xfrm>
            <a:prstGeom prst="rect">
              <a:avLst/>
            </a:prstGeom>
          </xdr:spPr>
        </xdr:pic>
      </mc:Fallback>
    </mc:AlternateContent>
    <xdr:clientData/>
  </xdr:oneCellAnchor>
  <xdr:oneCellAnchor>
    <xdr:from>
      <xdr:col>27</xdr:col>
      <xdr:colOff>708540</xdr:colOff>
      <xdr:row>32</xdr:row>
      <xdr:rowOff>160520</xdr:rowOff>
    </xdr:from>
    <xdr:ext cx="147700" cy="607320"/>
    <mc:AlternateContent xmlns:mc="http://schemas.openxmlformats.org/markup-compatibility/2006" xmlns:xdr14="http://schemas.microsoft.com/office/excel/2010/spreadsheetDrawing">
      <mc:Choice Requires="xdr14">
        <xdr:contentPart xmlns:r="http://schemas.openxmlformats.org/officeDocument/2006/relationships" r:id="rId223">
          <xdr14:nvContentPartPr>
            <xdr14:cNvPr id="135" name="Ink 134">
              <a:extLst>
                <a:ext uri="{FF2B5EF4-FFF2-40B4-BE49-F238E27FC236}">
                  <a16:creationId xmlns:a16="http://schemas.microsoft.com/office/drawing/2014/main" id="{00000000-0008-0000-3B00-000087000000}"/>
                </a:ext>
              </a:extLst>
            </xdr14:cNvPr>
            <xdr14:cNvContentPartPr/>
          </xdr14:nvContentPartPr>
          <xdr14:nvPr macro=""/>
          <xdr14:xfrm>
            <a:off x="13091040" y="10726920"/>
            <a:ext cx="135000" cy="607320"/>
          </xdr14:xfrm>
        </xdr:contentPart>
      </mc:Choice>
      <mc:Fallback xmlns="">
        <xdr:pic>
          <xdr:nvPicPr>
            <xdr:cNvPr id="822" name="Ink 821">
              <a:extLst>
                <a:ext uri="{FF2B5EF4-FFF2-40B4-BE49-F238E27FC236}">
                  <a16:creationId xmlns:a16="http://schemas.microsoft.com/office/drawing/2014/main" id="{1E4928FF-4D3D-AC4D-A852-73795FA69338}"/>
                </a:ext>
              </a:extLst>
            </xdr:cNvPr>
            <xdr:cNvPicPr/>
          </xdr:nvPicPr>
          <xdr:blipFill>
            <a:blip xmlns:r="http://schemas.openxmlformats.org/officeDocument/2006/relationships" r:embed="rId164"/>
            <a:stretch>
              <a:fillRect/>
            </a:stretch>
          </xdr:blipFill>
          <xdr:spPr>
            <a:xfrm>
              <a:off x="13075920" y="10711440"/>
              <a:ext cx="165600" cy="637920"/>
            </a:xfrm>
            <a:prstGeom prst="rect">
              <a:avLst/>
            </a:prstGeom>
          </xdr:spPr>
        </xdr:pic>
      </mc:Fallback>
    </mc:AlternateContent>
    <xdr:clientData/>
  </xdr:oneCellAnchor>
  <xdr:oneCellAnchor>
    <xdr:from>
      <xdr:col>26</xdr:col>
      <xdr:colOff>264680</xdr:colOff>
      <xdr:row>32</xdr:row>
      <xdr:rowOff>248000</xdr:rowOff>
    </xdr:from>
    <xdr:ext cx="655660" cy="325080"/>
    <mc:AlternateContent xmlns:mc="http://schemas.openxmlformats.org/markup-compatibility/2006" xmlns:xdr14="http://schemas.microsoft.com/office/excel/2010/spreadsheetDrawing">
      <mc:Choice Requires="xdr14">
        <xdr:contentPart xmlns:r="http://schemas.openxmlformats.org/officeDocument/2006/relationships" r:id="rId224">
          <xdr14:nvContentPartPr>
            <xdr14:cNvPr id="136" name="Ink 135">
              <a:extLst>
                <a:ext uri="{FF2B5EF4-FFF2-40B4-BE49-F238E27FC236}">
                  <a16:creationId xmlns:a16="http://schemas.microsoft.com/office/drawing/2014/main" id="{00000000-0008-0000-3B00-000088000000}"/>
                </a:ext>
              </a:extLst>
            </xdr14:cNvPr>
            <xdr14:cNvContentPartPr/>
          </xdr14:nvContentPartPr>
          <xdr14:nvPr macro=""/>
          <xdr14:xfrm>
            <a:off x="11821680" y="10814400"/>
            <a:ext cx="642960" cy="325080"/>
          </xdr14:xfrm>
        </xdr:contentPart>
      </mc:Choice>
      <mc:Fallback xmlns="">
        <xdr:pic>
          <xdr:nvPicPr>
            <xdr:cNvPr id="823" name="Ink 822">
              <a:extLst>
                <a:ext uri="{FF2B5EF4-FFF2-40B4-BE49-F238E27FC236}">
                  <a16:creationId xmlns:a16="http://schemas.microsoft.com/office/drawing/2014/main" id="{070DA2D8-9C65-954C-AE68-019D7B77C5D5}"/>
                </a:ext>
              </a:extLst>
            </xdr:cNvPr>
            <xdr:cNvPicPr/>
          </xdr:nvPicPr>
          <xdr:blipFill>
            <a:blip xmlns:r="http://schemas.openxmlformats.org/officeDocument/2006/relationships" r:embed="rId166"/>
            <a:stretch>
              <a:fillRect/>
            </a:stretch>
          </xdr:blipFill>
          <xdr:spPr>
            <a:xfrm>
              <a:off x="11814120" y="10807200"/>
              <a:ext cx="658080" cy="340200"/>
            </a:xfrm>
            <a:prstGeom prst="rect">
              <a:avLst/>
            </a:prstGeom>
          </xdr:spPr>
        </xdr:pic>
      </mc:Fallback>
    </mc:AlternateContent>
    <xdr:clientData/>
  </xdr:oneCellAnchor>
  <xdr:oneCellAnchor>
    <xdr:from>
      <xdr:col>27</xdr:col>
      <xdr:colOff>247740</xdr:colOff>
      <xdr:row>32</xdr:row>
      <xdr:rowOff>189320</xdr:rowOff>
    </xdr:from>
    <xdr:ext cx="262800" cy="438480"/>
    <mc:AlternateContent xmlns:mc="http://schemas.openxmlformats.org/markup-compatibility/2006" xmlns:xdr14="http://schemas.microsoft.com/office/excel/2010/spreadsheetDrawing">
      <mc:Choice Requires="xdr14">
        <xdr:contentPart xmlns:r="http://schemas.openxmlformats.org/officeDocument/2006/relationships" r:id="rId225">
          <xdr14:nvContentPartPr>
            <xdr14:cNvPr id="137" name="Ink 136">
              <a:extLst>
                <a:ext uri="{FF2B5EF4-FFF2-40B4-BE49-F238E27FC236}">
                  <a16:creationId xmlns:a16="http://schemas.microsoft.com/office/drawing/2014/main" id="{00000000-0008-0000-3B00-000089000000}"/>
                </a:ext>
              </a:extLst>
            </xdr14:cNvPr>
            <xdr14:cNvContentPartPr/>
          </xdr14:nvContentPartPr>
          <xdr14:nvPr macro=""/>
          <xdr14:xfrm>
            <a:off x="12630240" y="10755720"/>
            <a:ext cx="262800" cy="438480"/>
          </xdr14:xfrm>
        </xdr:contentPart>
      </mc:Choice>
      <mc:Fallback xmlns="">
        <xdr:pic>
          <xdr:nvPicPr>
            <xdr:cNvPr id="824" name="Ink 823">
              <a:extLst>
                <a:ext uri="{FF2B5EF4-FFF2-40B4-BE49-F238E27FC236}">
                  <a16:creationId xmlns:a16="http://schemas.microsoft.com/office/drawing/2014/main" id="{C089898D-0026-0C40-844D-B90699B5948F}"/>
                </a:ext>
              </a:extLst>
            </xdr:cNvPr>
            <xdr:cNvPicPr/>
          </xdr:nvPicPr>
          <xdr:blipFill>
            <a:blip xmlns:r="http://schemas.openxmlformats.org/officeDocument/2006/relationships" r:embed="rId168"/>
            <a:stretch>
              <a:fillRect/>
            </a:stretch>
          </xdr:blipFill>
          <xdr:spPr>
            <a:xfrm>
              <a:off x="12615120" y="10740240"/>
              <a:ext cx="293040" cy="468720"/>
            </a:xfrm>
            <a:prstGeom prst="rect">
              <a:avLst/>
            </a:prstGeom>
          </xdr:spPr>
        </xdr:pic>
      </mc:Fallback>
    </mc:AlternateContent>
    <xdr:clientData/>
  </xdr:oneCellAnchor>
  <xdr:oneCellAnchor>
    <xdr:from>
      <xdr:col>26</xdr:col>
      <xdr:colOff>466640</xdr:colOff>
      <xdr:row>38</xdr:row>
      <xdr:rowOff>20360</xdr:rowOff>
    </xdr:from>
    <xdr:ext cx="624700" cy="363960"/>
    <mc:AlternateContent xmlns:mc="http://schemas.openxmlformats.org/markup-compatibility/2006" xmlns:xdr14="http://schemas.microsoft.com/office/excel/2010/spreadsheetDrawing">
      <mc:Choice Requires="xdr14">
        <xdr:contentPart xmlns:r="http://schemas.openxmlformats.org/officeDocument/2006/relationships" r:id="rId226">
          <xdr14:nvContentPartPr>
            <xdr14:cNvPr id="138" name="Ink 137">
              <a:extLst>
                <a:ext uri="{FF2B5EF4-FFF2-40B4-BE49-F238E27FC236}">
                  <a16:creationId xmlns:a16="http://schemas.microsoft.com/office/drawing/2014/main" id="{00000000-0008-0000-3B00-00008A000000}"/>
                </a:ext>
              </a:extLst>
            </xdr14:cNvPr>
            <xdr14:cNvContentPartPr/>
          </xdr14:nvContentPartPr>
          <xdr14:nvPr macro=""/>
          <xdr14:xfrm>
            <a:off x="12023640" y="12567960"/>
            <a:ext cx="612000" cy="363960"/>
          </xdr14:xfrm>
        </xdr:contentPart>
      </mc:Choice>
      <mc:Fallback xmlns="">
        <xdr:pic>
          <xdr:nvPicPr>
            <xdr:cNvPr id="825" name="Ink 824">
              <a:extLst>
                <a:ext uri="{FF2B5EF4-FFF2-40B4-BE49-F238E27FC236}">
                  <a16:creationId xmlns:a16="http://schemas.microsoft.com/office/drawing/2014/main" id="{13E70129-DF33-D84A-ABF6-7C0FB49DAFB8}"/>
                </a:ext>
              </a:extLst>
            </xdr:cNvPr>
            <xdr:cNvPicPr/>
          </xdr:nvPicPr>
          <xdr:blipFill>
            <a:blip xmlns:r="http://schemas.openxmlformats.org/officeDocument/2006/relationships" r:embed="rId170"/>
            <a:stretch>
              <a:fillRect/>
            </a:stretch>
          </xdr:blipFill>
          <xdr:spPr>
            <a:xfrm>
              <a:off x="12016076" y="12560400"/>
              <a:ext cx="627129" cy="379080"/>
            </a:xfrm>
            <a:prstGeom prst="rect">
              <a:avLst/>
            </a:prstGeom>
          </xdr:spPr>
        </xdr:pic>
      </mc:Fallback>
    </mc:AlternateContent>
    <xdr:clientData/>
  </xdr:oneCellAnchor>
  <xdr:oneCellAnchor>
    <xdr:from>
      <xdr:col>27</xdr:col>
      <xdr:colOff>399300</xdr:colOff>
      <xdr:row>38</xdr:row>
      <xdr:rowOff>37640</xdr:rowOff>
    </xdr:from>
    <xdr:ext cx="246960" cy="402840"/>
    <mc:AlternateContent xmlns:mc="http://schemas.openxmlformats.org/markup-compatibility/2006" xmlns:xdr14="http://schemas.microsoft.com/office/excel/2010/spreadsheetDrawing">
      <mc:Choice Requires="xdr14">
        <xdr:contentPart xmlns:r="http://schemas.openxmlformats.org/officeDocument/2006/relationships" r:id="rId227">
          <xdr14:nvContentPartPr>
            <xdr14:cNvPr id="139" name="Ink 138">
              <a:extLst>
                <a:ext uri="{FF2B5EF4-FFF2-40B4-BE49-F238E27FC236}">
                  <a16:creationId xmlns:a16="http://schemas.microsoft.com/office/drawing/2014/main" id="{00000000-0008-0000-3B00-00008B000000}"/>
                </a:ext>
              </a:extLst>
            </xdr14:cNvPr>
            <xdr14:cNvContentPartPr/>
          </xdr14:nvContentPartPr>
          <xdr14:nvPr macro=""/>
          <xdr14:xfrm>
            <a:off x="12781800" y="12585240"/>
            <a:ext cx="246960" cy="402840"/>
          </xdr14:xfrm>
        </xdr:contentPart>
      </mc:Choice>
      <mc:Fallback xmlns="">
        <xdr:pic>
          <xdr:nvPicPr>
            <xdr:cNvPr id="826" name="Ink 825">
              <a:extLst>
                <a:ext uri="{FF2B5EF4-FFF2-40B4-BE49-F238E27FC236}">
                  <a16:creationId xmlns:a16="http://schemas.microsoft.com/office/drawing/2014/main" id="{944069B0-5227-DB4A-8BF8-37D76A9A222F}"/>
                </a:ext>
              </a:extLst>
            </xdr:cNvPr>
            <xdr:cNvPicPr/>
          </xdr:nvPicPr>
          <xdr:blipFill>
            <a:blip xmlns:r="http://schemas.openxmlformats.org/officeDocument/2006/relationships" r:embed="rId172"/>
            <a:stretch>
              <a:fillRect/>
            </a:stretch>
          </xdr:blipFill>
          <xdr:spPr>
            <a:xfrm>
              <a:off x="12766680" y="12570120"/>
              <a:ext cx="277560" cy="433440"/>
            </a:xfrm>
            <a:prstGeom prst="rect">
              <a:avLst/>
            </a:prstGeom>
          </xdr:spPr>
        </xdr:pic>
      </mc:Fallback>
    </mc:AlternateContent>
    <xdr:clientData/>
  </xdr:oneCellAnchor>
  <xdr:oneCellAnchor>
    <xdr:from>
      <xdr:col>24</xdr:col>
      <xdr:colOff>351480</xdr:colOff>
      <xdr:row>37</xdr:row>
      <xdr:rowOff>100360</xdr:rowOff>
    </xdr:from>
    <xdr:ext cx="3331120" cy="890640"/>
    <mc:AlternateContent xmlns:mc="http://schemas.openxmlformats.org/markup-compatibility/2006" xmlns:xdr14="http://schemas.microsoft.com/office/excel/2010/spreadsheetDrawing">
      <mc:Choice Requires="xdr14">
        <xdr:contentPart xmlns:r="http://schemas.openxmlformats.org/officeDocument/2006/relationships" r:id="rId228">
          <xdr14:nvContentPartPr>
            <xdr14:cNvPr id="140" name="Ink 139">
              <a:extLst>
                <a:ext uri="{FF2B5EF4-FFF2-40B4-BE49-F238E27FC236}">
                  <a16:creationId xmlns:a16="http://schemas.microsoft.com/office/drawing/2014/main" id="{00000000-0008-0000-3B00-00008C000000}"/>
                </a:ext>
              </a:extLst>
            </xdr14:cNvPr>
            <xdr14:cNvContentPartPr/>
          </xdr14:nvContentPartPr>
          <xdr14:nvPr macro=""/>
          <xdr14:xfrm>
            <a:off x="10257480" y="12317760"/>
            <a:ext cx="3280320" cy="890640"/>
          </xdr14:xfrm>
        </xdr:contentPart>
      </mc:Choice>
      <mc:Fallback xmlns="">
        <xdr:pic>
          <xdr:nvPicPr>
            <xdr:cNvPr id="827" name="Ink 826">
              <a:extLst>
                <a:ext uri="{FF2B5EF4-FFF2-40B4-BE49-F238E27FC236}">
                  <a16:creationId xmlns:a16="http://schemas.microsoft.com/office/drawing/2014/main" id="{3E7D1830-B7FB-CC4A-981E-773BC3E10448}"/>
                </a:ext>
              </a:extLst>
            </xdr:cNvPr>
            <xdr:cNvPicPr/>
          </xdr:nvPicPr>
          <xdr:blipFill>
            <a:blip xmlns:r="http://schemas.openxmlformats.org/officeDocument/2006/relationships" r:embed="rId174"/>
            <a:stretch>
              <a:fillRect/>
            </a:stretch>
          </xdr:blipFill>
          <xdr:spPr>
            <a:xfrm>
              <a:off x="10242592" y="12302280"/>
              <a:ext cx="3310450" cy="921240"/>
            </a:xfrm>
            <a:prstGeom prst="rect">
              <a:avLst/>
            </a:prstGeom>
          </xdr:spPr>
        </xdr:pic>
      </mc:Fallback>
    </mc:AlternateContent>
    <xdr:clientData/>
  </xdr:oneCellAnchor>
  <xdr:oneCellAnchor>
    <xdr:from>
      <xdr:col>24</xdr:col>
      <xdr:colOff>174000</xdr:colOff>
      <xdr:row>36</xdr:row>
      <xdr:rowOff>169560</xdr:rowOff>
    </xdr:from>
    <xdr:ext cx="3758800" cy="1600560"/>
    <mc:AlternateContent xmlns:mc="http://schemas.openxmlformats.org/markup-compatibility/2006" xmlns:xdr14="http://schemas.microsoft.com/office/excel/2010/spreadsheetDrawing">
      <mc:Choice Requires="xdr14">
        <xdr:contentPart xmlns:r="http://schemas.openxmlformats.org/officeDocument/2006/relationships" r:id="rId229">
          <xdr14:nvContentPartPr>
            <xdr14:cNvPr id="141" name="Ink 140">
              <a:extLst>
                <a:ext uri="{FF2B5EF4-FFF2-40B4-BE49-F238E27FC236}">
                  <a16:creationId xmlns:a16="http://schemas.microsoft.com/office/drawing/2014/main" id="{00000000-0008-0000-3B00-00008D000000}"/>
                </a:ext>
              </a:extLst>
            </xdr14:cNvPr>
            <xdr14:cNvContentPartPr/>
          </xdr14:nvContentPartPr>
          <xdr14:nvPr macro=""/>
          <xdr14:xfrm>
            <a:off x="10080000" y="12056760"/>
            <a:ext cx="3708000" cy="1600560"/>
          </xdr14:xfrm>
        </xdr:contentPart>
      </mc:Choice>
      <mc:Fallback xmlns="">
        <xdr:pic>
          <xdr:nvPicPr>
            <xdr:cNvPr id="828" name="Ink 827">
              <a:extLst>
                <a:ext uri="{FF2B5EF4-FFF2-40B4-BE49-F238E27FC236}">
                  <a16:creationId xmlns:a16="http://schemas.microsoft.com/office/drawing/2014/main" id="{05EEF7E3-0C3D-EA4C-9063-DAC8DC3BC57A}"/>
                </a:ext>
              </a:extLst>
            </xdr:cNvPr>
            <xdr:cNvPicPr/>
          </xdr:nvPicPr>
          <xdr:blipFill>
            <a:blip xmlns:r="http://schemas.openxmlformats.org/officeDocument/2006/relationships" r:embed="rId176"/>
            <a:stretch>
              <a:fillRect/>
            </a:stretch>
          </xdr:blipFill>
          <xdr:spPr>
            <a:xfrm>
              <a:off x="10044360" y="11985120"/>
              <a:ext cx="3779640" cy="1744200"/>
            </a:xfrm>
            <a:prstGeom prst="rect">
              <a:avLst/>
            </a:prstGeom>
          </xdr:spPr>
        </xdr:pic>
      </mc:Fallback>
    </mc:AlternateContent>
    <xdr:clientData/>
  </xdr:oneCellAnchor>
  <xdr:oneCellAnchor>
    <xdr:from>
      <xdr:col>30</xdr:col>
      <xdr:colOff>781680</xdr:colOff>
      <xdr:row>6</xdr:row>
      <xdr:rowOff>147480</xdr:rowOff>
    </xdr:from>
    <xdr:ext cx="1242920" cy="603000"/>
    <mc:AlternateContent xmlns:mc="http://schemas.openxmlformats.org/markup-compatibility/2006" xmlns:xdr14="http://schemas.microsoft.com/office/excel/2010/spreadsheetDrawing">
      <mc:Choice Requires="xdr14">
        <xdr:contentPart xmlns:r="http://schemas.openxmlformats.org/officeDocument/2006/relationships" r:id="rId230">
          <xdr14:nvContentPartPr>
            <xdr14:cNvPr id="142" name="Ink 141">
              <a:extLst>
                <a:ext uri="{FF2B5EF4-FFF2-40B4-BE49-F238E27FC236}">
                  <a16:creationId xmlns:a16="http://schemas.microsoft.com/office/drawing/2014/main" id="{00000000-0008-0000-3B00-00008E000000}"/>
                </a:ext>
              </a:extLst>
            </xdr14:cNvPr>
            <xdr14:cNvContentPartPr/>
          </xdr14:nvContentPartPr>
          <xdr14:nvPr macro=""/>
          <xdr14:xfrm>
            <a:off x="10687680" y="2128680"/>
            <a:ext cx="1217520" cy="603000"/>
          </xdr14:xfrm>
        </xdr:contentPart>
      </mc:Choice>
      <mc:Fallback xmlns="">
        <xdr:pic>
          <xdr:nvPicPr>
            <xdr:cNvPr id="829" name="Ink 828">
              <a:extLst>
                <a:ext uri="{FF2B5EF4-FFF2-40B4-BE49-F238E27FC236}">
                  <a16:creationId xmlns:a16="http://schemas.microsoft.com/office/drawing/2014/main" id="{D40416C8-1E10-314A-9EA3-351767F5892B}"/>
                </a:ext>
              </a:extLst>
            </xdr:cNvPr>
            <xdr:cNvPicPr/>
          </xdr:nvPicPr>
          <xdr:blipFill>
            <a:blip xmlns:r="http://schemas.openxmlformats.org/officeDocument/2006/relationships" r:embed="rId126"/>
            <a:stretch>
              <a:fillRect/>
            </a:stretch>
          </xdr:blipFill>
          <xdr:spPr>
            <a:xfrm>
              <a:off x="10680275" y="2121120"/>
              <a:ext cx="1232329" cy="618120"/>
            </a:xfrm>
            <a:prstGeom prst="rect">
              <a:avLst/>
            </a:prstGeom>
          </xdr:spPr>
        </xdr:pic>
      </mc:Fallback>
    </mc:AlternateContent>
    <xdr:clientData/>
  </xdr:oneCellAnchor>
  <xdr:oneCellAnchor>
    <xdr:from>
      <xdr:col>31</xdr:col>
      <xdr:colOff>162100</xdr:colOff>
      <xdr:row>9</xdr:row>
      <xdr:rowOff>142200</xdr:rowOff>
    </xdr:from>
    <xdr:ext cx="1867160" cy="1737720"/>
    <mc:AlternateContent xmlns:mc="http://schemas.openxmlformats.org/markup-compatibility/2006" xmlns:xdr14="http://schemas.microsoft.com/office/excel/2010/spreadsheetDrawing">
      <mc:Choice Requires="xdr14">
        <xdr:contentPart xmlns:r="http://schemas.openxmlformats.org/officeDocument/2006/relationships" r:id="rId231">
          <xdr14:nvContentPartPr>
            <xdr14:cNvPr id="143" name="Ink 142">
              <a:extLst>
                <a:ext uri="{FF2B5EF4-FFF2-40B4-BE49-F238E27FC236}">
                  <a16:creationId xmlns:a16="http://schemas.microsoft.com/office/drawing/2014/main" id="{00000000-0008-0000-3B00-00008F000000}"/>
                </a:ext>
              </a:extLst>
            </xdr14:cNvPr>
            <xdr14:cNvContentPartPr/>
          </xdr14:nvContentPartPr>
          <xdr14:nvPr macro=""/>
          <xdr14:xfrm>
            <a:off x="10893600" y="3114000"/>
            <a:ext cx="1841760" cy="1737720"/>
          </xdr14:xfrm>
        </xdr:contentPart>
      </mc:Choice>
      <mc:Fallback xmlns="">
        <xdr:pic>
          <xdr:nvPicPr>
            <xdr:cNvPr id="831" name="Ink 830">
              <a:extLst>
                <a:ext uri="{FF2B5EF4-FFF2-40B4-BE49-F238E27FC236}">
                  <a16:creationId xmlns:a16="http://schemas.microsoft.com/office/drawing/2014/main" id="{5B1A980C-C4D3-404F-8B7F-4A3B80104530}"/>
                </a:ext>
              </a:extLst>
            </xdr:cNvPr>
            <xdr:cNvPicPr/>
          </xdr:nvPicPr>
          <xdr:blipFill>
            <a:blip xmlns:r="http://schemas.openxmlformats.org/officeDocument/2006/relationships" r:embed="rId128"/>
            <a:stretch>
              <a:fillRect/>
            </a:stretch>
          </xdr:blipFill>
          <xdr:spPr>
            <a:xfrm>
              <a:off x="10878332" y="3098880"/>
              <a:ext cx="1871941" cy="1768320"/>
            </a:xfrm>
            <a:prstGeom prst="rect">
              <a:avLst/>
            </a:prstGeom>
          </xdr:spPr>
        </xdr:pic>
      </mc:Fallback>
    </mc:AlternateContent>
    <xdr:clientData/>
  </xdr:oneCellAnchor>
  <xdr:oneCellAnchor>
    <xdr:from>
      <xdr:col>31</xdr:col>
      <xdr:colOff>20620</xdr:colOff>
      <xdr:row>15</xdr:row>
      <xdr:rowOff>95640</xdr:rowOff>
    </xdr:from>
    <xdr:ext cx="1731800" cy="838800"/>
    <mc:AlternateContent xmlns:mc="http://schemas.openxmlformats.org/markup-compatibility/2006" xmlns:xdr14="http://schemas.microsoft.com/office/excel/2010/spreadsheetDrawing">
      <mc:Choice Requires="xdr14">
        <xdr:contentPart xmlns:r="http://schemas.openxmlformats.org/officeDocument/2006/relationships" r:id="rId232">
          <xdr14:nvContentPartPr>
            <xdr14:cNvPr id="144" name="Ink 143">
              <a:extLst>
                <a:ext uri="{FF2B5EF4-FFF2-40B4-BE49-F238E27FC236}">
                  <a16:creationId xmlns:a16="http://schemas.microsoft.com/office/drawing/2014/main" id="{00000000-0008-0000-3B00-000090000000}"/>
                </a:ext>
              </a:extLst>
            </xdr14:cNvPr>
            <xdr14:cNvContentPartPr/>
          </xdr14:nvContentPartPr>
          <xdr14:nvPr macro=""/>
          <xdr14:xfrm>
            <a:off x="10752120" y="5048640"/>
            <a:ext cx="1706400" cy="838800"/>
          </xdr14:xfrm>
        </xdr:contentPart>
      </mc:Choice>
      <mc:Fallback xmlns="">
        <xdr:pic>
          <xdr:nvPicPr>
            <xdr:cNvPr id="832" name="Ink 831">
              <a:extLst>
                <a:ext uri="{FF2B5EF4-FFF2-40B4-BE49-F238E27FC236}">
                  <a16:creationId xmlns:a16="http://schemas.microsoft.com/office/drawing/2014/main" id="{79B6923A-37D3-A340-9E51-C753EF48E1AF}"/>
                </a:ext>
              </a:extLst>
            </xdr:cNvPr>
            <xdr:cNvPicPr/>
          </xdr:nvPicPr>
          <xdr:blipFill>
            <a:blip xmlns:r="http://schemas.openxmlformats.org/officeDocument/2006/relationships" r:embed="rId132"/>
            <a:stretch>
              <a:fillRect/>
            </a:stretch>
          </xdr:blipFill>
          <xdr:spPr>
            <a:xfrm>
              <a:off x="10737000" y="5033520"/>
              <a:ext cx="1737000" cy="869400"/>
            </a:xfrm>
            <a:prstGeom prst="rect">
              <a:avLst/>
            </a:prstGeom>
          </xdr:spPr>
        </xdr:pic>
      </mc:Fallback>
    </mc:AlternateContent>
    <xdr:clientData/>
  </xdr:oneCellAnchor>
  <xdr:oneCellAnchor>
    <xdr:from>
      <xdr:col>33</xdr:col>
      <xdr:colOff>86460</xdr:colOff>
      <xdr:row>15</xdr:row>
      <xdr:rowOff>283200</xdr:rowOff>
    </xdr:from>
    <xdr:ext cx="774820" cy="435960"/>
    <mc:AlternateContent xmlns:mc="http://schemas.openxmlformats.org/markup-compatibility/2006" xmlns:xdr14="http://schemas.microsoft.com/office/excel/2010/spreadsheetDrawing">
      <mc:Choice Requires="xdr14">
        <xdr:contentPart xmlns:r="http://schemas.openxmlformats.org/officeDocument/2006/relationships" r:id="rId233">
          <xdr14:nvContentPartPr>
            <xdr14:cNvPr id="145" name="Ink 144">
              <a:extLst>
                <a:ext uri="{FF2B5EF4-FFF2-40B4-BE49-F238E27FC236}">
                  <a16:creationId xmlns:a16="http://schemas.microsoft.com/office/drawing/2014/main" id="{00000000-0008-0000-3B00-000091000000}"/>
                </a:ext>
              </a:extLst>
            </xdr14:cNvPr>
            <xdr14:cNvContentPartPr/>
          </xdr14:nvContentPartPr>
          <xdr14:nvPr macro=""/>
          <xdr14:xfrm>
            <a:off x="12468960" y="5236200"/>
            <a:ext cx="762120" cy="435960"/>
          </xdr14:xfrm>
        </xdr:contentPart>
      </mc:Choice>
      <mc:Fallback xmlns="">
        <xdr:pic>
          <xdr:nvPicPr>
            <xdr:cNvPr id="833" name="Ink 832">
              <a:extLst>
                <a:ext uri="{FF2B5EF4-FFF2-40B4-BE49-F238E27FC236}">
                  <a16:creationId xmlns:a16="http://schemas.microsoft.com/office/drawing/2014/main" id="{AF236F57-7D6F-CC49-9308-D47F3EF00497}"/>
                </a:ext>
              </a:extLst>
            </xdr:cNvPr>
            <xdr:cNvPicPr/>
          </xdr:nvPicPr>
          <xdr:blipFill>
            <a:blip xmlns:r="http://schemas.openxmlformats.org/officeDocument/2006/relationships" r:embed="rId134"/>
            <a:stretch>
              <a:fillRect/>
            </a:stretch>
          </xdr:blipFill>
          <xdr:spPr>
            <a:xfrm>
              <a:off x="12461526" y="5228640"/>
              <a:ext cx="776633" cy="451080"/>
            </a:xfrm>
            <a:prstGeom prst="rect">
              <a:avLst/>
            </a:prstGeom>
          </xdr:spPr>
        </xdr:pic>
      </mc:Fallback>
    </mc:AlternateContent>
    <xdr:clientData/>
  </xdr:oneCellAnchor>
  <xdr:oneCellAnchor>
    <xdr:from>
      <xdr:col>34</xdr:col>
      <xdr:colOff>96160</xdr:colOff>
      <xdr:row>15</xdr:row>
      <xdr:rowOff>130560</xdr:rowOff>
    </xdr:from>
    <xdr:ext cx="282960" cy="455760"/>
    <mc:AlternateContent xmlns:mc="http://schemas.openxmlformats.org/markup-compatibility/2006" xmlns:xdr14="http://schemas.microsoft.com/office/excel/2010/spreadsheetDrawing">
      <mc:Choice Requires="xdr14">
        <xdr:contentPart xmlns:r="http://schemas.openxmlformats.org/officeDocument/2006/relationships" r:id="rId234">
          <xdr14:nvContentPartPr>
            <xdr14:cNvPr id="146" name="Ink 145">
              <a:extLst>
                <a:ext uri="{FF2B5EF4-FFF2-40B4-BE49-F238E27FC236}">
                  <a16:creationId xmlns:a16="http://schemas.microsoft.com/office/drawing/2014/main" id="{00000000-0008-0000-3B00-000092000000}"/>
                </a:ext>
              </a:extLst>
            </xdr14:cNvPr>
            <xdr14:cNvContentPartPr/>
          </xdr14:nvContentPartPr>
          <xdr14:nvPr macro=""/>
          <xdr14:xfrm>
            <a:off x="13304160" y="5083560"/>
            <a:ext cx="282960" cy="455760"/>
          </xdr14:xfrm>
        </xdr:contentPart>
      </mc:Choice>
      <mc:Fallback xmlns="">
        <xdr:pic>
          <xdr:nvPicPr>
            <xdr:cNvPr id="834" name="Ink 833">
              <a:extLst>
                <a:ext uri="{FF2B5EF4-FFF2-40B4-BE49-F238E27FC236}">
                  <a16:creationId xmlns:a16="http://schemas.microsoft.com/office/drawing/2014/main" id="{6BFBEFAA-7907-9F44-A297-441148726FA3}"/>
                </a:ext>
              </a:extLst>
            </xdr:cNvPr>
            <xdr:cNvPicPr/>
          </xdr:nvPicPr>
          <xdr:blipFill>
            <a:blip xmlns:r="http://schemas.openxmlformats.org/officeDocument/2006/relationships" r:embed="rId136"/>
            <a:stretch>
              <a:fillRect/>
            </a:stretch>
          </xdr:blipFill>
          <xdr:spPr>
            <a:xfrm>
              <a:off x="13288680" y="5068440"/>
              <a:ext cx="313560" cy="486360"/>
            </a:xfrm>
            <a:prstGeom prst="rect">
              <a:avLst/>
            </a:prstGeom>
          </xdr:spPr>
        </xdr:pic>
      </mc:Fallback>
    </mc:AlternateContent>
    <xdr:clientData/>
  </xdr:oneCellAnchor>
  <xdr:oneCellAnchor>
    <xdr:from>
      <xdr:col>34</xdr:col>
      <xdr:colOff>464080</xdr:colOff>
      <xdr:row>15</xdr:row>
      <xdr:rowOff>23280</xdr:rowOff>
    </xdr:from>
    <xdr:ext cx="122040" cy="753480"/>
    <mc:AlternateContent xmlns:mc="http://schemas.openxmlformats.org/markup-compatibility/2006" xmlns:xdr14="http://schemas.microsoft.com/office/excel/2010/spreadsheetDrawing">
      <mc:Choice Requires="xdr14">
        <xdr:contentPart xmlns:r="http://schemas.openxmlformats.org/officeDocument/2006/relationships" r:id="rId235">
          <xdr14:nvContentPartPr>
            <xdr14:cNvPr id="147" name="Ink 146">
              <a:extLst>
                <a:ext uri="{FF2B5EF4-FFF2-40B4-BE49-F238E27FC236}">
                  <a16:creationId xmlns:a16="http://schemas.microsoft.com/office/drawing/2014/main" id="{00000000-0008-0000-3B00-000093000000}"/>
                </a:ext>
              </a:extLst>
            </xdr14:cNvPr>
            <xdr14:cNvContentPartPr/>
          </xdr14:nvContentPartPr>
          <xdr14:nvPr macro=""/>
          <xdr14:xfrm>
            <a:off x="13672080" y="4976280"/>
            <a:ext cx="122040" cy="753480"/>
          </xdr14:xfrm>
        </xdr:contentPart>
      </mc:Choice>
      <mc:Fallback xmlns="">
        <xdr:pic>
          <xdr:nvPicPr>
            <xdr:cNvPr id="835" name="Ink 834">
              <a:extLst>
                <a:ext uri="{FF2B5EF4-FFF2-40B4-BE49-F238E27FC236}">
                  <a16:creationId xmlns:a16="http://schemas.microsoft.com/office/drawing/2014/main" id="{4FD92CD6-108A-3B4D-B731-4403C964974E}"/>
                </a:ext>
              </a:extLst>
            </xdr:cNvPr>
            <xdr:cNvPicPr/>
          </xdr:nvPicPr>
          <xdr:blipFill>
            <a:blip xmlns:r="http://schemas.openxmlformats.org/officeDocument/2006/relationships" r:embed="rId138"/>
            <a:stretch>
              <a:fillRect/>
            </a:stretch>
          </xdr:blipFill>
          <xdr:spPr>
            <a:xfrm>
              <a:off x="13656960" y="4961160"/>
              <a:ext cx="152280" cy="784080"/>
            </a:xfrm>
            <a:prstGeom prst="rect">
              <a:avLst/>
            </a:prstGeom>
          </xdr:spPr>
        </xdr:pic>
      </mc:Fallback>
    </mc:AlternateContent>
    <xdr:clientData/>
  </xdr:oneCellAnchor>
  <xdr:oneCellAnchor>
    <xdr:from>
      <xdr:col>31</xdr:col>
      <xdr:colOff>131500</xdr:colOff>
      <xdr:row>18</xdr:row>
      <xdr:rowOff>77040</xdr:rowOff>
    </xdr:from>
    <xdr:ext cx="1347580" cy="1518480"/>
    <mc:AlternateContent xmlns:mc="http://schemas.openxmlformats.org/markup-compatibility/2006" xmlns:xdr14="http://schemas.microsoft.com/office/excel/2010/spreadsheetDrawing">
      <mc:Choice Requires="xdr14">
        <xdr:contentPart xmlns:r="http://schemas.openxmlformats.org/officeDocument/2006/relationships" r:id="rId236">
          <xdr14:nvContentPartPr>
            <xdr14:cNvPr id="148" name="Ink 147">
              <a:extLst>
                <a:ext uri="{FF2B5EF4-FFF2-40B4-BE49-F238E27FC236}">
                  <a16:creationId xmlns:a16="http://schemas.microsoft.com/office/drawing/2014/main" id="{00000000-0008-0000-3B00-000094000000}"/>
                </a:ext>
              </a:extLst>
            </xdr14:cNvPr>
            <xdr14:cNvContentPartPr/>
          </xdr14:nvContentPartPr>
          <xdr14:nvPr macro=""/>
          <xdr14:xfrm>
            <a:off x="10863000" y="6020640"/>
            <a:ext cx="1334880" cy="1518480"/>
          </xdr14:xfrm>
        </xdr:contentPart>
      </mc:Choice>
      <mc:Fallback xmlns="">
        <xdr:pic>
          <xdr:nvPicPr>
            <xdr:cNvPr id="836" name="Ink 835">
              <a:extLst>
                <a:ext uri="{FF2B5EF4-FFF2-40B4-BE49-F238E27FC236}">
                  <a16:creationId xmlns:a16="http://schemas.microsoft.com/office/drawing/2014/main" id="{41547F7A-11A3-B946-A940-B6B39D386ECC}"/>
                </a:ext>
              </a:extLst>
            </xdr:cNvPr>
            <xdr:cNvPicPr/>
          </xdr:nvPicPr>
          <xdr:blipFill>
            <a:blip xmlns:r="http://schemas.openxmlformats.org/officeDocument/2006/relationships" r:embed="rId140"/>
            <a:stretch>
              <a:fillRect/>
            </a:stretch>
          </xdr:blipFill>
          <xdr:spPr>
            <a:xfrm>
              <a:off x="10848025" y="6005520"/>
              <a:ext cx="1365186" cy="1549080"/>
            </a:xfrm>
            <a:prstGeom prst="rect">
              <a:avLst/>
            </a:prstGeom>
          </xdr:spPr>
        </xdr:pic>
      </mc:Fallback>
    </mc:AlternateContent>
    <xdr:clientData/>
  </xdr:oneCellAnchor>
  <xdr:oneCellAnchor>
    <xdr:from>
      <xdr:col>30</xdr:col>
      <xdr:colOff>680880</xdr:colOff>
      <xdr:row>23</xdr:row>
      <xdr:rowOff>254120</xdr:rowOff>
    </xdr:from>
    <xdr:ext cx="442900" cy="427680"/>
    <mc:AlternateContent xmlns:mc="http://schemas.openxmlformats.org/markup-compatibility/2006" xmlns:xdr14="http://schemas.microsoft.com/office/excel/2010/spreadsheetDrawing">
      <mc:Choice Requires="xdr14">
        <xdr:contentPart xmlns:r="http://schemas.openxmlformats.org/officeDocument/2006/relationships" r:id="rId237">
          <xdr14:nvContentPartPr>
            <xdr14:cNvPr id="149" name="Ink 148">
              <a:extLst>
                <a:ext uri="{FF2B5EF4-FFF2-40B4-BE49-F238E27FC236}">
                  <a16:creationId xmlns:a16="http://schemas.microsoft.com/office/drawing/2014/main" id="{00000000-0008-0000-3B00-000095000000}"/>
                </a:ext>
              </a:extLst>
            </xdr14:cNvPr>
            <xdr14:cNvContentPartPr/>
          </xdr14:nvContentPartPr>
          <xdr14:nvPr macro=""/>
          <xdr14:xfrm>
            <a:off x="10586880" y="7848720"/>
            <a:ext cx="430200" cy="427680"/>
          </xdr14:xfrm>
        </xdr:contentPart>
      </mc:Choice>
      <mc:Fallback xmlns="">
        <xdr:pic>
          <xdr:nvPicPr>
            <xdr:cNvPr id="837" name="Ink 836">
              <a:extLst>
                <a:ext uri="{FF2B5EF4-FFF2-40B4-BE49-F238E27FC236}">
                  <a16:creationId xmlns:a16="http://schemas.microsoft.com/office/drawing/2014/main" id="{7156349E-0682-8D47-A4EE-AE7E29F78EC0}"/>
                </a:ext>
              </a:extLst>
            </xdr:cNvPr>
            <xdr:cNvPicPr/>
          </xdr:nvPicPr>
          <xdr:blipFill>
            <a:blip xmlns:r="http://schemas.openxmlformats.org/officeDocument/2006/relationships" r:embed="rId142"/>
            <a:stretch>
              <a:fillRect/>
            </a:stretch>
          </xdr:blipFill>
          <xdr:spPr>
            <a:xfrm>
              <a:off x="10571760" y="7833600"/>
              <a:ext cx="460800" cy="458280"/>
            </a:xfrm>
            <a:prstGeom prst="rect">
              <a:avLst/>
            </a:prstGeom>
          </xdr:spPr>
        </xdr:pic>
      </mc:Fallback>
    </mc:AlternateContent>
    <xdr:clientData/>
  </xdr:oneCellAnchor>
  <xdr:oneCellAnchor>
    <xdr:from>
      <xdr:col>31</xdr:col>
      <xdr:colOff>429220</xdr:colOff>
      <xdr:row>23</xdr:row>
      <xdr:rowOff>312440</xdr:rowOff>
    </xdr:from>
    <xdr:ext cx="254880" cy="297720"/>
    <mc:AlternateContent xmlns:mc="http://schemas.openxmlformats.org/markup-compatibility/2006" xmlns:xdr14="http://schemas.microsoft.com/office/excel/2010/spreadsheetDrawing">
      <mc:Choice Requires="xdr14">
        <xdr:contentPart xmlns:r="http://schemas.openxmlformats.org/officeDocument/2006/relationships" r:id="rId238">
          <xdr14:nvContentPartPr>
            <xdr14:cNvPr id="150" name="Ink 149">
              <a:extLst>
                <a:ext uri="{FF2B5EF4-FFF2-40B4-BE49-F238E27FC236}">
                  <a16:creationId xmlns:a16="http://schemas.microsoft.com/office/drawing/2014/main" id="{00000000-0008-0000-3B00-000096000000}"/>
                </a:ext>
              </a:extLst>
            </xdr14:cNvPr>
            <xdr14:cNvContentPartPr/>
          </xdr14:nvContentPartPr>
          <xdr14:nvPr macro=""/>
          <xdr14:xfrm>
            <a:off x="11160720" y="7907040"/>
            <a:ext cx="254880" cy="297720"/>
          </xdr14:xfrm>
        </xdr:contentPart>
      </mc:Choice>
      <mc:Fallback xmlns="">
        <xdr:pic>
          <xdr:nvPicPr>
            <xdr:cNvPr id="838" name="Ink 837">
              <a:extLst>
                <a:ext uri="{FF2B5EF4-FFF2-40B4-BE49-F238E27FC236}">
                  <a16:creationId xmlns:a16="http://schemas.microsoft.com/office/drawing/2014/main" id="{26556F1C-8F5C-FD43-AF21-793D4241DE40}"/>
                </a:ext>
              </a:extLst>
            </xdr:cNvPr>
            <xdr:cNvPicPr/>
          </xdr:nvPicPr>
          <xdr:blipFill>
            <a:blip xmlns:r="http://schemas.openxmlformats.org/officeDocument/2006/relationships" r:embed="rId144"/>
            <a:stretch>
              <a:fillRect/>
            </a:stretch>
          </xdr:blipFill>
          <xdr:spPr>
            <a:xfrm>
              <a:off x="11145240" y="7891920"/>
              <a:ext cx="285480" cy="327960"/>
            </a:xfrm>
            <a:prstGeom prst="rect">
              <a:avLst/>
            </a:prstGeom>
          </xdr:spPr>
        </xdr:pic>
      </mc:Fallback>
    </mc:AlternateContent>
    <xdr:clientData/>
  </xdr:oneCellAnchor>
  <xdr:oneCellAnchor>
    <xdr:from>
      <xdr:col>31</xdr:col>
      <xdr:colOff>800740</xdr:colOff>
      <xdr:row>23</xdr:row>
      <xdr:rowOff>232160</xdr:rowOff>
    </xdr:from>
    <xdr:ext cx="226540" cy="365040"/>
    <mc:AlternateContent xmlns:mc="http://schemas.openxmlformats.org/markup-compatibility/2006" xmlns:xdr14="http://schemas.microsoft.com/office/excel/2010/spreadsheetDrawing">
      <mc:Choice Requires="xdr14">
        <xdr:contentPart xmlns:r="http://schemas.openxmlformats.org/officeDocument/2006/relationships" r:id="rId239">
          <xdr14:nvContentPartPr>
            <xdr14:cNvPr id="151" name="Ink 150">
              <a:extLst>
                <a:ext uri="{FF2B5EF4-FFF2-40B4-BE49-F238E27FC236}">
                  <a16:creationId xmlns:a16="http://schemas.microsoft.com/office/drawing/2014/main" id="{00000000-0008-0000-3B00-000097000000}"/>
                </a:ext>
              </a:extLst>
            </xdr14:cNvPr>
            <xdr14:cNvContentPartPr/>
          </xdr14:nvContentPartPr>
          <xdr14:nvPr macro=""/>
          <xdr14:xfrm>
            <a:off x="11532240" y="7826760"/>
            <a:ext cx="213840" cy="365040"/>
          </xdr14:xfrm>
        </xdr:contentPart>
      </mc:Choice>
      <mc:Fallback xmlns="">
        <xdr:pic>
          <xdr:nvPicPr>
            <xdr:cNvPr id="839" name="Ink 838">
              <a:extLst>
                <a:ext uri="{FF2B5EF4-FFF2-40B4-BE49-F238E27FC236}">
                  <a16:creationId xmlns:a16="http://schemas.microsoft.com/office/drawing/2014/main" id="{730003C8-07C0-4744-8030-AA8D34B84A5D}"/>
                </a:ext>
              </a:extLst>
            </xdr:cNvPr>
            <xdr:cNvPicPr/>
          </xdr:nvPicPr>
          <xdr:blipFill>
            <a:blip xmlns:r="http://schemas.openxmlformats.org/officeDocument/2006/relationships" r:embed="rId146"/>
            <a:stretch>
              <a:fillRect/>
            </a:stretch>
          </xdr:blipFill>
          <xdr:spPr>
            <a:xfrm>
              <a:off x="11517120" y="7811280"/>
              <a:ext cx="244440" cy="395280"/>
            </a:xfrm>
            <a:prstGeom prst="rect">
              <a:avLst/>
            </a:prstGeom>
          </xdr:spPr>
        </xdr:pic>
      </mc:Fallback>
    </mc:AlternateContent>
    <xdr:clientData/>
  </xdr:oneCellAnchor>
  <xdr:oneCellAnchor>
    <xdr:from>
      <xdr:col>32</xdr:col>
      <xdr:colOff>335600</xdr:colOff>
      <xdr:row>23</xdr:row>
      <xdr:rowOff>156920</xdr:rowOff>
    </xdr:from>
    <xdr:ext cx="314640" cy="550800"/>
    <mc:AlternateContent xmlns:mc="http://schemas.openxmlformats.org/markup-compatibility/2006" xmlns:xdr14="http://schemas.microsoft.com/office/excel/2010/spreadsheetDrawing">
      <mc:Choice Requires="xdr14">
        <xdr:contentPart xmlns:r="http://schemas.openxmlformats.org/officeDocument/2006/relationships" r:id="rId240">
          <xdr14:nvContentPartPr>
            <xdr14:cNvPr id="152" name="Ink 151">
              <a:extLst>
                <a:ext uri="{FF2B5EF4-FFF2-40B4-BE49-F238E27FC236}">
                  <a16:creationId xmlns:a16="http://schemas.microsoft.com/office/drawing/2014/main" id="{00000000-0008-0000-3B00-000098000000}"/>
                </a:ext>
              </a:extLst>
            </xdr14:cNvPr>
            <xdr14:cNvContentPartPr/>
          </xdr14:nvContentPartPr>
          <xdr14:nvPr macro=""/>
          <xdr14:xfrm>
            <a:off x="11892600" y="7751520"/>
            <a:ext cx="314640" cy="550800"/>
          </xdr14:xfrm>
        </xdr:contentPart>
      </mc:Choice>
      <mc:Fallback xmlns="">
        <xdr:pic>
          <xdr:nvPicPr>
            <xdr:cNvPr id="840" name="Ink 839">
              <a:extLst>
                <a:ext uri="{FF2B5EF4-FFF2-40B4-BE49-F238E27FC236}">
                  <a16:creationId xmlns:a16="http://schemas.microsoft.com/office/drawing/2014/main" id="{6CD77BD6-0DD6-BF47-9EAA-5B0DAFBE04FA}"/>
                </a:ext>
              </a:extLst>
            </xdr:cNvPr>
            <xdr:cNvPicPr/>
          </xdr:nvPicPr>
          <xdr:blipFill>
            <a:blip xmlns:r="http://schemas.openxmlformats.org/officeDocument/2006/relationships" r:embed="rId148"/>
            <a:stretch>
              <a:fillRect/>
            </a:stretch>
          </xdr:blipFill>
          <xdr:spPr>
            <a:xfrm>
              <a:off x="11877480" y="7736400"/>
              <a:ext cx="344880" cy="581040"/>
            </a:xfrm>
            <a:prstGeom prst="rect">
              <a:avLst/>
            </a:prstGeom>
          </xdr:spPr>
        </xdr:pic>
      </mc:Fallback>
    </mc:AlternateContent>
    <xdr:clientData/>
  </xdr:oneCellAnchor>
  <xdr:oneCellAnchor>
    <xdr:from>
      <xdr:col>34</xdr:col>
      <xdr:colOff>321160</xdr:colOff>
      <xdr:row>23</xdr:row>
      <xdr:rowOff>100760</xdr:rowOff>
    </xdr:from>
    <xdr:ext cx="132840" cy="542880"/>
    <mc:AlternateContent xmlns:mc="http://schemas.openxmlformats.org/markup-compatibility/2006" xmlns:xdr14="http://schemas.microsoft.com/office/excel/2010/spreadsheetDrawing">
      <mc:Choice Requires="xdr14">
        <xdr:contentPart xmlns:r="http://schemas.openxmlformats.org/officeDocument/2006/relationships" r:id="rId241">
          <xdr14:nvContentPartPr>
            <xdr14:cNvPr id="153" name="Ink 152">
              <a:extLst>
                <a:ext uri="{FF2B5EF4-FFF2-40B4-BE49-F238E27FC236}">
                  <a16:creationId xmlns:a16="http://schemas.microsoft.com/office/drawing/2014/main" id="{00000000-0008-0000-3B00-000099000000}"/>
                </a:ext>
              </a:extLst>
            </xdr14:cNvPr>
            <xdr14:cNvContentPartPr/>
          </xdr14:nvContentPartPr>
          <xdr14:nvPr macro=""/>
          <xdr14:xfrm>
            <a:off x="13529160" y="7695360"/>
            <a:ext cx="132840" cy="542880"/>
          </xdr14:xfrm>
        </xdr:contentPart>
      </mc:Choice>
      <mc:Fallback xmlns="">
        <xdr:pic>
          <xdr:nvPicPr>
            <xdr:cNvPr id="841" name="Ink 840">
              <a:extLst>
                <a:ext uri="{FF2B5EF4-FFF2-40B4-BE49-F238E27FC236}">
                  <a16:creationId xmlns:a16="http://schemas.microsoft.com/office/drawing/2014/main" id="{8F27A319-037F-014D-81B2-2C5D6E7304E2}"/>
                </a:ext>
              </a:extLst>
            </xdr:cNvPr>
            <xdr:cNvPicPr/>
          </xdr:nvPicPr>
          <xdr:blipFill>
            <a:blip xmlns:r="http://schemas.openxmlformats.org/officeDocument/2006/relationships" r:embed="rId150"/>
            <a:stretch>
              <a:fillRect/>
            </a:stretch>
          </xdr:blipFill>
          <xdr:spPr>
            <a:xfrm>
              <a:off x="13513680" y="7680240"/>
              <a:ext cx="163440" cy="573480"/>
            </a:xfrm>
            <a:prstGeom prst="rect">
              <a:avLst/>
            </a:prstGeom>
          </xdr:spPr>
        </xdr:pic>
      </mc:Fallback>
    </mc:AlternateContent>
    <xdr:clientData/>
  </xdr:oneCellAnchor>
  <xdr:oneCellAnchor>
    <xdr:from>
      <xdr:col>32</xdr:col>
      <xdr:colOff>554120</xdr:colOff>
      <xdr:row>23</xdr:row>
      <xdr:rowOff>88880</xdr:rowOff>
    </xdr:from>
    <xdr:ext cx="828100" cy="356040"/>
    <mc:AlternateContent xmlns:mc="http://schemas.openxmlformats.org/markup-compatibility/2006" xmlns:xdr14="http://schemas.microsoft.com/office/excel/2010/spreadsheetDrawing">
      <mc:Choice Requires="xdr14">
        <xdr:contentPart xmlns:r="http://schemas.openxmlformats.org/officeDocument/2006/relationships" r:id="rId242">
          <xdr14:nvContentPartPr>
            <xdr14:cNvPr id="154" name="Ink 153">
              <a:extLst>
                <a:ext uri="{FF2B5EF4-FFF2-40B4-BE49-F238E27FC236}">
                  <a16:creationId xmlns:a16="http://schemas.microsoft.com/office/drawing/2014/main" id="{00000000-0008-0000-3B00-00009A000000}"/>
                </a:ext>
              </a:extLst>
            </xdr14:cNvPr>
            <xdr14:cNvContentPartPr/>
          </xdr14:nvContentPartPr>
          <xdr14:nvPr macro=""/>
          <xdr14:xfrm>
            <a:off x="12111120" y="7683480"/>
            <a:ext cx="815400" cy="356040"/>
          </xdr14:xfrm>
        </xdr:contentPart>
      </mc:Choice>
      <mc:Fallback xmlns="">
        <xdr:pic>
          <xdr:nvPicPr>
            <xdr:cNvPr id="842" name="Ink 841">
              <a:extLst>
                <a:ext uri="{FF2B5EF4-FFF2-40B4-BE49-F238E27FC236}">
                  <a16:creationId xmlns:a16="http://schemas.microsoft.com/office/drawing/2014/main" id="{258E7E02-285E-804F-A187-BC9EAB207368}"/>
                </a:ext>
              </a:extLst>
            </xdr:cNvPr>
            <xdr:cNvPicPr/>
          </xdr:nvPicPr>
          <xdr:blipFill>
            <a:blip xmlns:r="http://schemas.openxmlformats.org/officeDocument/2006/relationships" r:embed="rId190"/>
            <a:stretch>
              <a:fillRect/>
            </a:stretch>
          </xdr:blipFill>
          <xdr:spPr>
            <a:xfrm>
              <a:off x="12103560" y="7675920"/>
              <a:ext cx="830520" cy="371160"/>
            </a:xfrm>
            <a:prstGeom prst="rect">
              <a:avLst/>
            </a:prstGeom>
          </xdr:spPr>
        </xdr:pic>
      </mc:Fallback>
    </mc:AlternateContent>
    <xdr:clientData/>
  </xdr:oneCellAnchor>
  <xdr:oneCellAnchor>
    <xdr:from>
      <xdr:col>33</xdr:col>
      <xdr:colOff>696660</xdr:colOff>
      <xdr:row>23</xdr:row>
      <xdr:rowOff>146480</xdr:rowOff>
    </xdr:from>
    <xdr:ext cx="289900" cy="426960"/>
    <mc:AlternateContent xmlns:mc="http://schemas.openxmlformats.org/markup-compatibility/2006" xmlns:xdr14="http://schemas.microsoft.com/office/excel/2010/spreadsheetDrawing">
      <mc:Choice Requires="xdr14">
        <xdr:contentPart xmlns:r="http://schemas.openxmlformats.org/officeDocument/2006/relationships" r:id="rId243">
          <xdr14:nvContentPartPr>
            <xdr14:cNvPr id="155" name="Ink 154">
              <a:extLst>
                <a:ext uri="{FF2B5EF4-FFF2-40B4-BE49-F238E27FC236}">
                  <a16:creationId xmlns:a16="http://schemas.microsoft.com/office/drawing/2014/main" id="{00000000-0008-0000-3B00-00009B000000}"/>
                </a:ext>
              </a:extLst>
            </xdr14:cNvPr>
            <xdr14:cNvContentPartPr/>
          </xdr14:nvContentPartPr>
          <xdr14:nvPr macro=""/>
          <xdr14:xfrm>
            <a:off x="13079160" y="7741080"/>
            <a:ext cx="277200" cy="426960"/>
          </xdr14:xfrm>
        </xdr:contentPart>
      </mc:Choice>
      <mc:Fallback xmlns="">
        <xdr:pic>
          <xdr:nvPicPr>
            <xdr:cNvPr id="843" name="Ink 842">
              <a:extLst>
                <a:ext uri="{FF2B5EF4-FFF2-40B4-BE49-F238E27FC236}">
                  <a16:creationId xmlns:a16="http://schemas.microsoft.com/office/drawing/2014/main" id="{5E58C66E-6937-6844-9551-C62A6F38C987}"/>
                </a:ext>
              </a:extLst>
            </xdr:cNvPr>
            <xdr:cNvPicPr/>
          </xdr:nvPicPr>
          <xdr:blipFill>
            <a:blip xmlns:r="http://schemas.openxmlformats.org/officeDocument/2006/relationships" r:embed="rId152"/>
            <a:stretch>
              <a:fillRect/>
            </a:stretch>
          </xdr:blipFill>
          <xdr:spPr>
            <a:xfrm>
              <a:off x="13063680" y="7725960"/>
              <a:ext cx="307800" cy="457560"/>
            </a:xfrm>
            <a:prstGeom prst="rect">
              <a:avLst/>
            </a:prstGeom>
          </xdr:spPr>
        </xdr:pic>
      </mc:Fallback>
    </mc:AlternateContent>
    <xdr:clientData/>
  </xdr:oneCellAnchor>
  <xdr:oneCellAnchor>
    <xdr:from>
      <xdr:col>30</xdr:col>
      <xdr:colOff>284160</xdr:colOff>
      <xdr:row>26</xdr:row>
      <xdr:rowOff>77480</xdr:rowOff>
    </xdr:from>
    <xdr:ext cx="1659080" cy="1903320"/>
    <mc:AlternateContent xmlns:mc="http://schemas.openxmlformats.org/markup-compatibility/2006" xmlns:xdr14="http://schemas.microsoft.com/office/excel/2010/spreadsheetDrawing">
      <mc:Choice Requires="xdr14">
        <xdr:contentPart xmlns:r="http://schemas.openxmlformats.org/officeDocument/2006/relationships" r:id="rId244">
          <xdr14:nvContentPartPr>
            <xdr14:cNvPr id="156" name="Ink 155">
              <a:extLst>
                <a:ext uri="{FF2B5EF4-FFF2-40B4-BE49-F238E27FC236}">
                  <a16:creationId xmlns:a16="http://schemas.microsoft.com/office/drawing/2014/main" id="{00000000-0008-0000-3B00-00009C000000}"/>
                </a:ext>
              </a:extLst>
            </xdr14:cNvPr>
            <xdr14:cNvContentPartPr/>
          </xdr14:nvContentPartPr>
          <xdr14:nvPr macro=""/>
          <xdr14:xfrm>
            <a:off x="10190160" y="8662680"/>
            <a:ext cx="1633680" cy="1903320"/>
          </xdr14:xfrm>
        </xdr:contentPart>
      </mc:Choice>
      <mc:Fallback xmlns="">
        <xdr:pic>
          <xdr:nvPicPr>
            <xdr:cNvPr id="844" name="Ink 843">
              <a:extLst>
                <a:ext uri="{FF2B5EF4-FFF2-40B4-BE49-F238E27FC236}">
                  <a16:creationId xmlns:a16="http://schemas.microsoft.com/office/drawing/2014/main" id="{378A5BD8-4CA0-4C45-949C-30B4AB222048}"/>
                </a:ext>
              </a:extLst>
            </xdr:cNvPr>
            <xdr:cNvPicPr/>
          </xdr:nvPicPr>
          <xdr:blipFill>
            <a:blip xmlns:r="http://schemas.openxmlformats.org/officeDocument/2006/relationships" r:embed="rId154"/>
            <a:stretch>
              <a:fillRect/>
            </a:stretch>
          </xdr:blipFill>
          <xdr:spPr>
            <a:xfrm>
              <a:off x="10175273" y="8647200"/>
              <a:ext cx="1663809" cy="1933920"/>
            </a:xfrm>
            <a:prstGeom prst="rect">
              <a:avLst/>
            </a:prstGeom>
          </xdr:spPr>
        </xdr:pic>
      </mc:Fallback>
    </mc:AlternateContent>
    <xdr:clientData/>
  </xdr:oneCellAnchor>
  <xdr:oneCellAnchor>
    <xdr:from>
      <xdr:col>30</xdr:col>
      <xdr:colOff>464880</xdr:colOff>
      <xdr:row>33</xdr:row>
      <xdr:rowOff>32640</xdr:rowOff>
    </xdr:from>
    <xdr:ext cx="385660" cy="432720"/>
    <mc:AlternateContent xmlns:mc="http://schemas.openxmlformats.org/markup-compatibility/2006" xmlns:xdr14="http://schemas.microsoft.com/office/excel/2010/spreadsheetDrawing">
      <mc:Choice Requires="xdr14">
        <xdr:contentPart xmlns:r="http://schemas.openxmlformats.org/officeDocument/2006/relationships" r:id="rId245">
          <xdr14:nvContentPartPr>
            <xdr14:cNvPr id="157" name="Ink 156">
              <a:extLst>
                <a:ext uri="{FF2B5EF4-FFF2-40B4-BE49-F238E27FC236}">
                  <a16:creationId xmlns:a16="http://schemas.microsoft.com/office/drawing/2014/main" id="{00000000-0008-0000-3B00-00009D000000}"/>
                </a:ext>
              </a:extLst>
            </xdr14:cNvPr>
            <xdr14:cNvContentPartPr/>
          </xdr14:nvContentPartPr>
          <xdr14:nvPr macro=""/>
          <xdr14:xfrm>
            <a:off x="10370880" y="10929240"/>
            <a:ext cx="372960" cy="432720"/>
          </xdr14:xfrm>
        </xdr:contentPart>
      </mc:Choice>
      <mc:Fallback xmlns="">
        <xdr:pic>
          <xdr:nvPicPr>
            <xdr:cNvPr id="845" name="Ink 844">
              <a:extLst>
                <a:ext uri="{FF2B5EF4-FFF2-40B4-BE49-F238E27FC236}">
                  <a16:creationId xmlns:a16="http://schemas.microsoft.com/office/drawing/2014/main" id="{D8DA3835-9A12-4147-86D6-0D18D917F3B8}"/>
                </a:ext>
              </a:extLst>
            </xdr:cNvPr>
            <xdr:cNvPicPr/>
          </xdr:nvPicPr>
          <xdr:blipFill>
            <a:blip xmlns:r="http://schemas.openxmlformats.org/officeDocument/2006/relationships" r:embed="rId156"/>
            <a:stretch>
              <a:fillRect/>
            </a:stretch>
          </xdr:blipFill>
          <xdr:spPr>
            <a:xfrm>
              <a:off x="10355400" y="10914120"/>
              <a:ext cx="403560" cy="463320"/>
            </a:xfrm>
            <a:prstGeom prst="rect">
              <a:avLst/>
            </a:prstGeom>
          </xdr:spPr>
        </xdr:pic>
      </mc:Fallback>
    </mc:AlternateContent>
    <xdr:clientData/>
  </xdr:oneCellAnchor>
  <xdr:oneCellAnchor>
    <xdr:from>
      <xdr:col>31</xdr:col>
      <xdr:colOff>249940</xdr:colOff>
      <xdr:row>32</xdr:row>
      <xdr:rowOff>310640</xdr:rowOff>
    </xdr:from>
    <xdr:ext cx="179280" cy="417960"/>
    <mc:AlternateContent xmlns:mc="http://schemas.openxmlformats.org/markup-compatibility/2006" xmlns:xdr14="http://schemas.microsoft.com/office/excel/2010/spreadsheetDrawing">
      <mc:Choice Requires="xdr14">
        <xdr:contentPart xmlns:r="http://schemas.openxmlformats.org/officeDocument/2006/relationships" r:id="rId246">
          <xdr14:nvContentPartPr>
            <xdr14:cNvPr id="158" name="Ink 157">
              <a:extLst>
                <a:ext uri="{FF2B5EF4-FFF2-40B4-BE49-F238E27FC236}">
                  <a16:creationId xmlns:a16="http://schemas.microsoft.com/office/drawing/2014/main" id="{00000000-0008-0000-3B00-00009E000000}"/>
                </a:ext>
              </a:extLst>
            </xdr14:cNvPr>
            <xdr14:cNvContentPartPr/>
          </xdr14:nvContentPartPr>
          <xdr14:nvPr macro=""/>
          <xdr14:xfrm>
            <a:off x="10981440" y="10877040"/>
            <a:ext cx="179280" cy="417960"/>
          </xdr14:xfrm>
        </xdr:contentPart>
      </mc:Choice>
      <mc:Fallback xmlns="">
        <xdr:pic>
          <xdr:nvPicPr>
            <xdr:cNvPr id="846" name="Ink 845">
              <a:extLst>
                <a:ext uri="{FF2B5EF4-FFF2-40B4-BE49-F238E27FC236}">
                  <a16:creationId xmlns:a16="http://schemas.microsoft.com/office/drawing/2014/main" id="{F5542C55-23FC-7746-A18D-02433F993295}"/>
                </a:ext>
              </a:extLst>
            </xdr:cNvPr>
            <xdr:cNvPicPr/>
          </xdr:nvPicPr>
          <xdr:blipFill>
            <a:blip xmlns:r="http://schemas.openxmlformats.org/officeDocument/2006/relationships" r:embed="rId158"/>
            <a:stretch>
              <a:fillRect/>
            </a:stretch>
          </xdr:blipFill>
          <xdr:spPr>
            <a:xfrm>
              <a:off x="10965960" y="10861920"/>
              <a:ext cx="209520" cy="448560"/>
            </a:xfrm>
            <a:prstGeom prst="rect">
              <a:avLst/>
            </a:prstGeom>
          </xdr:spPr>
        </xdr:pic>
      </mc:Fallback>
    </mc:AlternateContent>
    <xdr:clientData/>
  </xdr:oneCellAnchor>
  <xdr:oneCellAnchor>
    <xdr:from>
      <xdr:col>31</xdr:col>
      <xdr:colOff>578620</xdr:colOff>
      <xdr:row>33</xdr:row>
      <xdr:rowOff>240</xdr:rowOff>
    </xdr:from>
    <xdr:ext cx="142560" cy="312120"/>
    <mc:AlternateContent xmlns:mc="http://schemas.openxmlformats.org/markup-compatibility/2006" xmlns:xdr14="http://schemas.microsoft.com/office/excel/2010/spreadsheetDrawing">
      <mc:Choice Requires="xdr14">
        <xdr:contentPart xmlns:r="http://schemas.openxmlformats.org/officeDocument/2006/relationships" r:id="rId247">
          <xdr14:nvContentPartPr>
            <xdr14:cNvPr id="159" name="Ink 158">
              <a:extLst>
                <a:ext uri="{FF2B5EF4-FFF2-40B4-BE49-F238E27FC236}">
                  <a16:creationId xmlns:a16="http://schemas.microsoft.com/office/drawing/2014/main" id="{00000000-0008-0000-3B00-00009F000000}"/>
                </a:ext>
              </a:extLst>
            </xdr14:cNvPr>
            <xdr14:cNvContentPartPr/>
          </xdr14:nvContentPartPr>
          <xdr14:nvPr macro=""/>
          <xdr14:xfrm>
            <a:off x="11310120" y="10896840"/>
            <a:ext cx="142560" cy="312120"/>
          </xdr14:xfrm>
        </xdr:contentPart>
      </mc:Choice>
      <mc:Fallback xmlns="">
        <xdr:pic>
          <xdr:nvPicPr>
            <xdr:cNvPr id="847" name="Ink 846">
              <a:extLst>
                <a:ext uri="{FF2B5EF4-FFF2-40B4-BE49-F238E27FC236}">
                  <a16:creationId xmlns:a16="http://schemas.microsoft.com/office/drawing/2014/main" id="{0AB65B8E-0C91-DB47-9CF1-5C4E5A686963}"/>
                </a:ext>
              </a:extLst>
            </xdr:cNvPr>
            <xdr:cNvPicPr/>
          </xdr:nvPicPr>
          <xdr:blipFill>
            <a:blip xmlns:r="http://schemas.openxmlformats.org/officeDocument/2006/relationships" r:embed="rId160"/>
            <a:stretch>
              <a:fillRect/>
            </a:stretch>
          </xdr:blipFill>
          <xdr:spPr>
            <a:xfrm>
              <a:off x="11295000" y="10881360"/>
              <a:ext cx="172800" cy="342720"/>
            </a:xfrm>
            <a:prstGeom prst="rect">
              <a:avLst/>
            </a:prstGeom>
          </xdr:spPr>
        </xdr:pic>
      </mc:Fallback>
    </mc:AlternateContent>
    <xdr:clientData/>
  </xdr:oneCellAnchor>
  <xdr:oneCellAnchor>
    <xdr:from>
      <xdr:col>32</xdr:col>
      <xdr:colOff>86120</xdr:colOff>
      <xdr:row>32</xdr:row>
      <xdr:rowOff>226400</xdr:rowOff>
    </xdr:from>
    <xdr:ext cx="394560" cy="597240"/>
    <mc:AlternateContent xmlns:mc="http://schemas.openxmlformats.org/markup-compatibility/2006" xmlns:xdr14="http://schemas.microsoft.com/office/excel/2010/spreadsheetDrawing">
      <mc:Choice Requires="xdr14">
        <xdr:contentPart xmlns:r="http://schemas.openxmlformats.org/officeDocument/2006/relationships" r:id="rId248">
          <xdr14:nvContentPartPr>
            <xdr14:cNvPr id="160" name="Ink 159">
              <a:extLst>
                <a:ext uri="{FF2B5EF4-FFF2-40B4-BE49-F238E27FC236}">
                  <a16:creationId xmlns:a16="http://schemas.microsoft.com/office/drawing/2014/main" id="{00000000-0008-0000-3B00-0000A0000000}"/>
                </a:ext>
              </a:extLst>
            </xdr14:cNvPr>
            <xdr14:cNvContentPartPr/>
          </xdr14:nvContentPartPr>
          <xdr14:nvPr macro=""/>
          <xdr14:xfrm>
            <a:off x="11643120" y="10792800"/>
            <a:ext cx="394560" cy="597240"/>
          </xdr14:xfrm>
        </xdr:contentPart>
      </mc:Choice>
      <mc:Fallback xmlns="">
        <xdr:pic>
          <xdr:nvPicPr>
            <xdr:cNvPr id="848" name="Ink 847">
              <a:extLst>
                <a:ext uri="{FF2B5EF4-FFF2-40B4-BE49-F238E27FC236}">
                  <a16:creationId xmlns:a16="http://schemas.microsoft.com/office/drawing/2014/main" id="{8483BBA8-31FE-2343-B0D4-33A52BB895F9}"/>
                </a:ext>
              </a:extLst>
            </xdr:cNvPr>
            <xdr:cNvPicPr/>
          </xdr:nvPicPr>
          <xdr:blipFill>
            <a:blip xmlns:r="http://schemas.openxmlformats.org/officeDocument/2006/relationships" r:embed="rId162"/>
            <a:stretch>
              <a:fillRect/>
            </a:stretch>
          </xdr:blipFill>
          <xdr:spPr>
            <a:xfrm>
              <a:off x="11627640" y="10777680"/>
              <a:ext cx="424800" cy="627840"/>
            </a:xfrm>
            <a:prstGeom prst="rect">
              <a:avLst/>
            </a:prstGeom>
          </xdr:spPr>
        </xdr:pic>
      </mc:Fallback>
    </mc:AlternateContent>
    <xdr:clientData/>
  </xdr:oneCellAnchor>
  <xdr:oneCellAnchor>
    <xdr:from>
      <xdr:col>33</xdr:col>
      <xdr:colOff>708540</xdr:colOff>
      <xdr:row>32</xdr:row>
      <xdr:rowOff>160520</xdr:rowOff>
    </xdr:from>
    <xdr:ext cx="147700" cy="607320"/>
    <mc:AlternateContent xmlns:mc="http://schemas.openxmlformats.org/markup-compatibility/2006" xmlns:xdr14="http://schemas.microsoft.com/office/excel/2010/spreadsheetDrawing">
      <mc:Choice Requires="xdr14">
        <xdr:contentPart xmlns:r="http://schemas.openxmlformats.org/officeDocument/2006/relationships" r:id="rId249">
          <xdr14:nvContentPartPr>
            <xdr14:cNvPr id="161" name="Ink 160">
              <a:extLst>
                <a:ext uri="{FF2B5EF4-FFF2-40B4-BE49-F238E27FC236}">
                  <a16:creationId xmlns:a16="http://schemas.microsoft.com/office/drawing/2014/main" id="{00000000-0008-0000-3B00-0000A1000000}"/>
                </a:ext>
              </a:extLst>
            </xdr14:cNvPr>
            <xdr14:cNvContentPartPr/>
          </xdr14:nvContentPartPr>
          <xdr14:nvPr macro=""/>
          <xdr14:xfrm>
            <a:off x="13091040" y="10726920"/>
            <a:ext cx="135000" cy="607320"/>
          </xdr14:xfrm>
        </xdr:contentPart>
      </mc:Choice>
      <mc:Fallback xmlns="">
        <xdr:pic>
          <xdr:nvPicPr>
            <xdr:cNvPr id="849" name="Ink 848">
              <a:extLst>
                <a:ext uri="{FF2B5EF4-FFF2-40B4-BE49-F238E27FC236}">
                  <a16:creationId xmlns:a16="http://schemas.microsoft.com/office/drawing/2014/main" id="{8E1D23AC-E9AC-BE44-8B42-1397177AEB78}"/>
                </a:ext>
              </a:extLst>
            </xdr:cNvPr>
            <xdr:cNvPicPr/>
          </xdr:nvPicPr>
          <xdr:blipFill>
            <a:blip xmlns:r="http://schemas.openxmlformats.org/officeDocument/2006/relationships" r:embed="rId164"/>
            <a:stretch>
              <a:fillRect/>
            </a:stretch>
          </xdr:blipFill>
          <xdr:spPr>
            <a:xfrm>
              <a:off x="13075920" y="10711440"/>
              <a:ext cx="165600" cy="637920"/>
            </a:xfrm>
            <a:prstGeom prst="rect">
              <a:avLst/>
            </a:prstGeom>
          </xdr:spPr>
        </xdr:pic>
      </mc:Fallback>
    </mc:AlternateContent>
    <xdr:clientData/>
  </xdr:oneCellAnchor>
  <xdr:oneCellAnchor>
    <xdr:from>
      <xdr:col>32</xdr:col>
      <xdr:colOff>264680</xdr:colOff>
      <xdr:row>32</xdr:row>
      <xdr:rowOff>248000</xdr:rowOff>
    </xdr:from>
    <xdr:ext cx="655660" cy="325080"/>
    <mc:AlternateContent xmlns:mc="http://schemas.openxmlformats.org/markup-compatibility/2006" xmlns:xdr14="http://schemas.microsoft.com/office/excel/2010/spreadsheetDrawing">
      <mc:Choice Requires="xdr14">
        <xdr:contentPart xmlns:r="http://schemas.openxmlformats.org/officeDocument/2006/relationships" r:id="rId250">
          <xdr14:nvContentPartPr>
            <xdr14:cNvPr id="162" name="Ink 161">
              <a:extLst>
                <a:ext uri="{FF2B5EF4-FFF2-40B4-BE49-F238E27FC236}">
                  <a16:creationId xmlns:a16="http://schemas.microsoft.com/office/drawing/2014/main" id="{00000000-0008-0000-3B00-0000A2000000}"/>
                </a:ext>
              </a:extLst>
            </xdr14:cNvPr>
            <xdr14:cNvContentPartPr/>
          </xdr14:nvContentPartPr>
          <xdr14:nvPr macro=""/>
          <xdr14:xfrm>
            <a:off x="11821680" y="10814400"/>
            <a:ext cx="642960" cy="325080"/>
          </xdr14:xfrm>
        </xdr:contentPart>
      </mc:Choice>
      <mc:Fallback xmlns="">
        <xdr:pic>
          <xdr:nvPicPr>
            <xdr:cNvPr id="850" name="Ink 849">
              <a:extLst>
                <a:ext uri="{FF2B5EF4-FFF2-40B4-BE49-F238E27FC236}">
                  <a16:creationId xmlns:a16="http://schemas.microsoft.com/office/drawing/2014/main" id="{7DB935A0-CA05-8346-97AF-AA683ADDAEBD}"/>
                </a:ext>
              </a:extLst>
            </xdr:cNvPr>
            <xdr:cNvPicPr/>
          </xdr:nvPicPr>
          <xdr:blipFill>
            <a:blip xmlns:r="http://schemas.openxmlformats.org/officeDocument/2006/relationships" r:embed="rId166"/>
            <a:stretch>
              <a:fillRect/>
            </a:stretch>
          </xdr:blipFill>
          <xdr:spPr>
            <a:xfrm>
              <a:off x="11814120" y="10807200"/>
              <a:ext cx="658080" cy="340200"/>
            </a:xfrm>
            <a:prstGeom prst="rect">
              <a:avLst/>
            </a:prstGeom>
          </xdr:spPr>
        </xdr:pic>
      </mc:Fallback>
    </mc:AlternateContent>
    <xdr:clientData/>
  </xdr:oneCellAnchor>
  <xdr:oneCellAnchor>
    <xdr:from>
      <xdr:col>33</xdr:col>
      <xdr:colOff>247740</xdr:colOff>
      <xdr:row>32</xdr:row>
      <xdr:rowOff>189320</xdr:rowOff>
    </xdr:from>
    <xdr:ext cx="262800" cy="438480"/>
    <mc:AlternateContent xmlns:mc="http://schemas.openxmlformats.org/markup-compatibility/2006" xmlns:xdr14="http://schemas.microsoft.com/office/excel/2010/spreadsheetDrawing">
      <mc:Choice Requires="xdr14">
        <xdr:contentPart xmlns:r="http://schemas.openxmlformats.org/officeDocument/2006/relationships" r:id="rId251">
          <xdr14:nvContentPartPr>
            <xdr14:cNvPr id="163" name="Ink 162">
              <a:extLst>
                <a:ext uri="{FF2B5EF4-FFF2-40B4-BE49-F238E27FC236}">
                  <a16:creationId xmlns:a16="http://schemas.microsoft.com/office/drawing/2014/main" id="{00000000-0008-0000-3B00-0000A3000000}"/>
                </a:ext>
              </a:extLst>
            </xdr14:cNvPr>
            <xdr14:cNvContentPartPr/>
          </xdr14:nvContentPartPr>
          <xdr14:nvPr macro=""/>
          <xdr14:xfrm>
            <a:off x="12630240" y="10755720"/>
            <a:ext cx="262800" cy="438480"/>
          </xdr14:xfrm>
        </xdr:contentPart>
      </mc:Choice>
      <mc:Fallback xmlns="">
        <xdr:pic>
          <xdr:nvPicPr>
            <xdr:cNvPr id="851" name="Ink 850">
              <a:extLst>
                <a:ext uri="{FF2B5EF4-FFF2-40B4-BE49-F238E27FC236}">
                  <a16:creationId xmlns:a16="http://schemas.microsoft.com/office/drawing/2014/main" id="{73ED3462-07C2-F140-9B36-5AFB390D6320}"/>
                </a:ext>
              </a:extLst>
            </xdr:cNvPr>
            <xdr:cNvPicPr/>
          </xdr:nvPicPr>
          <xdr:blipFill>
            <a:blip xmlns:r="http://schemas.openxmlformats.org/officeDocument/2006/relationships" r:embed="rId168"/>
            <a:stretch>
              <a:fillRect/>
            </a:stretch>
          </xdr:blipFill>
          <xdr:spPr>
            <a:xfrm>
              <a:off x="12615120" y="10740240"/>
              <a:ext cx="293040" cy="468720"/>
            </a:xfrm>
            <a:prstGeom prst="rect">
              <a:avLst/>
            </a:prstGeom>
          </xdr:spPr>
        </xdr:pic>
      </mc:Fallback>
    </mc:AlternateContent>
    <xdr:clientData/>
  </xdr:oneCellAnchor>
  <xdr:oneCellAnchor>
    <xdr:from>
      <xdr:col>32</xdr:col>
      <xdr:colOff>466640</xdr:colOff>
      <xdr:row>38</xdr:row>
      <xdr:rowOff>20360</xdr:rowOff>
    </xdr:from>
    <xdr:ext cx="624700" cy="363960"/>
    <mc:AlternateContent xmlns:mc="http://schemas.openxmlformats.org/markup-compatibility/2006" xmlns:xdr14="http://schemas.microsoft.com/office/excel/2010/spreadsheetDrawing">
      <mc:Choice Requires="xdr14">
        <xdr:contentPart xmlns:r="http://schemas.openxmlformats.org/officeDocument/2006/relationships" r:id="rId252">
          <xdr14:nvContentPartPr>
            <xdr14:cNvPr id="164" name="Ink 163">
              <a:extLst>
                <a:ext uri="{FF2B5EF4-FFF2-40B4-BE49-F238E27FC236}">
                  <a16:creationId xmlns:a16="http://schemas.microsoft.com/office/drawing/2014/main" id="{00000000-0008-0000-3B00-0000A4000000}"/>
                </a:ext>
              </a:extLst>
            </xdr14:cNvPr>
            <xdr14:cNvContentPartPr/>
          </xdr14:nvContentPartPr>
          <xdr14:nvPr macro=""/>
          <xdr14:xfrm>
            <a:off x="12023640" y="12567960"/>
            <a:ext cx="612000" cy="363960"/>
          </xdr14:xfrm>
        </xdr:contentPart>
      </mc:Choice>
      <mc:Fallback xmlns="">
        <xdr:pic>
          <xdr:nvPicPr>
            <xdr:cNvPr id="852" name="Ink 851">
              <a:extLst>
                <a:ext uri="{FF2B5EF4-FFF2-40B4-BE49-F238E27FC236}">
                  <a16:creationId xmlns:a16="http://schemas.microsoft.com/office/drawing/2014/main" id="{A42DB8C8-30F4-194E-8021-9224C9573925}"/>
                </a:ext>
              </a:extLst>
            </xdr:cNvPr>
            <xdr:cNvPicPr/>
          </xdr:nvPicPr>
          <xdr:blipFill>
            <a:blip xmlns:r="http://schemas.openxmlformats.org/officeDocument/2006/relationships" r:embed="rId170"/>
            <a:stretch>
              <a:fillRect/>
            </a:stretch>
          </xdr:blipFill>
          <xdr:spPr>
            <a:xfrm>
              <a:off x="12016076" y="12560400"/>
              <a:ext cx="627129" cy="379080"/>
            </a:xfrm>
            <a:prstGeom prst="rect">
              <a:avLst/>
            </a:prstGeom>
          </xdr:spPr>
        </xdr:pic>
      </mc:Fallback>
    </mc:AlternateContent>
    <xdr:clientData/>
  </xdr:oneCellAnchor>
  <xdr:oneCellAnchor>
    <xdr:from>
      <xdr:col>33</xdr:col>
      <xdr:colOff>399300</xdr:colOff>
      <xdr:row>38</xdr:row>
      <xdr:rowOff>37640</xdr:rowOff>
    </xdr:from>
    <xdr:ext cx="246960" cy="402840"/>
    <mc:AlternateContent xmlns:mc="http://schemas.openxmlformats.org/markup-compatibility/2006" xmlns:xdr14="http://schemas.microsoft.com/office/excel/2010/spreadsheetDrawing">
      <mc:Choice Requires="xdr14">
        <xdr:contentPart xmlns:r="http://schemas.openxmlformats.org/officeDocument/2006/relationships" r:id="rId253">
          <xdr14:nvContentPartPr>
            <xdr14:cNvPr id="165" name="Ink 164">
              <a:extLst>
                <a:ext uri="{FF2B5EF4-FFF2-40B4-BE49-F238E27FC236}">
                  <a16:creationId xmlns:a16="http://schemas.microsoft.com/office/drawing/2014/main" id="{00000000-0008-0000-3B00-0000A5000000}"/>
                </a:ext>
              </a:extLst>
            </xdr14:cNvPr>
            <xdr14:cNvContentPartPr/>
          </xdr14:nvContentPartPr>
          <xdr14:nvPr macro=""/>
          <xdr14:xfrm>
            <a:off x="12781800" y="12585240"/>
            <a:ext cx="246960" cy="402840"/>
          </xdr14:xfrm>
        </xdr:contentPart>
      </mc:Choice>
      <mc:Fallback xmlns="">
        <xdr:pic>
          <xdr:nvPicPr>
            <xdr:cNvPr id="853" name="Ink 852">
              <a:extLst>
                <a:ext uri="{FF2B5EF4-FFF2-40B4-BE49-F238E27FC236}">
                  <a16:creationId xmlns:a16="http://schemas.microsoft.com/office/drawing/2014/main" id="{AB55BF35-F439-9341-B6BF-AB1A94F6B729}"/>
                </a:ext>
              </a:extLst>
            </xdr:cNvPr>
            <xdr:cNvPicPr/>
          </xdr:nvPicPr>
          <xdr:blipFill>
            <a:blip xmlns:r="http://schemas.openxmlformats.org/officeDocument/2006/relationships" r:embed="rId172"/>
            <a:stretch>
              <a:fillRect/>
            </a:stretch>
          </xdr:blipFill>
          <xdr:spPr>
            <a:xfrm>
              <a:off x="12766680" y="12570120"/>
              <a:ext cx="277560" cy="433440"/>
            </a:xfrm>
            <a:prstGeom prst="rect">
              <a:avLst/>
            </a:prstGeom>
          </xdr:spPr>
        </xdr:pic>
      </mc:Fallback>
    </mc:AlternateContent>
    <xdr:clientData/>
  </xdr:oneCellAnchor>
  <xdr:oneCellAnchor>
    <xdr:from>
      <xdr:col>30</xdr:col>
      <xdr:colOff>351480</xdr:colOff>
      <xdr:row>37</xdr:row>
      <xdr:rowOff>100360</xdr:rowOff>
    </xdr:from>
    <xdr:ext cx="3331120" cy="890640"/>
    <mc:AlternateContent xmlns:mc="http://schemas.openxmlformats.org/markup-compatibility/2006" xmlns:xdr14="http://schemas.microsoft.com/office/excel/2010/spreadsheetDrawing">
      <mc:Choice Requires="xdr14">
        <xdr:contentPart xmlns:r="http://schemas.openxmlformats.org/officeDocument/2006/relationships" r:id="rId254">
          <xdr14:nvContentPartPr>
            <xdr14:cNvPr id="166" name="Ink 165">
              <a:extLst>
                <a:ext uri="{FF2B5EF4-FFF2-40B4-BE49-F238E27FC236}">
                  <a16:creationId xmlns:a16="http://schemas.microsoft.com/office/drawing/2014/main" id="{00000000-0008-0000-3B00-0000A6000000}"/>
                </a:ext>
              </a:extLst>
            </xdr14:cNvPr>
            <xdr14:cNvContentPartPr/>
          </xdr14:nvContentPartPr>
          <xdr14:nvPr macro=""/>
          <xdr14:xfrm>
            <a:off x="10257480" y="12317760"/>
            <a:ext cx="3280320" cy="890640"/>
          </xdr14:xfrm>
        </xdr:contentPart>
      </mc:Choice>
      <mc:Fallback xmlns="">
        <xdr:pic>
          <xdr:nvPicPr>
            <xdr:cNvPr id="854" name="Ink 853">
              <a:extLst>
                <a:ext uri="{FF2B5EF4-FFF2-40B4-BE49-F238E27FC236}">
                  <a16:creationId xmlns:a16="http://schemas.microsoft.com/office/drawing/2014/main" id="{5EFF5A07-6E50-3C43-ADE9-FB4A3E0D7622}"/>
                </a:ext>
              </a:extLst>
            </xdr:cNvPr>
            <xdr:cNvPicPr/>
          </xdr:nvPicPr>
          <xdr:blipFill>
            <a:blip xmlns:r="http://schemas.openxmlformats.org/officeDocument/2006/relationships" r:embed="rId174"/>
            <a:stretch>
              <a:fillRect/>
            </a:stretch>
          </xdr:blipFill>
          <xdr:spPr>
            <a:xfrm>
              <a:off x="10242592" y="12302280"/>
              <a:ext cx="3310450" cy="921240"/>
            </a:xfrm>
            <a:prstGeom prst="rect">
              <a:avLst/>
            </a:prstGeom>
          </xdr:spPr>
        </xdr:pic>
      </mc:Fallback>
    </mc:AlternateContent>
    <xdr:clientData/>
  </xdr:oneCellAnchor>
  <xdr:oneCellAnchor>
    <xdr:from>
      <xdr:col>30</xdr:col>
      <xdr:colOff>174000</xdr:colOff>
      <xdr:row>36</xdr:row>
      <xdr:rowOff>169560</xdr:rowOff>
    </xdr:from>
    <xdr:ext cx="3758800" cy="1600560"/>
    <mc:AlternateContent xmlns:mc="http://schemas.openxmlformats.org/markup-compatibility/2006" xmlns:xdr14="http://schemas.microsoft.com/office/excel/2010/spreadsheetDrawing">
      <mc:Choice Requires="xdr14">
        <xdr:contentPart xmlns:r="http://schemas.openxmlformats.org/officeDocument/2006/relationships" r:id="rId255">
          <xdr14:nvContentPartPr>
            <xdr14:cNvPr id="167" name="Ink 166">
              <a:extLst>
                <a:ext uri="{FF2B5EF4-FFF2-40B4-BE49-F238E27FC236}">
                  <a16:creationId xmlns:a16="http://schemas.microsoft.com/office/drawing/2014/main" id="{00000000-0008-0000-3B00-0000A7000000}"/>
                </a:ext>
              </a:extLst>
            </xdr14:cNvPr>
            <xdr14:cNvContentPartPr/>
          </xdr14:nvContentPartPr>
          <xdr14:nvPr macro=""/>
          <xdr14:xfrm>
            <a:off x="10080000" y="12056760"/>
            <a:ext cx="3708000" cy="1600560"/>
          </xdr14:xfrm>
        </xdr:contentPart>
      </mc:Choice>
      <mc:Fallback xmlns="">
        <xdr:pic>
          <xdr:nvPicPr>
            <xdr:cNvPr id="855" name="Ink 854">
              <a:extLst>
                <a:ext uri="{FF2B5EF4-FFF2-40B4-BE49-F238E27FC236}">
                  <a16:creationId xmlns:a16="http://schemas.microsoft.com/office/drawing/2014/main" id="{33C156E3-D036-BC48-8258-E18491436265}"/>
                </a:ext>
              </a:extLst>
            </xdr:cNvPr>
            <xdr:cNvPicPr/>
          </xdr:nvPicPr>
          <xdr:blipFill>
            <a:blip xmlns:r="http://schemas.openxmlformats.org/officeDocument/2006/relationships" r:embed="rId176"/>
            <a:stretch>
              <a:fillRect/>
            </a:stretch>
          </xdr:blipFill>
          <xdr:spPr>
            <a:xfrm>
              <a:off x="10044360" y="11985120"/>
              <a:ext cx="3779640" cy="1744200"/>
            </a:xfrm>
            <a:prstGeom prst="rect">
              <a:avLst/>
            </a:prstGeom>
          </xdr:spPr>
        </xdr:pic>
      </mc:Fallback>
    </mc:AlternateContent>
    <xdr:clientData/>
  </xdr:oneCellAnchor>
  <xdr:oneCellAnchor>
    <xdr:from>
      <xdr:col>36</xdr:col>
      <xdr:colOff>781680</xdr:colOff>
      <xdr:row>6</xdr:row>
      <xdr:rowOff>147480</xdr:rowOff>
    </xdr:from>
    <xdr:ext cx="1242920" cy="603000"/>
    <mc:AlternateContent xmlns:mc="http://schemas.openxmlformats.org/markup-compatibility/2006" xmlns:xdr14="http://schemas.microsoft.com/office/excel/2010/spreadsheetDrawing">
      <mc:Choice Requires="xdr14">
        <xdr:contentPart xmlns:r="http://schemas.openxmlformats.org/officeDocument/2006/relationships" r:id="rId256">
          <xdr14:nvContentPartPr>
            <xdr14:cNvPr id="168" name="Ink 167">
              <a:extLst>
                <a:ext uri="{FF2B5EF4-FFF2-40B4-BE49-F238E27FC236}">
                  <a16:creationId xmlns:a16="http://schemas.microsoft.com/office/drawing/2014/main" id="{00000000-0008-0000-3B00-0000A8000000}"/>
                </a:ext>
              </a:extLst>
            </xdr14:cNvPr>
            <xdr14:cNvContentPartPr/>
          </xdr14:nvContentPartPr>
          <xdr14:nvPr macro=""/>
          <xdr14:xfrm>
            <a:off x="10687680" y="2128680"/>
            <a:ext cx="1217520" cy="603000"/>
          </xdr14:xfrm>
        </xdr:contentPart>
      </mc:Choice>
      <mc:Fallback xmlns="">
        <xdr:pic>
          <xdr:nvPicPr>
            <xdr:cNvPr id="856" name="Ink 855">
              <a:extLst>
                <a:ext uri="{FF2B5EF4-FFF2-40B4-BE49-F238E27FC236}">
                  <a16:creationId xmlns:a16="http://schemas.microsoft.com/office/drawing/2014/main" id="{2B2050F7-6D8C-224E-A960-6FC01A265526}"/>
                </a:ext>
              </a:extLst>
            </xdr:cNvPr>
            <xdr:cNvPicPr/>
          </xdr:nvPicPr>
          <xdr:blipFill>
            <a:blip xmlns:r="http://schemas.openxmlformats.org/officeDocument/2006/relationships" r:embed="rId126"/>
            <a:stretch>
              <a:fillRect/>
            </a:stretch>
          </xdr:blipFill>
          <xdr:spPr>
            <a:xfrm>
              <a:off x="10680275" y="2121120"/>
              <a:ext cx="1232329" cy="618120"/>
            </a:xfrm>
            <a:prstGeom prst="rect">
              <a:avLst/>
            </a:prstGeom>
          </xdr:spPr>
        </xdr:pic>
      </mc:Fallback>
    </mc:AlternateContent>
    <xdr:clientData/>
  </xdr:oneCellAnchor>
  <xdr:oneCellAnchor>
    <xdr:from>
      <xdr:col>37</xdr:col>
      <xdr:colOff>162100</xdr:colOff>
      <xdr:row>9</xdr:row>
      <xdr:rowOff>142200</xdr:rowOff>
    </xdr:from>
    <xdr:ext cx="1867160" cy="1737720"/>
    <mc:AlternateContent xmlns:mc="http://schemas.openxmlformats.org/markup-compatibility/2006" xmlns:xdr14="http://schemas.microsoft.com/office/excel/2010/spreadsheetDrawing">
      <mc:Choice Requires="xdr14">
        <xdr:contentPart xmlns:r="http://schemas.openxmlformats.org/officeDocument/2006/relationships" r:id="rId257">
          <xdr14:nvContentPartPr>
            <xdr14:cNvPr id="169" name="Ink 168">
              <a:extLst>
                <a:ext uri="{FF2B5EF4-FFF2-40B4-BE49-F238E27FC236}">
                  <a16:creationId xmlns:a16="http://schemas.microsoft.com/office/drawing/2014/main" id="{00000000-0008-0000-3B00-0000A9000000}"/>
                </a:ext>
              </a:extLst>
            </xdr14:cNvPr>
            <xdr14:cNvContentPartPr/>
          </xdr14:nvContentPartPr>
          <xdr14:nvPr macro=""/>
          <xdr14:xfrm>
            <a:off x="10893600" y="3114000"/>
            <a:ext cx="1841760" cy="1737720"/>
          </xdr14:xfrm>
        </xdr:contentPart>
      </mc:Choice>
      <mc:Fallback xmlns="">
        <xdr:pic>
          <xdr:nvPicPr>
            <xdr:cNvPr id="858" name="Ink 857">
              <a:extLst>
                <a:ext uri="{FF2B5EF4-FFF2-40B4-BE49-F238E27FC236}">
                  <a16:creationId xmlns:a16="http://schemas.microsoft.com/office/drawing/2014/main" id="{A23750F9-0E9D-994D-B381-B977967B819D}"/>
                </a:ext>
              </a:extLst>
            </xdr:cNvPr>
            <xdr:cNvPicPr/>
          </xdr:nvPicPr>
          <xdr:blipFill>
            <a:blip xmlns:r="http://schemas.openxmlformats.org/officeDocument/2006/relationships" r:embed="rId128"/>
            <a:stretch>
              <a:fillRect/>
            </a:stretch>
          </xdr:blipFill>
          <xdr:spPr>
            <a:xfrm>
              <a:off x="10878332" y="3098880"/>
              <a:ext cx="1871941" cy="1768320"/>
            </a:xfrm>
            <a:prstGeom prst="rect">
              <a:avLst/>
            </a:prstGeom>
          </xdr:spPr>
        </xdr:pic>
      </mc:Fallback>
    </mc:AlternateContent>
    <xdr:clientData/>
  </xdr:oneCellAnchor>
  <xdr:oneCellAnchor>
    <xdr:from>
      <xdr:col>37</xdr:col>
      <xdr:colOff>20620</xdr:colOff>
      <xdr:row>15</xdr:row>
      <xdr:rowOff>95640</xdr:rowOff>
    </xdr:from>
    <xdr:ext cx="1731800" cy="838800"/>
    <mc:AlternateContent xmlns:mc="http://schemas.openxmlformats.org/markup-compatibility/2006" xmlns:xdr14="http://schemas.microsoft.com/office/excel/2010/spreadsheetDrawing">
      <mc:Choice Requires="xdr14">
        <xdr:contentPart xmlns:r="http://schemas.openxmlformats.org/officeDocument/2006/relationships" r:id="rId258">
          <xdr14:nvContentPartPr>
            <xdr14:cNvPr id="170" name="Ink 169">
              <a:extLst>
                <a:ext uri="{FF2B5EF4-FFF2-40B4-BE49-F238E27FC236}">
                  <a16:creationId xmlns:a16="http://schemas.microsoft.com/office/drawing/2014/main" id="{00000000-0008-0000-3B00-0000AA000000}"/>
                </a:ext>
              </a:extLst>
            </xdr14:cNvPr>
            <xdr14:cNvContentPartPr/>
          </xdr14:nvContentPartPr>
          <xdr14:nvPr macro=""/>
          <xdr14:xfrm>
            <a:off x="10752120" y="5048640"/>
            <a:ext cx="1706400" cy="838800"/>
          </xdr14:xfrm>
        </xdr:contentPart>
      </mc:Choice>
      <mc:Fallback xmlns="">
        <xdr:pic>
          <xdr:nvPicPr>
            <xdr:cNvPr id="859" name="Ink 858">
              <a:extLst>
                <a:ext uri="{FF2B5EF4-FFF2-40B4-BE49-F238E27FC236}">
                  <a16:creationId xmlns:a16="http://schemas.microsoft.com/office/drawing/2014/main" id="{74C1D327-E268-7945-88A9-5C1B5A560666}"/>
                </a:ext>
              </a:extLst>
            </xdr:cNvPr>
            <xdr:cNvPicPr/>
          </xdr:nvPicPr>
          <xdr:blipFill>
            <a:blip xmlns:r="http://schemas.openxmlformats.org/officeDocument/2006/relationships" r:embed="rId132"/>
            <a:stretch>
              <a:fillRect/>
            </a:stretch>
          </xdr:blipFill>
          <xdr:spPr>
            <a:xfrm>
              <a:off x="10737000" y="5033520"/>
              <a:ext cx="1737000" cy="869400"/>
            </a:xfrm>
            <a:prstGeom prst="rect">
              <a:avLst/>
            </a:prstGeom>
          </xdr:spPr>
        </xdr:pic>
      </mc:Fallback>
    </mc:AlternateContent>
    <xdr:clientData/>
  </xdr:oneCellAnchor>
  <xdr:oneCellAnchor>
    <xdr:from>
      <xdr:col>39</xdr:col>
      <xdr:colOff>86460</xdr:colOff>
      <xdr:row>15</xdr:row>
      <xdr:rowOff>283200</xdr:rowOff>
    </xdr:from>
    <xdr:ext cx="774820" cy="435960"/>
    <mc:AlternateContent xmlns:mc="http://schemas.openxmlformats.org/markup-compatibility/2006" xmlns:xdr14="http://schemas.microsoft.com/office/excel/2010/spreadsheetDrawing">
      <mc:Choice Requires="xdr14">
        <xdr:contentPart xmlns:r="http://schemas.openxmlformats.org/officeDocument/2006/relationships" r:id="rId259">
          <xdr14:nvContentPartPr>
            <xdr14:cNvPr id="171" name="Ink 170">
              <a:extLst>
                <a:ext uri="{FF2B5EF4-FFF2-40B4-BE49-F238E27FC236}">
                  <a16:creationId xmlns:a16="http://schemas.microsoft.com/office/drawing/2014/main" id="{00000000-0008-0000-3B00-0000AB000000}"/>
                </a:ext>
              </a:extLst>
            </xdr14:cNvPr>
            <xdr14:cNvContentPartPr/>
          </xdr14:nvContentPartPr>
          <xdr14:nvPr macro=""/>
          <xdr14:xfrm>
            <a:off x="12468960" y="5236200"/>
            <a:ext cx="762120" cy="435960"/>
          </xdr14:xfrm>
        </xdr:contentPart>
      </mc:Choice>
      <mc:Fallback xmlns="">
        <xdr:pic>
          <xdr:nvPicPr>
            <xdr:cNvPr id="860" name="Ink 859">
              <a:extLst>
                <a:ext uri="{FF2B5EF4-FFF2-40B4-BE49-F238E27FC236}">
                  <a16:creationId xmlns:a16="http://schemas.microsoft.com/office/drawing/2014/main" id="{7F1AB7D9-27E4-6141-B3A8-EAA8F810F82E}"/>
                </a:ext>
              </a:extLst>
            </xdr:cNvPr>
            <xdr:cNvPicPr/>
          </xdr:nvPicPr>
          <xdr:blipFill>
            <a:blip xmlns:r="http://schemas.openxmlformats.org/officeDocument/2006/relationships" r:embed="rId134"/>
            <a:stretch>
              <a:fillRect/>
            </a:stretch>
          </xdr:blipFill>
          <xdr:spPr>
            <a:xfrm>
              <a:off x="12461526" y="5228640"/>
              <a:ext cx="776633" cy="451080"/>
            </a:xfrm>
            <a:prstGeom prst="rect">
              <a:avLst/>
            </a:prstGeom>
          </xdr:spPr>
        </xdr:pic>
      </mc:Fallback>
    </mc:AlternateContent>
    <xdr:clientData/>
  </xdr:oneCellAnchor>
  <xdr:oneCellAnchor>
    <xdr:from>
      <xdr:col>40</xdr:col>
      <xdr:colOff>96160</xdr:colOff>
      <xdr:row>15</xdr:row>
      <xdr:rowOff>130560</xdr:rowOff>
    </xdr:from>
    <xdr:ext cx="282960" cy="455760"/>
    <mc:AlternateContent xmlns:mc="http://schemas.openxmlformats.org/markup-compatibility/2006" xmlns:xdr14="http://schemas.microsoft.com/office/excel/2010/spreadsheetDrawing">
      <mc:Choice Requires="xdr14">
        <xdr:contentPart xmlns:r="http://schemas.openxmlformats.org/officeDocument/2006/relationships" r:id="rId260">
          <xdr14:nvContentPartPr>
            <xdr14:cNvPr id="172" name="Ink 171">
              <a:extLst>
                <a:ext uri="{FF2B5EF4-FFF2-40B4-BE49-F238E27FC236}">
                  <a16:creationId xmlns:a16="http://schemas.microsoft.com/office/drawing/2014/main" id="{00000000-0008-0000-3B00-0000AC000000}"/>
                </a:ext>
              </a:extLst>
            </xdr14:cNvPr>
            <xdr14:cNvContentPartPr/>
          </xdr14:nvContentPartPr>
          <xdr14:nvPr macro=""/>
          <xdr14:xfrm>
            <a:off x="13304160" y="5083560"/>
            <a:ext cx="282960" cy="455760"/>
          </xdr14:xfrm>
        </xdr:contentPart>
      </mc:Choice>
      <mc:Fallback xmlns="">
        <xdr:pic>
          <xdr:nvPicPr>
            <xdr:cNvPr id="861" name="Ink 860">
              <a:extLst>
                <a:ext uri="{FF2B5EF4-FFF2-40B4-BE49-F238E27FC236}">
                  <a16:creationId xmlns:a16="http://schemas.microsoft.com/office/drawing/2014/main" id="{DA19B3A5-A757-9C40-A125-7E7934015C09}"/>
                </a:ext>
              </a:extLst>
            </xdr:cNvPr>
            <xdr:cNvPicPr/>
          </xdr:nvPicPr>
          <xdr:blipFill>
            <a:blip xmlns:r="http://schemas.openxmlformats.org/officeDocument/2006/relationships" r:embed="rId136"/>
            <a:stretch>
              <a:fillRect/>
            </a:stretch>
          </xdr:blipFill>
          <xdr:spPr>
            <a:xfrm>
              <a:off x="13288680" y="5068440"/>
              <a:ext cx="313560" cy="486360"/>
            </a:xfrm>
            <a:prstGeom prst="rect">
              <a:avLst/>
            </a:prstGeom>
          </xdr:spPr>
        </xdr:pic>
      </mc:Fallback>
    </mc:AlternateContent>
    <xdr:clientData/>
  </xdr:oneCellAnchor>
  <xdr:oneCellAnchor>
    <xdr:from>
      <xdr:col>40</xdr:col>
      <xdr:colOff>464080</xdr:colOff>
      <xdr:row>15</xdr:row>
      <xdr:rowOff>23280</xdr:rowOff>
    </xdr:from>
    <xdr:ext cx="122040" cy="753480"/>
    <mc:AlternateContent xmlns:mc="http://schemas.openxmlformats.org/markup-compatibility/2006" xmlns:xdr14="http://schemas.microsoft.com/office/excel/2010/spreadsheetDrawing">
      <mc:Choice Requires="xdr14">
        <xdr:contentPart xmlns:r="http://schemas.openxmlformats.org/officeDocument/2006/relationships" r:id="rId261">
          <xdr14:nvContentPartPr>
            <xdr14:cNvPr id="173" name="Ink 172">
              <a:extLst>
                <a:ext uri="{FF2B5EF4-FFF2-40B4-BE49-F238E27FC236}">
                  <a16:creationId xmlns:a16="http://schemas.microsoft.com/office/drawing/2014/main" id="{00000000-0008-0000-3B00-0000AD000000}"/>
                </a:ext>
              </a:extLst>
            </xdr14:cNvPr>
            <xdr14:cNvContentPartPr/>
          </xdr14:nvContentPartPr>
          <xdr14:nvPr macro=""/>
          <xdr14:xfrm>
            <a:off x="13672080" y="4976280"/>
            <a:ext cx="122040" cy="753480"/>
          </xdr14:xfrm>
        </xdr:contentPart>
      </mc:Choice>
      <mc:Fallback xmlns="">
        <xdr:pic>
          <xdr:nvPicPr>
            <xdr:cNvPr id="862" name="Ink 861">
              <a:extLst>
                <a:ext uri="{FF2B5EF4-FFF2-40B4-BE49-F238E27FC236}">
                  <a16:creationId xmlns:a16="http://schemas.microsoft.com/office/drawing/2014/main" id="{1B442E13-769E-3740-B48F-642433797EFE}"/>
                </a:ext>
              </a:extLst>
            </xdr:cNvPr>
            <xdr:cNvPicPr/>
          </xdr:nvPicPr>
          <xdr:blipFill>
            <a:blip xmlns:r="http://schemas.openxmlformats.org/officeDocument/2006/relationships" r:embed="rId138"/>
            <a:stretch>
              <a:fillRect/>
            </a:stretch>
          </xdr:blipFill>
          <xdr:spPr>
            <a:xfrm>
              <a:off x="13656960" y="4961160"/>
              <a:ext cx="152280" cy="784080"/>
            </a:xfrm>
            <a:prstGeom prst="rect">
              <a:avLst/>
            </a:prstGeom>
          </xdr:spPr>
        </xdr:pic>
      </mc:Fallback>
    </mc:AlternateContent>
    <xdr:clientData/>
  </xdr:oneCellAnchor>
  <xdr:oneCellAnchor>
    <xdr:from>
      <xdr:col>37</xdr:col>
      <xdr:colOff>131500</xdr:colOff>
      <xdr:row>18</xdr:row>
      <xdr:rowOff>77040</xdr:rowOff>
    </xdr:from>
    <xdr:ext cx="1347580" cy="1518480"/>
    <mc:AlternateContent xmlns:mc="http://schemas.openxmlformats.org/markup-compatibility/2006" xmlns:xdr14="http://schemas.microsoft.com/office/excel/2010/spreadsheetDrawing">
      <mc:Choice Requires="xdr14">
        <xdr:contentPart xmlns:r="http://schemas.openxmlformats.org/officeDocument/2006/relationships" r:id="rId262">
          <xdr14:nvContentPartPr>
            <xdr14:cNvPr id="174" name="Ink 173">
              <a:extLst>
                <a:ext uri="{FF2B5EF4-FFF2-40B4-BE49-F238E27FC236}">
                  <a16:creationId xmlns:a16="http://schemas.microsoft.com/office/drawing/2014/main" id="{00000000-0008-0000-3B00-0000AE000000}"/>
                </a:ext>
              </a:extLst>
            </xdr14:cNvPr>
            <xdr14:cNvContentPartPr/>
          </xdr14:nvContentPartPr>
          <xdr14:nvPr macro=""/>
          <xdr14:xfrm>
            <a:off x="10863000" y="6020640"/>
            <a:ext cx="1334880" cy="1518480"/>
          </xdr14:xfrm>
        </xdr:contentPart>
      </mc:Choice>
      <mc:Fallback xmlns="">
        <xdr:pic>
          <xdr:nvPicPr>
            <xdr:cNvPr id="863" name="Ink 862">
              <a:extLst>
                <a:ext uri="{FF2B5EF4-FFF2-40B4-BE49-F238E27FC236}">
                  <a16:creationId xmlns:a16="http://schemas.microsoft.com/office/drawing/2014/main" id="{B6DB6A4E-E462-C141-8479-DD03261DA896}"/>
                </a:ext>
              </a:extLst>
            </xdr:cNvPr>
            <xdr:cNvPicPr/>
          </xdr:nvPicPr>
          <xdr:blipFill>
            <a:blip xmlns:r="http://schemas.openxmlformats.org/officeDocument/2006/relationships" r:embed="rId140"/>
            <a:stretch>
              <a:fillRect/>
            </a:stretch>
          </xdr:blipFill>
          <xdr:spPr>
            <a:xfrm>
              <a:off x="10848025" y="6005520"/>
              <a:ext cx="1365186" cy="1549080"/>
            </a:xfrm>
            <a:prstGeom prst="rect">
              <a:avLst/>
            </a:prstGeom>
          </xdr:spPr>
        </xdr:pic>
      </mc:Fallback>
    </mc:AlternateContent>
    <xdr:clientData/>
  </xdr:oneCellAnchor>
  <xdr:oneCellAnchor>
    <xdr:from>
      <xdr:col>36</xdr:col>
      <xdr:colOff>680880</xdr:colOff>
      <xdr:row>23</xdr:row>
      <xdr:rowOff>254120</xdr:rowOff>
    </xdr:from>
    <xdr:ext cx="442900" cy="427680"/>
    <mc:AlternateContent xmlns:mc="http://schemas.openxmlformats.org/markup-compatibility/2006" xmlns:xdr14="http://schemas.microsoft.com/office/excel/2010/spreadsheetDrawing">
      <mc:Choice Requires="xdr14">
        <xdr:contentPart xmlns:r="http://schemas.openxmlformats.org/officeDocument/2006/relationships" r:id="rId263">
          <xdr14:nvContentPartPr>
            <xdr14:cNvPr id="175" name="Ink 174">
              <a:extLst>
                <a:ext uri="{FF2B5EF4-FFF2-40B4-BE49-F238E27FC236}">
                  <a16:creationId xmlns:a16="http://schemas.microsoft.com/office/drawing/2014/main" id="{00000000-0008-0000-3B00-0000AF000000}"/>
                </a:ext>
              </a:extLst>
            </xdr14:cNvPr>
            <xdr14:cNvContentPartPr/>
          </xdr14:nvContentPartPr>
          <xdr14:nvPr macro=""/>
          <xdr14:xfrm>
            <a:off x="10586880" y="7848720"/>
            <a:ext cx="430200" cy="427680"/>
          </xdr14:xfrm>
        </xdr:contentPart>
      </mc:Choice>
      <mc:Fallback xmlns="">
        <xdr:pic>
          <xdr:nvPicPr>
            <xdr:cNvPr id="864" name="Ink 863">
              <a:extLst>
                <a:ext uri="{FF2B5EF4-FFF2-40B4-BE49-F238E27FC236}">
                  <a16:creationId xmlns:a16="http://schemas.microsoft.com/office/drawing/2014/main" id="{ECAAF9B0-E3FB-1544-A612-A4F68CF45903}"/>
                </a:ext>
              </a:extLst>
            </xdr:cNvPr>
            <xdr:cNvPicPr/>
          </xdr:nvPicPr>
          <xdr:blipFill>
            <a:blip xmlns:r="http://schemas.openxmlformats.org/officeDocument/2006/relationships" r:embed="rId142"/>
            <a:stretch>
              <a:fillRect/>
            </a:stretch>
          </xdr:blipFill>
          <xdr:spPr>
            <a:xfrm>
              <a:off x="10571760" y="7833600"/>
              <a:ext cx="460800" cy="458280"/>
            </a:xfrm>
            <a:prstGeom prst="rect">
              <a:avLst/>
            </a:prstGeom>
          </xdr:spPr>
        </xdr:pic>
      </mc:Fallback>
    </mc:AlternateContent>
    <xdr:clientData/>
  </xdr:oneCellAnchor>
  <xdr:oneCellAnchor>
    <xdr:from>
      <xdr:col>37</xdr:col>
      <xdr:colOff>429220</xdr:colOff>
      <xdr:row>23</xdr:row>
      <xdr:rowOff>312440</xdr:rowOff>
    </xdr:from>
    <xdr:ext cx="254880" cy="297720"/>
    <mc:AlternateContent xmlns:mc="http://schemas.openxmlformats.org/markup-compatibility/2006" xmlns:xdr14="http://schemas.microsoft.com/office/excel/2010/spreadsheetDrawing">
      <mc:Choice Requires="xdr14">
        <xdr:contentPart xmlns:r="http://schemas.openxmlformats.org/officeDocument/2006/relationships" r:id="rId264">
          <xdr14:nvContentPartPr>
            <xdr14:cNvPr id="176" name="Ink 175">
              <a:extLst>
                <a:ext uri="{FF2B5EF4-FFF2-40B4-BE49-F238E27FC236}">
                  <a16:creationId xmlns:a16="http://schemas.microsoft.com/office/drawing/2014/main" id="{00000000-0008-0000-3B00-0000B0000000}"/>
                </a:ext>
              </a:extLst>
            </xdr14:cNvPr>
            <xdr14:cNvContentPartPr/>
          </xdr14:nvContentPartPr>
          <xdr14:nvPr macro=""/>
          <xdr14:xfrm>
            <a:off x="11160720" y="7907040"/>
            <a:ext cx="254880" cy="297720"/>
          </xdr14:xfrm>
        </xdr:contentPart>
      </mc:Choice>
      <mc:Fallback xmlns="">
        <xdr:pic>
          <xdr:nvPicPr>
            <xdr:cNvPr id="865" name="Ink 864">
              <a:extLst>
                <a:ext uri="{FF2B5EF4-FFF2-40B4-BE49-F238E27FC236}">
                  <a16:creationId xmlns:a16="http://schemas.microsoft.com/office/drawing/2014/main" id="{7A5C54CA-C6F2-A340-92A7-37F3FBB3EC9B}"/>
                </a:ext>
              </a:extLst>
            </xdr:cNvPr>
            <xdr:cNvPicPr/>
          </xdr:nvPicPr>
          <xdr:blipFill>
            <a:blip xmlns:r="http://schemas.openxmlformats.org/officeDocument/2006/relationships" r:embed="rId144"/>
            <a:stretch>
              <a:fillRect/>
            </a:stretch>
          </xdr:blipFill>
          <xdr:spPr>
            <a:xfrm>
              <a:off x="11145240" y="7891920"/>
              <a:ext cx="285480" cy="327960"/>
            </a:xfrm>
            <a:prstGeom prst="rect">
              <a:avLst/>
            </a:prstGeom>
          </xdr:spPr>
        </xdr:pic>
      </mc:Fallback>
    </mc:AlternateContent>
    <xdr:clientData/>
  </xdr:oneCellAnchor>
  <xdr:oneCellAnchor>
    <xdr:from>
      <xdr:col>37</xdr:col>
      <xdr:colOff>800740</xdr:colOff>
      <xdr:row>23</xdr:row>
      <xdr:rowOff>232160</xdr:rowOff>
    </xdr:from>
    <xdr:ext cx="226540" cy="365040"/>
    <mc:AlternateContent xmlns:mc="http://schemas.openxmlformats.org/markup-compatibility/2006" xmlns:xdr14="http://schemas.microsoft.com/office/excel/2010/spreadsheetDrawing">
      <mc:Choice Requires="xdr14">
        <xdr:contentPart xmlns:r="http://schemas.openxmlformats.org/officeDocument/2006/relationships" r:id="rId265">
          <xdr14:nvContentPartPr>
            <xdr14:cNvPr id="177" name="Ink 176">
              <a:extLst>
                <a:ext uri="{FF2B5EF4-FFF2-40B4-BE49-F238E27FC236}">
                  <a16:creationId xmlns:a16="http://schemas.microsoft.com/office/drawing/2014/main" id="{00000000-0008-0000-3B00-0000B1000000}"/>
                </a:ext>
              </a:extLst>
            </xdr14:cNvPr>
            <xdr14:cNvContentPartPr/>
          </xdr14:nvContentPartPr>
          <xdr14:nvPr macro=""/>
          <xdr14:xfrm>
            <a:off x="11532240" y="7826760"/>
            <a:ext cx="213840" cy="365040"/>
          </xdr14:xfrm>
        </xdr:contentPart>
      </mc:Choice>
      <mc:Fallback xmlns="">
        <xdr:pic>
          <xdr:nvPicPr>
            <xdr:cNvPr id="866" name="Ink 865">
              <a:extLst>
                <a:ext uri="{FF2B5EF4-FFF2-40B4-BE49-F238E27FC236}">
                  <a16:creationId xmlns:a16="http://schemas.microsoft.com/office/drawing/2014/main" id="{7938D732-B4ED-C849-A2DF-D2231DF339C0}"/>
                </a:ext>
              </a:extLst>
            </xdr:cNvPr>
            <xdr:cNvPicPr/>
          </xdr:nvPicPr>
          <xdr:blipFill>
            <a:blip xmlns:r="http://schemas.openxmlformats.org/officeDocument/2006/relationships" r:embed="rId146"/>
            <a:stretch>
              <a:fillRect/>
            </a:stretch>
          </xdr:blipFill>
          <xdr:spPr>
            <a:xfrm>
              <a:off x="11517120" y="7811280"/>
              <a:ext cx="244440" cy="395280"/>
            </a:xfrm>
            <a:prstGeom prst="rect">
              <a:avLst/>
            </a:prstGeom>
          </xdr:spPr>
        </xdr:pic>
      </mc:Fallback>
    </mc:AlternateContent>
    <xdr:clientData/>
  </xdr:oneCellAnchor>
  <xdr:oneCellAnchor>
    <xdr:from>
      <xdr:col>38</xdr:col>
      <xdr:colOff>335600</xdr:colOff>
      <xdr:row>23</xdr:row>
      <xdr:rowOff>156920</xdr:rowOff>
    </xdr:from>
    <xdr:ext cx="314640" cy="550800"/>
    <mc:AlternateContent xmlns:mc="http://schemas.openxmlformats.org/markup-compatibility/2006" xmlns:xdr14="http://schemas.microsoft.com/office/excel/2010/spreadsheetDrawing">
      <mc:Choice Requires="xdr14">
        <xdr:contentPart xmlns:r="http://schemas.openxmlformats.org/officeDocument/2006/relationships" r:id="rId266">
          <xdr14:nvContentPartPr>
            <xdr14:cNvPr id="178" name="Ink 177">
              <a:extLst>
                <a:ext uri="{FF2B5EF4-FFF2-40B4-BE49-F238E27FC236}">
                  <a16:creationId xmlns:a16="http://schemas.microsoft.com/office/drawing/2014/main" id="{00000000-0008-0000-3B00-0000B2000000}"/>
                </a:ext>
              </a:extLst>
            </xdr14:cNvPr>
            <xdr14:cNvContentPartPr/>
          </xdr14:nvContentPartPr>
          <xdr14:nvPr macro=""/>
          <xdr14:xfrm>
            <a:off x="11892600" y="7751520"/>
            <a:ext cx="314640" cy="550800"/>
          </xdr14:xfrm>
        </xdr:contentPart>
      </mc:Choice>
      <mc:Fallback xmlns="">
        <xdr:pic>
          <xdr:nvPicPr>
            <xdr:cNvPr id="867" name="Ink 866">
              <a:extLst>
                <a:ext uri="{FF2B5EF4-FFF2-40B4-BE49-F238E27FC236}">
                  <a16:creationId xmlns:a16="http://schemas.microsoft.com/office/drawing/2014/main" id="{51585708-F860-094F-BB4D-9A7AC1932FAE}"/>
                </a:ext>
              </a:extLst>
            </xdr:cNvPr>
            <xdr:cNvPicPr/>
          </xdr:nvPicPr>
          <xdr:blipFill>
            <a:blip xmlns:r="http://schemas.openxmlformats.org/officeDocument/2006/relationships" r:embed="rId148"/>
            <a:stretch>
              <a:fillRect/>
            </a:stretch>
          </xdr:blipFill>
          <xdr:spPr>
            <a:xfrm>
              <a:off x="11877480" y="7736400"/>
              <a:ext cx="344880" cy="581040"/>
            </a:xfrm>
            <a:prstGeom prst="rect">
              <a:avLst/>
            </a:prstGeom>
          </xdr:spPr>
        </xdr:pic>
      </mc:Fallback>
    </mc:AlternateContent>
    <xdr:clientData/>
  </xdr:oneCellAnchor>
  <xdr:oneCellAnchor>
    <xdr:from>
      <xdr:col>40</xdr:col>
      <xdr:colOff>321160</xdr:colOff>
      <xdr:row>23</xdr:row>
      <xdr:rowOff>100760</xdr:rowOff>
    </xdr:from>
    <xdr:ext cx="132840" cy="542880"/>
    <mc:AlternateContent xmlns:mc="http://schemas.openxmlformats.org/markup-compatibility/2006" xmlns:xdr14="http://schemas.microsoft.com/office/excel/2010/spreadsheetDrawing">
      <mc:Choice Requires="xdr14">
        <xdr:contentPart xmlns:r="http://schemas.openxmlformats.org/officeDocument/2006/relationships" r:id="rId267">
          <xdr14:nvContentPartPr>
            <xdr14:cNvPr id="179" name="Ink 178">
              <a:extLst>
                <a:ext uri="{FF2B5EF4-FFF2-40B4-BE49-F238E27FC236}">
                  <a16:creationId xmlns:a16="http://schemas.microsoft.com/office/drawing/2014/main" id="{00000000-0008-0000-3B00-0000B3000000}"/>
                </a:ext>
              </a:extLst>
            </xdr14:cNvPr>
            <xdr14:cNvContentPartPr/>
          </xdr14:nvContentPartPr>
          <xdr14:nvPr macro=""/>
          <xdr14:xfrm>
            <a:off x="13529160" y="7695360"/>
            <a:ext cx="132840" cy="542880"/>
          </xdr14:xfrm>
        </xdr:contentPart>
      </mc:Choice>
      <mc:Fallback xmlns="">
        <xdr:pic>
          <xdr:nvPicPr>
            <xdr:cNvPr id="868" name="Ink 867">
              <a:extLst>
                <a:ext uri="{FF2B5EF4-FFF2-40B4-BE49-F238E27FC236}">
                  <a16:creationId xmlns:a16="http://schemas.microsoft.com/office/drawing/2014/main" id="{3D4AEE5A-F9E8-C64C-BD93-F8DA7C238769}"/>
                </a:ext>
              </a:extLst>
            </xdr:cNvPr>
            <xdr:cNvPicPr/>
          </xdr:nvPicPr>
          <xdr:blipFill>
            <a:blip xmlns:r="http://schemas.openxmlformats.org/officeDocument/2006/relationships" r:embed="rId150"/>
            <a:stretch>
              <a:fillRect/>
            </a:stretch>
          </xdr:blipFill>
          <xdr:spPr>
            <a:xfrm>
              <a:off x="13513680" y="7680240"/>
              <a:ext cx="163440" cy="573480"/>
            </a:xfrm>
            <a:prstGeom prst="rect">
              <a:avLst/>
            </a:prstGeom>
          </xdr:spPr>
        </xdr:pic>
      </mc:Fallback>
    </mc:AlternateContent>
    <xdr:clientData/>
  </xdr:oneCellAnchor>
  <xdr:oneCellAnchor>
    <xdr:from>
      <xdr:col>38</xdr:col>
      <xdr:colOff>554120</xdr:colOff>
      <xdr:row>23</xdr:row>
      <xdr:rowOff>88880</xdr:rowOff>
    </xdr:from>
    <xdr:ext cx="828100" cy="356040"/>
    <mc:AlternateContent xmlns:mc="http://schemas.openxmlformats.org/markup-compatibility/2006" xmlns:xdr14="http://schemas.microsoft.com/office/excel/2010/spreadsheetDrawing">
      <mc:Choice Requires="xdr14">
        <xdr:contentPart xmlns:r="http://schemas.openxmlformats.org/officeDocument/2006/relationships" r:id="rId268">
          <xdr14:nvContentPartPr>
            <xdr14:cNvPr id="180" name="Ink 179">
              <a:extLst>
                <a:ext uri="{FF2B5EF4-FFF2-40B4-BE49-F238E27FC236}">
                  <a16:creationId xmlns:a16="http://schemas.microsoft.com/office/drawing/2014/main" id="{00000000-0008-0000-3B00-0000B4000000}"/>
                </a:ext>
              </a:extLst>
            </xdr14:cNvPr>
            <xdr14:cNvContentPartPr/>
          </xdr14:nvContentPartPr>
          <xdr14:nvPr macro=""/>
          <xdr14:xfrm>
            <a:off x="12111120" y="7683480"/>
            <a:ext cx="815400" cy="356040"/>
          </xdr14:xfrm>
        </xdr:contentPart>
      </mc:Choice>
      <mc:Fallback xmlns="">
        <xdr:pic>
          <xdr:nvPicPr>
            <xdr:cNvPr id="869" name="Ink 868">
              <a:extLst>
                <a:ext uri="{FF2B5EF4-FFF2-40B4-BE49-F238E27FC236}">
                  <a16:creationId xmlns:a16="http://schemas.microsoft.com/office/drawing/2014/main" id="{6C20D9E6-2328-1C43-AC29-AB9227E14C0E}"/>
                </a:ext>
              </a:extLst>
            </xdr:cNvPr>
            <xdr:cNvPicPr/>
          </xdr:nvPicPr>
          <xdr:blipFill>
            <a:blip xmlns:r="http://schemas.openxmlformats.org/officeDocument/2006/relationships" r:embed="rId190"/>
            <a:stretch>
              <a:fillRect/>
            </a:stretch>
          </xdr:blipFill>
          <xdr:spPr>
            <a:xfrm>
              <a:off x="12103560" y="7675920"/>
              <a:ext cx="830520" cy="371160"/>
            </a:xfrm>
            <a:prstGeom prst="rect">
              <a:avLst/>
            </a:prstGeom>
          </xdr:spPr>
        </xdr:pic>
      </mc:Fallback>
    </mc:AlternateContent>
    <xdr:clientData/>
  </xdr:oneCellAnchor>
  <xdr:oneCellAnchor>
    <xdr:from>
      <xdr:col>39</xdr:col>
      <xdr:colOff>696660</xdr:colOff>
      <xdr:row>23</xdr:row>
      <xdr:rowOff>146480</xdr:rowOff>
    </xdr:from>
    <xdr:ext cx="289900" cy="426960"/>
    <mc:AlternateContent xmlns:mc="http://schemas.openxmlformats.org/markup-compatibility/2006" xmlns:xdr14="http://schemas.microsoft.com/office/excel/2010/spreadsheetDrawing">
      <mc:Choice Requires="xdr14">
        <xdr:contentPart xmlns:r="http://schemas.openxmlformats.org/officeDocument/2006/relationships" r:id="rId269">
          <xdr14:nvContentPartPr>
            <xdr14:cNvPr id="181" name="Ink 180">
              <a:extLst>
                <a:ext uri="{FF2B5EF4-FFF2-40B4-BE49-F238E27FC236}">
                  <a16:creationId xmlns:a16="http://schemas.microsoft.com/office/drawing/2014/main" id="{00000000-0008-0000-3B00-0000B5000000}"/>
                </a:ext>
              </a:extLst>
            </xdr14:cNvPr>
            <xdr14:cNvContentPartPr/>
          </xdr14:nvContentPartPr>
          <xdr14:nvPr macro=""/>
          <xdr14:xfrm>
            <a:off x="13079160" y="7741080"/>
            <a:ext cx="277200" cy="426960"/>
          </xdr14:xfrm>
        </xdr:contentPart>
      </mc:Choice>
      <mc:Fallback xmlns="">
        <xdr:pic>
          <xdr:nvPicPr>
            <xdr:cNvPr id="870" name="Ink 869">
              <a:extLst>
                <a:ext uri="{FF2B5EF4-FFF2-40B4-BE49-F238E27FC236}">
                  <a16:creationId xmlns:a16="http://schemas.microsoft.com/office/drawing/2014/main" id="{C3037E1E-28AA-714C-B8B2-D86E6B928B1E}"/>
                </a:ext>
              </a:extLst>
            </xdr:cNvPr>
            <xdr:cNvPicPr/>
          </xdr:nvPicPr>
          <xdr:blipFill>
            <a:blip xmlns:r="http://schemas.openxmlformats.org/officeDocument/2006/relationships" r:embed="rId152"/>
            <a:stretch>
              <a:fillRect/>
            </a:stretch>
          </xdr:blipFill>
          <xdr:spPr>
            <a:xfrm>
              <a:off x="13063680" y="7725960"/>
              <a:ext cx="307800" cy="457560"/>
            </a:xfrm>
            <a:prstGeom prst="rect">
              <a:avLst/>
            </a:prstGeom>
          </xdr:spPr>
        </xdr:pic>
      </mc:Fallback>
    </mc:AlternateContent>
    <xdr:clientData/>
  </xdr:oneCellAnchor>
  <xdr:oneCellAnchor>
    <xdr:from>
      <xdr:col>36</xdr:col>
      <xdr:colOff>284160</xdr:colOff>
      <xdr:row>26</xdr:row>
      <xdr:rowOff>77480</xdr:rowOff>
    </xdr:from>
    <xdr:ext cx="1659080" cy="1903320"/>
    <mc:AlternateContent xmlns:mc="http://schemas.openxmlformats.org/markup-compatibility/2006" xmlns:xdr14="http://schemas.microsoft.com/office/excel/2010/spreadsheetDrawing">
      <mc:Choice Requires="xdr14">
        <xdr:contentPart xmlns:r="http://schemas.openxmlformats.org/officeDocument/2006/relationships" r:id="rId270">
          <xdr14:nvContentPartPr>
            <xdr14:cNvPr id="182" name="Ink 181">
              <a:extLst>
                <a:ext uri="{FF2B5EF4-FFF2-40B4-BE49-F238E27FC236}">
                  <a16:creationId xmlns:a16="http://schemas.microsoft.com/office/drawing/2014/main" id="{00000000-0008-0000-3B00-0000B6000000}"/>
                </a:ext>
              </a:extLst>
            </xdr14:cNvPr>
            <xdr14:cNvContentPartPr/>
          </xdr14:nvContentPartPr>
          <xdr14:nvPr macro=""/>
          <xdr14:xfrm>
            <a:off x="10190160" y="8662680"/>
            <a:ext cx="1633680" cy="1903320"/>
          </xdr14:xfrm>
        </xdr:contentPart>
      </mc:Choice>
      <mc:Fallback xmlns="">
        <xdr:pic>
          <xdr:nvPicPr>
            <xdr:cNvPr id="871" name="Ink 870">
              <a:extLst>
                <a:ext uri="{FF2B5EF4-FFF2-40B4-BE49-F238E27FC236}">
                  <a16:creationId xmlns:a16="http://schemas.microsoft.com/office/drawing/2014/main" id="{6117E989-5EC5-5F44-8FDE-7FD135EA0600}"/>
                </a:ext>
              </a:extLst>
            </xdr:cNvPr>
            <xdr:cNvPicPr/>
          </xdr:nvPicPr>
          <xdr:blipFill>
            <a:blip xmlns:r="http://schemas.openxmlformats.org/officeDocument/2006/relationships" r:embed="rId154"/>
            <a:stretch>
              <a:fillRect/>
            </a:stretch>
          </xdr:blipFill>
          <xdr:spPr>
            <a:xfrm>
              <a:off x="10175273" y="8647200"/>
              <a:ext cx="1663809" cy="1933920"/>
            </a:xfrm>
            <a:prstGeom prst="rect">
              <a:avLst/>
            </a:prstGeom>
          </xdr:spPr>
        </xdr:pic>
      </mc:Fallback>
    </mc:AlternateContent>
    <xdr:clientData/>
  </xdr:oneCellAnchor>
  <xdr:oneCellAnchor>
    <xdr:from>
      <xdr:col>36</xdr:col>
      <xdr:colOff>464880</xdr:colOff>
      <xdr:row>33</xdr:row>
      <xdr:rowOff>32640</xdr:rowOff>
    </xdr:from>
    <xdr:ext cx="385660" cy="432720"/>
    <mc:AlternateContent xmlns:mc="http://schemas.openxmlformats.org/markup-compatibility/2006" xmlns:xdr14="http://schemas.microsoft.com/office/excel/2010/spreadsheetDrawing">
      <mc:Choice Requires="xdr14">
        <xdr:contentPart xmlns:r="http://schemas.openxmlformats.org/officeDocument/2006/relationships" r:id="rId271">
          <xdr14:nvContentPartPr>
            <xdr14:cNvPr id="183" name="Ink 182">
              <a:extLst>
                <a:ext uri="{FF2B5EF4-FFF2-40B4-BE49-F238E27FC236}">
                  <a16:creationId xmlns:a16="http://schemas.microsoft.com/office/drawing/2014/main" id="{00000000-0008-0000-3B00-0000B7000000}"/>
                </a:ext>
              </a:extLst>
            </xdr14:cNvPr>
            <xdr14:cNvContentPartPr/>
          </xdr14:nvContentPartPr>
          <xdr14:nvPr macro=""/>
          <xdr14:xfrm>
            <a:off x="10370880" y="10929240"/>
            <a:ext cx="372960" cy="432720"/>
          </xdr14:xfrm>
        </xdr:contentPart>
      </mc:Choice>
      <mc:Fallback xmlns="">
        <xdr:pic>
          <xdr:nvPicPr>
            <xdr:cNvPr id="872" name="Ink 871">
              <a:extLst>
                <a:ext uri="{FF2B5EF4-FFF2-40B4-BE49-F238E27FC236}">
                  <a16:creationId xmlns:a16="http://schemas.microsoft.com/office/drawing/2014/main" id="{C74F73BA-919C-534C-8288-F12ED4CFE7FC}"/>
                </a:ext>
              </a:extLst>
            </xdr:cNvPr>
            <xdr:cNvPicPr/>
          </xdr:nvPicPr>
          <xdr:blipFill>
            <a:blip xmlns:r="http://schemas.openxmlformats.org/officeDocument/2006/relationships" r:embed="rId156"/>
            <a:stretch>
              <a:fillRect/>
            </a:stretch>
          </xdr:blipFill>
          <xdr:spPr>
            <a:xfrm>
              <a:off x="10355400" y="10914120"/>
              <a:ext cx="403560" cy="463320"/>
            </a:xfrm>
            <a:prstGeom prst="rect">
              <a:avLst/>
            </a:prstGeom>
          </xdr:spPr>
        </xdr:pic>
      </mc:Fallback>
    </mc:AlternateContent>
    <xdr:clientData/>
  </xdr:oneCellAnchor>
  <xdr:oneCellAnchor>
    <xdr:from>
      <xdr:col>37</xdr:col>
      <xdr:colOff>249940</xdr:colOff>
      <xdr:row>32</xdr:row>
      <xdr:rowOff>310640</xdr:rowOff>
    </xdr:from>
    <xdr:ext cx="179280" cy="417960"/>
    <mc:AlternateContent xmlns:mc="http://schemas.openxmlformats.org/markup-compatibility/2006" xmlns:xdr14="http://schemas.microsoft.com/office/excel/2010/spreadsheetDrawing">
      <mc:Choice Requires="xdr14">
        <xdr:contentPart xmlns:r="http://schemas.openxmlformats.org/officeDocument/2006/relationships" r:id="rId272">
          <xdr14:nvContentPartPr>
            <xdr14:cNvPr id="184" name="Ink 183">
              <a:extLst>
                <a:ext uri="{FF2B5EF4-FFF2-40B4-BE49-F238E27FC236}">
                  <a16:creationId xmlns:a16="http://schemas.microsoft.com/office/drawing/2014/main" id="{00000000-0008-0000-3B00-0000B8000000}"/>
                </a:ext>
              </a:extLst>
            </xdr14:cNvPr>
            <xdr14:cNvContentPartPr/>
          </xdr14:nvContentPartPr>
          <xdr14:nvPr macro=""/>
          <xdr14:xfrm>
            <a:off x="10981440" y="10877040"/>
            <a:ext cx="179280" cy="417960"/>
          </xdr14:xfrm>
        </xdr:contentPart>
      </mc:Choice>
      <mc:Fallback xmlns="">
        <xdr:pic>
          <xdr:nvPicPr>
            <xdr:cNvPr id="873" name="Ink 872">
              <a:extLst>
                <a:ext uri="{FF2B5EF4-FFF2-40B4-BE49-F238E27FC236}">
                  <a16:creationId xmlns:a16="http://schemas.microsoft.com/office/drawing/2014/main" id="{774F8D8D-586E-5A4C-AD45-529A428DE013}"/>
                </a:ext>
              </a:extLst>
            </xdr:cNvPr>
            <xdr:cNvPicPr/>
          </xdr:nvPicPr>
          <xdr:blipFill>
            <a:blip xmlns:r="http://schemas.openxmlformats.org/officeDocument/2006/relationships" r:embed="rId158"/>
            <a:stretch>
              <a:fillRect/>
            </a:stretch>
          </xdr:blipFill>
          <xdr:spPr>
            <a:xfrm>
              <a:off x="10965960" y="10861920"/>
              <a:ext cx="209520" cy="448560"/>
            </a:xfrm>
            <a:prstGeom prst="rect">
              <a:avLst/>
            </a:prstGeom>
          </xdr:spPr>
        </xdr:pic>
      </mc:Fallback>
    </mc:AlternateContent>
    <xdr:clientData/>
  </xdr:oneCellAnchor>
  <xdr:oneCellAnchor>
    <xdr:from>
      <xdr:col>37</xdr:col>
      <xdr:colOff>578620</xdr:colOff>
      <xdr:row>33</xdr:row>
      <xdr:rowOff>240</xdr:rowOff>
    </xdr:from>
    <xdr:ext cx="142560" cy="312120"/>
    <mc:AlternateContent xmlns:mc="http://schemas.openxmlformats.org/markup-compatibility/2006" xmlns:xdr14="http://schemas.microsoft.com/office/excel/2010/spreadsheetDrawing">
      <mc:Choice Requires="xdr14">
        <xdr:contentPart xmlns:r="http://schemas.openxmlformats.org/officeDocument/2006/relationships" r:id="rId273">
          <xdr14:nvContentPartPr>
            <xdr14:cNvPr id="185" name="Ink 184">
              <a:extLst>
                <a:ext uri="{FF2B5EF4-FFF2-40B4-BE49-F238E27FC236}">
                  <a16:creationId xmlns:a16="http://schemas.microsoft.com/office/drawing/2014/main" id="{00000000-0008-0000-3B00-0000B9000000}"/>
                </a:ext>
              </a:extLst>
            </xdr14:cNvPr>
            <xdr14:cNvContentPartPr/>
          </xdr14:nvContentPartPr>
          <xdr14:nvPr macro=""/>
          <xdr14:xfrm>
            <a:off x="11310120" y="10896840"/>
            <a:ext cx="142560" cy="312120"/>
          </xdr14:xfrm>
        </xdr:contentPart>
      </mc:Choice>
      <mc:Fallback xmlns="">
        <xdr:pic>
          <xdr:nvPicPr>
            <xdr:cNvPr id="874" name="Ink 873">
              <a:extLst>
                <a:ext uri="{FF2B5EF4-FFF2-40B4-BE49-F238E27FC236}">
                  <a16:creationId xmlns:a16="http://schemas.microsoft.com/office/drawing/2014/main" id="{50ECDC24-F069-B54F-937F-4CC302888159}"/>
                </a:ext>
              </a:extLst>
            </xdr:cNvPr>
            <xdr:cNvPicPr/>
          </xdr:nvPicPr>
          <xdr:blipFill>
            <a:blip xmlns:r="http://schemas.openxmlformats.org/officeDocument/2006/relationships" r:embed="rId160"/>
            <a:stretch>
              <a:fillRect/>
            </a:stretch>
          </xdr:blipFill>
          <xdr:spPr>
            <a:xfrm>
              <a:off x="11295000" y="10881360"/>
              <a:ext cx="172800" cy="342720"/>
            </a:xfrm>
            <a:prstGeom prst="rect">
              <a:avLst/>
            </a:prstGeom>
          </xdr:spPr>
        </xdr:pic>
      </mc:Fallback>
    </mc:AlternateContent>
    <xdr:clientData/>
  </xdr:oneCellAnchor>
  <xdr:oneCellAnchor>
    <xdr:from>
      <xdr:col>38</xdr:col>
      <xdr:colOff>86120</xdr:colOff>
      <xdr:row>32</xdr:row>
      <xdr:rowOff>226400</xdr:rowOff>
    </xdr:from>
    <xdr:ext cx="394560" cy="597240"/>
    <mc:AlternateContent xmlns:mc="http://schemas.openxmlformats.org/markup-compatibility/2006" xmlns:xdr14="http://schemas.microsoft.com/office/excel/2010/spreadsheetDrawing">
      <mc:Choice Requires="xdr14">
        <xdr:contentPart xmlns:r="http://schemas.openxmlformats.org/officeDocument/2006/relationships" r:id="rId274">
          <xdr14:nvContentPartPr>
            <xdr14:cNvPr id="186" name="Ink 185">
              <a:extLst>
                <a:ext uri="{FF2B5EF4-FFF2-40B4-BE49-F238E27FC236}">
                  <a16:creationId xmlns:a16="http://schemas.microsoft.com/office/drawing/2014/main" id="{00000000-0008-0000-3B00-0000BA000000}"/>
                </a:ext>
              </a:extLst>
            </xdr14:cNvPr>
            <xdr14:cNvContentPartPr/>
          </xdr14:nvContentPartPr>
          <xdr14:nvPr macro=""/>
          <xdr14:xfrm>
            <a:off x="11643120" y="10792800"/>
            <a:ext cx="394560" cy="597240"/>
          </xdr14:xfrm>
        </xdr:contentPart>
      </mc:Choice>
      <mc:Fallback xmlns="">
        <xdr:pic>
          <xdr:nvPicPr>
            <xdr:cNvPr id="875" name="Ink 874">
              <a:extLst>
                <a:ext uri="{FF2B5EF4-FFF2-40B4-BE49-F238E27FC236}">
                  <a16:creationId xmlns:a16="http://schemas.microsoft.com/office/drawing/2014/main" id="{AAB204BF-CCAA-3643-80E1-C40A40E52D43}"/>
                </a:ext>
              </a:extLst>
            </xdr:cNvPr>
            <xdr:cNvPicPr/>
          </xdr:nvPicPr>
          <xdr:blipFill>
            <a:blip xmlns:r="http://schemas.openxmlformats.org/officeDocument/2006/relationships" r:embed="rId162"/>
            <a:stretch>
              <a:fillRect/>
            </a:stretch>
          </xdr:blipFill>
          <xdr:spPr>
            <a:xfrm>
              <a:off x="11627640" y="10777680"/>
              <a:ext cx="424800" cy="627840"/>
            </a:xfrm>
            <a:prstGeom prst="rect">
              <a:avLst/>
            </a:prstGeom>
          </xdr:spPr>
        </xdr:pic>
      </mc:Fallback>
    </mc:AlternateContent>
    <xdr:clientData/>
  </xdr:oneCellAnchor>
  <xdr:oneCellAnchor>
    <xdr:from>
      <xdr:col>39</xdr:col>
      <xdr:colOff>708540</xdr:colOff>
      <xdr:row>32</xdr:row>
      <xdr:rowOff>160520</xdr:rowOff>
    </xdr:from>
    <xdr:ext cx="147700" cy="607320"/>
    <mc:AlternateContent xmlns:mc="http://schemas.openxmlformats.org/markup-compatibility/2006" xmlns:xdr14="http://schemas.microsoft.com/office/excel/2010/spreadsheetDrawing">
      <mc:Choice Requires="xdr14">
        <xdr:contentPart xmlns:r="http://schemas.openxmlformats.org/officeDocument/2006/relationships" r:id="rId275">
          <xdr14:nvContentPartPr>
            <xdr14:cNvPr id="187" name="Ink 186">
              <a:extLst>
                <a:ext uri="{FF2B5EF4-FFF2-40B4-BE49-F238E27FC236}">
                  <a16:creationId xmlns:a16="http://schemas.microsoft.com/office/drawing/2014/main" id="{00000000-0008-0000-3B00-0000BB000000}"/>
                </a:ext>
              </a:extLst>
            </xdr14:cNvPr>
            <xdr14:cNvContentPartPr/>
          </xdr14:nvContentPartPr>
          <xdr14:nvPr macro=""/>
          <xdr14:xfrm>
            <a:off x="13091040" y="10726920"/>
            <a:ext cx="135000" cy="607320"/>
          </xdr14:xfrm>
        </xdr:contentPart>
      </mc:Choice>
      <mc:Fallback xmlns="">
        <xdr:pic>
          <xdr:nvPicPr>
            <xdr:cNvPr id="876" name="Ink 875">
              <a:extLst>
                <a:ext uri="{FF2B5EF4-FFF2-40B4-BE49-F238E27FC236}">
                  <a16:creationId xmlns:a16="http://schemas.microsoft.com/office/drawing/2014/main" id="{B6F4D885-6FFD-9144-A8EE-86C1CF3D852F}"/>
                </a:ext>
              </a:extLst>
            </xdr:cNvPr>
            <xdr:cNvPicPr/>
          </xdr:nvPicPr>
          <xdr:blipFill>
            <a:blip xmlns:r="http://schemas.openxmlformats.org/officeDocument/2006/relationships" r:embed="rId164"/>
            <a:stretch>
              <a:fillRect/>
            </a:stretch>
          </xdr:blipFill>
          <xdr:spPr>
            <a:xfrm>
              <a:off x="13075920" y="10711440"/>
              <a:ext cx="165600" cy="637920"/>
            </a:xfrm>
            <a:prstGeom prst="rect">
              <a:avLst/>
            </a:prstGeom>
          </xdr:spPr>
        </xdr:pic>
      </mc:Fallback>
    </mc:AlternateContent>
    <xdr:clientData/>
  </xdr:oneCellAnchor>
  <xdr:oneCellAnchor>
    <xdr:from>
      <xdr:col>38</xdr:col>
      <xdr:colOff>264680</xdr:colOff>
      <xdr:row>32</xdr:row>
      <xdr:rowOff>248000</xdr:rowOff>
    </xdr:from>
    <xdr:ext cx="655660" cy="325080"/>
    <mc:AlternateContent xmlns:mc="http://schemas.openxmlformats.org/markup-compatibility/2006" xmlns:xdr14="http://schemas.microsoft.com/office/excel/2010/spreadsheetDrawing">
      <mc:Choice Requires="xdr14">
        <xdr:contentPart xmlns:r="http://schemas.openxmlformats.org/officeDocument/2006/relationships" r:id="rId276">
          <xdr14:nvContentPartPr>
            <xdr14:cNvPr id="188" name="Ink 187">
              <a:extLst>
                <a:ext uri="{FF2B5EF4-FFF2-40B4-BE49-F238E27FC236}">
                  <a16:creationId xmlns:a16="http://schemas.microsoft.com/office/drawing/2014/main" id="{00000000-0008-0000-3B00-0000BC000000}"/>
                </a:ext>
              </a:extLst>
            </xdr14:cNvPr>
            <xdr14:cNvContentPartPr/>
          </xdr14:nvContentPartPr>
          <xdr14:nvPr macro=""/>
          <xdr14:xfrm>
            <a:off x="11821680" y="10814400"/>
            <a:ext cx="642960" cy="325080"/>
          </xdr14:xfrm>
        </xdr:contentPart>
      </mc:Choice>
      <mc:Fallback xmlns="">
        <xdr:pic>
          <xdr:nvPicPr>
            <xdr:cNvPr id="877" name="Ink 876">
              <a:extLst>
                <a:ext uri="{FF2B5EF4-FFF2-40B4-BE49-F238E27FC236}">
                  <a16:creationId xmlns:a16="http://schemas.microsoft.com/office/drawing/2014/main" id="{105948C6-F4FA-0047-8D3F-13E2ECBABF22}"/>
                </a:ext>
              </a:extLst>
            </xdr:cNvPr>
            <xdr:cNvPicPr/>
          </xdr:nvPicPr>
          <xdr:blipFill>
            <a:blip xmlns:r="http://schemas.openxmlformats.org/officeDocument/2006/relationships" r:embed="rId166"/>
            <a:stretch>
              <a:fillRect/>
            </a:stretch>
          </xdr:blipFill>
          <xdr:spPr>
            <a:xfrm>
              <a:off x="11814120" y="10807200"/>
              <a:ext cx="658080" cy="340200"/>
            </a:xfrm>
            <a:prstGeom prst="rect">
              <a:avLst/>
            </a:prstGeom>
          </xdr:spPr>
        </xdr:pic>
      </mc:Fallback>
    </mc:AlternateContent>
    <xdr:clientData/>
  </xdr:oneCellAnchor>
  <xdr:oneCellAnchor>
    <xdr:from>
      <xdr:col>39</xdr:col>
      <xdr:colOff>247740</xdr:colOff>
      <xdr:row>32</xdr:row>
      <xdr:rowOff>189320</xdr:rowOff>
    </xdr:from>
    <xdr:ext cx="262800" cy="438480"/>
    <mc:AlternateContent xmlns:mc="http://schemas.openxmlformats.org/markup-compatibility/2006" xmlns:xdr14="http://schemas.microsoft.com/office/excel/2010/spreadsheetDrawing">
      <mc:Choice Requires="xdr14">
        <xdr:contentPart xmlns:r="http://schemas.openxmlformats.org/officeDocument/2006/relationships" r:id="rId277">
          <xdr14:nvContentPartPr>
            <xdr14:cNvPr id="189" name="Ink 188">
              <a:extLst>
                <a:ext uri="{FF2B5EF4-FFF2-40B4-BE49-F238E27FC236}">
                  <a16:creationId xmlns:a16="http://schemas.microsoft.com/office/drawing/2014/main" id="{00000000-0008-0000-3B00-0000BD000000}"/>
                </a:ext>
              </a:extLst>
            </xdr14:cNvPr>
            <xdr14:cNvContentPartPr/>
          </xdr14:nvContentPartPr>
          <xdr14:nvPr macro=""/>
          <xdr14:xfrm>
            <a:off x="12630240" y="10755720"/>
            <a:ext cx="262800" cy="438480"/>
          </xdr14:xfrm>
        </xdr:contentPart>
      </mc:Choice>
      <mc:Fallback xmlns="">
        <xdr:pic>
          <xdr:nvPicPr>
            <xdr:cNvPr id="878" name="Ink 877">
              <a:extLst>
                <a:ext uri="{FF2B5EF4-FFF2-40B4-BE49-F238E27FC236}">
                  <a16:creationId xmlns:a16="http://schemas.microsoft.com/office/drawing/2014/main" id="{C8F61FDD-FA56-BF48-BA74-4A6C72EEEF08}"/>
                </a:ext>
              </a:extLst>
            </xdr:cNvPr>
            <xdr:cNvPicPr/>
          </xdr:nvPicPr>
          <xdr:blipFill>
            <a:blip xmlns:r="http://schemas.openxmlformats.org/officeDocument/2006/relationships" r:embed="rId168"/>
            <a:stretch>
              <a:fillRect/>
            </a:stretch>
          </xdr:blipFill>
          <xdr:spPr>
            <a:xfrm>
              <a:off x="12615120" y="10740240"/>
              <a:ext cx="293040" cy="468720"/>
            </a:xfrm>
            <a:prstGeom prst="rect">
              <a:avLst/>
            </a:prstGeom>
          </xdr:spPr>
        </xdr:pic>
      </mc:Fallback>
    </mc:AlternateContent>
    <xdr:clientData/>
  </xdr:oneCellAnchor>
  <xdr:oneCellAnchor>
    <xdr:from>
      <xdr:col>38</xdr:col>
      <xdr:colOff>466640</xdr:colOff>
      <xdr:row>38</xdr:row>
      <xdr:rowOff>20360</xdr:rowOff>
    </xdr:from>
    <xdr:ext cx="624700" cy="363960"/>
    <mc:AlternateContent xmlns:mc="http://schemas.openxmlformats.org/markup-compatibility/2006" xmlns:xdr14="http://schemas.microsoft.com/office/excel/2010/spreadsheetDrawing">
      <mc:Choice Requires="xdr14">
        <xdr:contentPart xmlns:r="http://schemas.openxmlformats.org/officeDocument/2006/relationships" r:id="rId278">
          <xdr14:nvContentPartPr>
            <xdr14:cNvPr id="190" name="Ink 189">
              <a:extLst>
                <a:ext uri="{FF2B5EF4-FFF2-40B4-BE49-F238E27FC236}">
                  <a16:creationId xmlns:a16="http://schemas.microsoft.com/office/drawing/2014/main" id="{00000000-0008-0000-3B00-0000BE000000}"/>
                </a:ext>
              </a:extLst>
            </xdr14:cNvPr>
            <xdr14:cNvContentPartPr/>
          </xdr14:nvContentPartPr>
          <xdr14:nvPr macro=""/>
          <xdr14:xfrm>
            <a:off x="12023640" y="12567960"/>
            <a:ext cx="612000" cy="363960"/>
          </xdr14:xfrm>
        </xdr:contentPart>
      </mc:Choice>
      <mc:Fallback xmlns="">
        <xdr:pic>
          <xdr:nvPicPr>
            <xdr:cNvPr id="879" name="Ink 878">
              <a:extLst>
                <a:ext uri="{FF2B5EF4-FFF2-40B4-BE49-F238E27FC236}">
                  <a16:creationId xmlns:a16="http://schemas.microsoft.com/office/drawing/2014/main" id="{9FFCC75A-AA44-114C-85D6-4C48680FFFA8}"/>
                </a:ext>
              </a:extLst>
            </xdr:cNvPr>
            <xdr:cNvPicPr/>
          </xdr:nvPicPr>
          <xdr:blipFill>
            <a:blip xmlns:r="http://schemas.openxmlformats.org/officeDocument/2006/relationships" r:embed="rId170"/>
            <a:stretch>
              <a:fillRect/>
            </a:stretch>
          </xdr:blipFill>
          <xdr:spPr>
            <a:xfrm>
              <a:off x="12016076" y="12560400"/>
              <a:ext cx="627129" cy="379080"/>
            </a:xfrm>
            <a:prstGeom prst="rect">
              <a:avLst/>
            </a:prstGeom>
          </xdr:spPr>
        </xdr:pic>
      </mc:Fallback>
    </mc:AlternateContent>
    <xdr:clientData/>
  </xdr:oneCellAnchor>
  <xdr:oneCellAnchor>
    <xdr:from>
      <xdr:col>39</xdr:col>
      <xdr:colOff>399300</xdr:colOff>
      <xdr:row>38</xdr:row>
      <xdr:rowOff>37640</xdr:rowOff>
    </xdr:from>
    <xdr:ext cx="246960" cy="402840"/>
    <mc:AlternateContent xmlns:mc="http://schemas.openxmlformats.org/markup-compatibility/2006" xmlns:xdr14="http://schemas.microsoft.com/office/excel/2010/spreadsheetDrawing">
      <mc:Choice Requires="xdr14">
        <xdr:contentPart xmlns:r="http://schemas.openxmlformats.org/officeDocument/2006/relationships" r:id="rId279">
          <xdr14:nvContentPartPr>
            <xdr14:cNvPr id="191" name="Ink 190">
              <a:extLst>
                <a:ext uri="{FF2B5EF4-FFF2-40B4-BE49-F238E27FC236}">
                  <a16:creationId xmlns:a16="http://schemas.microsoft.com/office/drawing/2014/main" id="{00000000-0008-0000-3B00-0000BF000000}"/>
                </a:ext>
              </a:extLst>
            </xdr14:cNvPr>
            <xdr14:cNvContentPartPr/>
          </xdr14:nvContentPartPr>
          <xdr14:nvPr macro=""/>
          <xdr14:xfrm>
            <a:off x="12781800" y="12585240"/>
            <a:ext cx="246960" cy="402840"/>
          </xdr14:xfrm>
        </xdr:contentPart>
      </mc:Choice>
      <mc:Fallback xmlns="">
        <xdr:pic>
          <xdr:nvPicPr>
            <xdr:cNvPr id="880" name="Ink 879">
              <a:extLst>
                <a:ext uri="{FF2B5EF4-FFF2-40B4-BE49-F238E27FC236}">
                  <a16:creationId xmlns:a16="http://schemas.microsoft.com/office/drawing/2014/main" id="{C9A8B897-F904-F741-B1B8-058A59EDAE6D}"/>
                </a:ext>
              </a:extLst>
            </xdr:cNvPr>
            <xdr:cNvPicPr/>
          </xdr:nvPicPr>
          <xdr:blipFill>
            <a:blip xmlns:r="http://schemas.openxmlformats.org/officeDocument/2006/relationships" r:embed="rId172"/>
            <a:stretch>
              <a:fillRect/>
            </a:stretch>
          </xdr:blipFill>
          <xdr:spPr>
            <a:xfrm>
              <a:off x="12766680" y="12570120"/>
              <a:ext cx="277560" cy="433440"/>
            </a:xfrm>
            <a:prstGeom prst="rect">
              <a:avLst/>
            </a:prstGeom>
          </xdr:spPr>
        </xdr:pic>
      </mc:Fallback>
    </mc:AlternateContent>
    <xdr:clientData/>
  </xdr:oneCellAnchor>
  <xdr:oneCellAnchor>
    <xdr:from>
      <xdr:col>36</xdr:col>
      <xdr:colOff>351480</xdr:colOff>
      <xdr:row>37</xdr:row>
      <xdr:rowOff>100360</xdr:rowOff>
    </xdr:from>
    <xdr:ext cx="3331120" cy="890640"/>
    <mc:AlternateContent xmlns:mc="http://schemas.openxmlformats.org/markup-compatibility/2006" xmlns:xdr14="http://schemas.microsoft.com/office/excel/2010/spreadsheetDrawing">
      <mc:Choice Requires="xdr14">
        <xdr:contentPart xmlns:r="http://schemas.openxmlformats.org/officeDocument/2006/relationships" r:id="rId280">
          <xdr14:nvContentPartPr>
            <xdr14:cNvPr id="192" name="Ink 191">
              <a:extLst>
                <a:ext uri="{FF2B5EF4-FFF2-40B4-BE49-F238E27FC236}">
                  <a16:creationId xmlns:a16="http://schemas.microsoft.com/office/drawing/2014/main" id="{00000000-0008-0000-3B00-0000C0000000}"/>
                </a:ext>
              </a:extLst>
            </xdr14:cNvPr>
            <xdr14:cNvContentPartPr/>
          </xdr14:nvContentPartPr>
          <xdr14:nvPr macro=""/>
          <xdr14:xfrm>
            <a:off x="10257480" y="12317760"/>
            <a:ext cx="3280320" cy="890640"/>
          </xdr14:xfrm>
        </xdr:contentPart>
      </mc:Choice>
      <mc:Fallback xmlns="">
        <xdr:pic>
          <xdr:nvPicPr>
            <xdr:cNvPr id="881" name="Ink 880">
              <a:extLst>
                <a:ext uri="{FF2B5EF4-FFF2-40B4-BE49-F238E27FC236}">
                  <a16:creationId xmlns:a16="http://schemas.microsoft.com/office/drawing/2014/main" id="{E85C61DA-FB80-6044-9C6F-2551C27610FC}"/>
                </a:ext>
              </a:extLst>
            </xdr:cNvPr>
            <xdr:cNvPicPr/>
          </xdr:nvPicPr>
          <xdr:blipFill>
            <a:blip xmlns:r="http://schemas.openxmlformats.org/officeDocument/2006/relationships" r:embed="rId174"/>
            <a:stretch>
              <a:fillRect/>
            </a:stretch>
          </xdr:blipFill>
          <xdr:spPr>
            <a:xfrm>
              <a:off x="10242592" y="12302280"/>
              <a:ext cx="3310450" cy="921240"/>
            </a:xfrm>
            <a:prstGeom prst="rect">
              <a:avLst/>
            </a:prstGeom>
          </xdr:spPr>
        </xdr:pic>
      </mc:Fallback>
    </mc:AlternateContent>
    <xdr:clientData/>
  </xdr:oneCellAnchor>
  <xdr:oneCellAnchor>
    <xdr:from>
      <xdr:col>36</xdr:col>
      <xdr:colOff>174000</xdr:colOff>
      <xdr:row>36</xdr:row>
      <xdr:rowOff>169560</xdr:rowOff>
    </xdr:from>
    <xdr:ext cx="3758800" cy="1600560"/>
    <mc:AlternateContent xmlns:mc="http://schemas.openxmlformats.org/markup-compatibility/2006" xmlns:xdr14="http://schemas.microsoft.com/office/excel/2010/spreadsheetDrawing">
      <mc:Choice Requires="xdr14">
        <xdr:contentPart xmlns:r="http://schemas.openxmlformats.org/officeDocument/2006/relationships" r:id="rId281">
          <xdr14:nvContentPartPr>
            <xdr14:cNvPr id="193" name="Ink 192">
              <a:extLst>
                <a:ext uri="{FF2B5EF4-FFF2-40B4-BE49-F238E27FC236}">
                  <a16:creationId xmlns:a16="http://schemas.microsoft.com/office/drawing/2014/main" id="{00000000-0008-0000-3B00-0000C1000000}"/>
                </a:ext>
              </a:extLst>
            </xdr14:cNvPr>
            <xdr14:cNvContentPartPr/>
          </xdr14:nvContentPartPr>
          <xdr14:nvPr macro=""/>
          <xdr14:xfrm>
            <a:off x="10080000" y="12056760"/>
            <a:ext cx="3708000" cy="1600560"/>
          </xdr14:xfrm>
        </xdr:contentPart>
      </mc:Choice>
      <mc:Fallback xmlns="">
        <xdr:pic>
          <xdr:nvPicPr>
            <xdr:cNvPr id="882" name="Ink 881">
              <a:extLst>
                <a:ext uri="{FF2B5EF4-FFF2-40B4-BE49-F238E27FC236}">
                  <a16:creationId xmlns:a16="http://schemas.microsoft.com/office/drawing/2014/main" id="{63F5B360-A134-544E-94DE-24AEE23D2508}"/>
                </a:ext>
              </a:extLst>
            </xdr:cNvPr>
            <xdr:cNvPicPr/>
          </xdr:nvPicPr>
          <xdr:blipFill>
            <a:blip xmlns:r="http://schemas.openxmlformats.org/officeDocument/2006/relationships" r:embed="rId176"/>
            <a:stretch>
              <a:fillRect/>
            </a:stretch>
          </xdr:blipFill>
          <xdr:spPr>
            <a:xfrm>
              <a:off x="10044360" y="11985120"/>
              <a:ext cx="3779640" cy="1744200"/>
            </a:xfrm>
            <a:prstGeom prst="rect">
              <a:avLst/>
            </a:prstGeom>
          </xdr:spPr>
        </xdr:pic>
      </mc:Fallback>
    </mc:AlternateContent>
    <xdr:clientData/>
  </xdr:oneCellAnchor>
  <xdr:twoCellAnchor editAs="oneCell">
    <xdr:from>
      <xdr:col>14</xdr:col>
      <xdr:colOff>715080</xdr:colOff>
      <xdr:row>6</xdr:row>
      <xdr:rowOff>283920</xdr:rowOff>
    </xdr:from>
    <xdr:to>
      <xdr:col>15</xdr:col>
      <xdr:colOff>750600</xdr:colOff>
      <xdr:row>8</xdr:row>
      <xdr:rowOff>308600</xdr:rowOff>
    </xdr:to>
    <mc:AlternateContent xmlns:mc="http://schemas.openxmlformats.org/markup-compatibility/2006" xmlns:xdr14="http://schemas.microsoft.com/office/excel/2010/spreadsheetDrawing">
      <mc:Choice Requires="xdr14">
        <xdr:contentPart xmlns:r="http://schemas.openxmlformats.org/officeDocument/2006/relationships" r:id="rId282">
          <xdr14:nvContentPartPr>
            <xdr14:cNvPr id="194" name="Ink 193">
              <a:extLst>
                <a:ext uri="{FF2B5EF4-FFF2-40B4-BE49-F238E27FC236}">
                  <a16:creationId xmlns:a16="http://schemas.microsoft.com/office/drawing/2014/main" id="{00000000-0008-0000-3B00-0000C2000000}"/>
                </a:ext>
              </a:extLst>
            </xdr14:cNvPr>
            <xdr14:cNvContentPartPr/>
          </xdr14:nvContentPartPr>
          <xdr14:nvPr macro=""/>
          <xdr14:xfrm>
            <a:off x="12449880" y="2265120"/>
            <a:ext cx="873720" cy="685080"/>
          </xdr14:xfrm>
        </xdr:contentPart>
      </mc:Choice>
      <mc:Fallback xmlns="">
        <xdr:pic>
          <xdr:nvPicPr>
            <xdr:cNvPr id="886" name="Ink 885">
              <a:extLst>
                <a:ext uri="{FF2B5EF4-FFF2-40B4-BE49-F238E27FC236}">
                  <a16:creationId xmlns:a16="http://schemas.microsoft.com/office/drawing/2014/main" id="{E7CAED04-FBE0-4645-899C-C0A092CD2AC4}"/>
                </a:ext>
              </a:extLst>
            </xdr:cNvPr>
            <xdr:cNvPicPr/>
          </xdr:nvPicPr>
          <xdr:blipFill>
            <a:blip xmlns:r="http://schemas.openxmlformats.org/officeDocument/2006/relationships" r:embed="rId283"/>
            <a:stretch>
              <a:fillRect/>
            </a:stretch>
          </xdr:blipFill>
          <xdr:spPr>
            <a:xfrm>
              <a:off x="12434400" y="2250000"/>
              <a:ext cx="904320" cy="715680"/>
            </a:xfrm>
            <a:prstGeom prst="rect">
              <a:avLst/>
            </a:prstGeom>
          </xdr:spPr>
        </xdr:pic>
      </mc:Fallback>
    </mc:AlternateContent>
    <xdr:clientData/>
  </xdr:twoCellAnchor>
  <xdr:twoCellAnchor editAs="oneCell">
    <xdr:from>
      <xdr:col>21</xdr:col>
      <xdr:colOff>52560</xdr:colOff>
      <xdr:row>6</xdr:row>
      <xdr:rowOff>105720</xdr:rowOff>
    </xdr:from>
    <xdr:to>
      <xdr:col>21</xdr:col>
      <xdr:colOff>211680</xdr:colOff>
      <xdr:row>8</xdr:row>
      <xdr:rowOff>191600</xdr:rowOff>
    </xdr:to>
    <mc:AlternateContent xmlns:mc="http://schemas.openxmlformats.org/markup-compatibility/2006" xmlns:xdr14="http://schemas.microsoft.com/office/excel/2010/spreadsheetDrawing">
      <mc:Choice Requires="xdr14">
        <xdr:contentPart xmlns:r="http://schemas.openxmlformats.org/officeDocument/2006/relationships" r:id="rId284">
          <xdr14:nvContentPartPr>
            <xdr14:cNvPr id="195" name="Ink 194">
              <a:extLst>
                <a:ext uri="{FF2B5EF4-FFF2-40B4-BE49-F238E27FC236}">
                  <a16:creationId xmlns:a16="http://schemas.microsoft.com/office/drawing/2014/main" id="{00000000-0008-0000-3B00-0000C3000000}"/>
                </a:ext>
              </a:extLst>
            </xdr14:cNvPr>
            <xdr14:cNvContentPartPr/>
          </xdr14:nvContentPartPr>
          <xdr14:nvPr macro=""/>
          <xdr14:xfrm>
            <a:off x="17654760" y="2086920"/>
            <a:ext cx="159120" cy="746280"/>
          </xdr14:xfrm>
        </xdr:contentPart>
      </mc:Choice>
      <mc:Fallback xmlns="">
        <xdr:pic>
          <xdr:nvPicPr>
            <xdr:cNvPr id="887" name="Ink 886">
              <a:extLst>
                <a:ext uri="{FF2B5EF4-FFF2-40B4-BE49-F238E27FC236}">
                  <a16:creationId xmlns:a16="http://schemas.microsoft.com/office/drawing/2014/main" id="{F356F3BC-02DA-1E45-8640-2BB6E826D0DD}"/>
                </a:ext>
              </a:extLst>
            </xdr:cNvPr>
            <xdr:cNvPicPr/>
          </xdr:nvPicPr>
          <xdr:blipFill>
            <a:blip xmlns:r="http://schemas.openxmlformats.org/officeDocument/2006/relationships" r:embed="rId285"/>
            <a:stretch>
              <a:fillRect/>
            </a:stretch>
          </xdr:blipFill>
          <xdr:spPr>
            <a:xfrm>
              <a:off x="17639280" y="2071800"/>
              <a:ext cx="189720" cy="776880"/>
            </a:xfrm>
            <a:prstGeom prst="rect">
              <a:avLst/>
            </a:prstGeom>
          </xdr:spPr>
        </xdr:pic>
      </mc:Fallback>
    </mc:AlternateContent>
    <xdr:clientData/>
  </xdr:twoCellAnchor>
  <xdr:twoCellAnchor editAs="oneCell">
    <xdr:from>
      <xdr:col>26</xdr:col>
      <xdr:colOff>664320</xdr:colOff>
      <xdr:row>5</xdr:row>
      <xdr:rowOff>209840</xdr:rowOff>
    </xdr:from>
    <xdr:to>
      <xdr:col>27</xdr:col>
      <xdr:colOff>2160</xdr:colOff>
      <xdr:row>7</xdr:row>
      <xdr:rowOff>327400</xdr:rowOff>
    </xdr:to>
    <mc:AlternateContent xmlns:mc="http://schemas.openxmlformats.org/markup-compatibility/2006" xmlns:xdr14="http://schemas.microsoft.com/office/excel/2010/spreadsheetDrawing">
      <mc:Choice Requires="xdr14">
        <xdr:contentPart xmlns:r="http://schemas.openxmlformats.org/officeDocument/2006/relationships" r:id="rId286">
          <xdr14:nvContentPartPr>
            <xdr14:cNvPr id="196" name="Ink 195">
              <a:extLst>
                <a:ext uri="{FF2B5EF4-FFF2-40B4-BE49-F238E27FC236}">
                  <a16:creationId xmlns:a16="http://schemas.microsoft.com/office/drawing/2014/main" id="{00000000-0008-0000-3B00-0000C4000000}"/>
                </a:ext>
              </a:extLst>
            </xdr14:cNvPr>
            <xdr14:cNvContentPartPr/>
          </xdr14:nvContentPartPr>
          <xdr14:nvPr macro=""/>
          <xdr14:xfrm>
            <a:off x="22457520" y="1860840"/>
            <a:ext cx="176040" cy="777960"/>
          </xdr14:xfrm>
        </xdr:contentPart>
      </mc:Choice>
      <mc:Fallback xmlns="">
        <xdr:pic>
          <xdr:nvPicPr>
            <xdr:cNvPr id="888" name="Ink 887">
              <a:extLst>
                <a:ext uri="{FF2B5EF4-FFF2-40B4-BE49-F238E27FC236}">
                  <a16:creationId xmlns:a16="http://schemas.microsoft.com/office/drawing/2014/main" id="{9B6FDC1C-9206-4549-AFEF-7FDE0F8D380E}"/>
                </a:ext>
              </a:extLst>
            </xdr:cNvPr>
            <xdr:cNvPicPr/>
          </xdr:nvPicPr>
          <xdr:blipFill>
            <a:blip xmlns:r="http://schemas.openxmlformats.org/officeDocument/2006/relationships" r:embed="rId287"/>
            <a:stretch>
              <a:fillRect/>
            </a:stretch>
          </xdr:blipFill>
          <xdr:spPr>
            <a:xfrm>
              <a:off x="22442400" y="1845720"/>
              <a:ext cx="206640" cy="808200"/>
            </a:xfrm>
            <a:prstGeom prst="rect">
              <a:avLst/>
            </a:prstGeom>
          </xdr:spPr>
        </xdr:pic>
      </mc:Fallback>
    </mc:AlternateContent>
    <xdr:clientData/>
  </xdr:twoCellAnchor>
  <xdr:twoCellAnchor editAs="oneCell">
    <xdr:from>
      <xdr:col>27</xdr:col>
      <xdr:colOff>268920</xdr:colOff>
      <xdr:row>6</xdr:row>
      <xdr:rowOff>103560</xdr:rowOff>
    </xdr:from>
    <xdr:to>
      <xdr:col>27</xdr:col>
      <xdr:colOff>534240</xdr:colOff>
      <xdr:row>7</xdr:row>
      <xdr:rowOff>105640</xdr:rowOff>
    </xdr:to>
    <mc:AlternateContent xmlns:mc="http://schemas.openxmlformats.org/markup-compatibility/2006" xmlns:xdr14="http://schemas.microsoft.com/office/excel/2010/spreadsheetDrawing">
      <mc:Choice Requires="xdr14">
        <xdr:contentPart xmlns:r="http://schemas.openxmlformats.org/officeDocument/2006/relationships" r:id="rId288">
          <xdr14:nvContentPartPr>
            <xdr14:cNvPr id="197" name="Ink 196">
              <a:extLst>
                <a:ext uri="{FF2B5EF4-FFF2-40B4-BE49-F238E27FC236}">
                  <a16:creationId xmlns:a16="http://schemas.microsoft.com/office/drawing/2014/main" id="{00000000-0008-0000-3B00-0000C5000000}"/>
                </a:ext>
              </a:extLst>
            </xdr14:cNvPr>
            <xdr14:cNvContentPartPr/>
          </xdr14:nvContentPartPr>
          <xdr14:nvPr macro=""/>
          <xdr14:xfrm>
            <a:off x="22900320" y="2084760"/>
            <a:ext cx="265320" cy="332280"/>
          </xdr14:xfrm>
        </xdr:contentPart>
      </mc:Choice>
      <mc:Fallback xmlns="">
        <xdr:pic>
          <xdr:nvPicPr>
            <xdr:cNvPr id="889" name="Ink 888">
              <a:extLst>
                <a:ext uri="{FF2B5EF4-FFF2-40B4-BE49-F238E27FC236}">
                  <a16:creationId xmlns:a16="http://schemas.microsoft.com/office/drawing/2014/main" id="{7894C1C9-1750-0D45-A225-689F440DC354}"/>
                </a:ext>
              </a:extLst>
            </xdr:cNvPr>
            <xdr:cNvPicPr/>
          </xdr:nvPicPr>
          <xdr:blipFill>
            <a:blip xmlns:r="http://schemas.openxmlformats.org/officeDocument/2006/relationships" r:embed="rId289"/>
            <a:stretch>
              <a:fillRect/>
            </a:stretch>
          </xdr:blipFill>
          <xdr:spPr>
            <a:xfrm>
              <a:off x="22885200" y="2069280"/>
              <a:ext cx="295560" cy="362880"/>
            </a:xfrm>
            <a:prstGeom prst="rect">
              <a:avLst/>
            </a:prstGeom>
          </xdr:spPr>
        </xdr:pic>
      </mc:Fallback>
    </mc:AlternateContent>
    <xdr:clientData/>
  </xdr:twoCellAnchor>
  <xdr:twoCellAnchor editAs="oneCell">
    <xdr:from>
      <xdr:col>33</xdr:col>
      <xdr:colOff>74160</xdr:colOff>
      <xdr:row>5</xdr:row>
      <xdr:rowOff>171320</xdr:rowOff>
    </xdr:from>
    <xdr:to>
      <xdr:col>34</xdr:col>
      <xdr:colOff>304440</xdr:colOff>
      <xdr:row>7</xdr:row>
      <xdr:rowOff>276640</xdr:rowOff>
    </xdr:to>
    <mc:AlternateContent xmlns:mc="http://schemas.openxmlformats.org/markup-compatibility/2006" xmlns:xdr14="http://schemas.microsoft.com/office/excel/2010/spreadsheetDrawing">
      <mc:Choice Requires="xdr14">
        <xdr:contentPart xmlns:r="http://schemas.openxmlformats.org/officeDocument/2006/relationships" r:id="rId290">
          <xdr14:nvContentPartPr>
            <xdr14:cNvPr id="198" name="Ink 197">
              <a:extLst>
                <a:ext uri="{FF2B5EF4-FFF2-40B4-BE49-F238E27FC236}">
                  <a16:creationId xmlns:a16="http://schemas.microsoft.com/office/drawing/2014/main" id="{00000000-0008-0000-3B00-0000C6000000}"/>
                </a:ext>
              </a:extLst>
            </xdr14:cNvPr>
            <xdr14:cNvContentPartPr/>
          </xdr14:nvContentPartPr>
          <xdr14:nvPr macro=""/>
          <xdr14:xfrm>
            <a:off x="27734760" y="1822320"/>
            <a:ext cx="1068480" cy="765720"/>
          </xdr14:xfrm>
        </xdr:contentPart>
      </mc:Choice>
      <mc:Fallback xmlns="">
        <xdr:pic>
          <xdr:nvPicPr>
            <xdr:cNvPr id="893" name="Ink 892">
              <a:extLst>
                <a:ext uri="{FF2B5EF4-FFF2-40B4-BE49-F238E27FC236}">
                  <a16:creationId xmlns:a16="http://schemas.microsoft.com/office/drawing/2014/main" id="{45C8107A-3EA9-D148-878C-7256535A3C66}"/>
                </a:ext>
              </a:extLst>
            </xdr:cNvPr>
            <xdr:cNvPicPr/>
          </xdr:nvPicPr>
          <xdr:blipFill>
            <a:blip xmlns:r="http://schemas.openxmlformats.org/officeDocument/2006/relationships" r:embed="rId291"/>
            <a:stretch>
              <a:fillRect/>
            </a:stretch>
          </xdr:blipFill>
          <xdr:spPr>
            <a:xfrm>
              <a:off x="27719645" y="1807200"/>
              <a:ext cx="1098710" cy="796320"/>
            </a:xfrm>
            <a:prstGeom prst="rect">
              <a:avLst/>
            </a:prstGeom>
          </xdr:spPr>
        </xdr:pic>
      </mc:Fallback>
    </mc:AlternateContent>
    <xdr:clientData/>
  </xdr:twoCellAnchor>
  <xdr:twoCellAnchor editAs="oneCell">
    <xdr:from>
      <xdr:col>38</xdr:col>
      <xdr:colOff>548760</xdr:colOff>
      <xdr:row>5</xdr:row>
      <xdr:rowOff>186800</xdr:rowOff>
    </xdr:from>
    <xdr:to>
      <xdr:col>38</xdr:col>
      <xdr:colOff>602400</xdr:colOff>
      <xdr:row>7</xdr:row>
      <xdr:rowOff>230920</xdr:rowOff>
    </xdr:to>
    <mc:AlternateContent xmlns:mc="http://schemas.openxmlformats.org/markup-compatibility/2006" xmlns:xdr14="http://schemas.microsoft.com/office/excel/2010/spreadsheetDrawing">
      <mc:Choice Requires="xdr14">
        <xdr:contentPart xmlns:r="http://schemas.openxmlformats.org/officeDocument/2006/relationships" r:id="rId292">
          <xdr14:nvContentPartPr>
            <xdr14:cNvPr id="199" name="Ink 198">
              <a:extLst>
                <a:ext uri="{FF2B5EF4-FFF2-40B4-BE49-F238E27FC236}">
                  <a16:creationId xmlns:a16="http://schemas.microsoft.com/office/drawing/2014/main" id="{00000000-0008-0000-3B00-0000C7000000}"/>
                </a:ext>
              </a:extLst>
            </xdr14:cNvPr>
            <xdr14:cNvContentPartPr/>
          </xdr14:nvContentPartPr>
          <xdr14:nvPr macro=""/>
          <xdr14:xfrm>
            <a:off x="32400360" y="1837800"/>
            <a:ext cx="53640" cy="704520"/>
          </xdr14:xfrm>
        </xdr:contentPart>
      </mc:Choice>
      <mc:Fallback xmlns="">
        <xdr:pic>
          <xdr:nvPicPr>
            <xdr:cNvPr id="894" name="Ink 893">
              <a:extLst>
                <a:ext uri="{FF2B5EF4-FFF2-40B4-BE49-F238E27FC236}">
                  <a16:creationId xmlns:a16="http://schemas.microsoft.com/office/drawing/2014/main" id="{E4E21098-11BC-7743-B30D-473F93563AC7}"/>
                </a:ext>
              </a:extLst>
            </xdr:cNvPr>
            <xdr:cNvPicPr/>
          </xdr:nvPicPr>
          <xdr:blipFill>
            <a:blip xmlns:r="http://schemas.openxmlformats.org/officeDocument/2006/relationships" r:embed="rId293"/>
            <a:stretch>
              <a:fillRect/>
            </a:stretch>
          </xdr:blipFill>
          <xdr:spPr>
            <a:xfrm>
              <a:off x="32385240" y="1822320"/>
              <a:ext cx="83880" cy="735120"/>
            </a:xfrm>
            <a:prstGeom prst="rect">
              <a:avLst/>
            </a:prstGeom>
          </xdr:spPr>
        </xdr:pic>
      </mc:Fallback>
    </mc:AlternateContent>
    <xdr:clientData/>
  </xdr:twoCellAnchor>
  <xdr:twoCellAnchor editAs="oneCell">
    <xdr:from>
      <xdr:col>40</xdr:col>
      <xdr:colOff>193560</xdr:colOff>
      <xdr:row>6</xdr:row>
      <xdr:rowOff>53160</xdr:rowOff>
    </xdr:from>
    <xdr:to>
      <xdr:col>40</xdr:col>
      <xdr:colOff>458520</xdr:colOff>
      <xdr:row>8</xdr:row>
      <xdr:rowOff>800</xdr:rowOff>
    </xdr:to>
    <mc:AlternateContent xmlns:mc="http://schemas.openxmlformats.org/markup-compatibility/2006" xmlns:xdr14="http://schemas.microsoft.com/office/excel/2010/spreadsheetDrawing">
      <mc:Choice Requires="xdr14">
        <xdr:contentPart xmlns:r="http://schemas.openxmlformats.org/officeDocument/2006/relationships" r:id="rId294">
          <xdr14:nvContentPartPr>
            <xdr14:cNvPr id="200" name="Ink 199">
              <a:extLst>
                <a:ext uri="{FF2B5EF4-FFF2-40B4-BE49-F238E27FC236}">
                  <a16:creationId xmlns:a16="http://schemas.microsoft.com/office/drawing/2014/main" id="{00000000-0008-0000-3B00-0000C8000000}"/>
                </a:ext>
              </a:extLst>
            </xdr14:cNvPr>
            <xdr14:cNvContentPartPr/>
          </xdr14:nvContentPartPr>
          <xdr14:nvPr macro=""/>
          <xdr14:xfrm>
            <a:off x="33721560" y="2034360"/>
            <a:ext cx="264960" cy="608040"/>
          </xdr14:xfrm>
        </xdr:contentPart>
      </mc:Choice>
      <mc:Fallback xmlns="">
        <xdr:pic>
          <xdr:nvPicPr>
            <xdr:cNvPr id="897" name="Ink 896">
              <a:extLst>
                <a:ext uri="{FF2B5EF4-FFF2-40B4-BE49-F238E27FC236}">
                  <a16:creationId xmlns:a16="http://schemas.microsoft.com/office/drawing/2014/main" id="{98950975-F187-A74B-8468-3E9DC66B65F6}"/>
                </a:ext>
              </a:extLst>
            </xdr:cNvPr>
            <xdr:cNvPicPr/>
          </xdr:nvPicPr>
          <xdr:blipFill>
            <a:blip xmlns:r="http://schemas.openxmlformats.org/officeDocument/2006/relationships" r:embed="rId295"/>
            <a:stretch>
              <a:fillRect/>
            </a:stretch>
          </xdr:blipFill>
          <xdr:spPr>
            <a:xfrm>
              <a:off x="33706440" y="2018880"/>
              <a:ext cx="295560" cy="638640"/>
            </a:xfrm>
            <a:prstGeom prst="rect">
              <a:avLst/>
            </a:prstGeom>
          </xdr:spPr>
        </xdr:pic>
      </mc:Fallback>
    </mc:AlternateContent>
    <xdr:clientData/>
  </xdr:twoCellAnchor>
  <xdr:twoCellAnchor editAs="oneCell">
    <xdr:from>
      <xdr:col>39</xdr:col>
      <xdr:colOff>78480</xdr:colOff>
      <xdr:row>6</xdr:row>
      <xdr:rowOff>81960</xdr:rowOff>
    </xdr:from>
    <xdr:to>
      <xdr:col>39</xdr:col>
      <xdr:colOff>741240</xdr:colOff>
      <xdr:row>7</xdr:row>
      <xdr:rowOff>289960</xdr:rowOff>
    </xdr:to>
    <mc:AlternateContent xmlns:mc="http://schemas.openxmlformats.org/markup-compatibility/2006" xmlns:xdr14="http://schemas.microsoft.com/office/excel/2010/spreadsheetDrawing">
      <mc:Choice Requires="xdr14">
        <xdr:contentPart xmlns:r="http://schemas.openxmlformats.org/officeDocument/2006/relationships" r:id="rId296">
          <xdr14:nvContentPartPr>
            <xdr14:cNvPr id="201" name="Ink 200">
              <a:extLst>
                <a:ext uri="{FF2B5EF4-FFF2-40B4-BE49-F238E27FC236}">
                  <a16:creationId xmlns:a16="http://schemas.microsoft.com/office/drawing/2014/main" id="{00000000-0008-0000-3B00-0000C9000000}"/>
                </a:ext>
              </a:extLst>
            </xdr14:cNvPr>
            <xdr14:cNvContentPartPr/>
          </xdr14:nvContentPartPr>
          <xdr14:nvPr macro=""/>
          <xdr14:xfrm>
            <a:off x="32768280" y="2063160"/>
            <a:ext cx="662760" cy="538200"/>
          </xdr14:xfrm>
        </xdr:contentPart>
      </mc:Choice>
      <mc:Fallback xmlns="">
        <xdr:pic>
          <xdr:nvPicPr>
            <xdr:cNvPr id="898" name="Ink 897">
              <a:extLst>
                <a:ext uri="{FF2B5EF4-FFF2-40B4-BE49-F238E27FC236}">
                  <a16:creationId xmlns:a16="http://schemas.microsoft.com/office/drawing/2014/main" id="{C329E3E8-1523-6248-B323-E757426AF17B}"/>
                </a:ext>
              </a:extLst>
            </xdr:cNvPr>
            <xdr:cNvPicPr/>
          </xdr:nvPicPr>
          <xdr:blipFill>
            <a:blip xmlns:r="http://schemas.openxmlformats.org/officeDocument/2006/relationships" r:embed="rId297"/>
            <a:stretch>
              <a:fillRect/>
            </a:stretch>
          </xdr:blipFill>
          <xdr:spPr>
            <a:xfrm>
              <a:off x="32752808" y="2047680"/>
              <a:ext cx="692984" cy="568800"/>
            </a:xfrm>
            <a:prstGeom prst="rect">
              <a:avLst/>
            </a:prstGeom>
          </xdr:spPr>
        </xdr:pic>
      </mc:Fallback>
    </mc:AlternateContent>
    <xdr:clientData/>
  </xdr:twoCellAnchor>
  <xdr:twoCellAnchor editAs="oneCell">
    <xdr:from>
      <xdr:col>1</xdr:col>
      <xdr:colOff>126240</xdr:colOff>
      <xdr:row>23</xdr:row>
      <xdr:rowOff>88880</xdr:rowOff>
    </xdr:from>
    <xdr:to>
      <xdr:col>15</xdr:col>
      <xdr:colOff>544020</xdr:colOff>
      <xdr:row>43</xdr:row>
      <xdr:rowOff>113200</xdr:rowOff>
    </xdr:to>
    <mc:AlternateContent xmlns:mc="http://schemas.openxmlformats.org/markup-compatibility/2006" xmlns:xdr14="http://schemas.microsoft.com/office/excel/2010/spreadsheetDrawing">
      <mc:Choice Requires="xdr14">
        <xdr:contentPart xmlns:r="http://schemas.openxmlformats.org/officeDocument/2006/relationships" r:id="rId298">
          <xdr14:nvContentPartPr>
            <xdr14:cNvPr id="202" name="Ink 201">
              <a:extLst>
                <a:ext uri="{FF2B5EF4-FFF2-40B4-BE49-F238E27FC236}">
                  <a16:creationId xmlns:a16="http://schemas.microsoft.com/office/drawing/2014/main" id="{00000000-0008-0000-3B00-0000CA000000}"/>
                </a:ext>
              </a:extLst>
            </xdr14:cNvPr>
            <xdr14:cNvContentPartPr/>
          </xdr14:nvContentPartPr>
          <xdr14:nvPr macro=""/>
          <xdr14:xfrm>
            <a:off x="964440" y="7683480"/>
            <a:ext cx="12152580" cy="6628320"/>
          </xdr14:xfrm>
        </xdr:contentPart>
      </mc:Choice>
      <mc:Fallback xmlns="">
        <xdr:pic>
          <xdr:nvPicPr>
            <xdr:cNvPr id="900" name="Ink 899">
              <a:extLst>
                <a:ext uri="{FF2B5EF4-FFF2-40B4-BE49-F238E27FC236}">
                  <a16:creationId xmlns:a16="http://schemas.microsoft.com/office/drawing/2014/main" id="{397A879F-1995-0B46-8E57-B75B377F2407}"/>
                </a:ext>
              </a:extLst>
            </xdr:cNvPr>
            <xdr:cNvPicPr/>
          </xdr:nvPicPr>
          <xdr:blipFill>
            <a:blip xmlns:r="http://schemas.openxmlformats.org/officeDocument/2006/relationships" r:embed="rId299"/>
            <a:stretch>
              <a:fillRect/>
            </a:stretch>
          </xdr:blipFill>
          <xdr:spPr>
            <a:xfrm>
              <a:off x="956872" y="7675920"/>
              <a:ext cx="12167716" cy="6643080"/>
            </a:xfrm>
            <a:prstGeom prst="rect">
              <a:avLst/>
            </a:prstGeom>
          </xdr:spPr>
        </xdr:pic>
      </mc:Fallback>
    </mc:AlternateContent>
    <xdr:clientData/>
  </xdr:twoCellAnchor>
  <xdr:twoCellAnchor editAs="oneCell">
    <xdr:from>
      <xdr:col>0</xdr:col>
      <xdr:colOff>366840</xdr:colOff>
      <xdr:row>31</xdr:row>
      <xdr:rowOff>87880</xdr:rowOff>
    </xdr:from>
    <xdr:to>
      <xdr:col>0</xdr:col>
      <xdr:colOff>779400</xdr:colOff>
      <xdr:row>37</xdr:row>
      <xdr:rowOff>246160</xdr:rowOff>
    </xdr:to>
    <mc:AlternateContent xmlns:mc="http://schemas.openxmlformats.org/markup-compatibility/2006" xmlns:xdr14="http://schemas.microsoft.com/office/excel/2010/spreadsheetDrawing">
      <mc:Choice Requires="xdr14">
        <xdr:contentPart xmlns:r="http://schemas.openxmlformats.org/officeDocument/2006/relationships" r:id="rId300">
          <xdr14:nvContentPartPr>
            <xdr14:cNvPr id="203" name="Ink 202">
              <a:extLst>
                <a:ext uri="{FF2B5EF4-FFF2-40B4-BE49-F238E27FC236}">
                  <a16:creationId xmlns:a16="http://schemas.microsoft.com/office/drawing/2014/main" id="{00000000-0008-0000-3B00-0000CB000000}"/>
                </a:ext>
              </a:extLst>
            </xdr14:cNvPr>
            <xdr14:cNvContentPartPr/>
          </xdr14:nvContentPartPr>
          <xdr14:nvPr macro=""/>
          <xdr14:xfrm>
            <a:off x="366840" y="10324080"/>
            <a:ext cx="412560" cy="2139480"/>
          </xdr14:xfrm>
        </xdr:contentPart>
      </mc:Choice>
      <mc:Fallback xmlns="">
        <xdr:pic>
          <xdr:nvPicPr>
            <xdr:cNvPr id="912" name="Ink 911">
              <a:extLst>
                <a:ext uri="{FF2B5EF4-FFF2-40B4-BE49-F238E27FC236}">
                  <a16:creationId xmlns:a16="http://schemas.microsoft.com/office/drawing/2014/main" id="{A5EF2802-A848-2642-B5FE-44CE136A19B7}"/>
                </a:ext>
              </a:extLst>
            </xdr:cNvPr>
            <xdr:cNvPicPr/>
          </xdr:nvPicPr>
          <xdr:blipFill>
            <a:blip xmlns:r="http://schemas.openxmlformats.org/officeDocument/2006/relationships" r:embed="rId301"/>
            <a:stretch>
              <a:fillRect/>
            </a:stretch>
          </xdr:blipFill>
          <xdr:spPr>
            <a:xfrm>
              <a:off x="351720" y="10308600"/>
              <a:ext cx="443160" cy="2170080"/>
            </a:xfrm>
            <a:prstGeom prst="rect">
              <a:avLst/>
            </a:prstGeom>
          </xdr:spPr>
        </xdr:pic>
      </mc:Fallback>
    </mc:AlternateContent>
    <xdr:clientData/>
  </xdr:twoCellAnchor>
  <xdr:twoCellAnchor editAs="oneCell">
    <xdr:from>
      <xdr:col>4</xdr:col>
      <xdr:colOff>92760</xdr:colOff>
      <xdr:row>46</xdr:row>
      <xdr:rowOff>113320</xdr:rowOff>
    </xdr:from>
    <xdr:to>
      <xdr:col>5</xdr:col>
      <xdr:colOff>27480</xdr:colOff>
      <xdr:row>48</xdr:row>
      <xdr:rowOff>107760</xdr:rowOff>
    </xdr:to>
    <mc:AlternateContent xmlns:mc="http://schemas.openxmlformats.org/markup-compatibility/2006" xmlns:xdr14="http://schemas.microsoft.com/office/excel/2010/spreadsheetDrawing">
      <mc:Choice Requires="xdr14">
        <xdr:contentPart xmlns:r="http://schemas.openxmlformats.org/officeDocument/2006/relationships" r:id="rId302">
          <xdr14:nvContentPartPr>
            <xdr14:cNvPr id="204" name="Ink 203">
              <a:extLst>
                <a:ext uri="{FF2B5EF4-FFF2-40B4-BE49-F238E27FC236}">
                  <a16:creationId xmlns:a16="http://schemas.microsoft.com/office/drawing/2014/main" id="{00000000-0008-0000-3B00-0000CC000000}"/>
                </a:ext>
              </a:extLst>
            </xdr14:cNvPr>
            <xdr14:cNvContentPartPr/>
          </xdr14:nvContentPartPr>
          <xdr14:nvPr macro=""/>
          <xdr14:xfrm>
            <a:off x="3445560" y="15302520"/>
            <a:ext cx="772920" cy="654840"/>
          </xdr14:xfrm>
        </xdr:contentPart>
      </mc:Choice>
      <mc:Fallback xmlns="">
        <xdr:pic>
          <xdr:nvPicPr>
            <xdr:cNvPr id="913" name="Ink 912">
              <a:extLst>
                <a:ext uri="{FF2B5EF4-FFF2-40B4-BE49-F238E27FC236}">
                  <a16:creationId xmlns:a16="http://schemas.microsoft.com/office/drawing/2014/main" id="{CCE82F21-E9A1-254A-875D-4EF21A382177}"/>
                </a:ext>
              </a:extLst>
            </xdr:cNvPr>
            <xdr:cNvPicPr/>
          </xdr:nvPicPr>
          <xdr:blipFill>
            <a:blip xmlns:r="http://schemas.openxmlformats.org/officeDocument/2006/relationships" r:embed="rId303"/>
            <a:stretch>
              <a:fillRect/>
            </a:stretch>
          </xdr:blipFill>
          <xdr:spPr>
            <a:xfrm>
              <a:off x="3430080" y="15287400"/>
              <a:ext cx="803160" cy="685440"/>
            </a:xfrm>
            <a:prstGeom prst="rect">
              <a:avLst/>
            </a:prstGeom>
          </xdr:spPr>
        </xdr:pic>
      </mc:Fallback>
    </mc:AlternateContent>
    <xdr:clientData/>
  </xdr:twoCellAnchor>
  <xdr:twoCellAnchor editAs="oneCell">
    <xdr:from>
      <xdr:col>1</xdr:col>
      <xdr:colOff>501720</xdr:colOff>
      <xdr:row>43</xdr:row>
      <xdr:rowOff>103120</xdr:rowOff>
    </xdr:from>
    <xdr:to>
      <xdr:col>2</xdr:col>
      <xdr:colOff>397560</xdr:colOff>
      <xdr:row>45</xdr:row>
      <xdr:rowOff>70920</xdr:rowOff>
    </xdr:to>
    <mc:AlternateContent xmlns:mc="http://schemas.openxmlformats.org/markup-compatibility/2006" xmlns:xdr14="http://schemas.microsoft.com/office/excel/2010/spreadsheetDrawing">
      <mc:Choice Requires="xdr14">
        <xdr:contentPart xmlns:r="http://schemas.openxmlformats.org/officeDocument/2006/relationships" r:id="rId304">
          <xdr14:nvContentPartPr>
            <xdr14:cNvPr id="205" name="Ink 204">
              <a:extLst>
                <a:ext uri="{FF2B5EF4-FFF2-40B4-BE49-F238E27FC236}">
                  <a16:creationId xmlns:a16="http://schemas.microsoft.com/office/drawing/2014/main" id="{00000000-0008-0000-3B00-0000CD000000}"/>
                </a:ext>
              </a:extLst>
            </xdr14:cNvPr>
            <xdr14:cNvContentPartPr/>
          </xdr14:nvContentPartPr>
          <xdr14:nvPr macro=""/>
          <xdr14:xfrm>
            <a:off x="1339920" y="14301720"/>
            <a:ext cx="734040" cy="628200"/>
          </xdr14:xfrm>
        </xdr:contentPart>
      </mc:Choice>
      <mc:Fallback xmlns="">
        <xdr:pic>
          <xdr:nvPicPr>
            <xdr:cNvPr id="917" name="Ink 916">
              <a:extLst>
                <a:ext uri="{FF2B5EF4-FFF2-40B4-BE49-F238E27FC236}">
                  <a16:creationId xmlns:a16="http://schemas.microsoft.com/office/drawing/2014/main" id="{5424D447-FB21-7F49-8439-DB1111B1B1ED}"/>
                </a:ext>
              </a:extLst>
            </xdr:cNvPr>
            <xdr:cNvPicPr/>
          </xdr:nvPicPr>
          <xdr:blipFill>
            <a:blip xmlns:r="http://schemas.openxmlformats.org/officeDocument/2006/relationships" r:embed="rId305"/>
            <a:stretch>
              <a:fillRect/>
            </a:stretch>
          </xdr:blipFill>
          <xdr:spPr>
            <a:xfrm>
              <a:off x="1324448" y="14286249"/>
              <a:ext cx="764265" cy="658423"/>
            </a:xfrm>
            <a:prstGeom prst="rect">
              <a:avLst/>
            </a:prstGeom>
          </xdr:spPr>
        </xdr:pic>
      </mc:Fallback>
    </mc:AlternateContent>
    <xdr:clientData/>
  </xdr:twoCellAnchor>
  <xdr:twoCellAnchor editAs="oneCell">
    <xdr:from>
      <xdr:col>3</xdr:col>
      <xdr:colOff>240120</xdr:colOff>
      <xdr:row>43</xdr:row>
      <xdr:rowOff>148480</xdr:rowOff>
    </xdr:from>
    <xdr:to>
      <xdr:col>3</xdr:col>
      <xdr:colOff>403920</xdr:colOff>
      <xdr:row>44</xdr:row>
      <xdr:rowOff>328760</xdr:rowOff>
    </xdr:to>
    <mc:AlternateContent xmlns:mc="http://schemas.openxmlformats.org/markup-compatibility/2006" xmlns:xdr14="http://schemas.microsoft.com/office/excel/2010/spreadsheetDrawing">
      <mc:Choice Requires="xdr14">
        <xdr:contentPart xmlns:r="http://schemas.openxmlformats.org/officeDocument/2006/relationships" r:id="rId306">
          <xdr14:nvContentPartPr>
            <xdr14:cNvPr id="206" name="Ink 205">
              <a:extLst>
                <a:ext uri="{FF2B5EF4-FFF2-40B4-BE49-F238E27FC236}">
                  <a16:creationId xmlns:a16="http://schemas.microsoft.com/office/drawing/2014/main" id="{00000000-0008-0000-3B00-0000CE000000}"/>
                </a:ext>
              </a:extLst>
            </xdr14:cNvPr>
            <xdr14:cNvContentPartPr/>
          </xdr14:nvContentPartPr>
          <xdr14:nvPr macro=""/>
          <xdr14:xfrm>
            <a:off x="2754720" y="14347080"/>
            <a:ext cx="163800" cy="510480"/>
          </xdr14:xfrm>
        </xdr:contentPart>
      </mc:Choice>
      <mc:Fallback xmlns="">
        <xdr:pic>
          <xdr:nvPicPr>
            <xdr:cNvPr id="918" name="Ink 917">
              <a:extLst>
                <a:ext uri="{FF2B5EF4-FFF2-40B4-BE49-F238E27FC236}">
                  <a16:creationId xmlns:a16="http://schemas.microsoft.com/office/drawing/2014/main" id="{44844A12-399F-4A46-A529-16AD16CDCA6A}"/>
                </a:ext>
              </a:extLst>
            </xdr:cNvPr>
            <xdr:cNvPicPr/>
          </xdr:nvPicPr>
          <xdr:blipFill>
            <a:blip xmlns:r="http://schemas.openxmlformats.org/officeDocument/2006/relationships" r:embed="rId307"/>
            <a:stretch>
              <a:fillRect/>
            </a:stretch>
          </xdr:blipFill>
          <xdr:spPr>
            <a:xfrm>
              <a:off x="2739600" y="14331960"/>
              <a:ext cx="194400" cy="541080"/>
            </a:xfrm>
            <a:prstGeom prst="rect">
              <a:avLst/>
            </a:prstGeom>
          </xdr:spPr>
        </xdr:pic>
      </mc:Fallback>
    </mc:AlternateContent>
    <xdr:clientData/>
  </xdr:twoCellAnchor>
  <xdr:twoCellAnchor editAs="oneCell">
    <xdr:from>
      <xdr:col>4</xdr:col>
      <xdr:colOff>229560</xdr:colOff>
      <xdr:row>43</xdr:row>
      <xdr:rowOff>148480</xdr:rowOff>
    </xdr:from>
    <xdr:to>
      <xdr:col>4</xdr:col>
      <xdr:colOff>355200</xdr:colOff>
      <xdr:row>45</xdr:row>
      <xdr:rowOff>46800</xdr:rowOff>
    </xdr:to>
    <mc:AlternateContent xmlns:mc="http://schemas.openxmlformats.org/markup-compatibility/2006" xmlns:xdr14="http://schemas.microsoft.com/office/excel/2010/spreadsheetDrawing">
      <mc:Choice Requires="xdr14">
        <xdr:contentPart xmlns:r="http://schemas.openxmlformats.org/officeDocument/2006/relationships" r:id="rId308">
          <xdr14:nvContentPartPr>
            <xdr14:cNvPr id="207" name="Ink 206">
              <a:extLst>
                <a:ext uri="{FF2B5EF4-FFF2-40B4-BE49-F238E27FC236}">
                  <a16:creationId xmlns:a16="http://schemas.microsoft.com/office/drawing/2014/main" id="{00000000-0008-0000-3B00-0000CF000000}"/>
                </a:ext>
              </a:extLst>
            </xdr14:cNvPr>
            <xdr14:cNvContentPartPr/>
          </xdr14:nvContentPartPr>
          <xdr14:nvPr macro=""/>
          <xdr14:xfrm>
            <a:off x="3582360" y="14347080"/>
            <a:ext cx="125640" cy="558720"/>
          </xdr14:xfrm>
        </xdr:contentPart>
      </mc:Choice>
      <mc:Fallback xmlns="">
        <xdr:pic>
          <xdr:nvPicPr>
            <xdr:cNvPr id="919" name="Ink 918">
              <a:extLst>
                <a:ext uri="{FF2B5EF4-FFF2-40B4-BE49-F238E27FC236}">
                  <a16:creationId xmlns:a16="http://schemas.microsoft.com/office/drawing/2014/main" id="{420B4FDA-D307-9343-8172-87B7B3C77611}"/>
                </a:ext>
              </a:extLst>
            </xdr:cNvPr>
            <xdr:cNvPicPr/>
          </xdr:nvPicPr>
          <xdr:blipFill>
            <a:blip xmlns:r="http://schemas.openxmlformats.org/officeDocument/2006/relationships" r:embed="rId309"/>
            <a:stretch>
              <a:fillRect/>
            </a:stretch>
          </xdr:blipFill>
          <xdr:spPr>
            <a:xfrm>
              <a:off x="3567240" y="14331960"/>
              <a:ext cx="156240" cy="589320"/>
            </a:xfrm>
            <a:prstGeom prst="rect">
              <a:avLst/>
            </a:prstGeom>
          </xdr:spPr>
        </xdr:pic>
      </mc:Fallback>
    </mc:AlternateContent>
    <xdr:clientData/>
  </xdr:twoCellAnchor>
  <xdr:twoCellAnchor editAs="oneCell">
    <xdr:from>
      <xdr:col>4</xdr:col>
      <xdr:colOff>494520</xdr:colOff>
      <xdr:row>43</xdr:row>
      <xdr:rowOff>309760</xdr:rowOff>
    </xdr:from>
    <xdr:to>
      <xdr:col>4</xdr:col>
      <xdr:colOff>682440</xdr:colOff>
      <xdr:row>44</xdr:row>
      <xdr:rowOff>256760</xdr:rowOff>
    </xdr:to>
    <mc:AlternateContent xmlns:mc="http://schemas.openxmlformats.org/markup-compatibility/2006" xmlns:xdr14="http://schemas.microsoft.com/office/excel/2010/spreadsheetDrawing">
      <mc:Choice Requires="xdr14">
        <xdr:contentPart xmlns:r="http://schemas.openxmlformats.org/officeDocument/2006/relationships" r:id="rId310">
          <xdr14:nvContentPartPr>
            <xdr14:cNvPr id="208" name="Ink 207">
              <a:extLst>
                <a:ext uri="{FF2B5EF4-FFF2-40B4-BE49-F238E27FC236}">
                  <a16:creationId xmlns:a16="http://schemas.microsoft.com/office/drawing/2014/main" id="{00000000-0008-0000-3B00-0000D0000000}"/>
                </a:ext>
              </a:extLst>
            </xdr14:cNvPr>
            <xdr14:cNvContentPartPr/>
          </xdr14:nvContentPartPr>
          <xdr14:nvPr macro=""/>
          <xdr14:xfrm>
            <a:off x="3847320" y="14508360"/>
            <a:ext cx="187920" cy="277200"/>
          </xdr14:xfrm>
        </xdr:contentPart>
      </mc:Choice>
      <mc:Fallback xmlns="">
        <xdr:pic>
          <xdr:nvPicPr>
            <xdr:cNvPr id="920" name="Ink 919">
              <a:extLst>
                <a:ext uri="{FF2B5EF4-FFF2-40B4-BE49-F238E27FC236}">
                  <a16:creationId xmlns:a16="http://schemas.microsoft.com/office/drawing/2014/main" id="{E4924250-9B3D-E240-A8E3-565239FDEF8E}"/>
                </a:ext>
              </a:extLst>
            </xdr:cNvPr>
            <xdr:cNvPicPr/>
          </xdr:nvPicPr>
          <xdr:blipFill>
            <a:blip xmlns:r="http://schemas.openxmlformats.org/officeDocument/2006/relationships" r:embed="rId311"/>
            <a:stretch>
              <a:fillRect/>
            </a:stretch>
          </xdr:blipFill>
          <xdr:spPr>
            <a:xfrm>
              <a:off x="3831840" y="14493240"/>
              <a:ext cx="218520" cy="307440"/>
            </a:xfrm>
            <a:prstGeom prst="rect">
              <a:avLst/>
            </a:prstGeom>
          </xdr:spPr>
        </xdr:pic>
      </mc:Fallback>
    </mc:AlternateContent>
    <xdr:clientData/>
  </xdr:twoCellAnchor>
  <xdr:twoCellAnchor editAs="oneCell">
    <xdr:from>
      <xdr:col>5</xdr:col>
      <xdr:colOff>522480</xdr:colOff>
      <xdr:row>43</xdr:row>
      <xdr:rowOff>269080</xdr:rowOff>
    </xdr:from>
    <xdr:to>
      <xdr:col>5</xdr:col>
      <xdr:colOff>660000</xdr:colOff>
      <xdr:row>45</xdr:row>
      <xdr:rowOff>97560</xdr:rowOff>
    </xdr:to>
    <mc:AlternateContent xmlns:mc="http://schemas.openxmlformats.org/markup-compatibility/2006" xmlns:xdr14="http://schemas.microsoft.com/office/excel/2010/spreadsheetDrawing">
      <mc:Choice Requires="xdr14">
        <xdr:contentPart xmlns:r="http://schemas.openxmlformats.org/officeDocument/2006/relationships" r:id="rId312">
          <xdr14:nvContentPartPr>
            <xdr14:cNvPr id="209" name="Ink 208">
              <a:extLst>
                <a:ext uri="{FF2B5EF4-FFF2-40B4-BE49-F238E27FC236}">
                  <a16:creationId xmlns:a16="http://schemas.microsoft.com/office/drawing/2014/main" id="{00000000-0008-0000-3B00-0000D1000000}"/>
                </a:ext>
              </a:extLst>
            </xdr14:cNvPr>
            <xdr14:cNvContentPartPr/>
          </xdr14:nvContentPartPr>
          <xdr14:nvPr macro=""/>
          <xdr14:xfrm>
            <a:off x="4713480" y="14467680"/>
            <a:ext cx="137520" cy="488880"/>
          </xdr14:xfrm>
        </xdr:contentPart>
      </mc:Choice>
      <mc:Fallback xmlns="">
        <xdr:pic>
          <xdr:nvPicPr>
            <xdr:cNvPr id="921" name="Ink 920">
              <a:extLst>
                <a:ext uri="{FF2B5EF4-FFF2-40B4-BE49-F238E27FC236}">
                  <a16:creationId xmlns:a16="http://schemas.microsoft.com/office/drawing/2014/main" id="{5E7C0BEC-AB60-8745-B225-93D836CF45AD}"/>
                </a:ext>
              </a:extLst>
            </xdr:cNvPr>
            <xdr:cNvPicPr/>
          </xdr:nvPicPr>
          <xdr:blipFill>
            <a:blip xmlns:r="http://schemas.openxmlformats.org/officeDocument/2006/relationships" r:embed="rId313"/>
            <a:stretch>
              <a:fillRect/>
            </a:stretch>
          </xdr:blipFill>
          <xdr:spPr>
            <a:xfrm>
              <a:off x="4698360" y="14452200"/>
              <a:ext cx="168120" cy="519480"/>
            </a:xfrm>
            <a:prstGeom prst="rect">
              <a:avLst/>
            </a:prstGeom>
          </xdr:spPr>
        </xdr:pic>
      </mc:Fallback>
    </mc:AlternateContent>
    <xdr:clientData/>
  </xdr:twoCellAnchor>
  <xdr:twoCellAnchor editAs="oneCell">
    <xdr:from>
      <xdr:col>6</xdr:col>
      <xdr:colOff>64440</xdr:colOff>
      <xdr:row>43</xdr:row>
      <xdr:rowOff>319480</xdr:rowOff>
    </xdr:from>
    <xdr:to>
      <xdr:col>6</xdr:col>
      <xdr:colOff>168480</xdr:colOff>
      <xdr:row>45</xdr:row>
      <xdr:rowOff>29880</xdr:rowOff>
    </xdr:to>
    <mc:AlternateContent xmlns:mc="http://schemas.openxmlformats.org/markup-compatibility/2006" xmlns:xdr14="http://schemas.microsoft.com/office/excel/2010/spreadsheetDrawing">
      <mc:Choice Requires="xdr14">
        <xdr:contentPart xmlns:r="http://schemas.openxmlformats.org/officeDocument/2006/relationships" r:id="rId314">
          <xdr14:nvContentPartPr>
            <xdr14:cNvPr id="210" name="Ink 209">
              <a:extLst>
                <a:ext uri="{FF2B5EF4-FFF2-40B4-BE49-F238E27FC236}">
                  <a16:creationId xmlns:a16="http://schemas.microsoft.com/office/drawing/2014/main" id="{00000000-0008-0000-3B00-0000D2000000}"/>
                </a:ext>
              </a:extLst>
            </xdr14:cNvPr>
            <xdr14:cNvContentPartPr/>
          </xdr14:nvContentPartPr>
          <xdr14:nvPr macro=""/>
          <xdr14:xfrm>
            <a:off x="5093640" y="14518080"/>
            <a:ext cx="104040" cy="370800"/>
          </xdr14:xfrm>
        </xdr:contentPart>
      </mc:Choice>
      <mc:Fallback xmlns="">
        <xdr:pic>
          <xdr:nvPicPr>
            <xdr:cNvPr id="922" name="Ink 921">
              <a:extLst>
                <a:ext uri="{FF2B5EF4-FFF2-40B4-BE49-F238E27FC236}">
                  <a16:creationId xmlns:a16="http://schemas.microsoft.com/office/drawing/2014/main" id="{DF306A2F-F4E8-4F4A-8114-C4583385E9BB}"/>
                </a:ext>
              </a:extLst>
            </xdr:cNvPr>
            <xdr:cNvPicPr/>
          </xdr:nvPicPr>
          <xdr:blipFill>
            <a:blip xmlns:r="http://schemas.openxmlformats.org/officeDocument/2006/relationships" r:embed="rId315"/>
            <a:stretch>
              <a:fillRect/>
            </a:stretch>
          </xdr:blipFill>
          <xdr:spPr>
            <a:xfrm>
              <a:off x="5078520" y="14502960"/>
              <a:ext cx="134640" cy="401400"/>
            </a:xfrm>
            <a:prstGeom prst="rect">
              <a:avLst/>
            </a:prstGeom>
          </xdr:spPr>
        </xdr:pic>
      </mc:Fallback>
    </mc:AlternateContent>
    <xdr:clientData/>
  </xdr:twoCellAnchor>
  <xdr:twoCellAnchor editAs="oneCell">
    <xdr:from>
      <xdr:col>6</xdr:col>
      <xdr:colOff>343440</xdr:colOff>
      <xdr:row>44</xdr:row>
      <xdr:rowOff>30320</xdr:rowOff>
    </xdr:from>
    <xdr:to>
      <xdr:col>6</xdr:col>
      <xdr:colOff>505080</xdr:colOff>
      <xdr:row>45</xdr:row>
      <xdr:rowOff>18000</xdr:rowOff>
    </xdr:to>
    <mc:AlternateContent xmlns:mc="http://schemas.openxmlformats.org/markup-compatibility/2006" xmlns:xdr14="http://schemas.microsoft.com/office/excel/2010/spreadsheetDrawing">
      <mc:Choice Requires="xdr14">
        <xdr:contentPart xmlns:r="http://schemas.openxmlformats.org/officeDocument/2006/relationships" r:id="rId316">
          <xdr14:nvContentPartPr>
            <xdr14:cNvPr id="211" name="Ink 210">
              <a:extLst>
                <a:ext uri="{FF2B5EF4-FFF2-40B4-BE49-F238E27FC236}">
                  <a16:creationId xmlns:a16="http://schemas.microsoft.com/office/drawing/2014/main" id="{00000000-0008-0000-3B00-0000D3000000}"/>
                </a:ext>
              </a:extLst>
            </xdr14:cNvPr>
            <xdr14:cNvContentPartPr/>
          </xdr14:nvContentPartPr>
          <xdr14:nvPr macro=""/>
          <xdr14:xfrm>
            <a:off x="5372640" y="14559120"/>
            <a:ext cx="161640" cy="317880"/>
          </xdr14:xfrm>
        </xdr:contentPart>
      </mc:Choice>
      <mc:Fallback xmlns="">
        <xdr:pic>
          <xdr:nvPicPr>
            <xdr:cNvPr id="923" name="Ink 922">
              <a:extLst>
                <a:ext uri="{FF2B5EF4-FFF2-40B4-BE49-F238E27FC236}">
                  <a16:creationId xmlns:a16="http://schemas.microsoft.com/office/drawing/2014/main" id="{6D5C2853-B03B-D444-BC5D-112F5D878DAE}"/>
                </a:ext>
              </a:extLst>
            </xdr:cNvPr>
            <xdr:cNvPicPr/>
          </xdr:nvPicPr>
          <xdr:blipFill>
            <a:blip xmlns:r="http://schemas.openxmlformats.org/officeDocument/2006/relationships" r:embed="rId317"/>
            <a:stretch>
              <a:fillRect/>
            </a:stretch>
          </xdr:blipFill>
          <xdr:spPr>
            <a:xfrm>
              <a:off x="5357520" y="14544000"/>
              <a:ext cx="192240" cy="348480"/>
            </a:xfrm>
            <a:prstGeom prst="rect">
              <a:avLst/>
            </a:prstGeom>
          </xdr:spPr>
        </xdr:pic>
      </mc:Fallback>
    </mc:AlternateContent>
    <xdr:clientData/>
  </xdr:twoCellAnchor>
  <xdr:twoCellAnchor editAs="oneCell">
    <xdr:from>
      <xdr:col>7</xdr:col>
      <xdr:colOff>381480</xdr:colOff>
      <xdr:row>43</xdr:row>
      <xdr:rowOff>300400</xdr:rowOff>
    </xdr:from>
    <xdr:to>
      <xdr:col>8</xdr:col>
      <xdr:colOff>578280</xdr:colOff>
      <xdr:row>46</xdr:row>
      <xdr:rowOff>8200</xdr:rowOff>
    </xdr:to>
    <mc:AlternateContent xmlns:mc="http://schemas.openxmlformats.org/markup-compatibility/2006" xmlns:xdr14="http://schemas.microsoft.com/office/excel/2010/spreadsheetDrawing">
      <mc:Choice Requires="xdr14">
        <xdr:contentPart xmlns:r="http://schemas.openxmlformats.org/officeDocument/2006/relationships" r:id="rId318">
          <xdr14:nvContentPartPr>
            <xdr14:cNvPr id="212" name="Ink 211">
              <a:extLst>
                <a:ext uri="{FF2B5EF4-FFF2-40B4-BE49-F238E27FC236}">
                  <a16:creationId xmlns:a16="http://schemas.microsoft.com/office/drawing/2014/main" id="{00000000-0008-0000-3B00-0000D4000000}"/>
                </a:ext>
              </a:extLst>
            </xdr14:cNvPr>
            <xdr14:cNvContentPartPr/>
          </xdr14:nvContentPartPr>
          <xdr14:nvPr macro=""/>
          <xdr14:xfrm>
            <a:off x="6248880" y="14499000"/>
            <a:ext cx="1035000" cy="698400"/>
          </xdr14:xfrm>
        </xdr:contentPart>
      </mc:Choice>
      <mc:Fallback xmlns="">
        <xdr:pic>
          <xdr:nvPicPr>
            <xdr:cNvPr id="931" name="Ink 930">
              <a:extLst>
                <a:ext uri="{FF2B5EF4-FFF2-40B4-BE49-F238E27FC236}">
                  <a16:creationId xmlns:a16="http://schemas.microsoft.com/office/drawing/2014/main" id="{D6E77F25-8DD1-BF4C-8424-1BF08ED2154C}"/>
                </a:ext>
              </a:extLst>
            </xdr:cNvPr>
            <xdr:cNvPicPr/>
          </xdr:nvPicPr>
          <xdr:blipFill>
            <a:blip xmlns:r="http://schemas.openxmlformats.org/officeDocument/2006/relationships" r:embed="rId319"/>
            <a:stretch>
              <a:fillRect/>
            </a:stretch>
          </xdr:blipFill>
          <xdr:spPr>
            <a:xfrm>
              <a:off x="6233400" y="14483520"/>
              <a:ext cx="1065600" cy="728640"/>
            </a:xfrm>
            <a:prstGeom prst="rect">
              <a:avLst/>
            </a:prstGeom>
          </xdr:spPr>
        </xdr:pic>
      </mc:Fallback>
    </mc:AlternateContent>
    <xdr:clientData/>
  </xdr:twoCellAnchor>
  <xdr:twoCellAnchor editAs="oneCell">
    <xdr:from>
      <xdr:col>1</xdr:col>
      <xdr:colOff>715920</xdr:colOff>
      <xdr:row>29</xdr:row>
      <xdr:rowOff>250040</xdr:rowOff>
    </xdr:from>
    <xdr:to>
      <xdr:col>3</xdr:col>
      <xdr:colOff>113040</xdr:colOff>
      <xdr:row>32</xdr:row>
      <xdr:rowOff>311360</xdr:rowOff>
    </xdr:to>
    <mc:AlternateContent xmlns:mc="http://schemas.openxmlformats.org/markup-compatibility/2006" xmlns:xdr14="http://schemas.microsoft.com/office/excel/2010/spreadsheetDrawing">
      <mc:Choice Requires="xdr14">
        <xdr:contentPart xmlns:r="http://schemas.openxmlformats.org/officeDocument/2006/relationships" r:id="rId320">
          <xdr14:nvContentPartPr>
            <xdr14:cNvPr id="213" name="Ink 212">
              <a:extLst>
                <a:ext uri="{FF2B5EF4-FFF2-40B4-BE49-F238E27FC236}">
                  <a16:creationId xmlns:a16="http://schemas.microsoft.com/office/drawing/2014/main" id="{00000000-0008-0000-3B00-0000D5000000}"/>
                </a:ext>
              </a:extLst>
            </xdr14:cNvPr>
            <xdr14:cNvContentPartPr/>
          </xdr14:nvContentPartPr>
          <xdr14:nvPr macro=""/>
          <xdr14:xfrm>
            <a:off x="1554120" y="9825840"/>
            <a:ext cx="1073520" cy="1051920"/>
          </xdr14:xfrm>
        </xdr:contentPart>
      </mc:Choice>
      <mc:Fallback xmlns="">
        <xdr:pic>
          <xdr:nvPicPr>
            <xdr:cNvPr id="934" name="Ink 933">
              <a:extLst>
                <a:ext uri="{FF2B5EF4-FFF2-40B4-BE49-F238E27FC236}">
                  <a16:creationId xmlns:a16="http://schemas.microsoft.com/office/drawing/2014/main" id="{87972E28-001C-EB4A-ACD9-042307A5525C}"/>
                </a:ext>
              </a:extLst>
            </xdr:cNvPr>
            <xdr:cNvPicPr/>
          </xdr:nvPicPr>
          <xdr:blipFill>
            <a:blip xmlns:r="http://schemas.openxmlformats.org/officeDocument/2006/relationships" r:embed="rId321"/>
            <a:stretch>
              <a:fillRect/>
            </a:stretch>
          </xdr:blipFill>
          <xdr:spPr>
            <a:xfrm>
              <a:off x="1538640" y="9810720"/>
              <a:ext cx="1104120" cy="1082520"/>
            </a:xfrm>
            <a:prstGeom prst="rect">
              <a:avLst/>
            </a:prstGeom>
          </xdr:spPr>
        </xdr:pic>
      </mc:Fallback>
    </mc:AlternateContent>
    <xdr:clientData/>
  </xdr:twoCellAnchor>
  <xdr:twoCellAnchor editAs="oneCell">
    <xdr:from>
      <xdr:col>3</xdr:col>
      <xdr:colOff>618120</xdr:colOff>
      <xdr:row>33</xdr:row>
      <xdr:rowOff>250800</xdr:rowOff>
    </xdr:from>
    <xdr:to>
      <xdr:col>4</xdr:col>
      <xdr:colOff>243600</xdr:colOff>
      <xdr:row>35</xdr:row>
      <xdr:rowOff>44000</xdr:rowOff>
    </xdr:to>
    <mc:AlternateContent xmlns:mc="http://schemas.openxmlformats.org/markup-compatibility/2006" xmlns:xdr14="http://schemas.microsoft.com/office/excel/2010/spreadsheetDrawing">
      <mc:Choice Requires="xdr14">
        <xdr:contentPart xmlns:r="http://schemas.openxmlformats.org/officeDocument/2006/relationships" r:id="rId322">
          <xdr14:nvContentPartPr>
            <xdr14:cNvPr id="214" name="Ink 213">
              <a:extLst>
                <a:ext uri="{FF2B5EF4-FFF2-40B4-BE49-F238E27FC236}">
                  <a16:creationId xmlns:a16="http://schemas.microsoft.com/office/drawing/2014/main" id="{00000000-0008-0000-3B00-0000D6000000}"/>
                </a:ext>
              </a:extLst>
            </xdr14:cNvPr>
            <xdr14:cNvContentPartPr/>
          </xdr14:nvContentPartPr>
          <xdr14:nvPr macro=""/>
          <xdr14:xfrm>
            <a:off x="3132720" y="11147400"/>
            <a:ext cx="463680" cy="453600"/>
          </xdr14:xfrm>
        </xdr:contentPart>
      </mc:Choice>
      <mc:Fallback xmlns="">
        <xdr:pic>
          <xdr:nvPicPr>
            <xdr:cNvPr id="935" name="Ink 934">
              <a:extLst>
                <a:ext uri="{FF2B5EF4-FFF2-40B4-BE49-F238E27FC236}">
                  <a16:creationId xmlns:a16="http://schemas.microsoft.com/office/drawing/2014/main" id="{C876B8CF-7F81-8B42-A9E2-E4C024221660}"/>
                </a:ext>
              </a:extLst>
            </xdr:cNvPr>
            <xdr:cNvPicPr/>
          </xdr:nvPicPr>
          <xdr:blipFill>
            <a:blip xmlns:r="http://schemas.openxmlformats.org/officeDocument/2006/relationships" r:embed="rId323"/>
            <a:stretch>
              <a:fillRect/>
            </a:stretch>
          </xdr:blipFill>
          <xdr:spPr>
            <a:xfrm>
              <a:off x="3117240" y="11132280"/>
              <a:ext cx="494280" cy="484200"/>
            </a:xfrm>
            <a:prstGeom prst="rect">
              <a:avLst/>
            </a:prstGeom>
          </xdr:spPr>
        </xdr:pic>
      </mc:Fallback>
    </mc:AlternateContent>
    <xdr:clientData/>
  </xdr:twoCellAnchor>
  <xdr:twoCellAnchor editAs="oneCell">
    <xdr:from>
      <xdr:col>5</xdr:col>
      <xdr:colOff>346800</xdr:colOff>
      <xdr:row>32</xdr:row>
      <xdr:rowOff>58280</xdr:rowOff>
    </xdr:from>
    <xdr:to>
      <xdr:col>5</xdr:col>
      <xdr:colOff>688800</xdr:colOff>
      <xdr:row>33</xdr:row>
      <xdr:rowOff>111120</xdr:rowOff>
    </xdr:to>
    <mc:AlternateContent xmlns:mc="http://schemas.openxmlformats.org/markup-compatibility/2006" xmlns:xdr14="http://schemas.microsoft.com/office/excel/2010/spreadsheetDrawing">
      <mc:Choice Requires="xdr14">
        <xdr:contentPart xmlns:r="http://schemas.openxmlformats.org/officeDocument/2006/relationships" r:id="rId324">
          <xdr14:nvContentPartPr>
            <xdr14:cNvPr id="215" name="Ink 214">
              <a:extLst>
                <a:ext uri="{FF2B5EF4-FFF2-40B4-BE49-F238E27FC236}">
                  <a16:creationId xmlns:a16="http://schemas.microsoft.com/office/drawing/2014/main" id="{00000000-0008-0000-3B00-0000D7000000}"/>
                </a:ext>
              </a:extLst>
            </xdr14:cNvPr>
            <xdr14:cNvContentPartPr/>
          </xdr14:nvContentPartPr>
          <xdr14:nvPr macro=""/>
          <xdr14:xfrm>
            <a:off x="4537800" y="10624680"/>
            <a:ext cx="342000" cy="383040"/>
          </xdr14:xfrm>
        </xdr:contentPart>
      </mc:Choice>
      <mc:Fallback xmlns="">
        <xdr:pic>
          <xdr:nvPicPr>
            <xdr:cNvPr id="936" name="Ink 935">
              <a:extLst>
                <a:ext uri="{FF2B5EF4-FFF2-40B4-BE49-F238E27FC236}">
                  <a16:creationId xmlns:a16="http://schemas.microsoft.com/office/drawing/2014/main" id="{6E83DF79-F474-BE48-BD10-4C4966CB5932}"/>
                </a:ext>
              </a:extLst>
            </xdr:cNvPr>
            <xdr:cNvPicPr/>
          </xdr:nvPicPr>
          <xdr:blipFill>
            <a:blip xmlns:r="http://schemas.openxmlformats.org/officeDocument/2006/relationships" r:embed="rId325"/>
            <a:stretch>
              <a:fillRect/>
            </a:stretch>
          </xdr:blipFill>
          <xdr:spPr>
            <a:xfrm>
              <a:off x="4522680" y="10609560"/>
              <a:ext cx="372600" cy="413280"/>
            </a:xfrm>
            <a:prstGeom prst="rect">
              <a:avLst/>
            </a:prstGeom>
          </xdr:spPr>
        </xdr:pic>
      </mc:Fallback>
    </mc:AlternateContent>
    <xdr:clientData/>
  </xdr:twoCellAnchor>
  <xdr:twoCellAnchor editAs="oneCell">
    <xdr:from>
      <xdr:col>7</xdr:col>
      <xdr:colOff>205440</xdr:colOff>
      <xdr:row>30</xdr:row>
      <xdr:rowOff>198840</xdr:rowOff>
    </xdr:from>
    <xdr:to>
      <xdr:col>7</xdr:col>
      <xdr:colOff>738960</xdr:colOff>
      <xdr:row>32</xdr:row>
      <xdr:rowOff>55400</xdr:rowOff>
    </xdr:to>
    <mc:AlternateContent xmlns:mc="http://schemas.openxmlformats.org/markup-compatibility/2006" xmlns:xdr14="http://schemas.microsoft.com/office/excel/2010/spreadsheetDrawing">
      <mc:Choice Requires="xdr14">
        <xdr:contentPart xmlns:r="http://schemas.openxmlformats.org/officeDocument/2006/relationships" r:id="rId326">
          <xdr14:nvContentPartPr>
            <xdr14:cNvPr id="216" name="Ink 215">
              <a:extLst>
                <a:ext uri="{FF2B5EF4-FFF2-40B4-BE49-F238E27FC236}">
                  <a16:creationId xmlns:a16="http://schemas.microsoft.com/office/drawing/2014/main" id="{00000000-0008-0000-3B00-0000D8000000}"/>
                </a:ext>
              </a:extLst>
            </xdr14:cNvPr>
            <xdr14:cNvContentPartPr/>
          </xdr14:nvContentPartPr>
          <xdr14:nvPr macro=""/>
          <xdr14:xfrm>
            <a:off x="6072840" y="10104840"/>
            <a:ext cx="533520" cy="516960"/>
          </xdr14:xfrm>
        </xdr:contentPart>
      </mc:Choice>
      <mc:Fallback xmlns="">
        <xdr:pic>
          <xdr:nvPicPr>
            <xdr:cNvPr id="937" name="Ink 936">
              <a:extLst>
                <a:ext uri="{FF2B5EF4-FFF2-40B4-BE49-F238E27FC236}">
                  <a16:creationId xmlns:a16="http://schemas.microsoft.com/office/drawing/2014/main" id="{6AEC708E-F09E-744C-9067-B8758AEA0F62}"/>
                </a:ext>
              </a:extLst>
            </xdr:cNvPr>
            <xdr:cNvPicPr/>
          </xdr:nvPicPr>
          <xdr:blipFill>
            <a:blip xmlns:r="http://schemas.openxmlformats.org/officeDocument/2006/relationships" r:embed="rId327"/>
            <a:stretch>
              <a:fillRect/>
            </a:stretch>
          </xdr:blipFill>
          <xdr:spPr>
            <a:xfrm>
              <a:off x="6057720" y="10089720"/>
              <a:ext cx="564120" cy="547200"/>
            </a:xfrm>
            <a:prstGeom prst="rect">
              <a:avLst/>
            </a:prstGeom>
          </xdr:spPr>
        </xdr:pic>
      </mc:Fallback>
    </mc:AlternateContent>
    <xdr:clientData/>
  </xdr:twoCellAnchor>
  <xdr:twoCellAnchor editAs="oneCell">
    <xdr:from>
      <xdr:col>1</xdr:col>
      <xdr:colOff>593160</xdr:colOff>
      <xdr:row>33</xdr:row>
      <xdr:rowOff>122640</xdr:rowOff>
    </xdr:from>
    <xdr:to>
      <xdr:col>3</xdr:col>
      <xdr:colOff>132120</xdr:colOff>
      <xdr:row>35</xdr:row>
      <xdr:rowOff>301400</xdr:rowOff>
    </xdr:to>
    <mc:AlternateContent xmlns:mc="http://schemas.openxmlformats.org/markup-compatibility/2006" xmlns:xdr14="http://schemas.microsoft.com/office/excel/2010/spreadsheetDrawing">
      <mc:Choice Requires="xdr14">
        <xdr:contentPart xmlns:r="http://schemas.openxmlformats.org/officeDocument/2006/relationships" r:id="rId328">
          <xdr14:nvContentPartPr>
            <xdr14:cNvPr id="217" name="Ink 216">
              <a:extLst>
                <a:ext uri="{FF2B5EF4-FFF2-40B4-BE49-F238E27FC236}">
                  <a16:creationId xmlns:a16="http://schemas.microsoft.com/office/drawing/2014/main" id="{00000000-0008-0000-3B00-0000D9000000}"/>
                </a:ext>
              </a:extLst>
            </xdr14:cNvPr>
            <xdr14:cNvContentPartPr/>
          </xdr14:nvContentPartPr>
          <xdr14:nvPr macro=""/>
          <xdr14:xfrm>
            <a:off x="1431360" y="11019240"/>
            <a:ext cx="1215360" cy="839160"/>
          </xdr14:xfrm>
        </xdr:contentPart>
      </mc:Choice>
      <mc:Fallback xmlns="">
        <xdr:pic>
          <xdr:nvPicPr>
            <xdr:cNvPr id="940" name="Ink 939">
              <a:extLst>
                <a:ext uri="{FF2B5EF4-FFF2-40B4-BE49-F238E27FC236}">
                  <a16:creationId xmlns:a16="http://schemas.microsoft.com/office/drawing/2014/main" id="{8B8D0B90-B2CF-CB4E-82CC-241C6B12C9E2}"/>
                </a:ext>
              </a:extLst>
            </xdr:cNvPr>
            <xdr:cNvPicPr/>
          </xdr:nvPicPr>
          <xdr:blipFill>
            <a:blip xmlns:r="http://schemas.openxmlformats.org/officeDocument/2006/relationships" r:embed="rId329"/>
            <a:stretch>
              <a:fillRect/>
            </a:stretch>
          </xdr:blipFill>
          <xdr:spPr>
            <a:xfrm>
              <a:off x="1415885" y="11004120"/>
              <a:ext cx="1245591" cy="869760"/>
            </a:xfrm>
            <a:prstGeom prst="rect">
              <a:avLst/>
            </a:prstGeom>
          </xdr:spPr>
        </xdr:pic>
      </mc:Fallback>
    </mc:AlternateContent>
    <xdr:clientData/>
  </xdr:twoCellAnchor>
  <xdr:twoCellAnchor editAs="oneCell">
    <xdr:from>
      <xdr:col>3</xdr:col>
      <xdr:colOff>661320</xdr:colOff>
      <xdr:row>35</xdr:row>
      <xdr:rowOff>29960</xdr:rowOff>
    </xdr:from>
    <xdr:to>
      <xdr:col>4</xdr:col>
      <xdr:colOff>196440</xdr:colOff>
      <xdr:row>36</xdr:row>
      <xdr:rowOff>135720</xdr:rowOff>
    </xdr:to>
    <mc:AlternateContent xmlns:mc="http://schemas.openxmlformats.org/markup-compatibility/2006" xmlns:xdr14="http://schemas.microsoft.com/office/excel/2010/spreadsheetDrawing">
      <mc:Choice Requires="xdr14">
        <xdr:contentPart xmlns:r="http://schemas.openxmlformats.org/officeDocument/2006/relationships" r:id="rId330">
          <xdr14:nvContentPartPr>
            <xdr14:cNvPr id="218" name="Ink 217">
              <a:extLst>
                <a:ext uri="{FF2B5EF4-FFF2-40B4-BE49-F238E27FC236}">
                  <a16:creationId xmlns:a16="http://schemas.microsoft.com/office/drawing/2014/main" id="{00000000-0008-0000-3B00-0000DA000000}"/>
                </a:ext>
              </a:extLst>
            </xdr14:cNvPr>
            <xdr14:cNvContentPartPr/>
          </xdr14:nvContentPartPr>
          <xdr14:nvPr macro=""/>
          <xdr14:xfrm>
            <a:off x="3175920" y="11586960"/>
            <a:ext cx="373320" cy="435960"/>
          </xdr14:xfrm>
        </xdr:contentPart>
      </mc:Choice>
      <mc:Fallback xmlns="">
        <xdr:pic>
          <xdr:nvPicPr>
            <xdr:cNvPr id="941" name="Ink 940">
              <a:extLst>
                <a:ext uri="{FF2B5EF4-FFF2-40B4-BE49-F238E27FC236}">
                  <a16:creationId xmlns:a16="http://schemas.microsoft.com/office/drawing/2014/main" id="{EAA54CCF-6ED3-DF4C-BB5D-A9F83254B1BC}"/>
                </a:ext>
              </a:extLst>
            </xdr:cNvPr>
            <xdr:cNvPicPr/>
          </xdr:nvPicPr>
          <xdr:blipFill>
            <a:blip xmlns:r="http://schemas.openxmlformats.org/officeDocument/2006/relationships" r:embed="rId331"/>
            <a:stretch>
              <a:fillRect/>
            </a:stretch>
          </xdr:blipFill>
          <xdr:spPr>
            <a:xfrm>
              <a:off x="3160440" y="11571840"/>
              <a:ext cx="403920" cy="466560"/>
            </a:xfrm>
            <a:prstGeom prst="rect">
              <a:avLst/>
            </a:prstGeom>
          </xdr:spPr>
        </xdr:pic>
      </mc:Fallback>
    </mc:AlternateContent>
    <xdr:clientData/>
  </xdr:twoCellAnchor>
  <xdr:twoCellAnchor editAs="oneCell">
    <xdr:from>
      <xdr:col>5</xdr:col>
      <xdr:colOff>363720</xdr:colOff>
      <xdr:row>33</xdr:row>
      <xdr:rowOff>231000</xdr:rowOff>
    </xdr:from>
    <xdr:to>
      <xdr:col>5</xdr:col>
      <xdr:colOff>713280</xdr:colOff>
      <xdr:row>34</xdr:row>
      <xdr:rowOff>216520</xdr:rowOff>
    </xdr:to>
    <mc:AlternateContent xmlns:mc="http://schemas.openxmlformats.org/markup-compatibility/2006" xmlns:xdr14="http://schemas.microsoft.com/office/excel/2010/spreadsheetDrawing">
      <mc:Choice Requires="xdr14">
        <xdr:contentPart xmlns:r="http://schemas.openxmlformats.org/officeDocument/2006/relationships" r:id="rId332">
          <xdr14:nvContentPartPr>
            <xdr14:cNvPr id="219" name="Ink 218">
              <a:extLst>
                <a:ext uri="{FF2B5EF4-FFF2-40B4-BE49-F238E27FC236}">
                  <a16:creationId xmlns:a16="http://schemas.microsoft.com/office/drawing/2014/main" id="{00000000-0008-0000-3B00-0000DB000000}"/>
                </a:ext>
              </a:extLst>
            </xdr14:cNvPr>
            <xdr14:cNvContentPartPr/>
          </xdr14:nvContentPartPr>
          <xdr14:nvPr macro=""/>
          <xdr14:xfrm>
            <a:off x="4554720" y="11127600"/>
            <a:ext cx="349560" cy="315720"/>
          </xdr14:xfrm>
        </xdr:contentPart>
      </mc:Choice>
      <mc:Fallback xmlns="">
        <xdr:pic>
          <xdr:nvPicPr>
            <xdr:cNvPr id="942" name="Ink 941">
              <a:extLst>
                <a:ext uri="{FF2B5EF4-FFF2-40B4-BE49-F238E27FC236}">
                  <a16:creationId xmlns:a16="http://schemas.microsoft.com/office/drawing/2014/main" id="{40AF7AA2-7F44-5B4D-B391-3863EF11DFE2}"/>
                </a:ext>
              </a:extLst>
            </xdr:cNvPr>
            <xdr:cNvPicPr/>
          </xdr:nvPicPr>
          <xdr:blipFill>
            <a:blip xmlns:r="http://schemas.openxmlformats.org/officeDocument/2006/relationships" r:embed="rId333"/>
            <a:stretch>
              <a:fillRect/>
            </a:stretch>
          </xdr:blipFill>
          <xdr:spPr>
            <a:xfrm>
              <a:off x="4539240" y="11112480"/>
              <a:ext cx="380160" cy="346320"/>
            </a:xfrm>
            <a:prstGeom prst="rect">
              <a:avLst/>
            </a:prstGeom>
          </xdr:spPr>
        </xdr:pic>
      </mc:Fallback>
    </mc:AlternateContent>
    <xdr:clientData/>
  </xdr:twoCellAnchor>
  <xdr:twoCellAnchor editAs="oneCell">
    <xdr:from>
      <xdr:col>7</xdr:col>
      <xdr:colOff>188880</xdr:colOff>
      <xdr:row>33</xdr:row>
      <xdr:rowOff>192480</xdr:rowOff>
    </xdr:from>
    <xdr:to>
      <xdr:col>7</xdr:col>
      <xdr:colOff>606120</xdr:colOff>
      <xdr:row>35</xdr:row>
      <xdr:rowOff>6560</xdr:rowOff>
    </xdr:to>
    <mc:AlternateContent xmlns:mc="http://schemas.openxmlformats.org/markup-compatibility/2006" xmlns:xdr14="http://schemas.microsoft.com/office/excel/2010/spreadsheetDrawing">
      <mc:Choice Requires="xdr14">
        <xdr:contentPart xmlns:r="http://schemas.openxmlformats.org/officeDocument/2006/relationships" r:id="rId334">
          <xdr14:nvContentPartPr>
            <xdr14:cNvPr id="220" name="Ink 219">
              <a:extLst>
                <a:ext uri="{FF2B5EF4-FFF2-40B4-BE49-F238E27FC236}">
                  <a16:creationId xmlns:a16="http://schemas.microsoft.com/office/drawing/2014/main" id="{00000000-0008-0000-3B00-0000DC000000}"/>
                </a:ext>
              </a:extLst>
            </xdr14:cNvPr>
            <xdr14:cNvContentPartPr/>
          </xdr14:nvContentPartPr>
          <xdr14:nvPr macro=""/>
          <xdr14:xfrm>
            <a:off x="6056280" y="11089080"/>
            <a:ext cx="417240" cy="474480"/>
          </xdr14:xfrm>
        </xdr:contentPart>
      </mc:Choice>
      <mc:Fallback xmlns="">
        <xdr:pic>
          <xdr:nvPicPr>
            <xdr:cNvPr id="943" name="Ink 942">
              <a:extLst>
                <a:ext uri="{FF2B5EF4-FFF2-40B4-BE49-F238E27FC236}">
                  <a16:creationId xmlns:a16="http://schemas.microsoft.com/office/drawing/2014/main" id="{6264DD44-876C-4C47-93C4-12F569A7B749}"/>
                </a:ext>
              </a:extLst>
            </xdr:cNvPr>
            <xdr:cNvPicPr/>
          </xdr:nvPicPr>
          <xdr:blipFill>
            <a:blip xmlns:r="http://schemas.openxmlformats.org/officeDocument/2006/relationships" r:embed="rId335"/>
            <a:stretch>
              <a:fillRect/>
            </a:stretch>
          </xdr:blipFill>
          <xdr:spPr>
            <a:xfrm>
              <a:off x="6041160" y="11073960"/>
              <a:ext cx="447840" cy="505080"/>
            </a:xfrm>
            <a:prstGeom prst="rect">
              <a:avLst/>
            </a:prstGeom>
          </xdr:spPr>
        </xdr:pic>
      </mc:Fallback>
    </mc:AlternateContent>
    <xdr:clientData/>
  </xdr:twoCellAnchor>
  <xdr:twoCellAnchor editAs="oneCell">
    <xdr:from>
      <xdr:col>1</xdr:col>
      <xdr:colOff>578760</xdr:colOff>
      <xdr:row>36</xdr:row>
      <xdr:rowOff>183600</xdr:rowOff>
    </xdr:from>
    <xdr:to>
      <xdr:col>2</xdr:col>
      <xdr:colOff>153840</xdr:colOff>
      <xdr:row>37</xdr:row>
      <xdr:rowOff>294040</xdr:rowOff>
    </xdr:to>
    <mc:AlternateContent xmlns:mc="http://schemas.openxmlformats.org/markup-compatibility/2006" xmlns:xdr14="http://schemas.microsoft.com/office/excel/2010/spreadsheetDrawing">
      <mc:Choice Requires="xdr14">
        <xdr:contentPart xmlns:r="http://schemas.openxmlformats.org/officeDocument/2006/relationships" r:id="rId336">
          <xdr14:nvContentPartPr>
            <xdr14:cNvPr id="221" name="Ink 220">
              <a:extLst>
                <a:ext uri="{FF2B5EF4-FFF2-40B4-BE49-F238E27FC236}">
                  <a16:creationId xmlns:a16="http://schemas.microsoft.com/office/drawing/2014/main" id="{00000000-0008-0000-3B00-0000DD000000}"/>
                </a:ext>
              </a:extLst>
            </xdr14:cNvPr>
            <xdr14:cNvContentPartPr/>
          </xdr14:nvContentPartPr>
          <xdr14:nvPr macro=""/>
          <xdr14:xfrm>
            <a:off x="1416960" y="12070800"/>
            <a:ext cx="413280" cy="440640"/>
          </xdr14:xfrm>
        </xdr:contentPart>
      </mc:Choice>
      <mc:Fallback xmlns="">
        <xdr:pic>
          <xdr:nvPicPr>
            <xdr:cNvPr id="944" name="Ink 943">
              <a:extLst>
                <a:ext uri="{FF2B5EF4-FFF2-40B4-BE49-F238E27FC236}">
                  <a16:creationId xmlns:a16="http://schemas.microsoft.com/office/drawing/2014/main" id="{D2D39F61-B6BF-F442-AC19-15FDE171A5E2}"/>
                </a:ext>
              </a:extLst>
            </xdr:cNvPr>
            <xdr:cNvPicPr/>
          </xdr:nvPicPr>
          <xdr:blipFill>
            <a:blip xmlns:r="http://schemas.openxmlformats.org/officeDocument/2006/relationships" r:embed="rId337"/>
            <a:stretch>
              <a:fillRect/>
            </a:stretch>
          </xdr:blipFill>
          <xdr:spPr>
            <a:xfrm>
              <a:off x="1401480" y="12055680"/>
              <a:ext cx="443520" cy="471240"/>
            </a:xfrm>
            <a:prstGeom prst="rect">
              <a:avLst/>
            </a:prstGeom>
          </xdr:spPr>
        </xdr:pic>
      </mc:Fallback>
    </mc:AlternateContent>
    <xdr:clientData/>
  </xdr:twoCellAnchor>
  <xdr:twoCellAnchor editAs="oneCell">
    <xdr:from>
      <xdr:col>2</xdr:col>
      <xdr:colOff>657120</xdr:colOff>
      <xdr:row>36</xdr:row>
      <xdr:rowOff>231840</xdr:rowOff>
    </xdr:from>
    <xdr:to>
      <xdr:col>3</xdr:col>
      <xdr:colOff>225000</xdr:colOff>
      <xdr:row>37</xdr:row>
      <xdr:rowOff>239320</xdr:rowOff>
    </xdr:to>
    <mc:AlternateContent xmlns:mc="http://schemas.openxmlformats.org/markup-compatibility/2006" xmlns:xdr14="http://schemas.microsoft.com/office/excel/2010/spreadsheetDrawing">
      <mc:Choice Requires="xdr14">
        <xdr:contentPart xmlns:r="http://schemas.openxmlformats.org/officeDocument/2006/relationships" r:id="rId338">
          <xdr14:nvContentPartPr>
            <xdr14:cNvPr id="222" name="Ink 221">
              <a:extLst>
                <a:ext uri="{FF2B5EF4-FFF2-40B4-BE49-F238E27FC236}">
                  <a16:creationId xmlns:a16="http://schemas.microsoft.com/office/drawing/2014/main" id="{00000000-0008-0000-3B00-0000DE000000}"/>
                </a:ext>
              </a:extLst>
            </xdr14:cNvPr>
            <xdr14:cNvContentPartPr/>
          </xdr14:nvContentPartPr>
          <xdr14:nvPr macro=""/>
          <xdr14:xfrm>
            <a:off x="2333520" y="12119040"/>
            <a:ext cx="406080" cy="337680"/>
          </xdr14:xfrm>
        </xdr:contentPart>
      </mc:Choice>
      <mc:Fallback xmlns="">
        <xdr:pic>
          <xdr:nvPicPr>
            <xdr:cNvPr id="945" name="Ink 944">
              <a:extLst>
                <a:ext uri="{FF2B5EF4-FFF2-40B4-BE49-F238E27FC236}">
                  <a16:creationId xmlns:a16="http://schemas.microsoft.com/office/drawing/2014/main" id="{77DB139D-1854-D041-9FD5-4F66A84FEC50}"/>
                </a:ext>
              </a:extLst>
            </xdr:cNvPr>
            <xdr:cNvPicPr/>
          </xdr:nvPicPr>
          <xdr:blipFill>
            <a:blip xmlns:r="http://schemas.openxmlformats.org/officeDocument/2006/relationships" r:embed="rId339"/>
            <a:stretch>
              <a:fillRect/>
            </a:stretch>
          </xdr:blipFill>
          <xdr:spPr>
            <a:xfrm>
              <a:off x="2318400" y="12103920"/>
              <a:ext cx="436320" cy="367920"/>
            </a:xfrm>
            <a:prstGeom prst="rect">
              <a:avLst/>
            </a:prstGeom>
          </xdr:spPr>
        </xdr:pic>
      </mc:Fallback>
    </mc:AlternateContent>
    <xdr:clientData/>
  </xdr:twoCellAnchor>
  <xdr:twoCellAnchor editAs="oneCell">
    <xdr:from>
      <xdr:col>3</xdr:col>
      <xdr:colOff>764280</xdr:colOff>
      <xdr:row>38</xdr:row>
      <xdr:rowOff>293240</xdr:rowOff>
    </xdr:from>
    <xdr:to>
      <xdr:col>4</xdr:col>
      <xdr:colOff>250440</xdr:colOff>
      <xdr:row>40</xdr:row>
      <xdr:rowOff>169960</xdr:rowOff>
    </xdr:to>
    <mc:AlternateContent xmlns:mc="http://schemas.openxmlformats.org/markup-compatibility/2006" xmlns:xdr14="http://schemas.microsoft.com/office/excel/2010/spreadsheetDrawing">
      <mc:Choice Requires="xdr14">
        <xdr:contentPart xmlns:r="http://schemas.openxmlformats.org/officeDocument/2006/relationships" r:id="rId340">
          <xdr14:nvContentPartPr>
            <xdr14:cNvPr id="223" name="Ink 222">
              <a:extLst>
                <a:ext uri="{FF2B5EF4-FFF2-40B4-BE49-F238E27FC236}">
                  <a16:creationId xmlns:a16="http://schemas.microsoft.com/office/drawing/2014/main" id="{00000000-0008-0000-3B00-0000DF000000}"/>
                </a:ext>
              </a:extLst>
            </xdr14:cNvPr>
            <xdr14:cNvContentPartPr/>
          </xdr14:nvContentPartPr>
          <xdr14:nvPr macro=""/>
          <xdr14:xfrm>
            <a:off x="3278880" y="12840840"/>
            <a:ext cx="324360" cy="537120"/>
          </xdr14:xfrm>
        </xdr:contentPart>
      </mc:Choice>
      <mc:Fallback xmlns="">
        <xdr:pic>
          <xdr:nvPicPr>
            <xdr:cNvPr id="946" name="Ink 945">
              <a:extLst>
                <a:ext uri="{FF2B5EF4-FFF2-40B4-BE49-F238E27FC236}">
                  <a16:creationId xmlns:a16="http://schemas.microsoft.com/office/drawing/2014/main" id="{C843438C-01E7-5B4D-A01C-67873EB97919}"/>
                </a:ext>
              </a:extLst>
            </xdr:cNvPr>
            <xdr:cNvPicPr/>
          </xdr:nvPicPr>
          <xdr:blipFill>
            <a:blip xmlns:r="http://schemas.openxmlformats.org/officeDocument/2006/relationships" r:embed="rId341"/>
            <a:stretch>
              <a:fillRect/>
            </a:stretch>
          </xdr:blipFill>
          <xdr:spPr>
            <a:xfrm>
              <a:off x="3263760" y="12825720"/>
              <a:ext cx="354960" cy="567360"/>
            </a:xfrm>
            <a:prstGeom prst="rect">
              <a:avLst/>
            </a:prstGeom>
          </xdr:spPr>
        </xdr:pic>
      </mc:Fallback>
    </mc:AlternateContent>
    <xdr:clientData/>
  </xdr:twoCellAnchor>
  <xdr:twoCellAnchor editAs="oneCell">
    <xdr:from>
      <xdr:col>5</xdr:col>
      <xdr:colOff>445440</xdr:colOff>
      <xdr:row>37</xdr:row>
      <xdr:rowOff>272080</xdr:rowOff>
    </xdr:from>
    <xdr:to>
      <xdr:col>5</xdr:col>
      <xdr:colOff>779160</xdr:colOff>
      <xdr:row>38</xdr:row>
      <xdr:rowOff>297200</xdr:rowOff>
    </xdr:to>
    <mc:AlternateContent xmlns:mc="http://schemas.openxmlformats.org/markup-compatibility/2006" xmlns:xdr14="http://schemas.microsoft.com/office/excel/2010/spreadsheetDrawing">
      <mc:Choice Requires="xdr14">
        <xdr:contentPart xmlns:r="http://schemas.openxmlformats.org/officeDocument/2006/relationships" r:id="rId342">
          <xdr14:nvContentPartPr>
            <xdr14:cNvPr id="224" name="Ink 223">
              <a:extLst>
                <a:ext uri="{FF2B5EF4-FFF2-40B4-BE49-F238E27FC236}">
                  <a16:creationId xmlns:a16="http://schemas.microsoft.com/office/drawing/2014/main" id="{00000000-0008-0000-3B00-0000E0000000}"/>
                </a:ext>
              </a:extLst>
            </xdr14:cNvPr>
            <xdr14:cNvContentPartPr/>
          </xdr14:nvContentPartPr>
          <xdr14:nvPr macro=""/>
          <xdr14:xfrm>
            <a:off x="4636440" y="12489480"/>
            <a:ext cx="333720" cy="355320"/>
          </xdr14:xfrm>
        </xdr:contentPart>
      </mc:Choice>
      <mc:Fallback xmlns="">
        <xdr:pic>
          <xdr:nvPicPr>
            <xdr:cNvPr id="947" name="Ink 946">
              <a:extLst>
                <a:ext uri="{FF2B5EF4-FFF2-40B4-BE49-F238E27FC236}">
                  <a16:creationId xmlns:a16="http://schemas.microsoft.com/office/drawing/2014/main" id="{A04DB338-99C6-7D4A-9804-6AC0E5950789}"/>
                </a:ext>
              </a:extLst>
            </xdr:cNvPr>
            <xdr:cNvPicPr/>
          </xdr:nvPicPr>
          <xdr:blipFill>
            <a:blip xmlns:r="http://schemas.openxmlformats.org/officeDocument/2006/relationships" r:embed="rId343"/>
            <a:stretch>
              <a:fillRect/>
            </a:stretch>
          </xdr:blipFill>
          <xdr:spPr>
            <a:xfrm>
              <a:off x="4621320" y="12474360"/>
              <a:ext cx="364320" cy="385920"/>
            </a:xfrm>
            <a:prstGeom prst="rect">
              <a:avLst/>
            </a:prstGeom>
          </xdr:spPr>
        </xdr:pic>
      </mc:Fallback>
    </mc:AlternateContent>
    <xdr:clientData/>
  </xdr:twoCellAnchor>
  <xdr:twoCellAnchor editAs="oneCell">
    <xdr:from>
      <xdr:col>7</xdr:col>
      <xdr:colOff>354840</xdr:colOff>
      <xdr:row>36</xdr:row>
      <xdr:rowOff>293040</xdr:rowOff>
    </xdr:from>
    <xdr:to>
      <xdr:col>7</xdr:col>
      <xdr:colOff>822020</xdr:colOff>
      <xdr:row>38</xdr:row>
      <xdr:rowOff>259040</xdr:rowOff>
    </xdr:to>
    <mc:AlternateContent xmlns:mc="http://schemas.openxmlformats.org/markup-compatibility/2006" xmlns:xdr14="http://schemas.microsoft.com/office/excel/2010/spreadsheetDrawing">
      <mc:Choice Requires="xdr14">
        <xdr:contentPart xmlns:r="http://schemas.openxmlformats.org/officeDocument/2006/relationships" r:id="rId344">
          <xdr14:nvContentPartPr>
            <xdr14:cNvPr id="225" name="Ink 224">
              <a:extLst>
                <a:ext uri="{FF2B5EF4-FFF2-40B4-BE49-F238E27FC236}">
                  <a16:creationId xmlns:a16="http://schemas.microsoft.com/office/drawing/2014/main" id="{00000000-0008-0000-3B00-0000E1000000}"/>
                </a:ext>
              </a:extLst>
            </xdr14:cNvPr>
            <xdr14:cNvContentPartPr/>
          </xdr14:nvContentPartPr>
          <xdr14:nvPr macro=""/>
          <xdr14:xfrm>
            <a:off x="6222240" y="12180240"/>
            <a:ext cx="479880" cy="626400"/>
          </xdr14:xfrm>
        </xdr:contentPart>
      </mc:Choice>
      <mc:Fallback xmlns="">
        <xdr:pic>
          <xdr:nvPicPr>
            <xdr:cNvPr id="948" name="Ink 947">
              <a:extLst>
                <a:ext uri="{FF2B5EF4-FFF2-40B4-BE49-F238E27FC236}">
                  <a16:creationId xmlns:a16="http://schemas.microsoft.com/office/drawing/2014/main" id="{3741F2AF-1F42-5E4B-AA77-C90BBB8DA568}"/>
                </a:ext>
              </a:extLst>
            </xdr:cNvPr>
            <xdr:cNvPicPr/>
          </xdr:nvPicPr>
          <xdr:blipFill>
            <a:blip xmlns:r="http://schemas.openxmlformats.org/officeDocument/2006/relationships" r:embed="rId345"/>
            <a:stretch>
              <a:fillRect/>
            </a:stretch>
          </xdr:blipFill>
          <xdr:spPr>
            <a:xfrm>
              <a:off x="6207120" y="12165120"/>
              <a:ext cx="510480" cy="656640"/>
            </a:xfrm>
            <a:prstGeom prst="rect">
              <a:avLst/>
            </a:prstGeom>
          </xdr:spPr>
        </xdr:pic>
      </mc:Fallback>
    </mc:AlternateContent>
    <xdr:clientData/>
  </xdr:twoCellAnchor>
  <xdr:twoCellAnchor editAs="oneCell">
    <xdr:from>
      <xdr:col>2</xdr:col>
      <xdr:colOff>221520</xdr:colOff>
      <xdr:row>30</xdr:row>
      <xdr:rowOff>165360</xdr:rowOff>
    </xdr:from>
    <xdr:to>
      <xdr:col>7</xdr:col>
      <xdr:colOff>458520</xdr:colOff>
      <xdr:row>34</xdr:row>
      <xdr:rowOff>283840</xdr:rowOff>
    </xdr:to>
    <mc:AlternateContent xmlns:mc="http://schemas.openxmlformats.org/markup-compatibility/2006" xmlns:xdr14="http://schemas.microsoft.com/office/excel/2010/spreadsheetDrawing">
      <mc:Choice Requires="xdr14">
        <xdr:contentPart xmlns:r="http://schemas.openxmlformats.org/officeDocument/2006/relationships" r:id="rId346">
          <xdr14:nvContentPartPr>
            <xdr14:cNvPr id="226" name="Ink 225">
              <a:extLst>
                <a:ext uri="{FF2B5EF4-FFF2-40B4-BE49-F238E27FC236}">
                  <a16:creationId xmlns:a16="http://schemas.microsoft.com/office/drawing/2014/main" id="{00000000-0008-0000-3B00-0000E2000000}"/>
                </a:ext>
              </a:extLst>
            </xdr14:cNvPr>
            <xdr14:cNvContentPartPr/>
          </xdr14:nvContentPartPr>
          <xdr14:nvPr macro=""/>
          <xdr14:xfrm>
            <a:off x="1897920" y="10071360"/>
            <a:ext cx="4428000" cy="1439280"/>
          </xdr14:xfrm>
        </xdr:contentPart>
      </mc:Choice>
      <mc:Fallback xmlns="">
        <xdr:pic>
          <xdr:nvPicPr>
            <xdr:cNvPr id="949" name="Ink 948">
              <a:extLst>
                <a:ext uri="{FF2B5EF4-FFF2-40B4-BE49-F238E27FC236}">
                  <a16:creationId xmlns:a16="http://schemas.microsoft.com/office/drawing/2014/main" id="{0BD93574-E962-764E-880C-60FC74E1F62B}"/>
                </a:ext>
              </a:extLst>
            </xdr:cNvPr>
            <xdr:cNvPicPr/>
          </xdr:nvPicPr>
          <xdr:blipFill>
            <a:blip xmlns:r="http://schemas.openxmlformats.org/officeDocument/2006/relationships" r:embed="rId347"/>
            <a:stretch>
              <a:fillRect/>
            </a:stretch>
          </xdr:blipFill>
          <xdr:spPr>
            <a:xfrm>
              <a:off x="1890360" y="10063800"/>
              <a:ext cx="4443120" cy="1454400"/>
            </a:xfrm>
            <a:prstGeom prst="rect">
              <a:avLst/>
            </a:prstGeom>
          </xdr:spPr>
        </xdr:pic>
      </mc:Fallback>
    </mc:AlternateContent>
    <xdr:clientData/>
  </xdr:twoCellAnchor>
  <xdr:twoCellAnchor editAs="oneCell">
    <xdr:from>
      <xdr:col>2</xdr:col>
      <xdr:colOff>46200</xdr:colOff>
      <xdr:row>33</xdr:row>
      <xdr:rowOff>206880</xdr:rowOff>
    </xdr:from>
    <xdr:to>
      <xdr:col>7</xdr:col>
      <xdr:colOff>514320</xdr:colOff>
      <xdr:row>36</xdr:row>
      <xdr:rowOff>58680</xdr:rowOff>
    </xdr:to>
    <mc:AlternateContent xmlns:mc="http://schemas.openxmlformats.org/markup-compatibility/2006" xmlns:xdr14="http://schemas.microsoft.com/office/excel/2010/spreadsheetDrawing">
      <mc:Choice Requires="xdr14">
        <xdr:contentPart xmlns:r="http://schemas.openxmlformats.org/officeDocument/2006/relationships" r:id="rId348">
          <xdr14:nvContentPartPr>
            <xdr14:cNvPr id="227" name="Ink 226">
              <a:extLst>
                <a:ext uri="{FF2B5EF4-FFF2-40B4-BE49-F238E27FC236}">
                  <a16:creationId xmlns:a16="http://schemas.microsoft.com/office/drawing/2014/main" id="{00000000-0008-0000-3B00-0000E3000000}"/>
                </a:ext>
              </a:extLst>
            </xdr14:cNvPr>
            <xdr14:cNvContentPartPr/>
          </xdr14:nvContentPartPr>
          <xdr14:nvPr macro=""/>
          <xdr14:xfrm>
            <a:off x="1722600" y="11103480"/>
            <a:ext cx="4659120" cy="842400"/>
          </xdr14:xfrm>
        </xdr:contentPart>
      </mc:Choice>
      <mc:Fallback xmlns="">
        <xdr:pic>
          <xdr:nvPicPr>
            <xdr:cNvPr id="950" name="Ink 949">
              <a:extLst>
                <a:ext uri="{FF2B5EF4-FFF2-40B4-BE49-F238E27FC236}">
                  <a16:creationId xmlns:a16="http://schemas.microsoft.com/office/drawing/2014/main" id="{D8C69B63-DF04-3B40-A2AE-3B37A658BA0D}"/>
                </a:ext>
              </a:extLst>
            </xdr:cNvPr>
            <xdr:cNvPicPr/>
          </xdr:nvPicPr>
          <xdr:blipFill>
            <a:blip xmlns:r="http://schemas.openxmlformats.org/officeDocument/2006/relationships" r:embed="rId349"/>
            <a:stretch>
              <a:fillRect/>
            </a:stretch>
          </xdr:blipFill>
          <xdr:spPr>
            <a:xfrm>
              <a:off x="1715040" y="11095920"/>
              <a:ext cx="4673880" cy="857520"/>
            </a:xfrm>
            <a:prstGeom prst="rect">
              <a:avLst/>
            </a:prstGeom>
          </xdr:spPr>
        </xdr:pic>
      </mc:Fallback>
    </mc:AlternateContent>
    <xdr:clientData/>
  </xdr:twoCellAnchor>
  <xdr:twoCellAnchor editAs="oneCell">
    <xdr:from>
      <xdr:col>1</xdr:col>
      <xdr:colOff>672360</xdr:colOff>
      <xdr:row>37</xdr:row>
      <xdr:rowOff>94240</xdr:rowOff>
    </xdr:from>
    <xdr:to>
      <xdr:col>7</xdr:col>
      <xdr:colOff>653640</xdr:colOff>
      <xdr:row>39</xdr:row>
      <xdr:rowOff>254640</xdr:rowOff>
    </xdr:to>
    <mc:AlternateContent xmlns:mc="http://schemas.openxmlformats.org/markup-compatibility/2006" xmlns:xdr14="http://schemas.microsoft.com/office/excel/2010/spreadsheetDrawing">
      <mc:Choice Requires="xdr14">
        <xdr:contentPart xmlns:r="http://schemas.openxmlformats.org/officeDocument/2006/relationships" r:id="rId350">
          <xdr14:nvContentPartPr>
            <xdr14:cNvPr id="228" name="Ink 227">
              <a:extLst>
                <a:ext uri="{FF2B5EF4-FFF2-40B4-BE49-F238E27FC236}">
                  <a16:creationId xmlns:a16="http://schemas.microsoft.com/office/drawing/2014/main" id="{00000000-0008-0000-3B00-0000E4000000}"/>
                </a:ext>
              </a:extLst>
            </xdr14:cNvPr>
            <xdr14:cNvContentPartPr/>
          </xdr14:nvContentPartPr>
          <xdr14:nvPr macro=""/>
          <xdr14:xfrm>
            <a:off x="1510560" y="12311640"/>
            <a:ext cx="5010480" cy="820800"/>
          </xdr14:xfrm>
        </xdr:contentPart>
      </mc:Choice>
      <mc:Fallback xmlns="">
        <xdr:pic>
          <xdr:nvPicPr>
            <xdr:cNvPr id="951" name="Ink 950">
              <a:extLst>
                <a:ext uri="{FF2B5EF4-FFF2-40B4-BE49-F238E27FC236}">
                  <a16:creationId xmlns:a16="http://schemas.microsoft.com/office/drawing/2014/main" id="{308927A5-785A-944A-9582-D6E09DF1714B}"/>
                </a:ext>
              </a:extLst>
            </xdr:cNvPr>
            <xdr:cNvPicPr/>
          </xdr:nvPicPr>
          <xdr:blipFill>
            <a:blip xmlns:r="http://schemas.openxmlformats.org/officeDocument/2006/relationships" r:embed="rId351"/>
            <a:stretch>
              <a:fillRect/>
            </a:stretch>
          </xdr:blipFill>
          <xdr:spPr>
            <a:xfrm>
              <a:off x="1503000" y="12304080"/>
              <a:ext cx="5025240" cy="835920"/>
            </a:xfrm>
            <a:prstGeom prst="rect">
              <a:avLst/>
            </a:prstGeom>
          </xdr:spPr>
        </xdr:pic>
      </mc:Fallback>
    </mc:AlternateContent>
    <xdr:clientData/>
  </xdr:twoCellAnchor>
  <xdr:twoCellAnchor editAs="oneCell">
    <xdr:from>
      <xdr:col>1</xdr:col>
      <xdr:colOff>573720</xdr:colOff>
      <xdr:row>33</xdr:row>
      <xdr:rowOff>170880</xdr:rowOff>
    </xdr:from>
    <xdr:to>
      <xdr:col>7</xdr:col>
      <xdr:colOff>533040</xdr:colOff>
      <xdr:row>37</xdr:row>
      <xdr:rowOff>294400</xdr:rowOff>
    </xdr:to>
    <mc:AlternateContent xmlns:mc="http://schemas.openxmlformats.org/markup-compatibility/2006" xmlns:xdr14="http://schemas.microsoft.com/office/excel/2010/spreadsheetDrawing">
      <mc:Choice Requires="xdr14">
        <xdr:contentPart xmlns:r="http://schemas.openxmlformats.org/officeDocument/2006/relationships" r:id="rId352">
          <xdr14:nvContentPartPr>
            <xdr14:cNvPr id="229" name="Ink 228">
              <a:extLst>
                <a:ext uri="{FF2B5EF4-FFF2-40B4-BE49-F238E27FC236}">
                  <a16:creationId xmlns:a16="http://schemas.microsoft.com/office/drawing/2014/main" id="{00000000-0008-0000-3B00-0000E5000000}"/>
                </a:ext>
              </a:extLst>
            </xdr14:cNvPr>
            <xdr14:cNvContentPartPr/>
          </xdr14:nvContentPartPr>
          <xdr14:nvPr macro=""/>
          <xdr14:xfrm>
            <a:off x="1411920" y="11067480"/>
            <a:ext cx="4988520" cy="1444320"/>
          </xdr14:xfrm>
        </xdr:contentPart>
      </mc:Choice>
      <mc:Fallback xmlns="">
        <xdr:pic>
          <xdr:nvPicPr>
            <xdr:cNvPr id="952" name="Ink 951">
              <a:extLst>
                <a:ext uri="{FF2B5EF4-FFF2-40B4-BE49-F238E27FC236}">
                  <a16:creationId xmlns:a16="http://schemas.microsoft.com/office/drawing/2014/main" id="{FACB5F86-BE46-9140-98F3-0F4C31335B0E}"/>
                </a:ext>
              </a:extLst>
            </xdr:cNvPr>
            <xdr:cNvPicPr/>
          </xdr:nvPicPr>
          <xdr:blipFill>
            <a:blip xmlns:r="http://schemas.openxmlformats.org/officeDocument/2006/relationships" r:embed="rId353"/>
            <a:stretch>
              <a:fillRect/>
            </a:stretch>
          </xdr:blipFill>
          <xdr:spPr>
            <a:xfrm>
              <a:off x="1396800" y="11052360"/>
              <a:ext cx="5019120" cy="1474560"/>
            </a:xfrm>
            <a:prstGeom prst="rect">
              <a:avLst/>
            </a:prstGeom>
          </xdr:spPr>
        </xdr:pic>
      </mc:Fallback>
    </mc:AlternateContent>
    <xdr:clientData/>
  </xdr:twoCellAnchor>
  <xdr:twoCellAnchor editAs="oneCell">
    <xdr:from>
      <xdr:col>1</xdr:col>
      <xdr:colOff>768840</xdr:colOff>
      <xdr:row>33</xdr:row>
      <xdr:rowOff>122640</xdr:rowOff>
    </xdr:from>
    <xdr:to>
      <xdr:col>7</xdr:col>
      <xdr:colOff>642840</xdr:colOff>
      <xdr:row>37</xdr:row>
      <xdr:rowOff>303760</xdr:rowOff>
    </xdr:to>
    <mc:AlternateContent xmlns:mc="http://schemas.openxmlformats.org/markup-compatibility/2006" xmlns:xdr14="http://schemas.microsoft.com/office/excel/2010/spreadsheetDrawing">
      <mc:Choice Requires="xdr14">
        <xdr:contentPart xmlns:r="http://schemas.openxmlformats.org/officeDocument/2006/relationships" r:id="rId354">
          <xdr14:nvContentPartPr>
            <xdr14:cNvPr id="230" name="Ink 229">
              <a:extLst>
                <a:ext uri="{FF2B5EF4-FFF2-40B4-BE49-F238E27FC236}">
                  <a16:creationId xmlns:a16="http://schemas.microsoft.com/office/drawing/2014/main" id="{00000000-0008-0000-3B00-0000E6000000}"/>
                </a:ext>
              </a:extLst>
            </xdr14:cNvPr>
            <xdr14:cNvContentPartPr/>
          </xdr14:nvContentPartPr>
          <xdr14:nvPr macro=""/>
          <xdr14:xfrm>
            <a:off x="1607040" y="11019240"/>
            <a:ext cx="4903200" cy="1501920"/>
          </xdr14:xfrm>
        </xdr:contentPart>
      </mc:Choice>
      <mc:Fallback xmlns="">
        <xdr:pic>
          <xdr:nvPicPr>
            <xdr:cNvPr id="953" name="Ink 952">
              <a:extLst>
                <a:ext uri="{FF2B5EF4-FFF2-40B4-BE49-F238E27FC236}">
                  <a16:creationId xmlns:a16="http://schemas.microsoft.com/office/drawing/2014/main" id="{F921CB18-BBF4-4A41-AEAC-CC04C7A9BF08}"/>
                </a:ext>
              </a:extLst>
            </xdr:cNvPr>
            <xdr:cNvPicPr/>
          </xdr:nvPicPr>
          <xdr:blipFill>
            <a:blip xmlns:r="http://schemas.openxmlformats.org/officeDocument/2006/relationships" r:embed="rId355"/>
            <a:stretch>
              <a:fillRect/>
            </a:stretch>
          </xdr:blipFill>
          <xdr:spPr>
            <a:xfrm>
              <a:off x="1571040" y="10947600"/>
              <a:ext cx="4974840" cy="1645560"/>
            </a:xfrm>
            <a:prstGeom prst="rect">
              <a:avLst/>
            </a:prstGeom>
          </xdr:spPr>
        </xdr:pic>
      </mc:Fallback>
    </mc:AlternateContent>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0</xdr:row>
      <xdr:rowOff>304800</xdr:rowOff>
    </xdr:from>
    <xdr:to>
      <xdr:col>12</xdr:col>
      <xdr:colOff>609600</xdr:colOff>
      <xdr:row>24</xdr:row>
      <xdr:rowOff>12700</xdr:rowOff>
    </xdr:to>
    <xdr:sp macro="" textlink="">
      <xdr:nvSpPr>
        <xdr:cNvPr id="2" name="TextBox 1">
          <a:extLst>
            <a:ext uri="{FF2B5EF4-FFF2-40B4-BE49-F238E27FC236}">
              <a16:creationId xmlns:a16="http://schemas.microsoft.com/office/drawing/2014/main" id="{00000000-0008-0000-3D00-000002000000}"/>
            </a:ext>
          </a:extLst>
        </xdr:cNvPr>
        <xdr:cNvSpPr txBox="1"/>
      </xdr:nvSpPr>
      <xdr:spPr>
        <a:xfrm>
          <a:off x="825500" y="304800"/>
          <a:ext cx="9690100" cy="7632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 Data</a:t>
          </a:r>
          <a:r>
            <a:rPr lang="en-US" sz="1600" baseline="0"/>
            <a:t> Generator</a:t>
          </a:r>
        </a:p>
        <a:p>
          <a:endParaRPr lang="en-US" sz="1600"/>
        </a:p>
        <a:p>
          <a:r>
            <a:rPr lang="en-US" sz="1600"/>
            <a:t># install.packages('mvtnorm')</a:t>
          </a:r>
        </a:p>
        <a:p>
          <a:r>
            <a:rPr lang="en-US" sz="1600"/>
            <a:t># install.packages('ggplot2')</a:t>
          </a:r>
        </a:p>
        <a:p>
          <a:r>
            <a:rPr lang="en-US" sz="1600"/>
            <a:t>library(mvtnorm)</a:t>
          </a:r>
        </a:p>
        <a:p>
          <a:r>
            <a:rPr lang="en-US" sz="1600"/>
            <a:t>library(ggplot2)</a:t>
          </a:r>
        </a:p>
        <a:p>
          <a:endParaRPr lang="en-US" sz="1600"/>
        </a:p>
        <a:p>
          <a:r>
            <a:rPr lang="en-US" sz="1600"/>
            <a:t>n = 50</a:t>
          </a:r>
        </a:p>
        <a:p>
          <a:r>
            <a:rPr lang="en-US" sz="1600"/>
            <a:t>rho = .5</a:t>
          </a:r>
        </a:p>
        <a:p>
          <a:r>
            <a:rPr lang="en-US" sz="1600"/>
            <a:t>covmat = matrix(rho,2,2)</a:t>
          </a:r>
        </a:p>
        <a:p>
          <a:r>
            <a:rPr lang="en-US" sz="1600"/>
            <a:t>diag(covmat) = 1</a:t>
          </a:r>
        </a:p>
        <a:p>
          <a:r>
            <a:rPr lang="en-US" sz="1600"/>
            <a:t>d1 = mvtnorm::rmvnorm(n,c(1,2),covmat)</a:t>
          </a:r>
        </a:p>
        <a:p>
          <a:r>
            <a:rPr lang="en-US" sz="1600"/>
            <a:t>rho = -.25</a:t>
          </a:r>
        </a:p>
        <a:p>
          <a:r>
            <a:rPr lang="en-US" sz="1600"/>
            <a:t>covmat = matrix(rho,2,2)</a:t>
          </a:r>
        </a:p>
        <a:p>
          <a:r>
            <a:rPr lang="en-US" sz="1600"/>
            <a:t>diag(covmat) = 1</a:t>
          </a:r>
        </a:p>
        <a:p>
          <a:r>
            <a:rPr lang="en-US" sz="1600"/>
            <a:t>d2 = mvtnorm::rmvnorm(n,c(3,4),covmat)</a:t>
          </a:r>
        </a:p>
        <a:p>
          <a:r>
            <a:rPr lang="en-US" sz="1600"/>
            <a:t>d = rbind(d1,d2)</a:t>
          </a:r>
        </a:p>
        <a:p>
          <a:endParaRPr lang="en-US" sz="1600"/>
        </a:p>
        <a:p>
          <a:r>
            <a:rPr lang="en-US" sz="1600"/>
            <a:t>d = cbind(d,rowSums(d))</a:t>
          </a:r>
        </a:p>
        <a:p>
          <a:r>
            <a:rPr lang="en-US" sz="1600"/>
            <a:t>df = data.frame(d)</a:t>
          </a:r>
        </a:p>
        <a:p>
          <a:endParaRPr lang="en-US" sz="1600"/>
        </a:p>
        <a:p>
          <a:r>
            <a:rPr lang="en-US" sz="1600"/>
            <a:t>library(ggplot2)</a:t>
          </a:r>
        </a:p>
        <a:p>
          <a:r>
            <a:rPr lang="en-US" sz="1600"/>
            <a:t>ggplot(data = df,mapping = aes(x=X1,y=X2)) + </a:t>
          </a:r>
        </a:p>
        <a:p>
          <a:r>
            <a:rPr lang="en-US" sz="1600"/>
            <a:t>  geom_point(aes(col=X3)) +</a:t>
          </a:r>
        </a:p>
        <a:p>
          <a:r>
            <a:rPr lang="en-US" sz="1600"/>
            <a:t>  scale_color_gradient(low = 'green',high = 'purple') + </a:t>
          </a:r>
        </a:p>
        <a:p>
          <a:r>
            <a:rPr lang="en-US" sz="1600"/>
            <a:t>  theme(legend.position="none") </a:t>
          </a:r>
        </a:p>
        <a:p>
          <a:endParaRPr lang="en-US" sz="1600"/>
        </a:p>
        <a:p>
          <a:r>
            <a:rPr lang="en-US" sz="1600"/>
            <a:t>write.csv(df,file = 'treedata.csv')</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vid/Downloads/New%20-%20Spreadsheets%20-%20Lecture+Inclass%20prj%20XLS/RegressionAnalysisUpdated.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david/Google%20Drive/iQRM/ClassFiles/iQRM_Class4.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mgdin/2020/ColumbiaU/Review%20of%20Curriculum/Old%20-%20Spreadsheets%20-%20Lecture+Inclass%20prj%20XLS/Copy%20of%20iQRM_Class8.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C:/Users/djr2132/Downloads/Class7.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davidromoff/Google%20Drive/FRM/ClassSet/Class2.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C:/Users/davidromoff/Google%20Drive/FRM/Fall17/FRMClass11.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davidromoff/Google%20Drive/FRM/ClassSet/HW_Temp.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davidromoff/Google%20Drive/FRM/Fall17/FRMClass4.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C:/Users/davidromoff/Google%20Drive/ERMM/ERMM_Fall17/ERMM_Spring17/Class4/LinearAlgrebra.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david/Downloads/C4RM_Class1.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C:/Users/djr2132/Downloads/VaR.xlsx"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Users/davidromoff/Google%20Drive/FRM/Fall17/FRMClass3.xlsx"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C:/Users/davidromoff/Google%20Drive/FRM/Fall17/Subjects/Distributions.xlsx"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Users/david/Google%20Drive/iQRM/ClassFiles/iQRM_Class6.xlsx"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ML4RM_Class7_Temp.xlsm"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ML4RM_Class1.xlsm"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C:/Users/david/Google%20Drive/iQRM/SubjectFiles/Probability_IQRM.xlsx"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Users/davidromoff/Google%20Drive/FRM/ClassSet/FixedIncome.xlsx"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C:/Users/davidromoff/Google%20Drive/FRM/Class/FRM_Class5/FRM_2_Credit_1.xlsx"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Users/david/Google%20Drive/FRM/ClassFiles/FRMClass10.xlsx"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Users/david/Google%20Drive/iQRM/Old/iQRM_Class3_Worked.xlsx"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Users/david/Downloads/iQRMClass9_Question_AVPlo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rminology"/>
      <sheetName val="NormalEquations"/>
      <sheetName val="ExcelOutput"/>
      <sheetName val="DegreesOfFreedom"/>
      <sheetName val="QualityOfFit"/>
      <sheetName val="RSquareAdj"/>
      <sheetName val="FTest"/>
      <sheetName val="OrdinaryLeastSquares"/>
      <sheetName val="MaximumLikelihood"/>
    </sheetNames>
    <sheetDataSet>
      <sheetData sheetId="0" refreshError="1"/>
      <sheetData sheetId="1" refreshError="1"/>
      <sheetData sheetId="2">
        <row r="1">
          <cell r="C1">
            <v>-2</v>
          </cell>
        </row>
      </sheetData>
      <sheetData sheetId="3" refreshError="1"/>
      <sheetData sheetId="4">
        <row r="1">
          <cell r="C1">
            <v>-2</v>
          </cell>
        </row>
      </sheetData>
      <sheetData sheetId="5">
        <row r="6">
          <cell r="C6">
            <v>0.8</v>
          </cell>
        </row>
        <row r="7">
          <cell r="C7">
            <v>0.19999999999999996</v>
          </cell>
        </row>
        <row r="10">
          <cell r="C10">
            <v>1.0555555555555556</v>
          </cell>
        </row>
        <row r="11">
          <cell r="C11">
            <v>0.21111111111111108</v>
          </cell>
        </row>
      </sheetData>
      <sheetData sheetId="6" refreshError="1"/>
      <sheetData sheetId="7">
        <row r="3">
          <cell r="E3">
            <v>20</v>
          </cell>
        </row>
      </sheetData>
      <sheetData sheetId="8">
        <row r="3">
          <cell r="C3">
            <v>0.2888819048927293</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day"/>
      <sheetName val="TMat1"/>
      <sheetName val="TMat2"/>
      <sheetName val="TMat3"/>
      <sheetName val="Binomial"/>
      <sheetName val="Normal"/>
      <sheetName val="NextClass1_MeanVar"/>
      <sheetName val="NextClass2_CovCorr"/>
      <sheetName val="NextClass3_SkewKurt"/>
      <sheetName val="NextClass4_Videos"/>
      <sheetName val="PreWork4NextClass"/>
      <sheetName val="ClassWork"/>
      <sheetName val="1_Vote"/>
      <sheetName val="2_TMatrix"/>
      <sheetName val="3_TMatrix2"/>
      <sheetName val="4_ConditionalProbability"/>
      <sheetName val="5_DenomSwitch"/>
      <sheetName val="6_Normal"/>
      <sheetName val="7_Backtest"/>
      <sheetName val="8_LifeAnnuity"/>
      <sheetName val="FinalExamReview"/>
      <sheetName val="ClassPolicy"/>
      <sheetName val="Programming"/>
      <sheetName val="Programming_Data"/>
      <sheetName val="Programming_Answer_P"/>
    </sheetNames>
    <sheetDataSet>
      <sheetData sheetId="0" refreshError="1"/>
      <sheetData sheetId="1" refreshError="1"/>
      <sheetData sheetId="2" refreshError="1"/>
      <sheetData sheetId="3" refreshError="1"/>
      <sheetData sheetId="4" refreshError="1">
        <row r="12">
          <cell r="C12">
            <v>10</v>
          </cell>
        </row>
      </sheetData>
      <sheetData sheetId="5" refreshError="1"/>
      <sheetData sheetId="6" refreshError="1">
        <row r="24">
          <cell r="E24">
            <v>-2.0344842309874376</v>
          </cell>
        </row>
        <row r="25">
          <cell r="E25">
            <v>2.6710696453581235</v>
          </cell>
        </row>
        <row r="26">
          <cell r="E26">
            <v>4.7055538763455615</v>
          </cell>
        </row>
        <row r="30">
          <cell r="C30">
            <v>0.47283563207088219</v>
          </cell>
        </row>
        <row r="31">
          <cell r="C31">
            <v>0.45767178102260736</v>
          </cell>
        </row>
        <row r="32">
          <cell r="C32">
            <v>0.42492062610286929</v>
          </cell>
        </row>
        <row r="33">
          <cell r="C33">
            <v>0.59889153009821006</v>
          </cell>
        </row>
        <row r="34">
          <cell r="C34">
            <v>-0.53177593704778414</v>
          </cell>
        </row>
        <row r="35">
          <cell r="C35">
            <v>-1.0923730126346645</v>
          </cell>
        </row>
        <row r="36">
          <cell r="C36">
            <v>-1.5032931355800621</v>
          </cell>
        </row>
        <row r="37">
          <cell r="C37">
            <v>1.5847145107069514</v>
          </cell>
        </row>
        <row r="38">
          <cell r="C38">
            <v>-1.0653967582348218</v>
          </cell>
        </row>
        <row r="39">
          <cell r="C39">
            <v>-0.41124559773468478</v>
          </cell>
        </row>
        <row r="40">
          <cell r="C40">
            <v>-3.1141255841770681E-2</v>
          </cell>
        </row>
        <row r="41">
          <cell r="C41">
            <v>1.2468143389598696</v>
          </cell>
        </row>
        <row r="42">
          <cell r="C42">
            <v>0.13044182619797937</v>
          </cell>
        </row>
        <row r="43">
          <cell r="C43">
            <v>0.59193078372161201</v>
          </cell>
        </row>
        <row r="44">
          <cell r="C44">
            <v>0.82333603760006313</v>
          </cell>
        </row>
        <row r="45">
          <cell r="C45">
            <v>0.65275066245239</v>
          </cell>
        </row>
        <row r="46">
          <cell r="C46">
            <v>-1.3299123879368187</v>
          </cell>
        </row>
        <row r="47">
          <cell r="C47">
            <v>1.8144389682637543</v>
          </cell>
        </row>
        <row r="48">
          <cell r="C48">
            <v>0.18357809747018158</v>
          </cell>
        </row>
        <row r="49">
          <cell r="C49">
            <v>1.3548288082437756</v>
          </cell>
        </row>
        <row r="50">
          <cell r="C50">
            <v>0.96000378303928868</v>
          </cell>
        </row>
        <row r="51">
          <cell r="C51">
            <v>-0.75251590001080337</v>
          </cell>
        </row>
        <row r="52">
          <cell r="C52">
            <v>-0.54280595514466867</v>
          </cell>
        </row>
        <row r="53">
          <cell r="C53">
            <v>1.4450781934897143</v>
          </cell>
        </row>
        <row r="54">
          <cell r="C54">
            <v>-1.3103661952828956</v>
          </cell>
        </row>
        <row r="55">
          <cell r="C55">
            <v>0.86453510799169753</v>
          </cell>
        </row>
        <row r="56">
          <cell r="C56">
            <v>0.54063492010443293</v>
          </cell>
        </row>
        <row r="57">
          <cell r="C57">
            <v>-1.1926173327716567</v>
          </cell>
        </row>
        <row r="58">
          <cell r="C58">
            <v>-2.0344842309874376</v>
          </cell>
        </row>
        <row r="59">
          <cell r="C59">
            <v>1.7299667033107016</v>
          </cell>
        </row>
        <row r="60">
          <cell r="C60">
            <v>1.5877550893721093</v>
          </cell>
        </row>
        <row r="61">
          <cell r="C61">
            <v>0.65950770253534019</v>
          </cell>
        </row>
        <row r="62">
          <cell r="C62">
            <v>0.97540989122619604</v>
          </cell>
        </row>
        <row r="63">
          <cell r="C63">
            <v>0.36092288473141043</v>
          </cell>
        </row>
        <row r="64">
          <cell r="C64">
            <v>1.8562365796243729</v>
          </cell>
        </row>
        <row r="65">
          <cell r="C65">
            <v>-0.20913258218132988</v>
          </cell>
        </row>
        <row r="66">
          <cell r="C66">
            <v>-0.43135032447355126</v>
          </cell>
        </row>
        <row r="67">
          <cell r="C67">
            <v>-0.50537849528565904</v>
          </cell>
        </row>
        <row r="68">
          <cell r="C68">
            <v>1.2005463935897949</v>
          </cell>
        </row>
        <row r="69">
          <cell r="C69">
            <v>-0.95292427154916037</v>
          </cell>
        </row>
        <row r="70">
          <cell r="C70">
            <v>-1.489300177748593</v>
          </cell>
        </row>
        <row r="71">
          <cell r="C71">
            <v>1.3569249544412405</v>
          </cell>
        </row>
        <row r="72">
          <cell r="C72">
            <v>-3.4339261951630076E-2</v>
          </cell>
        </row>
        <row r="73">
          <cell r="C73">
            <v>0.47242793486658613</v>
          </cell>
        </row>
        <row r="74">
          <cell r="C74">
            <v>-0.20616730719777968</v>
          </cell>
        </row>
        <row r="75">
          <cell r="C75">
            <v>-0.1241253327308736</v>
          </cell>
        </row>
        <row r="76">
          <cell r="C76">
            <v>-0.15797703340739311</v>
          </cell>
        </row>
        <row r="77">
          <cell r="C77">
            <v>0.7834064814089936</v>
          </cell>
        </row>
        <row r="78">
          <cell r="C78">
            <v>-0.31403473645401986</v>
          </cell>
        </row>
        <row r="79">
          <cell r="C79">
            <v>-1.0892091579210856</v>
          </cell>
        </row>
        <row r="80">
          <cell r="C80">
            <v>-0.14229621061692244</v>
          </cell>
        </row>
        <row r="81">
          <cell r="C81">
            <v>-0.95498011758643009</v>
          </cell>
        </row>
        <row r="82">
          <cell r="C82">
            <v>2.4325997984353718</v>
          </cell>
        </row>
        <row r="83">
          <cell r="C83">
            <v>-0.24005877903367401</v>
          </cell>
        </row>
        <row r="84">
          <cell r="C84">
            <v>-0.54140727804528221</v>
          </cell>
        </row>
        <row r="85">
          <cell r="C85">
            <v>0.71219161995211278</v>
          </cell>
        </row>
        <row r="86">
          <cell r="C86">
            <v>0.48682362643606775</v>
          </cell>
        </row>
        <row r="87">
          <cell r="C87">
            <v>0.41460686137681257</v>
          </cell>
        </row>
        <row r="88">
          <cell r="C88">
            <v>1.002966196417018</v>
          </cell>
        </row>
        <row r="89">
          <cell r="C89">
            <v>0.54243255375052368</v>
          </cell>
        </row>
        <row r="90">
          <cell r="C90">
            <v>-1.8689342043077717</v>
          </cell>
        </row>
        <row r="91">
          <cell r="C91">
            <v>-0.1275510652267782</v>
          </cell>
        </row>
        <row r="92">
          <cell r="C92">
            <v>0.36656834921990267</v>
          </cell>
        </row>
        <row r="93">
          <cell r="C93">
            <v>0.1959142079947935</v>
          </cell>
        </row>
        <row r="94">
          <cell r="C94">
            <v>0.1633818377141269</v>
          </cell>
        </row>
        <row r="95">
          <cell r="C95">
            <v>2.6710696453581235</v>
          </cell>
        </row>
        <row r="96">
          <cell r="C96">
            <v>-0.42429971649028647</v>
          </cell>
        </row>
        <row r="97">
          <cell r="C97">
            <v>-0.61637830092325185</v>
          </cell>
        </row>
        <row r="98">
          <cell r="C98">
            <v>-1.2467608733272906</v>
          </cell>
        </row>
        <row r="99">
          <cell r="C99">
            <v>-1.2420790016593952</v>
          </cell>
        </row>
        <row r="100">
          <cell r="C100">
            <v>0.61925278950750406</v>
          </cell>
        </row>
        <row r="101">
          <cell r="C101">
            <v>0.20992154625570031</v>
          </cell>
        </row>
        <row r="102">
          <cell r="C102">
            <v>0.43154151978882149</v>
          </cell>
        </row>
        <row r="103">
          <cell r="C103">
            <v>-0.61942148444040201</v>
          </cell>
        </row>
        <row r="104">
          <cell r="C104">
            <v>0.31298184561513664</v>
          </cell>
        </row>
        <row r="105">
          <cell r="C105">
            <v>-1.3293756011157096</v>
          </cell>
        </row>
        <row r="106">
          <cell r="C106">
            <v>-0.71328480340091105</v>
          </cell>
        </row>
        <row r="107">
          <cell r="C107">
            <v>1.3924790675406515</v>
          </cell>
        </row>
        <row r="108">
          <cell r="C108">
            <v>1.1826914188463862</v>
          </cell>
        </row>
        <row r="109">
          <cell r="C109">
            <v>1.4342383981022007</v>
          </cell>
        </row>
        <row r="110">
          <cell r="C110">
            <v>0.78543422003077046</v>
          </cell>
        </row>
        <row r="111">
          <cell r="C111">
            <v>-1.0870596324040505</v>
          </cell>
        </row>
        <row r="112">
          <cell r="C112">
            <v>0.63325128160473498</v>
          </cell>
        </row>
        <row r="113">
          <cell r="C113">
            <v>0.77787386482362986</v>
          </cell>
        </row>
        <row r="114">
          <cell r="C114">
            <v>0.24837890304058732</v>
          </cell>
        </row>
        <row r="115">
          <cell r="C115">
            <v>0.80752026146839906</v>
          </cell>
        </row>
        <row r="116">
          <cell r="C116">
            <v>0.74478903054676848</v>
          </cell>
        </row>
        <row r="117">
          <cell r="C117">
            <v>-1.1491720845402209</v>
          </cell>
        </row>
        <row r="118">
          <cell r="C118">
            <v>0.42896914696081034</v>
          </cell>
        </row>
        <row r="119">
          <cell r="C119">
            <v>-0.597892993359188</v>
          </cell>
        </row>
        <row r="120">
          <cell r="C120">
            <v>0.88781240410706486</v>
          </cell>
        </row>
        <row r="121">
          <cell r="C121">
            <v>1.4220282396798032</v>
          </cell>
        </row>
        <row r="122">
          <cell r="C122">
            <v>1.5429318688961562</v>
          </cell>
        </row>
        <row r="123">
          <cell r="C123">
            <v>0.34104768407371333</v>
          </cell>
        </row>
        <row r="124">
          <cell r="C124">
            <v>0.99699934548788016</v>
          </cell>
        </row>
        <row r="125">
          <cell r="C125">
            <v>-1.509506598426565</v>
          </cell>
        </row>
        <row r="126">
          <cell r="C126">
            <v>-1.7004043615721947</v>
          </cell>
        </row>
        <row r="127">
          <cell r="C127">
            <v>0.36438233854416907</v>
          </cell>
        </row>
        <row r="128">
          <cell r="C128">
            <v>-0.68071196946934187</v>
          </cell>
        </row>
        <row r="129">
          <cell r="C129">
            <v>-1.4717164307075286</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day"/>
      <sheetName val="Derivatives"/>
      <sheetName val="SumRule"/>
      <sheetName val="ProductRule"/>
      <sheetName val="ChainRule"/>
      <sheetName val="PowerRule"/>
      <sheetName val="Minimization1"/>
      <sheetName val="Minimization2"/>
      <sheetName val="Minimization3"/>
      <sheetName val="MaximumLikelihood"/>
      <sheetName val="Prework4NextClass"/>
      <sheetName val="Drills"/>
      <sheetName val="ClassWork"/>
      <sheetName val="1_Derivatives"/>
      <sheetName val="2_Bond_WeightedCF"/>
      <sheetName val="3_Duration"/>
      <sheetName val="4_Sensitivity"/>
      <sheetName val="5_Elasticity"/>
      <sheetName val="6_OptimalHedge"/>
      <sheetName val="7_TaylorSeries"/>
      <sheetName val="8_MLE"/>
      <sheetName val="9_DurationTable"/>
      <sheetName val="FinalExamReview"/>
      <sheetName val="ClassPolicy"/>
    </sheetNames>
    <sheetDataSet>
      <sheetData sheetId="0"/>
      <sheetData sheetId="1"/>
      <sheetData sheetId="2"/>
      <sheetData sheetId="3">
        <row r="12">
          <cell r="C12">
            <v>4</v>
          </cell>
        </row>
        <row r="13">
          <cell r="C13">
            <v>7</v>
          </cell>
        </row>
        <row r="14">
          <cell r="C14">
            <v>28</v>
          </cell>
        </row>
        <row r="15">
          <cell r="C15">
            <v>0.1</v>
          </cell>
        </row>
        <row r="16">
          <cell r="C16">
            <v>37.268000000000008</v>
          </cell>
        </row>
        <row r="20">
          <cell r="C20">
            <v>4.8400000000000007</v>
          </cell>
          <cell r="D20">
            <v>7.7000000000000011</v>
          </cell>
        </row>
      </sheetData>
      <sheetData sheetId="4"/>
      <sheetData sheetId="5"/>
      <sheetData sheetId="6"/>
      <sheetData sheetId="7">
        <row r="3">
          <cell r="B3">
            <v>-10</v>
          </cell>
        </row>
      </sheetData>
      <sheetData sheetId="8">
        <row r="2">
          <cell r="S2">
            <v>-3</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7"/>
      <sheetName val="Summary"/>
      <sheetName val="Loans"/>
      <sheetName val="DelinquencyTransition"/>
      <sheetName val="ExporeInf"/>
      <sheetName val="Spread2PD"/>
      <sheetName val="CDS"/>
      <sheetName val="CreditRiskMitigation"/>
      <sheetName val="Liquidity1"/>
      <sheetName val="Discussion1"/>
      <sheetName val="Discussion2"/>
      <sheetName val="Discussion3"/>
    </sheetNames>
    <sheetDataSet>
      <sheetData sheetId="0"/>
      <sheetData sheetId="1"/>
      <sheetData sheetId="2"/>
      <sheetData sheetId="3"/>
      <sheetData sheetId="4">
        <row r="3">
          <cell r="C3">
            <v>1</v>
          </cell>
          <cell r="D3">
            <v>0</v>
          </cell>
          <cell r="E3">
            <v>0</v>
          </cell>
          <cell r="F3">
            <v>0</v>
          </cell>
          <cell r="G3">
            <v>0</v>
          </cell>
          <cell r="H3">
            <v>0</v>
          </cell>
        </row>
        <row r="4">
          <cell r="C4">
            <v>0.2</v>
          </cell>
          <cell r="D4">
            <v>0.7</v>
          </cell>
          <cell r="E4">
            <v>0.05</v>
          </cell>
          <cell r="F4">
            <v>0.05</v>
          </cell>
          <cell r="G4">
            <v>0</v>
          </cell>
          <cell r="H4">
            <v>0</v>
          </cell>
        </row>
        <row r="5">
          <cell r="C5">
            <v>0.1</v>
          </cell>
          <cell r="D5">
            <v>0.2</v>
          </cell>
          <cell r="E5">
            <v>0.6</v>
          </cell>
          <cell r="F5">
            <v>0.05</v>
          </cell>
          <cell r="G5">
            <v>0.05</v>
          </cell>
          <cell r="H5">
            <v>0</v>
          </cell>
        </row>
        <row r="6">
          <cell r="C6">
            <v>0.1</v>
          </cell>
          <cell r="D6">
            <v>0</v>
          </cell>
          <cell r="E6">
            <v>0</v>
          </cell>
          <cell r="F6">
            <v>0.6</v>
          </cell>
          <cell r="G6">
            <v>0.3</v>
          </cell>
          <cell r="H6">
            <v>0</v>
          </cell>
        </row>
        <row r="7">
          <cell r="C7">
            <v>0.05</v>
          </cell>
          <cell r="D7">
            <v>0</v>
          </cell>
          <cell r="E7">
            <v>0</v>
          </cell>
          <cell r="F7">
            <v>0</v>
          </cell>
          <cell r="G7">
            <v>0.55000000000000004</v>
          </cell>
          <cell r="H7">
            <v>0.4</v>
          </cell>
        </row>
        <row r="8">
          <cell r="C8">
            <v>0</v>
          </cell>
          <cell r="D8">
            <v>0</v>
          </cell>
          <cell r="E8">
            <v>0</v>
          </cell>
          <cell r="F8">
            <v>0</v>
          </cell>
          <cell r="G8">
            <v>0</v>
          </cell>
          <cell r="H8">
            <v>1</v>
          </cell>
        </row>
        <row r="12">
          <cell r="C12">
            <v>1</v>
          </cell>
          <cell r="D12">
            <v>0</v>
          </cell>
          <cell r="E12">
            <v>0</v>
          </cell>
          <cell r="F12">
            <v>0</v>
          </cell>
          <cell r="G12">
            <v>0</v>
          </cell>
          <cell r="H12">
            <v>0</v>
          </cell>
        </row>
        <row r="13">
          <cell r="C13">
            <v>0.67101876562500007</v>
          </cell>
          <cell r="D13">
            <v>0.14815299999999992</v>
          </cell>
          <cell r="E13">
            <v>3.8272000000000007E-2</v>
          </cell>
          <cell r="F13">
            <v>4.4510249999999994E-2</v>
          </cell>
          <cell r="G13">
            <v>4.3085859375E-2</v>
          </cell>
          <cell r="H13">
            <v>5.4960124999999999E-2</v>
          </cell>
        </row>
        <row r="14">
          <cell r="C14">
            <v>0.52224385937499984</v>
          </cell>
          <cell r="D14">
            <v>0.15308799999999997</v>
          </cell>
          <cell r="E14">
            <v>7.1609000000000006E-2</v>
          </cell>
          <cell r="F14">
            <v>5.0748500000000009E-2</v>
          </cell>
          <cell r="G14">
            <v>6.2223765624999997E-2</v>
          </cell>
          <cell r="H14">
            <v>0.140086875</v>
          </cell>
        </row>
        <row r="15">
          <cell r="C15">
            <v>0.30513109374999997</v>
          </cell>
          <cell r="D15">
            <v>0</v>
          </cell>
          <cell r="E15">
            <v>0</v>
          </cell>
          <cell r="F15">
            <v>4.6655999999999996E-2</v>
          </cell>
          <cell r="G15">
            <v>0.11385215625</v>
          </cell>
          <cell r="H15">
            <v>0.53436074999999994</v>
          </cell>
        </row>
        <row r="16">
          <cell r="C16">
            <v>0.10803548437500002</v>
          </cell>
          <cell r="D16">
            <v>0</v>
          </cell>
          <cell r="E16">
            <v>0</v>
          </cell>
          <cell r="F16">
            <v>0</v>
          </cell>
          <cell r="G16">
            <v>2.7680640625000016E-2</v>
          </cell>
          <cell r="H16">
            <v>0.86428387500000015</v>
          </cell>
        </row>
        <row r="17">
          <cell r="C17">
            <v>0</v>
          </cell>
          <cell r="D17">
            <v>0</v>
          </cell>
          <cell r="E17">
            <v>0</v>
          </cell>
          <cell r="F17">
            <v>0</v>
          </cell>
          <cell r="G17">
            <v>0</v>
          </cell>
          <cell r="H17">
            <v>1</v>
          </cell>
        </row>
        <row r="21">
          <cell r="C21">
            <v>1</v>
          </cell>
          <cell r="D21">
            <v>0</v>
          </cell>
          <cell r="E21">
            <v>0</v>
          </cell>
          <cell r="F21">
            <v>0</v>
          </cell>
          <cell r="G21">
            <v>0</v>
          </cell>
          <cell r="H21">
            <v>0</v>
          </cell>
        </row>
        <row r="22">
          <cell r="C22">
            <v>0.84342114600735374</v>
          </cell>
          <cell r="D22">
            <v>1.0352896953204995E-5</v>
          </cell>
          <cell r="E22">
            <v>3.1992182250593712E-6</v>
          </cell>
          <cell r="F22">
            <v>4.1876328384128526E-6</v>
          </cell>
          <cell r="G22">
            <v>6.6857073184685395E-6</v>
          </cell>
          <cell r="H22">
            <v>0.156554428537311</v>
          </cell>
        </row>
        <row r="23">
          <cell r="C23">
            <v>0.72725641449500444</v>
          </cell>
          <cell r="D23">
            <v>1.2796872900237485E-5</v>
          </cell>
          <cell r="E23">
            <v>3.9544605030862563E-6</v>
          </cell>
          <cell r="F23">
            <v>5.1760474517663339E-6</v>
          </cell>
          <cell r="G23">
            <v>8.2632168401722577E-6</v>
          </cell>
          <cell r="H23">
            <v>0.27271339490730012</v>
          </cell>
        </row>
        <row r="24">
          <cell r="C24">
            <v>0.33333333254637681</v>
          </cell>
          <cell r="D24">
            <v>0</v>
          </cell>
          <cell r="E24">
            <v>0</v>
          </cell>
          <cell r="F24">
            <v>8.0204967233062296E-10</v>
          </cell>
          <cell r="G24">
            <v>4.6764599586037787E-9</v>
          </cell>
          <cell r="H24">
            <v>0.66666666197511359</v>
          </cell>
        </row>
        <row r="25">
          <cell r="C25">
            <v>0.11111111110859562</v>
          </cell>
          <cell r="D25">
            <v>0</v>
          </cell>
          <cell r="E25">
            <v>0</v>
          </cell>
          <cell r="F25">
            <v>0</v>
          </cell>
          <cell r="G25">
            <v>2.2639679229993673E-11</v>
          </cell>
          <cell r="H25">
            <v>0.88888888886876494</v>
          </cell>
        </row>
        <row r="26">
          <cell r="C26">
            <v>0</v>
          </cell>
          <cell r="D26">
            <v>0</v>
          </cell>
          <cell r="E26">
            <v>0</v>
          </cell>
          <cell r="F26">
            <v>0</v>
          </cell>
          <cell r="G26">
            <v>0</v>
          </cell>
          <cell r="H26">
            <v>1</v>
          </cell>
        </row>
        <row r="29">
          <cell r="C29">
            <v>10000</v>
          </cell>
          <cell r="D29">
            <v>10000</v>
          </cell>
          <cell r="E29">
            <v>10000</v>
          </cell>
          <cell r="F29">
            <v>10000</v>
          </cell>
          <cell r="G29">
            <v>0</v>
          </cell>
          <cell r="H29">
            <v>0</v>
          </cell>
        </row>
      </sheetData>
      <sheetData sheetId="5">
        <row r="16">
          <cell r="C16">
            <v>8.7526935082926656</v>
          </cell>
        </row>
        <row r="20">
          <cell r="F20">
            <v>0.97530991202833262</v>
          </cell>
        </row>
        <row r="21">
          <cell r="F21">
            <v>0.95122942450071402</v>
          </cell>
        </row>
        <row r="22">
          <cell r="F22">
            <v>0.92774348632855286</v>
          </cell>
        </row>
        <row r="23">
          <cell r="F23">
            <v>0.90483741803595952</v>
          </cell>
        </row>
        <row r="24">
          <cell r="F24">
            <v>0.88249690258459546</v>
          </cell>
        </row>
        <row r="25">
          <cell r="F25">
            <v>0.86070797642505781</v>
          </cell>
        </row>
        <row r="26">
          <cell r="F26">
            <v>0.83945702076920736</v>
          </cell>
        </row>
        <row r="27">
          <cell r="F27">
            <v>0.81873075307798182</v>
          </cell>
        </row>
        <row r="28">
          <cell r="F28">
            <v>0.79851621875937706</v>
          </cell>
        </row>
        <row r="29">
          <cell r="F29">
            <v>0.77880078307140488</v>
          </cell>
        </row>
        <row r="40">
          <cell r="B40">
            <v>0.5</v>
          </cell>
          <cell r="C40">
            <v>106.72870921346704</v>
          </cell>
          <cell r="D40">
            <v>40</v>
          </cell>
          <cell r="F40">
            <v>0.97530991202833262</v>
          </cell>
        </row>
        <row r="41">
          <cell r="B41">
            <v>1.5</v>
          </cell>
          <cell r="C41">
            <v>105.97104849893799</v>
          </cell>
          <cell r="D41">
            <v>40</v>
          </cell>
          <cell r="F41">
            <v>0.92774348632855286</v>
          </cell>
        </row>
        <row r="42">
          <cell r="B42">
            <v>2.5</v>
          </cell>
          <cell r="C42">
            <v>105.17454168889401</v>
          </cell>
          <cell r="D42">
            <v>40</v>
          </cell>
          <cell r="F42">
            <v>0.88249690258459546</v>
          </cell>
        </row>
        <row r="43">
          <cell r="B43">
            <v>3.5</v>
          </cell>
          <cell r="C43">
            <v>104.33719710142807</v>
          </cell>
          <cell r="D43">
            <v>40</v>
          </cell>
          <cell r="F43">
            <v>0.83945702076920736</v>
          </cell>
        </row>
        <row r="44">
          <cell r="B44">
            <v>4.5</v>
          </cell>
          <cell r="C44">
            <v>103.45692093891826</v>
          </cell>
          <cell r="D44">
            <v>40</v>
          </cell>
          <cell r="F44">
            <v>0.79851621875937706</v>
          </cell>
        </row>
        <row r="45">
          <cell r="G45">
            <v>288.4814055773889</v>
          </cell>
        </row>
      </sheetData>
      <sheetData sheetId="6">
        <row r="7">
          <cell r="B7">
            <v>0.02</v>
          </cell>
          <cell r="C7">
            <v>0.05</v>
          </cell>
        </row>
        <row r="11">
          <cell r="C11">
            <v>0.98019867330675525</v>
          </cell>
          <cell r="E11">
            <v>0.95122942450071402</v>
          </cell>
        </row>
        <row r="12">
          <cell r="C12">
            <v>0.96078943915232318</v>
          </cell>
          <cell r="E12">
            <v>0.90483741803595952</v>
          </cell>
        </row>
        <row r="13">
          <cell r="C13">
            <v>0.94176453358424872</v>
          </cell>
          <cell r="E13">
            <v>0.86070797642505781</v>
          </cell>
        </row>
        <row r="14">
          <cell r="C14">
            <v>0.92311634638663576</v>
          </cell>
          <cell r="E14">
            <v>0.81873075307798182</v>
          </cell>
        </row>
        <row r="15">
          <cell r="C15">
            <v>0.90483741803595952</v>
          </cell>
          <cell r="E15">
            <v>0.77880078307140488</v>
          </cell>
        </row>
        <row r="21">
          <cell r="B21">
            <v>0.5</v>
          </cell>
          <cell r="C21">
            <v>1.9801326693244747E-2</v>
          </cell>
          <cell r="E21">
            <v>1.1880796015946849E-2</v>
          </cell>
          <cell r="F21">
            <v>0.97530991202833262</v>
          </cell>
          <cell r="I21">
            <v>9.9006633466223737E-3</v>
          </cell>
          <cell r="J21">
            <v>9.6562150976164038E-3</v>
          </cell>
        </row>
        <row r="22">
          <cell r="B22">
            <v>1.5</v>
          </cell>
          <cell r="C22">
            <v>1.9409234154432076E-2</v>
          </cell>
          <cell r="E22">
            <v>1.1645540492659244E-2</v>
          </cell>
          <cell r="F22">
            <v>0.92774348632855286</v>
          </cell>
          <cell r="I22">
            <v>9.7046170772160378E-3</v>
          </cell>
          <cell r="J22">
            <v>9.0033952807000179E-3</v>
          </cell>
        </row>
        <row r="23">
          <cell r="B23">
            <v>2.5</v>
          </cell>
          <cell r="C23">
            <v>1.9024905568074457E-2</v>
          </cell>
          <cell r="E23">
            <v>1.1414943340844674E-2</v>
          </cell>
          <cell r="F23">
            <v>0.88249690258459546</v>
          </cell>
          <cell r="I23">
            <v>9.5124527840372286E-3</v>
          </cell>
          <cell r="J23">
            <v>8.3947101178950666E-3</v>
          </cell>
        </row>
        <row r="24">
          <cell r="B24">
            <v>3.5</v>
          </cell>
          <cell r="C24">
            <v>1.8648187197612964E-2</v>
          </cell>
          <cell r="E24">
            <v>1.1188912318567779E-2</v>
          </cell>
          <cell r="F24">
            <v>0.83945702076920736</v>
          </cell>
          <cell r="I24">
            <v>9.3240935988064821E-3</v>
          </cell>
          <cell r="J24">
            <v>7.8271758338273271E-3</v>
          </cell>
        </row>
        <row r="25">
          <cell r="B25">
            <v>4.5</v>
          </cell>
          <cell r="C25">
            <v>1.8278928350676238E-2</v>
          </cell>
          <cell r="E25">
            <v>1.0967357010405743E-2</v>
          </cell>
          <cell r="F25">
            <v>0.79851621875937706</v>
          </cell>
          <cell r="I25">
            <v>9.1394641753381189E-3</v>
          </cell>
          <cell r="J25">
            <v>7.2980103747777832E-3</v>
          </cell>
        </row>
      </sheetData>
      <sheetData sheetId="7"/>
      <sheetData sheetId="8"/>
      <sheetData sheetId="9"/>
      <sheetData sheetId="10"/>
      <sheetData sheetId="1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Intro1"/>
      <sheetName val="Day1"/>
      <sheetName val="Day2"/>
      <sheetName val="Themes"/>
      <sheetName val="Excel"/>
      <sheetName val="C0"/>
      <sheetName val="C1"/>
      <sheetName val="VaR0"/>
      <sheetName val="VaR1"/>
      <sheetName val="Class6"/>
    </sheetNames>
    <sheetDataSet>
      <sheetData sheetId="0" refreshError="1"/>
      <sheetData sheetId="1" refreshError="1"/>
      <sheetData sheetId="2" refreshError="1"/>
      <sheetData sheetId="3" refreshError="1"/>
      <sheetData sheetId="4" refreshError="1"/>
      <sheetData sheetId="5">
        <row r="10">
          <cell r="C10">
            <v>0.30509841009160843</v>
          </cell>
        </row>
      </sheetData>
      <sheetData sheetId="6" refreshError="1"/>
      <sheetData sheetId="7" refreshError="1"/>
      <sheetData sheetId="8"/>
      <sheetData sheetId="9">
        <row r="17">
          <cell r="H17">
            <v>-0.1166666666666667</v>
          </cell>
        </row>
      </sheetData>
      <sheetData sheetId="1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quidity_VaR"/>
    </sheetNames>
    <sheetDataSet>
      <sheetData sheetId="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tionsHW"/>
      <sheetName val="fxHW"/>
      <sheetName val="VaR_HW_Q1"/>
      <sheetName val="VaR_HW_Q2"/>
      <sheetName val="VaR_HW_2.4"/>
      <sheetName val="VaR_HW_1"/>
      <sheetName val="VaR_HW_2"/>
      <sheetName val="HW6"/>
      <sheetName val="Date0"/>
      <sheetName val="Date1"/>
      <sheetName val="Date2"/>
      <sheetName val="Date0Check1"/>
      <sheetName val="Date0Check2"/>
      <sheetName val="4.2"/>
      <sheetName val="4.3"/>
      <sheetName val="4.4"/>
    </sheetNames>
    <sheetDataSet>
      <sheetData sheetId="0">
        <row r="2">
          <cell r="C2">
            <v>67</v>
          </cell>
        </row>
        <row r="12">
          <cell r="C12">
            <v>0.38595880367242197</v>
          </cell>
          <cell r="D12">
            <v>0.58659004994372632</v>
          </cell>
          <cell r="E12">
            <v>0.37550388277557334</v>
          </cell>
        </row>
        <row r="13">
          <cell r="C13">
            <v>0.3121138317415072</v>
          </cell>
          <cell r="D13">
            <v>0.5111143422154043</v>
          </cell>
          <cell r="E13">
            <v>0.18107379394568301</v>
          </cell>
        </row>
        <row r="14">
          <cell r="C14">
            <v>0.61404119632757803</v>
          </cell>
          <cell r="D14">
            <v>0.41340995005627368</v>
          </cell>
          <cell r="E14">
            <v>0.62449611722442666</v>
          </cell>
        </row>
        <row r="15">
          <cell r="C15">
            <v>0.6878861682584928</v>
          </cell>
          <cell r="D15">
            <v>0.48888565778459575</v>
          </cell>
          <cell r="E15">
            <v>0.81892620605431699</v>
          </cell>
        </row>
        <row r="17">
          <cell r="C17">
            <v>65.837699789559906</v>
          </cell>
          <cell r="D17">
            <v>775</v>
          </cell>
          <cell r="E17">
            <v>237</v>
          </cell>
        </row>
        <row r="18">
          <cell r="C18">
            <v>71.176742801849741</v>
          </cell>
          <cell r="D18">
            <v>756.96607190143357</v>
          </cell>
          <cell r="E18">
            <v>341.35846920991639</v>
          </cell>
        </row>
        <row r="20">
          <cell r="C20">
            <v>3.1953939205575459</v>
          </cell>
          <cell r="D20">
            <v>67.711072787108264</v>
          </cell>
          <cell r="E20">
            <v>27.183347102480703</v>
          </cell>
        </row>
        <row r="25">
          <cell r="C25">
            <v>3000000</v>
          </cell>
          <cell r="D25">
            <v>1000000</v>
          </cell>
          <cell r="E25">
            <v>5000000</v>
          </cell>
        </row>
        <row r="26">
          <cell r="C26">
            <v>44776.119402985074</v>
          </cell>
          <cell r="D26">
            <v>1290.3225806451612</v>
          </cell>
          <cell r="E26">
            <v>21097.04641350211</v>
          </cell>
        </row>
      </sheetData>
      <sheetData sheetId="1">
        <row r="3">
          <cell r="F3">
            <v>1.385</v>
          </cell>
          <cell r="G3">
            <v>121.9</v>
          </cell>
          <cell r="H3">
            <v>18.899999999999999</v>
          </cell>
        </row>
        <row r="4">
          <cell r="F4">
            <v>1.15E-2</v>
          </cell>
          <cell r="G4">
            <v>-7.0000000000000001E-3</v>
          </cell>
          <cell r="H4">
            <v>-1.2999999999999999E-3</v>
          </cell>
        </row>
        <row r="5">
          <cell r="F5">
            <v>5.0000000000000001E-3</v>
          </cell>
          <cell r="G5">
            <v>1.1000000000000001E-3</v>
          </cell>
          <cell r="H5">
            <v>3.85E-2</v>
          </cell>
        </row>
      </sheetData>
      <sheetData sheetId="2"/>
      <sheetData sheetId="3"/>
      <sheetData sheetId="4"/>
      <sheetData sheetId="5">
        <row r="6">
          <cell r="C6">
            <v>1.0699999999999999E-2</v>
          </cell>
        </row>
      </sheetData>
      <sheetData sheetId="6"/>
      <sheetData sheetId="7"/>
      <sheetData sheetId="8"/>
      <sheetData sheetId="9"/>
      <sheetData sheetId="10"/>
      <sheetData sheetId="11">
        <row r="4">
          <cell r="H4">
            <v>24</v>
          </cell>
        </row>
      </sheetData>
      <sheetData sheetId="12">
        <row r="4">
          <cell r="E4">
            <v>5.0000000000000001E-3</v>
          </cell>
        </row>
      </sheetData>
      <sheetData sheetId="13"/>
      <sheetData sheetId="14"/>
      <sheetData sheetId="15"/>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4"/>
      <sheetName val="Options0"/>
      <sheetName val="Options1"/>
      <sheetName val="Options2"/>
      <sheetName val="Futures"/>
      <sheetName val="Swaps"/>
      <sheetName val="OptimalHedging"/>
      <sheetName val="QuizBank4"/>
      <sheetName val="O_Material"/>
      <sheetName val="O_Discussion"/>
    </sheetNames>
    <sheetDataSet>
      <sheetData sheetId="0"/>
      <sheetData sheetId="1"/>
      <sheetData sheetId="2"/>
      <sheetData sheetId="3">
        <row r="6">
          <cell r="C6">
            <v>2.1837080457267475</v>
          </cell>
        </row>
        <row r="7">
          <cell r="C7">
            <v>-0.18370804572674748</v>
          </cell>
        </row>
      </sheetData>
      <sheetData sheetId="4"/>
      <sheetData sheetId="5"/>
      <sheetData sheetId="6"/>
      <sheetData sheetId="7"/>
      <sheetData sheetId="8"/>
      <sheetData sheetId="9"/>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rtfolioVaRExample"/>
      <sheetName val="MatrixMult_CovCorr"/>
      <sheetName val="MatrixMult_Credit"/>
    </sheetNames>
    <sheetDataSet>
      <sheetData sheetId="0" refreshError="1"/>
      <sheetData sheetId="1" refreshError="1"/>
      <sheetData sheetId="2"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day"/>
      <sheetName val="SetUp"/>
      <sheetName val="Macro"/>
      <sheetName val="Looping"/>
      <sheetName val="Conditioning"/>
      <sheetName val="Functions"/>
      <sheetName val="Computer"/>
      <sheetName val="DataTypes"/>
      <sheetName val="Mechanics"/>
      <sheetName val="Arrays"/>
      <sheetName val="qOffice1_Filter"/>
      <sheetName val="qOffice_Pivot"/>
      <sheetName val="Prework4NextClass"/>
      <sheetName val="InClassProjects"/>
      <sheetName val="qFunctions"/>
      <sheetName val="qArrays1"/>
      <sheetName val="qDataTypes"/>
      <sheetName val="qConditioning"/>
      <sheetName val="BLANK"/>
      <sheetName val="DataTypes_ASCII"/>
      <sheetName val="Next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6">
          <cell r="C6">
            <v>2000000</v>
          </cell>
        </row>
        <row r="7">
          <cell r="C7">
            <v>0.03</v>
          </cell>
        </row>
        <row r="8">
          <cell r="C8">
            <v>0.04</v>
          </cell>
        </row>
      </sheetData>
      <sheetData sheetId="15"/>
      <sheetData sheetId="16"/>
      <sheetData sheetId="17"/>
      <sheetData sheetId="18"/>
      <sheetData sheetId="19"/>
      <sheetData sheetId="20"/>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p"/>
      <sheetName val="correl0"/>
      <sheetName val="correl1"/>
      <sheetName val="VaR0"/>
      <sheetName val="VaR1"/>
      <sheetName val="VaR_HW_Q1"/>
      <sheetName val="VaR_HW_Q2"/>
      <sheetName val="VaR2"/>
      <sheetName val="TailVaR"/>
      <sheetName val="VaR3"/>
      <sheetName val="VaR4"/>
      <sheetName val="VaR_HW3.4_Q"/>
      <sheetName val="Remember"/>
    </sheetNames>
    <sheetDataSet>
      <sheetData sheetId="0" refreshError="1"/>
      <sheetData sheetId="1" refreshError="1"/>
      <sheetData sheetId="2" refreshError="1"/>
      <sheetData sheetId="3" refreshError="1"/>
      <sheetData sheetId="4" refreshError="1">
        <row r="19">
          <cell r="H19">
            <v>-3.6363636363636376E-2</v>
          </cell>
          <cell r="I19">
            <v>3.1335242827992341E-2</v>
          </cell>
        </row>
        <row r="20">
          <cell r="H20">
            <v>3.4482758620689724E-2</v>
          </cell>
          <cell r="I20">
            <v>0.12128623626514207</v>
          </cell>
        </row>
        <row r="21">
          <cell r="H21">
            <v>-3.6363636363636376E-2</v>
          </cell>
          <cell r="I21">
            <v>2.2031614313908373E-2</v>
          </cell>
        </row>
        <row r="22">
          <cell r="H22">
            <v>-3.3898305084745783E-2</v>
          </cell>
          <cell r="I22">
            <v>-2.5675764418118051E-2</v>
          </cell>
        </row>
        <row r="23">
          <cell r="H23">
            <v>1.6666666666666607E-2</v>
          </cell>
          <cell r="I23">
            <v>-7.5025118620616255E-2</v>
          </cell>
        </row>
        <row r="24">
          <cell r="H24">
            <v>-5.6603773584905648E-2</v>
          </cell>
          <cell r="I24">
            <v>-6.2420982023724307E-2</v>
          </cell>
        </row>
        <row r="25">
          <cell r="H25">
            <v>-3.6363636363636376E-2</v>
          </cell>
          <cell r="I25">
            <v>-5.5685967450180833E-2</v>
          </cell>
        </row>
        <row r="26">
          <cell r="H26">
            <v>-6.6666666666666652E-2</v>
          </cell>
          <cell r="I26">
            <v>-0.10040284713631382</v>
          </cell>
        </row>
        <row r="27">
          <cell r="H27">
            <v>-3.6363636363636376E-2</v>
          </cell>
          <cell r="I27">
            <v>-5.5035114848648821E-2</v>
          </cell>
        </row>
        <row r="28">
          <cell r="H28">
            <v>-3.6363636363636376E-2</v>
          </cell>
          <cell r="I28">
            <v>-0.10472641732678739</v>
          </cell>
        </row>
        <row r="29">
          <cell r="H29">
            <v>6.0000000000000053E-2</v>
          </cell>
          <cell r="I29">
            <v>-4.3244955322382816E-2</v>
          </cell>
        </row>
        <row r="30">
          <cell r="H30">
            <v>1.8867924528301883E-2</v>
          </cell>
          <cell r="I30">
            <v>-2.9018639508895817E-2</v>
          </cell>
        </row>
        <row r="31">
          <cell r="H31">
            <v>0.1132075471698113</v>
          </cell>
          <cell r="I31">
            <v>-0.1220388993124347</v>
          </cell>
        </row>
        <row r="32">
          <cell r="H32">
            <v>-0.15517241379310343</v>
          </cell>
          <cell r="I32">
            <v>-3.5998974342412358E-2</v>
          </cell>
        </row>
        <row r="33">
          <cell r="H33">
            <v>0.1132075471698113</v>
          </cell>
          <cell r="I33">
            <v>-2.492329130908108E-2</v>
          </cell>
        </row>
        <row r="34">
          <cell r="H34">
            <v>0.1132075471698113</v>
          </cell>
          <cell r="I34">
            <v>9.0856185499100378E-2</v>
          </cell>
        </row>
        <row r="35">
          <cell r="H35">
            <v>-1.8867924528301883E-2</v>
          </cell>
          <cell r="I35">
            <v>-0.10132539430611255</v>
          </cell>
        </row>
        <row r="36">
          <cell r="H36">
            <v>-6.6666666666666652E-2</v>
          </cell>
          <cell r="I36">
            <v>1.4340235648464459E-2</v>
          </cell>
        </row>
        <row r="37">
          <cell r="H37">
            <v>-0.15517241379310343</v>
          </cell>
          <cell r="I37">
            <v>7.2441938262545148E-3</v>
          </cell>
        </row>
        <row r="38">
          <cell r="H38">
            <v>-1.7857142857142905E-2</v>
          </cell>
          <cell r="I38">
            <v>0.10641768332767668</v>
          </cell>
        </row>
        <row r="39">
          <cell r="H39">
            <v>1.8867924528301883E-2</v>
          </cell>
          <cell r="I39">
            <v>7.4319714351455582E-2</v>
          </cell>
        </row>
      </sheetData>
      <sheetData sheetId="5" refreshError="1"/>
      <sheetData sheetId="6" refreshError="1"/>
      <sheetData sheetId="7" refreshError="1"/>
      <sheetData sheetId="8" refreshError="1"/>
      <sheetData sheetId="9" refreshError="1">
        <row r="6">
          <cell r="D6">
            <v>195</v>
          </cell>
          <cell r="E6">
            <v>227</v>
          </cell>
          <cell r="F6">
            <v>163</v>
          </cell>
          <cell r="G6">
            <v>20</v>
          </cell>
          <cell r="H6">
            <v>123</v>
          </cell>
        </row>
        <row r="43">
          <cell r="D43">
            <v>1.0999712113250716E-2</v>
          </cell>
          <cell r="E43">
            <v>1.0819140096616491E-2</v>
          </cell>
          <cell r="F43">
            <v>8.5042098208072958E-3</v>
          </cell>
          <cell r="G43">
            <v>1.7608708595784714E-3</v>
          </cell>
          <cell r="H43">
            <v>3.4293779776673043E-3</v>
          </cell>
        </row>
        <row r="44">
          <cell r="D44">
            <v>1.0819140096616491E-2</v>
          </cell>
          <cell r="E44">
            <v>1.123772887415129E-2</v>
          </cell>
          <cell r="F44">
            <v>1.0477348259320375E-2</v>
          </cell>
          <cell r="G44">
            <v>1.724420975308462E-3</v>
          </cell>
          <cell r="H44">
            <v>4.1941999689102385E-3</v>
          </cell>
        </row>
        <row r="45">
          <cell r="D45">
            <v>8.5042098208072958E-3</v>
          </cell>
          <cell r="E45">
            <v>1.0477348259320375E-2</v>
          </cell>
          <cell r="F45">
            <v>3.7241292673771638E-2</v>
          </cell>
          <cell r="G45">
            <v>4.1878852934225594E-3</v>
          </cell>
          <cell r="H45">
            <v>9.2891308174304094E-3</v>
          </cell>
        </row>
        <row r="46">
          <cell r="D46">
            <v>1.7608708595784714E-3</v>
          </cell>
          <cell r="E46">
            <v>1.724420975308462E-3</v>
          </cell>
          <cell r="F46">
            <v>4.1878852934225594E-3</v>
          </cell>
          <cell r="G46">
            <v>3.5675601391822981E-3</v>
          </cell>
          <cell r="H46">
            <v>-2.3968930140343772E-3</v>
          </cell>
        </row>
        <row r="47">
          <cell r="D47">
            <v>3.4293779776673043E-3</v>
          </cell>
          <cell r="E47">
            <v>4.1941999689102385E-3</v>
          </cell>
          <cell r="F47">
            <v>9.2891308174304094E-3</v>
          </cell>
          <cell r="G47">
            <v>-2.3968930140343772E-3</v>
          </cell>
          <cell r="H47">
            <v>1.0240970047855456E-2</v>
          </cell>
        </row>
        <row r="50">
          <cell r="D50">
            <v>31199.840863311452</v>
          </cell>
          <cell r="E50">
            <v>36319.814748572819</v>
          </cell>
          <cell r="F50">
            <v>19546.590790347815</v>
          </cell>
          <cell r="G50">
            <v>115.67353996275003</v>
          </cell>
          <cell r="H50">
            <v>29499.762787886888</v>
          </cell>
        </row>
        <row r="52">
          <cell r="D52">
            <v>116681.68273008172</v>
          </cell>
        </row>
        <row r="55">
          <cell r="C55">
            <v>0.26739279151026346</v>
          </cell>
        </row>
        <row r="56">
          <cell r="C56">
            <v>0.31127263421964002</v>
          </cell>
        </row>
        <row r="57">
          <cell r="C57">
            <v>0.16752064534040617</v>
          </cell>
        </row>
        <row r="58">
          <cell r="C58">
            <v>9.9135988834113896E-4</v>
          </cell>
        </row>
        <row r="59">
          <cell r="C59">
            <v>0.2528225690413492</v>
          </cell>
        </row>
        <row r="61">
          <cell r="D61">
            <v>9.1433944000212947E-3</v>
          </cell>
        </row>
      </sheetData>
      <sheetData sheetId="10" refreshError="1"/>
      <sheetData sheetId="11" refreshError="1"/>
      <sheetData sheetId="12"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3"/>
      <sheetName val="Objectives3"/>
      <sheetName val="FX_Intro"/>
      <sheetName val="CoveredInterestParity"/>
      <sheetName val="FXQuotation"/>
      <sheetName val="QuizBank"/>
      <sheetName val="Homework"/>
      <sheetName val="O_Material"/>
      <sheetName val="O_Discussion"/>
    </sheetNames>
    <sheetDataSet>
      <sheetData sheetId="0"/>
      <sheetData sheetId="1"/>
      <sheetData sheetId="2">
        <row r="65">
          <cell r="C65">
            <v>2</v>
          </cell>
        </row>
        <row r="66">
          <cell r="C66">
            <v>0.08</v>
          </cell>
        </row>
        <row r="67">
          <cell r="C67">
            <v>0.04</v>
          </cell>
        </row>
        <row r="68">
          <cell r="C68">
            <v>2.0769230769230771</v>
          </cell>
        </row>
      </sheetData>
      <sheetData sheetId="3"/>
      <sheetData sheetId="4"/>
      <sheetData sheetId="5"/>
      <sheetData sheetId="6"/>
      <sheetData sheetId="7"/>
      <sheetData sheetId="8"/>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alLimitTheorem"/>
      <sheetName val="FnS"/>
    </sheetNames>
    <sheetDataSet>
      <sheetData sheetId="0" refreshError="1"/>
      <sheetData sheetId="1"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day"/>
      <sheetName val="Normal"/>
      <sheetName val="Normal_Excel"/>
      <sheetName val="Intuition1"/>
      <sheetName val="Intuition2"/>
      <sheetName val="Intuition3"/>
      <sheetName val="Methods1"/>
      <sheetName val="Methods2"/>
      <sheetName val="Calcs_Mean1"/>
      <sheetName val="Calcs_Mean2"/>
      <sheetName val="Calcs_MeanDiff"/>
      <sheetName val="Calcs_VarianceDiff"/>
      <sheetName val="NextClass"/>
      <sheetName val="PreWork4NextClass"/>
      <sheetName val="Drills"/>
      <sheetName val="ClassWork"/>
      <sheetName val="1_Stats"/>
      <sheetName val="2_MeanSigmaKnown"/>
      <sheetName val="3_MeanSigmaUnknown"/>
      <sheetName val="4_TwoMeans"/>
      <sheetName val="5_BacktestMean"/>
      <sheetName val="FinalExamReview"/>
      <sheetName val="ClassPolicy"/>
      <sheetName val="Programming"/>
      <sheetName val="ProgrammingAnswer_R"/>
      <sheetName val="1_MeanSigmaKnown"/>
      <sheetName val="2_MeanSigmaUnknown"/>
      <sheetName val="3_TwoMeans"/>
      <sheetName val="4_BacktestMean"/>
      <sheetName val="4_Backtest"/>
    </sheetNames>
    <sheetDataSet>
      <sheetData sheetId="0"/>
      <sheetData sheetId="1"/>
      <sheetData sheetId="2"/>
      <sheetData sheetId="3"/>
      <sheetData sheetId="4"/>
      <sheetData sheetId="5"/>
      <sheetData sheetId="6"/>
      <sheetData sheetId="7"/>
      <sheetData sheetId="8">
        <row r="21">
          <cell r="O21">
            <v>2</v>
          </cell>
        </row>
        <row r="29">
          <cell r="O29">
            <v>-9.3105936164507597</v>
          </cell>
        </row>
      </sheetData>
      <sheetData sheetId="9">
        <row r="10">
          <cell r="C10">
            <v>71.222704059275372</v>
          </cell>
          <cell r="K10">
            <v>0</v>
          </cell>
        </row>
        <row r="11">
          <cell r="C11">
            <v>69.592590560721447</v>
          </cell>
          <cell r="K11">
            <v>0</v>
          </cell>
        </row>
        <row r="12">
          <cell r="C12">
            <v>69.171701116206393</v>
          </cell>
          <cell r="K12">
            <v>0</v>
          </cell>
        </row>
        <row r="13">
          <cell r="C13">
            <v>69.886811841441983</v>
          </cell>
          <cell r="K13">
            <v>0</v>
          </cell>
        </row>
        <row r="14">
          <cell r="C14">
            <v>72.095059632317273</v>
          </cell>
          <cell r="K14">
            <v>3</v>
          </cell>
        </row>
        <row r="15">
          <cell r="C15">
            <v>68.71442093827325</v>
          </cell>
          <cell r="K15">
            <v>6</v>
          </cell>
        </row>
        <row r="16">
          <cell r="C16">
            <v>67.511488956444168</v>
          </cell>
          <cell r="K16">
            <v>8</v>
          </cell>
        </row>
        <row r="17">
          <cell r="C17">
            <v>67.80390447486333</v>
          </cell>
          <cell r="K17">
            <v>10</v>
          </cell>
        </row>
        <row r="18">
          <cell r="C18">
            <v>69.245440893422384</v>
          </cell>
          <cell r="K18">
            <v>10</v>
          </cell>
        </row>
        <row r="19">
          <cell r="C19">
            <v>67.486969775791792</v>
          </cell>
          <cell r="K19">
            <v>13</v>
          </cell>
        </row>
        <row r="20">
          <cell r="C20">
            <v>65.726288352833677</v>
          </cell>
          <cell r="K20">
            <v>16</v>
          </cell>
          <cell r="O20">
            <v>68.19602794463934</v>
          </cell>
        </row>
        <row r="21">
          <cell r="C21">
            <v>66.018996336968542</v>
          </cell>
          <cell r="K21">
            <v>12</v>
          </cell>
        </row>
        <row r="22">
          <cell r="C22">
            <v>73.909318116793344</v>
          </cell>
          <cell r="K22">
            <v>11</v>
          </cell>
        </row>
        <row r="23">
          <cell r="C23">
            <v>69.811447220932024</v>
          </cell>
          <cell r="K23">
            <v>6</v>
          </cell>
          <cell r="O23">
            <v>70</v>
          </cell>
        </row>
        <row r="24">
          <cell r="C24">
            <v>68.704207627980921</v>
          </cell>
          <cell r="K24">
            <v>3</v>
          </cell>
        </row>
        <row r="25">
          <cell r="C25">
            <v>71.577904534604286</v>
          </cell>
          <cell r="K25">
            <v>1</v>
          </cell>
        </row>
        <row r="26">
          <cell r="C26">
            <v>68.987160667245945</v>
          </cell>
          <cell r="K26">
            <v>0</v>
          </cell>
        </row>
        <row r="27">
          <cell r="C27">
            <v>68.139407647556311</v>
          </cell>
          <cell r="K27">
            <v>0</v>
          </cell>
        </row>
        <row r="28">
          <cell r="C28">
            <v>68.263303535487012</v>
          </cell>
          <cell r="K28">
            <v>1</v>
          </cell>
          <cell r="O28">
            <v>0.18827338580548053</v>
          </cell>
        </row>
        <row r="29">
          <cell r="C29">
            <v>69.298964805666813</v>
          </cell>
          <cell r="K29">
            <v>0</v>
          </cell>
        </row>
        <row r="30">
          <cell r="C30">
            <v>69.539151316452831</v>
          </cell>
          <cell r="K30">
            <v>0</v>
          </cell>
        </row>
        <row r="31">
          <cell r="C31">
            <v>69.88118428502932</v>
          </cell>
        </row>
        <row r="32">
          <cell r="C32">
            <v>67.756769947600134</v>
          </cell>
        </row>
        <row r="33">
          <cell r="C33">
            <v>66.376308331312686</v>
          </cell>
        </row>
        <row r="34">
          <cell r="C34">
            <v>68.517908635291761</v>
          </cell>
        </row>
        <row r="35">
          <cell r="C35">
            <v>67.176335799544432</v>
          </cell>
        </row>
        <row r="36">
          <cell r="C36">
            <v>70.415547610037279</v>
          </cell>
        </row>
        <row r="37">
          <cell r="C37">
            <v>66.641133397163529</v>
          </cell>
        </row>
        <row r="38">
          <cell r="C38">
            <v>65.412760760643977</v>
          </cell>
        </row>
        <row r="39">
          <cell r="C39">
            <v>66.032863657633825</v>
          </cell>
        </row>
        <row r="40">
          <cell r="C40">
            <v>66.062225895065012</v>
          </cell>
        </row>
        <row r="41">
          <cell r="C41">
            <v>68.982952489547841</v>
          </cell>
        </row>
        <row r="42">
          <cell r="C42">
            <v>66.974239665427405</v>
          </cell>
        </row>
        <row r="43">
          <cell r="C43">
            <v>68.853158106914321</v>
          </cell>
        </row>
        <row r="44">
          <cell r="C44">
            <v>70.432995512140366</v>
          </cell>
        </row>
        <row r="45">
          <cell r="C45">
            <v>69.579299462652926</v>
          </cell>
        </row>
        <row r="46">
          <cell r="C46">
            <v>69.64297816342922</v>
          </cell>
        </row>
        <row r="47">
          <cell r="C47">
            <v>66.128478998692785</v>
          </cell>
        </row>
        <row r="48">
          <cell r="C48">
            <v>67.088795754199452</v>
          </cell>
        </row>
        <row r="49">
          <cell r="C49">
            <v>68.5509594973812</v>
          </cell>
        </row>
        <row r="50">
          <cell r="C50">
            <v>68.857253603534062</v>
          </cell>
        </row>
        <row r="51">
          <cell r="C51">
            <v>68.908110446552669</v>
          </cell>
        </row>
        <row r="52">
          <cell r="C52">
            <v>66.659441774501317</v>
          </cell>
        </row>
        <row r="53">
          <cell r="C53">
            <v>70.888747042962166</v>
          </cell>
        </row>
        <row r="54">
          <cell r="C54">
            <v>66.662217014214619</v>
          </cell>
        </row>
        <row r="55">
          <cell r="C55">
            <v>69.443545321587251</v>
          </cell>
        </row>
        <row r="56">
          <cell r="C56">
            <v>65.317310019833698</v>
          </cell>
        </row>
        <row r="57">
          <cell r="C57">
            <v>70.070652963575014</v>
          </cell>
        </row>
        <row r="58">
          <cell r="C58">
            <v>68.066303419346966</v>
          </cell>
        </row>
        <row r="59">
          <cell r="C59">
            <v>69.705626880851014</v>
          </cell>
        </row>
        <row r="60">
          <cell r="C60">
            <v>70.166874042397652</v>
          </cell>
        </row>
        <row r="61">
          <cell r="C61">
            <v>71.117242640941711</v>
          </cell>
        </row>
        <row r="62">
          <cell r="C62">
            <v>68.437067932602758</v>
          </cell>
        </row>
        <row r="63">
          <cell r="C63">
            <v>68.539947100113963</v>
          </cell>
        </row>
        <row r="64">
          <cell r="C64">
            <v>64.188656827572402</v>
          </cell>
        </row>
        <row r="65">
          <cell r="C65">
            <v>69.955064984293955</v>
          </cell>
        </row>
        <row r="66">
          <cell r="C66">
            <v>66.746719582985932</v>
          </cell>
        </row>
        <row r="67">
          <cell r="C67">
            <v>67.590767916782511</v>
          </cell>
        </row>
        <row r="68">
          <cell r="C68">
            <v>67.0026153944589</v>
          </cell>
        </row>
        <row r="69">
          <cell r="C69">
            <v>68.89727318447936</v>
          </cell>
        </row>
        <row r="70">
          <cell r="C70">
            <v>66.240799836049845</v>
          </cell>
        </row>
        <row r="71">
          <cell r="C71">
            <v>67.622123312215663</v>
          </cell>
        </row>
        <row r="72">
          <cell r="C72">
            <v>68.011594143719293</v>
          </cell>
        </row>
        <row r="73">
          <cell r="C73">
            <v>65.079552318153816</v>
          </cell>
        </row>
        <row r="74">
          <cell r="C74">
            <v>68.191617814212336</v>
          </cell>
        </row>
        <row r="75">
          <cell r="C75">
            <v>65.453393107574044</v>
          </cell>
        </row>
        <row r="76">
          <cell r="C76">
            <v>64.701590959544774</v>
          </cell>
        </row>
        <row r="77">
          <cell r="C77">
            <v>65.032657870426192</v>
          </cell>
        </row>
        <row r="78">
          <cell r="C78">
            <v>66.866136438790662</v>
          </cell>
        </row>
        <row r="79">
          <cell r="C79">
            <v>69.058517012006291</v>
          </cell>
        </row>
        <row r="80">
          <cell r="C80">
            <v>66.402213707115507</v>
          </cell>
        </row>
        <row r="81">
          <cell r="C81">
            <v>69.997040942469823</v>
          </cell>
        </row>
        <row r="82">
          <cell r="C82">
            <v>66.216952837834071</v>
          </cell>
        </row>
        <row r="83">
          <cell r="C83">
            <v>67.730371627898421</v>
          </cell>
        </row>
        <row r="84">
          <cell r="C84">
            <v>69.666251154459914</v>
          </cell>
        </row>
        <row r="85">
          <cell r="C85">
            <v>68.990161299691067</v>
          </cell>
        </row>
        <row r="86">
          <cell r="C86">
            <v>70.885113562671862</v>
          </cell>
        </row>
        <row r="87">
          <cell r="C87">
            <v>68.837941179053828</v>
          </cell>
        </row>
        <row r="88">
          <cell r="C88">
            <v>68.161072368310286</v>
          </cell>
        </row>
        <row r="89">
          <cell r="C89">
            <v>65.674508989197008</v>
          </cell>
        </row>
        <row r="90">
          <cell r="C90">
            <v>69.051450571206871</v>
          </cell>
        </row>
        <row r="91">
          <cell r="C91">
            <v>68.288231788470611</v>
          </cell>
        </row>
        <row r="92">
          <cell r="C92">
            <v>68.896238533554296</v>
          </cell>
        </row>
        <row r="93">
          <cell r="C93">
            <v>66.266741537612248</v>
          </cell>
        </row>
        <row r="94">
          <cell r="C94">
            <v>70.588099195452173</v>
          </cell>
        </row>
        <row r="95">
          <cell r="C95">
            <v>70.215376294783667</v>
          </cell>
        </row>
        <row r="96">
          <cell r="C96">
            <v>65.616312664691804</v>
          </cell>
        </row>
        <row r="97">
          <cell r="C97">
            <v>70.611090333534975</v>
          </cell>
        </row>
        <row r="98">
          <cell r="C98">
            <v>70.218142748306263</v>
          </cell>
        </row>
        <row r="99">
          <cell r="C99">
            <v>64.316476310303443</v>
          </cell>
        </row>
        <row r="100">
          <cell r="C100">
            <v>65.948657745899951</v>
          </cell>
        </row>
        <row r="101">
          <cell r="C101">
            <v>68.000040590588611</v>
          </cell>
        </row>
        <row r="102">
          <cell r="C102">
            <v>69.482252970993812</v>
          </cell>
        </row>
        <row r="103">
          <cell r="C103">
            <v>69.735017836342777</v>
          </cell>
        </row>
        <row r="104">
          <cell r="C104">
            <v>67.081667923554122</v>
          </cell>
        </row>
        <row r="105">
          <cell r="C105">
            <v>68.546256125289673</v>
          </cell>
        </row>
        <row r="106">
          <cell r="C106">
            <v>67.412833594648333</v>
          </cell>
        </row>
        <row r="107">
          <cell r="C107">
            <v>67.088240140800323</v>
          </cell>
        </row>
        <row r="108">
          <cell r="C108">
            <v>68.094912132938745</v>
          </cell>
        </row>
        <row r="109">
          <cell r="C109">
            <v>64.889568468993559</v>
          </cell>
        </row>
      </sheetData>
      <sheetData sheetId="10">
        <row r="10">
          <cell r="C10">
            <v>69.636713419029206</v>
          </cell>
          <cell r="D10">
            <v>71.955870295235684</v>
          </cell>
        </row>
        <row r="11">
          <cell r="C11">
            <v>65.448684903785278</v>
          </cell>
          <cell r="D11">
            <v>72.088168016484488</v>
          </cell>
        </row>
        <row r="12">
          <cell r="C12">
            <v>67.422541587634299</v>
          </cell>
          <cell r="D12">
            <v>68.067804641860945</v>
          </cell>
        </row>
        <row r="13">
          <cell r="C13">
            <v>66.906068567438254</v>
          </cell>
          <cell r="D13">
            <v>68.191420112242369</v>
          </cell>
        </row>
        <row r="14">
          <cell r="C14">
            <v>68.08116991283147</v>
          </cell>
          <cell r="D14">
            <v>71.673141413412054</v>
          </cell>
        </row>
        <row r="15">
          <cell r="C15">
            <v>67.165125888370923</v>
          </cell>
          <cell r="D15">
            <v>72.509843575402215</v>
          </cell>
        </row>
        <row r="16">
          <cell r="C16">
            <v>67.997528895991138</v>
          </cell>
          <cell r="D16">
            <v>68.712852920465977</v>
          </cell>
        </row>
        <row r="17">
          <cell r="C17">
            <v>70.973398062336472</v>
          </cell>
          <cell r="D17">
            <v>68.738266259630151</v>
          </cell>
        </row>
        <row r="18">
          <cell r="C18">
            <v>68.848521927352749</v>
          </cell>
          <cell r="D18">
            <v>68.924825931662909</v>
          </cell>
        </row>
        <row r="19">
          <cell r="C19">
            <v>67.107323107390741</v>
          </cell>
          <cell r="D19">
            <v>70.760681367788152</v>
          </cell>
          <cell r="R19">
            <v>100</v>
          </cell>
        </row>
        <row r="20">
          <cell r="C20">
            <v>68.28516501091508</v>
          </cell>
          <cell r="D20">
            <v>70.844641725898441</v>
          </cell>
          <cell r="R20">
            <v>100</v>
          </cell>
        </row>
        <row r="21">
          <cell r="C21">
            <v>70.28446793343609</v>
          </cell>
          <cell r="D21">
            <v>68.291389524484401</v>
          </cell>
          <cell r="R21">
            <v>68.212317190546059</v>
          </cell>
        </row>
        <row r="22">
          <cell r="C22">
            <v>67.254486584130376</v>
          </cell>
          <cell r="D22">
            <v>71.643187497462023</v>
          </cell>
          <cell r="R22">
            <v>70.032144729678777</v>
          </cell>
        </row>
        <row r="23">
          <cell r="C23">
            <v>67.190102095930484</v>
          </cell>
          <cell r="D23">
            <v>68.996403457563034</v>
          </cell>
        </row>
        <row r="24">
          <cell r="C24">
            <v>67.604041046576739</v>
          </cell>
          <cell r="D24">
            <v>71.776296026494322</v>
          </cell>
        </row>
        <row r="25">
          <cell r="C25">
            <v>68.404322937460506</v>
          </cell>
          <cell r="D25">
            <v>68.444236626911902</v>
          </cell>
        </row>
        <row r="26">
          <cell r="C26">
            <v>68.368738773103871</v>
          </cell>
          <cell r="D26">
            <v>70.424356413421947</v>
          </cell>
        </row>
        <row r="27">
          <cell r="C27">
            <v>69.38439199690707</v>
          </cell>
          <cell r="D27">
            <v>70.427871668169843</v>
          </cell>
        </row>
        <row r="28">
          <cell r="C28">
            <v>65.861911573963383</v>
          </cell>
          <cell r="D28">
            <v>68.602071185152468</v>
          </cell>
        </row>
        <row r="29">
          <cell r="C29">
            <v>67.135236061381008</v>
          </cell>
          <cell r="D29">
            <v>68.293519831591041</v>
          </cell>
        </row>
        <row r="30">
          <cell r="C30">
            <v>69.385537582639202</v>
          </cell>
          <cell r="D30">
            <v>69.495629008158218</v>
          </cell>
        </row>
        <row r="31">
          <cell r="C31">
            <v>70.458100367462819</v>
          </cell>
          <cell r="D31">
            <v>71.968776397777489</v>
          </cell>
        </row>
        <row r="32">
          <cell r="C32">
            <v>66.527056179799743</v>
          </cell>
          <cell r="D32">
            <v>67.635410735970382</v>
          </cell>
        </row>
        <row r="33">
          <cell r="C33">
            <v>66.384631972484456</v>
          </cell>
          <cell r="D33">
            <v>68.262198258011495</v>
          </cell>
        </row>
        <row r="34">
          <cell r="C34">
            <v>72.185439467946992</v>
          </cell>
          <cell r="D34">
            <v>69.490289461608256</v>
          </cell>
        </row>
        <row r="35">
          <cell r="C35">
            <v>68.26063364495937</v>
          </cell>
          <cell r="D35">
            <v>72.044669722299076</v>
          </cell>
        </row>
        <row r="36">
          <cell r="C36">
            <v>67.759109276605287</v>
          </cell>
          <cell r="D36">
            <v>71.770089503712214</v>
          </cell>
        </row>
        <row r="37">
          <cell r="C37">
            <v>70.530729781092248</v>
          </cell>
          <cell r="D37">
            <v>67.441963663222737</v>
          </cell>
        </row>
        <row r="38">
          <cell r="C38">
            <v>66.773496982972446</v>
          </cell>
          <cell r="D38">
            <v>68.283639247621778</v>
          </cell>
        </row>
        <row r="39">
          <cell r="C39">
            <v>66.089240229389233</v>
          </cell>
          <cell r="D39">
            <v>69.295789280070849</v>
          </cell>
        </row>
        <row r="40">
          <cell r="C40">
            <v>73.553545521118735</v>
          </cell>
          <cell r="D40">
            <v>69.787189658683687</v>
          </cell>
        </row>
        <row r="41">
          <cell r="C41">
            <v>71.319151506755787</v>
          </cell>
          <cell r="D41">
            <v>68.845875044689691</v>
          </cell>
        </row>
        <row r="42">
          <cell r="C42">
            <v>68.12935685087777</v>
          </cell>
          <cell r="D42">
            <v>69.315641965706064</v>
          </cell>
        </row>
        <row r="43">
          <cell r="C43">
            <v>67.476128212092732</v>
          </cell>
          <cell r="D43">
            <v>68.147137729220901</v>
          </cell>
        </row>
        <row r="44">
          <cell r="C44">
            <v>67.878779722301701</v>
          </cell>
          <cell r="D44">
            <v>68.967370481077737</v>
          </cell>
        </row>
        <row r="45">
          <cell r="C45">
            <v>69.292375263267942</v>
          </cell>
          <cell r="D45">
            <v>69.701617586439895</v>
          </cell>
        </row>
        <row r="46">
          <cell r="C46">
            <v>67.021659175779263</v>
          </cell>
          <cell r="D46">
            <v>70.004945355647536</v>
          </cell>
        </row>
        <row r="47">
          <cell r="C47">
            <v>69.249321959130455</v>
          </cell>
          <cell r="D47">
            <v>69.510071151332255</v>
          </cell>
        </row>
        <row r="48">
          <cell r="C48">
            <v>68.272269617442674</v>
          </cell>
          <cell r="D48">
            <v>70.635061719408796</v>
          </cell>
        </row>
        <row r="49">
          <cell r="C49">
            <v>66.609403882413829</v>
          </cell>
          <cell r="D49">
            <v>68.444100814694906</v>
          </cell>
        </row>
        <row r="50">
          <cell r="C50">
            <v>65.779961877071898</v>
          </cell>
          <cell r="D50">
            <v>70.883354087886659</v>
          </cell>
        </row>
        <row r="51">
          <cell r="C51">
            <v>71.900872564649205</v>
          </cell>
          <cell r="D51">
            <v>68.995890507181187</v>
          </cell>
        </row>
        <row r="52">
          <cell r="C52">
            <v>66.614779486248949</v>
          </cell>
          <cell r="D52">
            <v>70.551004826600561</v>
          </cell>
        </row>
        <row r="53">
          <cell r="C53">
            <v>67.201210663945673</v>
          </cell>
          <cell r="D53">
            <v>71.701774142827759</v>
          </cell>
        </row>
        <row r="54">
          <cell r="C54">
            <v>67.621528957655684</v>
          </cell>
          <cell r="D54">
            <v>72.402627736228141</v>
          </cell>
        </row>
        <row r="55">
          <cell r="C55">
            <v>64.495444697763503</v>
          </cell>
          <cell r="D55">
            <v>70.907617613041822</v>
          </cell>
        </row>
        <row r="56">
          <cell r="C56">
            <v>69.362703640776047</v>
          </cell>
          <cell r="D56">
            <v>69.796962402834595</v>
          </cell>
        </row>
        <row r="57">
          <cell r="C57">
            <v>70.689475849512519</v>
          </cell>
          <cell r="D57">
            <v>72.392993625081857</v>
          </cell>
        </row>
        <row r="58">
          <cell r="C58">
            <v>64.221951420923645</v>
          </cell>
          <cell r="D58">
            <v>70.296488743990025</v>
          </cell>
        </row>
        <row r="59">
          <cell r="C59">
            <v>66.838179172843553</v>
          </cell>
          <cell r="D59">
            <v>69.33761274865428</v>
          </cell>
        </row>
        <row r="60">
          <cell r="C60">
            <v>66.978119045660648</v>
          </cell>
          <cell r="D60">
            <v>72.221643586092199</v>
          </cell>
        </row>
        <row r="61">
          <cell r="C61">
            <v>67.064577694142983</v>
          </cell>
          <cell r="D61">
            <v>67.578929089382342</v>
          </cell>
        </row>
        <row r="62">
          <cell r="C62">
            <v>66.878397270685056</v>
          </cell>
          <cell r="D62">
            <v>68.004754782366575</v>
          </cell>
        </row>
        <row r="63">
          <cell r="C63">
            <v>67.749220652855882</v>
          </cell>
          <cell r="D63">
            <v>69.934160844975537</v>
          </cell>
        </row>
        <row r="64">
          <cell r="C64">
            <v>67.691621108876731</v>
          </cell>
          <cell r="D64">
            <v>71.124837438515442</v>
          </cell>
        </row>
        <row r="65">
          <cell r="C65">
            <v>66.594574979176443</v>
          </cell>
          <cell r="D65">
            <v>71.219304577658534</v>
          </cell>
        </row>
        <row r="66">
          <cell r="C66">
            <v>65.175871772551218</v>
          </cell>
          <cell r="D66">
            <v>65.995936457135045</v>
          </cell>
        </row>
        <row r="67">
          <cell r="C67">
            <v>70.039953524939918</v>
          </cell>
          <cell r="D67">
            <v>68.435621625880046</v>
          </cell>
        </row>
        <row r="68">
          <cell r="C68">
            <v>67.992315376848552</v>
          </cell>
          <cell r="D68">
            <v>71.095512053969841</v>
          </cell>
        </row>
        <row r="69">
          <cell r="C69">
            <v>69.241731918144723</v>
          </cell>
          <cell r="D69">
            <v>69.766464555920692</v>
          </cell>
        </row>
        <row r="70">
          <cell r="C70">
            <v>65.000015025044661</v>
          </cell>
          <cell r="D70">
            <v>68.270796497839939</v>
          </cell>
        </row>
        <row r="71">
          <cell r="C71">
            <v>72.072968621434455</v>
          </cell>
          <cell r="D71">
            <v>68.99296430869083</v>
          </cell>
        </row>
        <row r="72">
          <cell r="C72">
            <v>73.059783706605074</v>
          </cell>
          <cell r="D72">
            <v>70.063742579725641</v>
          </cell>
        </row>
        <row r="73">
          <cell r="C73">
            <v>66.997443852275282</v>
          </cell>
          <cell r="D73">
            <v>70.782170104044525</v>
          </cell>
        </row>
        <row r="74">
          <cell r="C74">
            <v>70.265182596670215</v>
          </cell>
          <cell r="D74">
            <v>70.997412350510373</v>
          </cell>
        </row>
        <row r="75">
          <cell r="C75">
            <v>66.501268694840235</v>
          </cell>
          <cell r="D75">
            <v>70.667856526165195</v>
          </cell>
        </row>
        <row r="76">
          <cell r="C76">
            <v>65.522279818116175</v>
          </cell>
          <cell r="D76">
            <v>70.28033106535095</v>
          </cell>
        </row>
        <row r="77">
          <cell r="C77">
            <v>66.327280468287128</v>
          </cell>
          <cell r="D77">
            <v>69.774472880884005</v>
          </cell>
        </row>
        <row r="78">
          <cell r="C78">
            <v>68.975861583296179</v>
          </cell>
          <cell r="D78">
            <v>69.456784067467396</v>
          </cell>
        </row>
        <row r="79">
          <cell r="C79">
            <v>74.128186536020976</v>
          </cell>
          <cell r="D79">
            <v>71.660606432734241</v>
          </cell>
        </row>
        <row r="80">
          <cell r="C80">
            <v>68.228424067072979</v>
          </cell>
          <cell r="D80">
            <v>71.33232298759161</v>
          </cell>
        </row>
        <row r="81">
          <cell r="C81">
            <v>66.761427272563978</v>
          </cell>
          <cell r="D81">
            <v>72.616244624420375</v>
          </cell>
        </row>
        <row r="82">
          <cell r="C82">
            <v>68.608070928545743</v>
          </cell>
          <cell r="D82">
            <v>69.568953494564212</v>
          </cell>
        </row>
        <row r="83">
          <cell r="C83">
            <v>68.767904037551361</v>
          </cell>
          <cell r="D83">
            <v>71.12814319475001</v>
          </cell>
        </row>
        <row r="84">
          <cell r="C84">
            <v>67.947195347852755</v>
          </cell>
          <cell r="D84">
            <v>69.982158127359</v>
          </cell>
        </row>
        <row r="85">
          <cell r="C85">
            <v>66.36480344870391</v>
          </cell>
          <cell r="D85">
            <v>69.707084136669053</v>
          </cell>
        </row>
        <row r="86">
          <cell r="C86">
            <v>67.237578058670735</v>
          </cell>
          <cell r="D86">
            <v>70.763652121273324</v>
          </cell>
        </row>
        <row r="87">
          <cell r="C87">
            <v>70.900868413699214</v>
          </cell>
          <cell r="D87">
            <v>70.378242884626445</v>
          </cell>
        </row>
        <row r="88">
          <cell r="C88">
            <v>67.908767189083534</v>
          </cell>
          <cell r="D88">
            <v>72.562404625090224</v>
          </cell>
        </row>
        <row r="89">
          <cell r="C89">
            <v>69.185199185658405</v>
          </cell>
          <cell r="D89">
            <v>68.329197512940922</v>
          </cell>
        </row>
        <row r="90">
          <cell r="C90">
            <v>67.95871707918522</v>
          </cell>
          <cell r="D90">
            <v>68.013121854068444</v>
          </cell>
        </row>
        <row r="91">
          <cell r="C91">
            <v>66.979916275544383</v>
          </cell>
          <cell r="D91">
            <v>68.588413750088492</v>
          </cell>
        </row>
        <row r="92">
          <cell r="C92">
            <v>68.069804949520844</v>
          </cell>
          <cell r="D92">
            <v>73.631495535813116</v>
          </cell>
        </row>
        <row r="93">
          <cell r="C93">
            <v>65.773879854787211</v>
          </cell>
          <cell r="D93">
            <v>67.549452167535847</v>
          </cell>
        </row>
        <row r="94">
          <cell r="C94">
            <v>65.631274238364725</v>
          </cell>
          <cell r="D94">
            <v>71.710537227422662</v>
          </cell>
        </row>
        <row r="95">
          <cell r="C95">
            <v>69.35704956444917</v>
          </cell>
          <cell r="D95">
            <v>72.326182817926195</v>
          </cell>
        </row>
        <row r="96">
          <cell r="C96">
            <v>66.764066427763595</v>
          </cell>
          <cell r="D96">
            <v>68.738508807128511</v>
          </cell>
        </row>
        <row r="97">
          <cell r="C97">
            <v>70.040534832916009</v>
          </cell>
          <cell r="D97">
            <v>70.12039207215399</v>
          </cell>
        </row>
        <row r="98">
          <cell r="C98">
            <v>68.062720112100067</v>
          </cell>
          <cell r="D98">
            <v>71.989618818211454</v>
          </cell>
        </row>
        <row r="99">
          <cell r="C99">
            <v>67.36112687270932</v>
          </cell>
          <cell r="D99">
            <v>70.699388147479269</v>
          </cell>
        </row>
        <row r="100">
          <cell r="C100">
            <v>70.532949243170847</v>
          </cell>
          <cell r="D100">
            <v>71.649402835701764</v>
          </cell>
        </row>
        <row r="101">
          <cell r="C101">
            <v>68.922565375150484</v>
          </cell>
          <cell r="D101">
            <v>67.025477203643277</v>
          </cell>
        </row>
        <row r="102">
          <cell r="C102">
            <v>70.408226065643603</v>
          </cell>
          <cell r="D102">
            <v>69.291995020633863</v>
          </cell>
        </row>
        <row r="103">
          <cell r="C103">
            <v>67.499864121352203</v>
          </cell>
          <cell r="D103">
            <v>70.757771050164024</v>
          </cell>
        </row>
        <row r="104">
          <cell r="C104">
            <v>72.340262111685689</v>
          </cell>
          <cell r="D104">
            <v>72.109391143380023</v>
          </cell>
        </row>
        <row r="105">
          <cell r="C105">
            <v>68.086419180312788</v>
          </cell>
          <cell r="D105">
            <v>68.008632746184205</v>
          </cell>
        </row>
        <row r="106">
          <cell r="C106">
            <v>65.517824954735175</v>
          </cell>
          <cell r="D106">
            <v>70.496797876759103</v>
          </cell>
        </row>
        <row r="107">
          <cell r="C107">
            <v>69.921821712167684</v>
          </cell>
          <cell r="D107">
            <v>67.157069767832283</v>
          </cell>
        </row>
        <row r="108">
          <cell r="C108">
            <v>71.291395354164806</v>
          </cell>
          <cell r="D108">
            <v>73.885543024984855</v>
          </cell>
        </row>
        <row r="109">
          <cell r="C109">
            <v>67.302392719119482</v>
          </cell>
          <cell r="D109">
            <v>71.091933855155474</v>
          </cell>
        </row>
      </sheetData>
      <sheetData sheetId="11">
        <row r="13">
          <cell r="E13">
            <v>4.05591218745404</v>
          </cell>
        </row>
        <row r="14">
          <cell r="E14">
            <v>16.040841688285191</v>
          </cell>
        </row>
        <row r="17">
          <cell r="E17">
            <v>0.25284908773933717</v>
          </cell>
        </row>
        <row r="18">
          <cell r="E18">
            <v>2.3476972799816505E-11</v>
          </cell>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day"/>
      <sheetName val="Themes"/>
      <sheetName val="Diagnostics"/>
      <sheetName val="Sensitivity"/>
      <sheetName val="Specificity"/>
      <sheetName val="PPF_0"/>
      <sheetName val="PPF_1"/>
      <sheetName val="ConfusionMatrix"/>
      <sheetName val="ROC_Curve"/>
      <sheetName val="HarmonicMean"/>
      <sheetName val="Precision"/>
      <sheetName val="F1Score"/>
      <sheetName val="Bernoulli"/>
      <sheetName val="LogisticRegression"/>
      <sheetName val="Concept"/>
      <sheetName val="Iris_Data"/>
      <sheetName val="Iris_Fit"/>
      <sheetName val="Iris_Forecast_OOS"/>
      <sheetName val="R_Code"/>
      <sheetName val="MultiClass"/>
      <sheetName val="Each_vs_Each"/>
      <sheetName val="Each_vs_All"/>
      <sheetName val="ClusterAnalysis"/>
      <sheetName val="Cluster"/>
      <sheetName val="Excel_Demo"/>
      <sheetName val="R_Demo"/>
      <sheetName val="PieceWiseModels"/>
      <sheetName val="Data"/>
      <sheetName val="Fit_O3"/>
      <sheetName val="Fit_3Piece_O0"/>
      <sheetName val="Fit_3Piece_O1"/>
      <sheetName val="Fit_3Piece_O1_v2"/>
      <sheetName val="Fit_6Piece_O1"/>
      <sheetName val="Fit_2Piece_O2"/>
      <sheetName val="Splines"/>
      <sheetName val="NoSpline1"/>
      <sheetName val="NoSpline2"/>
      <sheetName val="NoSpline3"/>
      <sheetName val="CubicSpline1"/>
      <sheetName val="CubicSpline2"/>
      <sheetName val="CubicSpline3"/>
      <sheetName val="CubicSpline_YC"/>
      <sheetName val="CubicSpline_YC_Optim"/>
      <sheetName val="CubicSpline_YC_Optim_Penalized"/>
      <sheetName val="R_1"/>
      <sheetName val="R_2"/>
      <sheetName val="GAMS"/>
      <sheetName val="DiamondsExample1"/>
      <sheetName val="DiamondsExample2"/>
      <sheetName val="DiamondsExample3"/>
      <sheetName val="DiamondsExample4"/>
      <sheetName val="PreWork4NextClass"/>
      <sheetName val="InClassProjects"/>
      <sheetName val="qDiamonds"/>
      <sheetName val="qRead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ow r="24">
          <cell r="D24">
            <v>3</v>
          </cell>
        </row>
        <row r="25">
          <cell r="D25">
            <v>3</v>
          </cell>
        </row>
        <row r="26">
          <cell r="D26">
            <v>3</v>
          </cell>
        </row>
        <row r="27">
          <cell r="D27">
            <v>3</v>
          </cell>
        </row>
      </sheetData>
      <sheetData sheetId="39"/>
      <sheetData sheetId="40">
        <row r="8">
          <cell r="AA8">
            <v>1</v>
          </cell>
          <cell r="AB8">
            <v>2</v>
          </cell>
        </row>
        <row r="9">
          <cell r="AA9">
            <v>1</v>
          </cell>
          <cell r="AB9">
            <v>2.1</v>
          </cell>
        </row>
        <row r="10">
          <cell r="AA10">
            <v>1</v>
          </cell>
          <cell r="AB10">
            <v>2.2000000000000002</v>
          </cell>
        </row>
        <row r="11">
          <cell r="AA11">
            <v>1</v>
          </cell>
          <cell r="AB11">
            <v>2.2999999999999998</v>
          </cell>
        </row>
        <row r="12">
          <cell r="AA12">
            <v>1</v>
          </cell>
          <cell r="AB12">
            <v>2.4</v>
          </cell>
        </row>
        <row r="13">
          <cell r="AA13">
            <v>1</v>
          </cell>
          <cell r="AB13">
            <v>2.5</v>
          </cell>
        </row>
        <row r="14">
          <cell r="AA14">
            <v>1</v>
          </cell>
          <cell r="AB14">
            <v>2.6</v>
          </cell>
        </row>
        <row r="15">
          <cell r="AA15">
            <v>1</v>
          </cell>
          <cell r="AB15">
            <v>2.7</v>
          </cell>
        </row>
        <row r="16">
          <cell r="AA16">
            <v>1</v>
          </cell>
          <cell r="AB16">
            <v>2.8</v>
          </cell>
        </row>
        <row r="17">
          <cell r="AA17">
            <v>1</v>
          </cell>
          <cell r="AB17">
            <v>2.9</v>
          </cell>
        </row>
        <row r="18">
          <cell r="AA18">
            <v>2</v>
          </cell>
          <cell r="AB18">
            <v>3</v>
          </cell>
        </row>
        <row r="19">
          <cell r="AA19">
            <v>2</v>
          </cell>
          <cell r="AB19">
            <v>3.1</v>
          </cell>
        </row>
        <row r="20">
          <cell r="AA20">
            <v>2</v>
          </cell>
          <cell r="AB20">
            <v>3.2</v>
          </cell>
        </row>
        <row r="21">
          <cell r="AA21">
            <v>2</v>
          </cell>
          <cell r="AB21">
            <v>3.3</v>
          </cell>
        </row>
        <row r="22">
          <cell r="AA22">
            <v>2</v>
          </cell>
          <cell r="AB22">
            <v>3.4</v>
          </cell>
        </row>
        <row r="23">
          <cell r="AA23">
            <v>2</v>
          </cell>
          <cell r="AB23">
            <v>3.5</v>
          </cell>
        </row>
        <row r="24">
          <cell r="AA24">
            <v>2</v>
          </cell>
          <cell r="AB24">
            <v>3.6</v>
          </cell>
        </row>
        <row r="25">
          <cell r="AA25">
            <v>2</v>
          </cell>
          <cell r="AB25">
            <v>3.7</v>
          </cell>
        </row>
        <row r="26">
          <cell r="AA26">
            <v>2</v>
          </cell>
          <cell r="AB26">
            <v>3.8</v>
          </cell>
        </row>
        <row r="27">
          <cell r="AA27">
            <v>2</v>
          </cell>
          <cell r="AB27">
            <v>3.9</v>
          </cell>
        </row>
        <row r="28">
          <cell r="AA28">
            <v>3</v>
          </cell>
          <cell r="AB28">
            <v>4</v>
          </cell>
        </row>
        <row r="29">
          <cell r="AA29">
            <v>3</v>
          </cell>
          <cell r="AB29">
            <v>4.0999999999999996</v>
          </cell>
        </row>
        <row r="30">
          <cell r="AA30">
            <v>3</v>
          </cell>
          <cell r="AB30">
            <v>4.2</v>
          </cell>
        </row>
        <row r="31">
          <cell r="AA31">
            <v>3</v>
          </cell>
          <cell r="AB31">
            <v>4.3</v>
          </cell>
        </row>
        <row r="32">
          <cell r="AA32">
            <v>3</v>
          </cell>
          <cell r="AB32">
            <v>4.4000000000000004</v>
          </cell>
        </row>
        <row r="33">
          <cell r="AA33">
            <v>3</v>
          </cell>
          <cell r="AB33">
            <v>4.5</v>
          </cell>
        </row>
        <row r="34">
          <cell r="AA34">
            <v>3</v>
          </cell>
          <cell r="AB34">
            <v>4.5999999999999996</v>
          </cell>
        </row>
        <row r="35">
          <cell r="AA35">
            <v>3</v>
          </cell>
          <cell r="AB35">
            <v>4.7</v>
          </cell>
        </row>
        <row r="36">
          <cell r="AA36">
            <v>3</v>
          </cell>
          <cell r="AB36">
            <v>4.8</v>
          </cell>
        </row>
        <row r="37">
          <cell r="AA37">
            <v>3</v>
          </cell>
          <cell r="AB37">
            <v>4.9000000000000004</v>
          </cell>
        </row>
        <row r="38">
          <cell r="AA38">
            <v>3</v>
          </cell>
          <cell r="AB38">
            <v>5</v>
          </cell>
        </row>
      </sheetData>
      <sheetData sheetId="41"/>
      <sheetData sheetId="42">
        <row r="110">
          <cell r="B110">
            <v>1</v>
          </cell>
        </row>
        <row r="120">
          <cell r="B120">
            <v>2</v>
          </cell>
        </row>
        <row r="130">
          <cell r="B130">
            <v>3</v>
          </cell>
        </row>
        <row r="140">
          <cell r="B140">
            <v>4</v>
          </cell>
        </row>
        <row r="150">
          <cell r="B150">
            <v>5</v>
          </cell>
        </row>
        <row r="170">
          <cell r="B170">
            <v>7</v>
          </cell>
        </row>
        <row r="200">
          <cell r="B200">
            <v>10</v>
          </cell>
        </row>
      </sheetData>
      <sheetData sheetId="43"/>
      <sheetData sheetId="44"/>
      <sheetData sheetId="45"/>
      <sheetData sheetId="46"/>
      <sheetData sheetId="47"/>
      <sheetData sheetId="48"/>
      <sheetData sheetId="49"/>
      <sheetData sheetId="50"/>
      <sheetData sheetId="51"/>
      <sheetData sheetId="52"/>
      <sheetData sheetId="53"/>
      <sheetData sheetId="54"/>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day"/>
      <sheetName val="Themes"/>
      <sheetName val="Regression"/>
      <sheetName val="Assumptions"/>
      <sheetName val="SetUp"/>
      <sheetName val="Linearity"/>
      <sheetName val="NormalErrors"/>
      <sheetName val="ConstantVariance"/>
      <sheetName val="Leverage"/>
      <sheetName val="CooksDistance"/>
      <sheetName val="IndependentErrors"/>
      <sheetName val="DurbinWatson"/>
      <sheetName val="KNN"/>
      <sheetName val="KNN_Data"/>
      <sheetName val="KNN_XNew"/>
      <sheetName val="KNN_Distance"/>
      <sheetName val="KNN_Nearest"/>
      <sheetName val="KNN_K"/>
      <sheetName val="KNN_Vote"/>
      <sheetName val="KNN_RCode"/>
      <sheetName val="OutOfSampleTesting"/>
      <sheetName val="LearningCurves"/>
      <sheetName val="Contents"/>
      <sheetName val="BasicsWarmup"/>
      <sheetName val="Setup_"/>
      <sheetName val="Explore"/>
      <sheetName val="Tools"/>
      <sheetName val="LM_InAndOut"/>
      <sheetName val="Optim_InAndOut"/>
      <sheetName val="Optim_Shrinkage"/>
      <sheetName val="Diagnostics"/>
      <sheetName val="AIC"/>
      <sheetName val="MLR_Step"/>
      <sheetName val="Data"/>
      <sheetName val="AIC_0"/>
      <sheetName val="AIC_1"/>
      <sheetName val="PreWork4NextClass"/>
      <sheetName val="InClassProjects"/>
      <sheetName val="Q_KNN"/>
      <sheetName val="Q_Regression"/>
      <sheetName val="Q_Diagnostics"/>
      <sheetName val="Q_AIC"/>
      <sheetName val="LendingClubData"/>
      <sheetName val="Hitter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3">
          <cell r="B3">
            <v>0.5</v>
          </cell>
        </row>
      </sheetData>
      <sheetData sheetId="12" refreshError="1"/>
      <sheetData sheetId="13" refreshError="1"/>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ula3"/>
      <sheetName val="Cor_N_Cov"/>
    </sheetNames>
    <sheetDataSet>
      <sheetData sheetId="0" refreshError="1"/>
      <sheetData sheetId="1"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p"/>
      <sheetName val="Bond"/>
      <sheetName val="InstallmentLoan"/>
      <sheetName val="Duration"/>
      <sheetName val="Dur2"/>
      <sheetName val="Dur3"/>
      <sheetName val="Curve0"/>
      <sheetName val="Remember"/>
    </sheetNames>
    <sheetDataSet>
      <sheetData sheetId="0"/>
      <sheetData sheetId="1">
        <row r="4">
          <cell r="C4">
            <v>2000000</v>
          </cell>
        </row>
        <row r="6">
          <cell r="C6">
            <v>2</v>
          </cell>
        </row>
        <row r="7">
          <cell r="C7">
            <v>7</v>
          </cell>
        </row>
        <row r="8">
          <cell r="C8">
            <v>2.5000000000000001E-2</v>
          </cell>
        </row>
        <row r="12">
          <cell r="E12">
            <v>35000</v>
          </cell>
        </row>
        <row r="13">
          <cell r="E13">
            <v>35000</v>
          </cell>
        </row>
        <row r="14">
          <cell r="E14">
            <v>35000</v>
          </cell>
        </row>
        <row r="15">
          <cell r="E15">
            <v>35000</v>
          </cell>
        </row>
        <row r="16">
          <cell r="E16">
            <v>35000</v>
          </cell>
        </row>
        <row r="17">
          <cell r="E17">
            <v>35000</v>
          </cell>
        </row>
        <row r="18">
          <cell r="E18">
            <v>35000</v>
          </cell>
        </row>
        <row r="19">
          <cell r="E19">
            <v>35000</v>
          </cell>
        </row>
        <row r="20">
          <cell r="E20">
            <v>35000</v>
          </cell>
        </row>
        <row r="21">
          <cell r="E21">
            <v>35000</v>
          </cell>
        </row>
        <row r="22">
          <cell r="E22">
            <v>35000</v>
          </cell>
        </row>
        <row r="23">
          <cell r="E23">
            <v>35000</v>
          </cell>
        </row>
        <row r="24">
          <cell r="E24">
            <v>35000</v>
          </cell>
        </row>
        <row r="25">
          <cell r="E25">
            <v>2035000</v>
          </cell>
        </row>
      </sheetData>
      <sheetData sheetId="2">
        <row r="3">
          <cell r="F3">
            <v>10.837769560171987</v>
          </cell>
        </row>
      </sheetData>
      <sheetData sheetId="3"/>
      <sheetData sheetId="4">
        <row r="12">
          <cell r="G12">
            <v>0.98760555034319286</v>
          </cell>
          <cell r="I12">
            <v>2126382.9183726022</v>
          </cell>
        </row>
        <row r="13">
          <cell r="G13">
            <v>0.97536472306868083</v>
          </cell>
        </row>
        <row r="14">
          <cell r="G14">
            <v>0.96327561411158036</v>
          </cell>
        </row>
        <row r="15">
          <cell r="G15">
            <v>0.95133634300684455</v>
          </cell>
        </row>
        <row r="16">
          <cell r="G16">
            <v>0.93954505259675514</v>
          </cell>
        </row>
        <row r="17">
          <cell r="G17">
            <v>0.92789990874204242</v>
          </cell>
        </row>
        <row r="18">
          <cell r="G18">
            <v>0.9163991000365832</v>
          </cell>
        </row>
        <row r="19">
          <cell r="G19">
            <v>0.90504083752563647</v>
          </cell>
        </row>
        <row r="20">
          <cell r="G20">
            <v>0.89382335442757033</v>
          </cell>
        </row>
        <row r="21">
          <cell r="G21">
            <v>0.88274490585903931</v>
          </cell>
        </row>
        <row r="22">
          <cell r="G22">
            <v>0.87180376856356656</v>
          </cell>
        </row>
        <row r="23">
          <cell r="G23">
            <v>0.86099824064349073</v>
          </cell>
        </row>
        <row r="24">
          <cell r="G24">
            <v>0.85032664129523539</v>
          </cell>
        </row>
        <row r="25">
          <cell r="G25">
            <v>0.83978731054785982</v>
          </cell>
        </row>
      </sheetData>
      <sheetData sheetId="5"/>
      <sheetData sheetId="6">
        <row r="26">
          <cell r="E26">
            <v>1200.2040073638184</v>
          </cell>
        </row>
      </sheetData>
      <sheetData sheetId="7"/>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reditMatrix"/>
      <sheetName val="CreditMatrix_Weighted"/>
    </sheetNames>
    <sheetDataSet>
      <sheetData sheetId="0" refreshError="1"/>
      <sheetData sheetId="1"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10"/>
      <sheetName val="LearningObjectives"/>
      <sheetName val="Concepts1"/>
      <sheetName val="RiskDrivers"/>
      <sheetName val="SourcesOfLiquidity"/>
      <sheetName val="Concepts2"/>
      <sheetName val="Liquidity"/>
      <sheetName val="Scenario"/>
      <sheetName val="Ratios"/>
      <sheetName val="Matz_Ch2"/>
      <sheetName val="Matz_Ch4"/>
      <sheetName val="Matz_Ch7"/>
      <sheetName val="StressTesting"/>
      <sheetName val="LCR"/>
      <sheetName val="LCR_Calc"/>
      <sheetName val="NSFR"/>
      <sheetName val="ASF"/>
      <sheetName val="RSF"/>
      <sheetName val="IMix1"/>
      <sheetName val="IMix1Calc"/>
      <sheetName val="IMix2"/>
      <sheetName val="IMix2Calc"/>
      <sheetName val="O_Discussion"/>
      <sheetName val="Bonu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row r="31">
          <cell r="C31">
            <v>1</v>
          </cell>
          <cell r="D31" t="str">
            <v>Amount</v>
          </cell>
        </row>
        <row r="32">
          <cell r="C32">
            <v>2</v>
          </cell>
          <cell r="D32" t="str">
            <v>of</v>
          </cell>
        </row>
        <row r="33">
          <cell r="C33">
            <v>3</v>
          </cell>
          <cell r="D33" t="str">
            <v>Stable</v>
          </cell>
        </row>
        <row r="34">
          <cell r="C34">
            <v>4</v>
          </cell>
          <cell r="D34" t="str">
            <v>Funding</v>
          </cell>
        </row>
      </sheetData>
      <sheetData sheetId="17"/>
      <sheetData sheetId="18"/>
      <sheetData sheetId="19"/>
      <sheetData sheetId="20"/>
      <sheetData sheetId="21"/>
      <sheetData sheetId="22"/>
      <sheetData sheetId="23"/>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_PMT"/>
      <sheetName val="Today"/>
      <sheetName val="GeometricSeries"/>
      <sheetName val="NextClass"/>
      <sheetName val="PreWork4NextClass"/>
      <sheetName val="ClassWork"/>
      <sheetName val="1_GeoSeries"/>
      <sheetName val="3_IncreaseAnnuity"/>
      <sheetName val="4_Dice"/>
      <sheetName val="5_ConditionalProb"/>
      <sheetName val="5_ConditionalProb (2)"/>
      <sheetName val="FinalExamReview"/>
      <sheetName val="ClassPolicy"/>
      <sheetName val="Programming"/>
      <sheetName val="ProgrammingAnswer_R"/>
    </sheetNames>
    <sheetDataSet>
      <sheetData sheetId="0">
        <row r="13">
          <cell r="C13">
            <v>0.90909090909090906</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_Probability&amp;ThePublic"/>
      <sheetName val="InvestmentReturns"/>
      <sheetName val="AVPlot"/>
      <sheetName val="MaximumLikelihood"/>
    </sheetNames>
    <sheetDataSet>
      <sheetData sheetId="0"/>
      <sheetData sheetId="1">
        <row r="12">
          <cell r="B12">
            <v>10000</v>
          </cell>
        </row>
      </sheetData>
      <sheetData sheetId="2">
        <row r="3">
          <cell r="B3">
            <v>2</v>
          </cell>
        </row>
      </sheetData>
      <sheetData sheetId="3"/>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71"/>
    </inkml:context>
    <inkml:brush xml:id="br0">
      <inkml:brushProperty name="width" value="0.04286" units="cm"/>
      <inkml:brushProperty name="height" value="0.04286" units="cm"/>
    </inkml:brush>
  </inkml:definitions>
  <inkml:trace contextRef="#ctx0" brushRef="#br0">2099 11 19994,'-5'-6'2196,"-1"2"-1552,-6 4-146,-10 16-78,-31 27-199,6 2 1,-6 9-1453,0-3 0,-6 5 0,-2 3 1340,5-4 0,-2 2 0,-1 1 0,-2 2 3,-7 6 0,-2 3 1,-1 0-1,1 0-221,0 0 0,0 1 0,1-1 1,1-1 193,8-7 0,1 0 1,2-2-1,1-2 10,-7 9 0,3-2 1,4-3 27,-7 7 0,7-5-131,13-13 0,2-4 159,-24 30-56,9-8-5,0-1-29,7-7-22,10-12-27,11-17 27,12-14-39,6-8 2437,7-7-2437,2 0-810,1-2-2226,0-11 636,7-9-1885,30-45 4285,5-1 0,2 0 0,8-10 0,-18 26 0,1-1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72"/>
    </inkml:context>
    <inkml:brush xml:id="br0">
      <inkml:brushProperty name="width" value="0.04286" units="cm"/>
      <inkml:brushProperty name="height" value="0.04286" units="cm"/>
    </inkml:brush>
  </inkml:definitions>
  <inkml:trace contextRef="#ctx0" brushRef="#br0">14 7 20806,'-8'-7'1916,"2"21"-970,8 58-635,6-18 0,4 6-1242,5 22 1,5 5 1100,-3-21 0,4 3 0,1 0-8,2 2 1,1 0 0,1-1-20,-2-3 1,0-1 0,1-3-16,9 14 1,0-5-14,-6-11 0,1-2-93,-2-10 1,0-1 44,1 1 1,0-1 75,2 3 1,0 0-119,0-1 1,0 0-7,-3-3 1,-1-1-14,22 33-91,-13-12 90,-7-14 1123,-10-11-1302,-5-12 477,-7-10-1328,-3-10-127,-4-5-2600,-5-26-6079,-11-12 9762,-9-25 0,7 24 0,1 4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73"/>
    </inkml:context>
    <inkml:brush xml:id="br0">
      <inkml:brushProperty name="width" value="0.04286" units="cm"/>
      <inkml:brushProperty name="height" value="0.04286" units="cm"/>
    </inkml:brush>
  </inkml:definitions>
  <inkml:trace contextRef="#ctx0" brushRef="#br0">23 1340 12410,'-13'8'4061,"3"-2"-3216,10-6 1189,0 0-1508,65-30 6,-16 6-185,3-2 1,1-4 346,17-17-77,-3-8-544,-3-10 330,-4-4-78,0-9-62,-3-3-160,-28 39 1,0-1 64,24-38-45,-5 1-39,-8 8-22,-7 4-29,-6 4 83,-4 4-82,-3 0-29,-3 3 1,0 0 5,-6 7-11,-1 6 0,-1 12-5,-6 11-51,0 9 315,-3 8-365,0 2 72,3 23 426,2 11 56,5 31-89,4 16-343,0 15 110,-7-44 0,0 2-28,0 0 0,0 0 20,6 47-48,-4-34 0,0 0-59,4 28-247,-5-33 1,0-3 240,2 15-5,-1-5 0,-1-8 0,-2-10 290,0-11-464,-2-11-229,0-11-1832,-1-8-137,3-11-2937,12-34 5309,21-43 0,-16 28 0,8-13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74"/>
    </inkml:context>
    <inkml:brush xml:id="br0">
      <inkml:brushProperty name="width" value="0.04286" units="cm"/>
      <inkml:brushProperty name="height" value="0.04286" units="cm"/>
    </inkml:brush>
  </inkml:definitions>
  <inkml:trace contextRef="#ctx0" brushRef="#br0">14 1034 13485,'-7'13'3999,"1"-3"-3063,6-10 201,0 0-1002,21-7 44,9-12-78,28-16-12,14-18-362,-32 19 1,1-2 291,3-5 1,1-1 2,0-3 1,-2-2 13,0-1 0,-2-1 20,-1 0 0,-1-1 6,-4 0 0,-2 0-9,-2 2 0,-1 0 11,-4 3 1,-1 1 47,17-31 89,-8 16 57,-11 19-45,-8 16-79,-8 12-44,-3 7-85,-4 4 591,3 1-271,4 13 258,5 16 11,9 26-107,9 21-162,6 16 30,-7-19 1,0 2-199,-8-17 0,-1 0-279,8 19 1,-2-1 239,-8-24 0,-2-2-9,-1 0 0,0 0 59,14 46-117,-6-12-46,-4-11-5,-3-19-89,-6-14-606,1-17-907,-5-12-1568,2-16 3299,-4-44 0,-1 27 0,-2-24 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75"/>
    </inkml:context>
    <inkml:brush xml:id="br0">
      <inkml:brushProperty name="width" value="0.04286" units="cm"/>
      <inkml:brushProperty name="height" value="0.04286" units="cm"/>
    </inkml:brush>
  </inkml:definitions>
  <inkml:trace contextRef="#ctx0" brushRef="#br0">28 1271 17787,'-17'2'420,"7"-10"-286,22-14 1,14-21-74,17-16 18,16-21-29,-24 33 0,2-2-776,3-4 1,2-1 817,2-3 1,1 0 10,0 2 1,0-1-84,0 2 1,-1 1 46,-2 5 1,0 1-7,-6 5 1,0 2 72,27-27-44,-14 17-6,-12 12 0,-11 14-28,-8 5 1174,-5 7-1185,-1-1 556,-2 3-534,2-3 45,-2 1 5,3-1-22,-1-1-39,1 1-11,-1-1-39,1 3-1,-3 1 35,1 3-29,-5 2 174,-1 3-129,-2 1 364,4 20 213,4 17-129,8 34-112,4 24-663,-9-39 0,-1 3 377,0 1 1,-1 3 78,3 21 0,-2 0-107,-3-22 0,-1-2-11,0 13 1,-1-4-59,2 9 31,-3-13 32,1-13-27,-3-9-39,-2-10 5,0-6 844,-2-6-1617,2-3-1045,0-8-1705,14-21-6319,3-19 9620,15-25 1,-18 22-1,0 3 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76"/>
    </inkml:context>
    <inkml:brush xml:id="br0">
      <inkml:brushProperty name="width" value="0.04286" units="cm"/>
      <inkml:brushProperty name="height" value="0.04286" units="cm"/>
    </inkml:brush>
  </inkml:definitions>
  <inkml:trace contextRef="#ctx0" brushRef="#br0">1 1348 11010,'43'-79'2740,"0"1"1,-8 15 0,0 1-2553,6-2 0,-1 4-678,-9 13 1,0 3 626,0-2 0,0 0-31,-1 2 1,0 0-26,0 0 0,0 1 9,22-39 5,-3 3-22,-11 9 207,-8 5-230,-10 8 0,-7 8-16,-6 6-23,-4 8 639,-1 5-645,-2 6 320,0 8-314,0 3 72,0 4-55,0 3-22,0 2 0,0 3 2050,0 1-2017,3 12 325,8 13 140,11 29-73,16 29-230,-15-30 1,2 3-448,3 7 1,0 1 354,2 4 0,-1 0-22,0-2 0,-1-1-37,0-3 1,-1-2-26,-1-5 1,-2-3-1,0-4 0,-1-1 9,21 37-516,-4-9 543,-3-7 12,-4-6-6,-3-5-22,-3-7-39,1 4 722,-10-21-930,-2 0 21,-8-23-1398,-5-5-1692,2-12 3271,2-39 0,-5 27 0,3-24 0</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77"/>
    </inkml:context>
    <inkml:brush xml:id="br0">
      <inkml:brushProperty name="width" value="0.04286" units="cm"/>
      <inkml:brushProperty name="height" value="0.04286" units="cm"/>
    </inkml:brush>
  </inkml:definitions>
  <inkml:trace contextRef="#ctx0" brushRef="#br0">11 1585 11922,'-6'4'2280,"1"-1"-1905,5-3 942,0 0-841,33-64-84,-8 15-213,1-3 0,2-5-154,11-26 157,-19 37 0,0-1-8,0-2 0,-1 0-76,-1-2 0,0 0-23,-1 0 1,-2 1 137,15-46-11,-5 10-62,0 9-22,-2 7-34,1 5-12,-1 0-16,-1 1-11,0-1-39,-2 3 61,-3 3 79,-2 7 579,-4 0-624,-4 21-56,0 3-45,-6 19 0,2 5 0,-1 0 0,0 2-34,1 1 118,2 7 532,5 19 157,8 26-207,7 33-272,-9-31 0,0 4-410,3 7 1,-1 1 412,1 3 0,1 1-104,-1-2 0,0 3 179,8 16 1,-1 0-205,-6-25 0,-1-2-50,6 14 0,-1-5 61,7 9-61,-2-12-18,-2-12-32,-4-9-68,-3-11 5,-3-9-5,-5-7 729,-3-6-762,-3-6-57,-2-2-156,-2-3-192,1 0-301,-2 0-381,2 0-723,-2 0-218,6-20 2061,3-30 0,-4 19 0,1-15 0</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78"/>
    </inkml:context>
    <inkml:brush xml:id="br0">
      <inkml:brushProperty name="width" value="0.04286" units="cm"/>
      <inkml:brushProperty name="height" value="0.04286" units="cm"/>
    </inkml:brush>
  </inkml:definitions>
  <inkml:trace contextRef="#ctx0" brushRef="#br0">1 1449 16756,'2'-63'1137,"10"-1"-801,16 11-45,13-16-44,12-10-497,-23 33 0,2-1 370,3-2 1,2 0 8,1-2 0,1 0-26,0 1 1,1 1 13,0 3 1,0 2-31,-2 2 0,0 2 71,32-30-85,-8 10-6,-11 11-11,-10 8 23,-10 7-7,-8 5 29,-7 5 578,-4 2-573,-6 4 128,-1-2-155,-1 1-68,1-16-5,0 9 5,0-12 28,0 16 45,-3 7 84,1 4 106,-2 7-195,0 1-29,-1 3-106,0 0 23,2-1 27,-2-1 6,3-1-11,-1-1 11,0 1 0,1 1 50,-3 1 584,2 1-629,-2 4 102,1 9 402,9 18 46,7 24-57,13 29-311,-12-31 1,1 3-434,3 8 0,-1 1 352,1 5 1,0 0-12,0 0 0,0-1 3,-3-1 0,0-2 6,0-3 0,0-2 2,-2-4 1,0-2-264,0-4 1,1-2 268,12 38-45,0-15-28,-6-13-33,-2-16-1,-6-13-5,-4-10 6,-5-10 757,-4-5-886,0-4-8,-3-1-1315,2-7-1433,-1-16-689,13-40-3355,4-18 6778,-2 26 0,1 3 0,-1-7 0,1 15 0</inkml:trace>
</inkml:ink>
</file>

<file path=xl/ink/ink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79"/>
    </inkml:context>
    <inkml:brush xml:id="br0">
      <inkml:brushProperty name="width" value="0.04286" units="cm"/>
      <inkml:brushProperty name="height" value="0.04286" units="cm"/>
    </inkml:brush>
  </inkml:definitions>
  <inkml:trace contextRef="#ctx0" brushRef="#br0">124 1338 15339,'-63'31'2745,"11"-5"-2068,51-26-110,-2 0-97,2 0-28,-1 0 17,0 0 79,2 0-538,0-5 39,0-2-28,0-8 68,5-6 5,3-14-51,10-12 12,9-17-45,7-12 11,8-9-232,-20 40 0,1-1 223,1 0 1,0-1-3,2 0 0,-1-1 0,-1 2 0,0-2 0,-1 0 0,0 0 3,-2 2 0,1-2 0,2-15 0,-1 0 2,12-24 0,-17 36 1,-1 3 28,0 3-28,-4 14-1,-5 6-5,0 8 0,-2 1 0,1 3 0,-4 4 510,3 2-504,-6 6 38,2 1-44,-1 0-5,0 0 89,0 0-56,2 6 320,7 10 201,7 21 179,14 35-808,-11-16 0,1 6 430,2 10 0,0 5-59,1 10 1,0 1-66,-3-4 1,-2-1-56,-1-9 0,-1-2-104,-2-3 0,0-2 6,-2-4 0,1-2-29,-1-2 1,0 0-14,0-3 0,0-1-38,10 36 41,-1-19-34,-5-17 0,-1-15-112,-6-16-347,0-8-600,-5-11 377,0-2-2124,0-3-1325,2-22-1414,3-5 5545,0-19 0,-3 20 0,-3 7 0</inkml:trace>
</inkml:ink>
</file>

<file path=xl/ink/ink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80"/>
    </inkml:context>
    <inkml:brush xml:id="br0">
      <inkml:brushProperty name="width" value="0.08571" units="cm"/>
      <inkml:brushProperty name="height" value="0.08571" units="cm"/>
      <inkml:brushProperty name="color" value="#008C3A"/>
    </inkml:brush>
  </inkml:definitions>
  <inkml:trace contextRef="#ctx0" brushRef="#br0">11 42 6753,'0'-14'1775,"0"2"-1540,0 12 1536,0 0-1122,-3-5-100,1 4-62,-2-5-212,3 6 1136,1-2 1603,0 1-3009,0 9 298,0 7 386,0 18-169,0 10-206,0 14-106,0 4-74,0 0-27,0-6-74,0-12-33,0-9-5,0-11-90,0-10-578,0-6-867,1-4-1132,3-3 504,0-16-3802,0-5 5970,-2-14 0,0 15 0,-2 5 0</inkml:trace>
</inkml:ink>
</file>

<file path=xl/ink/ink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81"/>
    </inkml:context>
    <inkml:brush xml:id="br0">
      <inkml:brushProperty name="width" value="0.08571" units="cm"/>
      <inkml:brushProperty name="height" value="0.08571" units="cm"/>
      <inkml:brushProperty name="color" value="#008C3A"/>
    </inkml:brush>
  </inkml:definitions>
  <inkml:trace contextRef="#ctx0" brushRef="#br0">0 181 15664,'14'-19'1227,"5"0"-880,10 1 51,3-3-102,1-2-128,1 0-128,-5 2-24,-3 3-16,-9 7 0,-4 5 0,-8 5 208,-2 1-152,-3 0-12,0 3 52,0 6 105,-3 8-66,-2 10 5,-3 4 56,2 2-95,2 0 17,4-1-68,1 0 40,11-3 11,5-1 33,27 6-134,-10-10 0,12 3-78,-17-14-1911,7-1 130,-8-6-1194,7-2-145,-13-13 3198,0-3 0,-12 0 0,-2 2 0</inkml:trace>
</inkml:ink>
</file>

<file path=xl/ink/ink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82"/>
    </inkml:context>
    <inkml:brush xml:id="br0">
      <inkml:brushProperty name="width" value="0.08571" units="cm"/>
      <inkml:brushProperty name="height" value="0.08571" units="cm"/>
      <inkml:brushProperty name="color" value="#008C3A"/>
    </inkml:brush>
  </inkml:definitions>
  <inkml:trace contextRef="#ctx0" brushRef="#br0">215 1 17126,'-11'0'2213,"2"0"-1709,7 0-135,1 0-313,11 0-50,5 3-6,11 4-6,3 3 6,-2 3-11,-2 2-56,-6-1 61,-6 1 6,-6 0 73,-4 1 17,-5 4-17,-10 4-40,-4 1-27,-11 0-6,4-3-6,5-5-83,8-6-7,5-1 29,4-1-6,1 2 45,0 3 28,3 1 0,1 3 6,2 2 0,-2-1-6,-1 1 0,-3-4 44,-4-1-38,-11 0 0,-11-3-6,-11-2-40,-5-3-60,2-4-40,3-1-213,8-2-617,8 0-3796,8 0 1585,6 0 3181,23-11 0,-11 9 0,14-9 0</inkml:trace>
</inkml:ink>
</file>

<file path=xl/ink/ink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83"/>
    </inkml:context>
    <inkml:brush xml:id="br0">
      <inkml:brushProperty name="width" value="0.08571" units="cm"/>
      <inkml:brushProperty name="height" value="0.08571" units="cm"/>
      <inkml:brushProperty name="color" value="#008C3A"/>
    </inkml:brush>
  </inkml:definitions>
  <inkml:trace contextRef="#ctx0" brushRef="#br0">234 114 9643,'6'-20'6094,"-2"2"-5360,-4 16-34,0-1-107,0-1-89,0 0-123,0-2-89,0-2-23,0 1-56,0-1-51,0 1-33,0 2-39,-3-1-51,-1 2 39,-4-1-22,-2 2 51,-2 1-46,-1 0-61,-3 2-17,-1 0 17,-4 2 73,-8 12-34,7 1-5,-7 14-28,9 0-6,3 7 5,4 5 29,6 7-34,4 4 0,3 2-67,10-2-197,23 5-21,0-23-74,13-1 79,-14-27 129,-5-3 50,-2-10 5,-5-7 46,-5-11 50,-6-7 0,-5-2 140,-8-13 158,-6 18 21,-9-4 34,-3 23-141,-5 5-105,4 4-107,1 1 0,5 0-308,4 0-269,6 0-583,2 0-402,4 0-589,1 0 0,0 3 2151,9 2 0,-7-1 0,7 1 0</inkml:trace>
</inkml:ink>
</file>

<file path=xl/ink/ink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84"/>
    </inkml:context>
    <inkml:brush xml:id="br0">
      <inkml:brushProperty name="width" value="0.08571" units="cm"/>
      <inkml:brushProperty name="height" value="0.08571" units="cm"/>
      <inkml:brushProperty name="color" value="#008C3A"/>
    </inkml:brush>
  </inkml:definitions>
  <inkml:trace contextRef="#ctx0" brushRef="#br0">59 7 19697,'-31'6'1641,"7"-2"-1283,21-4 489,2 0-948,4 0 0,6 0-11,6 0 28,4 0-18,-1 0 102,2 0 51,-3-1-17,0 0-23,-1 0 23,-2-1-34,1 2-6,-2-2 1,0 1-29,1 1-17,-1-3 1,-1 2 44,-2-2 6,-3 3 0,-4-1 34,-2 1 414,-1 0-190,0 7 33,0 7-39,0 12-33,-6 11-85,-1 8-50,-6 4-50,1 2-23,-1-6-6,4-5 1,-1-5 0,4-5-1,-1-3 1,2-5-1,0-4 1,1-5 0,3-3-6,-2-3-34,2-4-95,0-1-2235,1-2 1200,0-9-1531,0-8-1477,1-26 4172,10-32 0,-7 32 0,6-11 0</inkml:trace>
</inkml:ink>
</file>

<file path=xl/ink/ink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85"/>
    </inkml:context>
    <inkml:brush xml:id="br0">
      <inkml:brushProperty name="width" value="0.08571" units="cm"/>
      <inkml:brushProperty name="height" value="0.08571" units="cm"/>
      <inkml:brushProperty name="color" value="#008C3A"/>
    </inkml:brush>
  </inkml:definitions>
  <inkml:trace contextRef="#ctx0" brushRef="#br0">121 47 16090,'-11'-26'2072,"2"6"-1820,4 21-28,-2 7 163,-3 4-135,-5 12-45,0 7-55,-3 9-63,4 2-27,4 2-62,5-3 0,4-5-34,1-3-5,7-8-73,4-3-269,7-8-443,4-6-649,3-5 22,3-12-1528,12-20-3650,-2-10 6629,2-16 0,-19 25 0,-7 8 0</inkml:trace>
  <inkml:trace contextRef="#ctx0" brushRef="#br0" timeOffset="1">121 47 9660,'91'26'3299,"-18"-5"-2465,-73-21 1021,0 0-1055,-29 119-139,15-61-443,-5 18 1,0 0 5,3-17-123,2-7-96,1-7-5,6-10-67,1-7-336,4-9-532,0-7-1121,2-8-1422,0-12-297,2-13 3775,4-16 0,-3 14 0,3 0 0</inkml:trace>
  <inkml:trace contextRef="#ctx0" brushRef="#br0" timeOffset="2">656 41 9940,'3'-2'1994,"0"0"-1271,-3 2-522,6 0 85,3 0-79,5 0 11,-1 0 62,-4 0 124,-3 0 94,-4 0 1625,-1 0-2073,-8 3 118,-2 1-28,-9 6 101,-3 0-78,-2 3-74,-1 2-5,-1 0-11,4 2-39,0-3-34,6-1-34,4-5-5,6 2 33,2-1-5,3 11-39,0-3 50,0 11 0,0-7 39,4 3-28,2-2 45,2-2 45,-1-3 123,-4-6 22,-1-1 203,-2-3-365,-5-1-34,-9 1-50,-7 0-89,-11 0-142,3-1-435,2-2-404,7 0-1652,10-3-258,4 0-1080,10-1 4060,8 0 0,-5 0 0,3 0 0</inkml:trace>
</inkml:ink>
</file>

<file path=xl/ink/ink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88"/>
    </inkml:context>
    <inkml:brush xml:id="br0">
      <inkml:brushProperty name="width" value="0.08571" units="cm"/>
      <inkml:brushProperty name="height" value="0.08571" units="cm"/>
      <inkml:brushProperty name="color" value="#008C3A"/>
    </inkml:brush>
  </inkml:definitions>
  <inkml:trace contextRef="#ctx0" brushRef="#br0">446 0 15793,'-63'5'315,"0"-1"1,5 1 0,8 4-64,14 13-62,3 5 73,9-2-50,3 2-34,9-1-100,2 3-74,7 1 29,1 2 39,2 4 61,5 4 17,6 7 168,7 5-49,5 3-80,1 1 1,-4-3-18,-2-6-33,-7-5 0,-5-7 12,-13 5-147,-12-10 6,-12 2-11,-6-18-78,2-6-174,5-8 28,6-17 224,9-8 56,7-44-95,18 14 33,11-19 6,17 26-5,5 6-1,1 5-50,-2 7-246,-4 5-2001,3-1 555,-12 8-83,3-3-275,-17 9 2106,-3 2 0,-7 5 0,-4 2 0</inkml:trace>
</inkml:ink>
</file>

<file path=xl/ink/ink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89"/>
    </inkml:context>
    <inkml:brush xml:id="br0">
      <inkml:brushProperty name="width" value="0.08571" units="cm"/>
      <inkml:brushProperty name="height" value="0.08571" units="cm"/>
      <inkml:brushProperty name="color" value="#008C3A"/>
    </inkml:brush>
  </inkml:definitions>
  <inkml:trace contextRef="#ctx0" brushRef="#br0">91 820 21612,'-48'-33'2219,"10"7"-1615,35 24-94,3 2 644,-2 0-902,23 0 56,13 2-95,31 4-112,15 3-62,13 2-381,4-3 376,-3-3-29,-9-3-5,-13-1 34,-16-1-28,-15 0 94,-17 2 63,-8-2 5,-11 1-11,-2 1 560,-3-2-667,0 3-2083,0-3-678,3 2-1529,11-2 4240,19 0 0,-13 0 0,7 0 0</inkml:trace>
  <inkml:trace contextRef="#ctx0" brushRef="#br0" timeOffset="1">1434 475 25584,'29'53'377,"0"0"0,0-1 0,2-4-164,28 19-1015,3-2 954,2-4-74,-4-9-28,-8-9 281,-5-8-298,-10-10 134,-10-7-201,-6-5-352,-9-6-460,-3-2-42,-3-3-1958,0-2 203,1 0-2275,6-21-4423,4-7 9341,3-22 0,-7 22 0,-4 4 0</inkml:trace>
  <inkml:trace contextRef="#ctx0" brushRef="#br0" timeOffset="2">2350 475 18515,'-39'81'1240,"0"0"0,0 0 0,0 0 1,2-4-1,-1 0 0,1-2 1,1-5-1079,-3 1 0,2-4 1,0-3-850,-12 22 1,2-4 837,8-16 0,2-3 26,6-10 0,1-3-149,4-4 1,2-2-29,-1 1 0,1 0 0,-17 35 232,11-13-232,12-18 0,8-18 0,7-13 840,2-8-840,1-7-582,0-1-358,1-2-11,5-11-517,8-6-1288,6-19-151,10-15-1579,7-29-5345,2-7 9738,-19 34 1,-1 3 0,2-5 0,-8 14 0</inkml:trace>
  <inkml:trace contextRef="#ctx0" brushRef="#br0" timeOffset="3">1508 34 10074,'-10'2'3518,"3"0"-2286,7-2 1776,0 0-2224,-9 0 73,7 0-34,-9 0 73,10 0 29,-3 0-79,1 0-180,0 0-44,-1 0-107,1 0-45,1 0-88,-1 0 245,3 0-498,7-2 55,21-3 35,24-2-34,30-1-118,-31 3 0,2 2-477,5 0 0,0 2 477,3-1 0,-1 1-6,-3 1 1,-2 0-99,-4 1 0,-1 1 110,33 5 22,-14 3 11,-17 0 62,-14 0-22,-15-5-23,-10-1 875,-8-1-970,-3-3 177,-1 1-278,-1-1-330,3 0-2303,4 3-968,2 7 3674,5 12 0,-6-9 0,0 3 0</inkml:trace>
</inkml:ink>
</file>

<file path=xl/ink/ink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93"/>
    </inkml:context>
    <inkml:brush xml:id="br0">
      <inkml:brushProperty name="width" value="0.08571" units="cm"/>
      <inkml:brushProperty name="height" value="0.08571" units="cm"/>
      <inkml:brushProperty name="color" value="#008C3A"/>
    </inkml:brush>
  </inkml:definitions>
  <inkml:trace contextRef="#ctx0" brushRef="#br0">1207 14 9509,'7'-2'2184,"-1"1"-1596,-6 1 4699,0 0-4659,-3-2-18,3 2-66,-5-1-96,5 1-50,-3 0 61,0 0 28,-1 0 146,-4 0-123,1 0 28,-6 0-102,-4 0-111,-5 0 106,-7-2-179,-7 0-5,-6 0-18,-7 1 40,-8 1-112,-8 0-39,-9 0-40,-6 0 96,-6 3 11,2 2 50,2 2-123,12 1-45,10-1 6,-3-2-39,25 0-34,0-3 33,25-1-33,7-1 6,1 0-6,3 0 0,-1 0 6,0 0 33,-3 0-28,0 0-5,-3 0 72,1 0-28,-2 2 57,-5-2-96,4 2 62,-3-2-12,4 0-27,0 0 50,0 0-78,0 0 27,1 0 12,-1 1-39,5-1 33,0 2-39,4-2-465,1 0 347,3 0 51,2 0 67,5 0 6,8 0 22,5 3-23,14 2 40,7 5-34,9 3 40,6 3-46,4 2-5,0 1 0,-2 2 6,-5-1 0,-6 4-6,-8-6 5,-9 2 6,-1 6-5,-15-3 44,-1 11 34,-13 1-50,-3 10 84,-13 9-68,-7 9-16,-20 5-34,-4 0 0,-8-2 25,16-24 0,0-2 9,-17 16-34,-9 7 0,30-34 0,12-10 5,5-8-5,10-6-5,2-3-287,3-2 292,6 0 6,6 0-6,10 0 0,9 0 28,8 0 17,6 1-45,7 0 39,0 2-33,3-3 5,-4 1 22,-3-1-27,-8 2-6,-6 0 11,-8 1 28,-7 2-33,-9-1-6,-4 2 6,-6 4 33,-4 6 17,-12 13-51,-15 14 46,-17 12-40,-14 14-8,28-34 0,-2 2 5,-15 14 0,-1 0-5,15-14 0,1-1 0,-10 8 0,2-1 2,-4 6 6,11-10-11,7-6-5,13-11-51,7-4-56,7 0 106,15-1 1,12 3 5,21 0 5,22-3 1,14 0-271,14-5 265,-45-8 0,1 0 28,48-1-22,-7-1 19,-40-2 0,-3 0-19,16-2 27,1 0 12,-41 1 5,-8-1 6,-9 2 6,-5 0-5383,-1 0 2702,-1-4 2619,1-8 0,0 5 0,-1-3 0</inkml:trace>
</inkml:ink>
</file>

<file path=xl/ink/ink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94"/>
    </inkml:context>
    <inkml:brush xml:id="br0">
      <inkml:brushProperty name="width" value="0.08571" units="cm"/>
      <inkml:brushProperty name="height" value="0.08571" units="cm"/>
      <inkml:brushProperty name="color" value="#008C3A"/>
    </inkml:brush>
  </inkml:definitions>
  <inkml:trace contextRef="#ctx0" brushRef="#br0">144 14 10377,'11'-8'2520,"-2"2"-1584,-9 6 2844,0 0-2705,0 17-94,-3 13-225,-4 32-224,-3 24-345,3-35 1,-1 2-216,0 5 1,1 1 310,-2 2 0,1-1-51,0 0 1,-1 0-26,1-2 0,-1-2-81,1-1 0,0-1 20,-6 41-90,1-12-23,4-18-21,4-19 21,1-14-27,4-14-1,-2-10-5,2-5-3674,0-3 2777,2-4-822,1-6-1407,7-10 208,9-24 2918,22-33 0,-19 31 0,8-10 0</inkml:trace>
  <inkml:trace contextRef="#ctx0" brushRef="#br0" timeOffset="1">578 328 17720,'2'15'2229,"0"8"-1652,-2 31-247,0 7-50,0 10 62,0 2-57,1-4-61,2-5-88,1-11-97,1-9-34,-2-9 40,1-9-45,-1-6 0,-1-5 0,-1-5-56,-1-4-281,0-3-5246,0-3 1566,-7-30-3581,-7-4 7598,-8-29 0,7 29 0,3 7 0</inkml:trace>
  <inkml:trace contextRef="#ctx0" brushRef="#br0" timeOffset="2">311 385 10814,'-4'0'3175,"1"0"892,3 0-3423,5 0-145,6 1-135,8 2-56,9 1-67,4 3-107,5-4-72,0 1 178,1-3-117,-1-1-11,-2 0-5,-1 0-23,-6 0-17,-4 0-17,-7 0 1,-7 0-1,-6 0 1,-2 0-5406,-2 0 1412,-2 6 3943,-2-2 0,1 3 0,-2-4 0</inkml:trace>
  <inkml:trace contextRef="#ctx0" brushRef="#br0" timeOffset="3">1070 50 8903,'7'-3'2101,"-1"0"-1373,-6 3 1221,0 0-1081,6-17 90,-5 13-106,5-12-68,-6 16 2532,0 0-3271,0 3 139,0 10 410,0 12 55,0 21-205,0 17 65,0 14-89,0 10-345,0 2 238,0 0-111,0-4-101,0-8-45,0-8-23,0-14 7,0-12-7,0-14 12,0-10-11,0-9-29,0-5 318,0-3-8646,0-2 8323,-4-6 0,3 4 0,-4-4 0</inkml:trace>
</inkml:ink>
</file>

<file path=xl/ink/ink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98"/>
    </inkml:context>
    <inkml:brush xml:id="br0">
      <inkml:brushProperty name="width" value="0.08571" units="cm"/>
      <inkml:brushProperty name="height" value="0.08571" units="cm"/>
      <inkml:brushProperty name="color" value="#008C3A"/>
    </inkml:brush>
  </inkml:definitions>
  <inkml:trace contextRef="#ctx0" brushRef="#br0">151 568 12500,'3'84'1601,"1"-17"-1360,-1-54-50,-1-6 5,1 0 72,-3-3 248,2 3 195,-2 8-123,0 5-134,0 13-152,0 6-94,0 5-68,0-2-40,0-5-32,0-9-35,0-5-5,0-8-28,0-5-106,0-5-499,0-3-862,0-2-1558,-3-33-3431,-2-6 6456,-5-36 0,4 35 0,0 6 0</inkml:trace>
  <inkml:trace contextRef="#ctx0" brushRef="#br0" timeOffset="1">11 0 15457,'-6'36'672,"2"-5"-549,4-22-72,0-1-46,0-4-5,0-1-2627,0-3 0,0 0 0</inkml:trace>
  <inkml:trace contextRef="#ctx0" brushRef="#br0" timeOffset="2">372 348 12931,'18'13'1579,"-3"-3"-952,-15-10 2112,0 0-2218,68 14-146,-27-7-66,54 12-85,-49-10 23,-8-2-79,-8-4-45,-7-2-39,-4-1-34,-6 0-50,-3 0 0,-2 0-140,-3 0-61,-1 0-5182,-3 0 2162,-20 2-1500,-5 3 4721,-21 3 0,20-2 0,4 0 0</inkml:trace>
  <inkml:trace contextRef="#ctx0" brushRef="#br0" timeOffset="3">525 639 11284,'6'2'2896,"-2"-1"548,-4-1-3007,69 6-185,-39-3-106,52 3-96,-57-4-44,-6-2-6,-3 0-471,-4 0-436,-1 0-218,-1 0-506,0-5-1214,8-14-4988,1-6 7833,7-13 0,-12 17 0,-4 5 0</inkml:trace>
  <inkml:trace contextRef="#ctx0" brushRef="#br0" timeOffset="4">1190 194 12332,'15'0'5248,"-3"0"-4084,-10 100-306,1-37-941,-1 10 1,0 2 474,4 9-168,-1-7 12,0-10 179,2-12-314,-4-15 80,2-10-181,-3-12-50,1-8-415,-3-5-79,3-3-1361,-1-2-1696,0-9-477,0-8 4078,-2-12 0,0 10 0,0 2 0</inkml:trace>
</inkml:ink>
</file>

<file path=xl/ink/ink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03"/>
    </inkml:context>
    <inkml:brush xml:id="br0">
      <inkml:brushProperty name="width" value="0.08571" units="cm"/>
      <inkml:brushProperty name="height" value="0.08571" units="cm"/>
      <inkml:brushProperty name="color" value="#008C3A"/>
    </inkml:brush>
  </inkml:definitions>
  <inkml:trace contextRef="#ctx0" brushRef="#br0">201 298 15844,'0'-4'1265,"0"2"1889,0 2-2572,6 14-5,0 6 106,7 22-94,-4 5-63,-2 8-139,-4 5-107,-3 2 22,0 0-22,-6-2-112,-3-4-50,-9-5-6,-1-5-62,-4-8-44,4-5-1,-2-7 46,4-6-46,0-5 6,1-5-11,2-4-5,-1-2-197,-1-3 73,4-1-5,0 0 0,8 0-6,0 0 16,3-1 29,0-1 62,1 0 33,0-1-3400,0 3 2257,0-3-924,0 1-1411,0-14-599,7 0 4077,2-14 0,1 15 0,-3 1 0</inkml:trace>
  <inkml:trace contextRef="#ctx0" brushRef="#br0" timeOffset="1">124 11 7918,'0'-6'-17,"0"2"7354,0 4-6737,-3 6 44,0 3-11,-4 6-230,-1 3-39,1-1-28,0-2-129,4-3-112,1-7-95,2-2-179,0-3 179,0-4 0,2 1-201,1-5-415,2 3-465,4-2-622,-1 1-302,7-1-1216,0 2 3221,2 1 0,-6 3 0,-5 1 0</inkml:trace>
  <inkml:trace contextRef="#ctx0" brushRef="#br0" timeOffset="2">947 388 7335,'7'-9'1059,"-1"2"-679,-6 7 6482,0 0-6526,0-3-112,-2-1 6,-2-3-62,-2 2 90,-2-1-51,0 1-78,1-2 50,-3 0-62,1 1-61,-1-1 140,0 0-56,0 1 168,0-1-100,0 0-35,0 2-72,0 0-6,0 2-95,0 1 45,0 0 96,0 2-130,0 0-11,-1 0 134,-6 0-66,3 0-1,-2 0 34,1 0-96,3 0 46,-5 5 61,2 0-12,-2 6 152,-5 3-162,7-4 33,-4 4-22,9-7 11,1 1-6,1 0 18,1-1-13,1 3 24,0-2-12,2 4-73,0 0 40,1 1-23,1 1 34,0-1 17,2 0-34,0 2-28,0-1-6,0 1-16,0-3-34,0 2 0,0-3 0,0 3 0,0-2 5,3 2-5,3-1 45,4-1-45,3 1 0,8 2-11,-3-3-34,7 3 39,-5-7-22,3 1 28,4-3 40,3-1 27,3-1-56,4-3-11,0-1 50,16 0-44,-15 0 5,8 0 23,-19 0-1,-5 0-33,-4-3 6,-6 1 0,-2-3 27,-4 2 1,-1 0 33,0 1 11,-3-1-16,0 2-23,-1 0-2693,-1 1-2012,8-5-2246,-1-3 6912,7-4 0,-7 3 0,-1 3 0</inkml:trace>
</inkml:ink>
</file>

<file path=xl/ink/ink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06"/>
    </inkml:context>
    <inkml:brush xml:id="br0">
      <inkml:brushProperty name="width" value="0.08571" units="cm"/>
      <inkml:brushProperty name="height" value="0.08571" units="cm"/>
      <inkml:brushProperty name="color" value="#008C3A"/>
    </inkml:brush>
  </inkml:definitions>
  <inkml:trace contextRef="#ctx0" brushRef="#br0">1718 141 22599,'-58'-25'2116,"4"3"-1600,21 9-129,-7 1 5,-7-1-79,-10 1-111,-11-1 5,-12 1-73,-12 3-95,40 6 1,-1 0-236,-4 2 1,-2 0 237,-2 0 0,-2 1-17,-2 0 0,0 0-22,0-1 0,1 2 30,1 0 1,2 2-1,4 0 1,3 1-28,-43 6 33,19 1-5,14-3-34,16-5 44,16 0 29,12-3-11,12 0-135,5 0 67,24 0 487,9 3-436,33 6 22,17 6-297,-31-5 0,2 0 233,5 2 0,1 1-1,3 0 1,0-1-3,-1 1 0,1 0 0,-4-1 0,0 0 11,-6 0 1,-1-2-12,36 10-6,-21-3 1,-19-2-79,-22 0 84,-12 6 22,-32 11 56,-23 20-56,-24 9 1,-9 4-6,14-9 0,-2 1-472,5-3 1,-5 2-1,6-2 455,-4 6 0,6-2-3,4-4 1,4-1-262,10-6 1,4-1 308,-16 34 5,26-14 12,13-8 44,35-8 51,20-16 0,10-2-96,-2-7 1,5-3 342,26 6 1,2-3-405,-15-11 0,-2-3 0,1-3 0,0-2 80,-5-2 0,0-1-80,-6-1 0,-1-1 0,40-1 0,-3 0 0,-41 0 0,-4 0 0,-40 0 1173,-3 0-5828,-5 0 753,1 0 3902,1-7 0,0 5 0,-1-6 0</inkml:trace>
  <inkml:trace contextRef="#ctx0" brushRef="#br0" timeOffset="1">2634 692 12522,'-6'-14'5433,"2"2"-4307,4 12 593,0 0-868,-17-5-99,12 4-75,-13-3-145,16 4-78,-1 0-57,2 0-77,-2 0-91,3-2 864,-1 2-920,5-2 79,13 4 34,13 9-34,18 6-56,8 15-39,7 3 5,1 5-72,-2-1 22,-2-2-39,-6-2 22,-4-6-56,-7-3 56,-7-8-28,-8-3-61,-10-6 72,-5-3-38,-7-4 38,-2 1-78,-4-3-3389,2 2 96,-2-1-1451,0 1-3837,0 3 8581,-5-3 0,4 1 0,-3-3 0</inkml:trace>
  <inkml:trace contextRef="#ctx0" brushRef="#br0" timeOffset="2">3884 265 15121,'3'-8'3904,"0"2"-2795,-3 6 2078,0 0-2442,-40 23-68,-4 30-1124,-5-2 1,-4 9 687,15-7 0,1 4 0,-1 2-612,-6 7 1,-1 2-1,0 1 524,0 1 0,0 1 0,2-2-41,5-8 0,1-2 0,1-2-108,-8 14 0,2-3 91,7-10 0,2-2-14,2-4 0,1 0-20,-1 4 1,0 0-14,2-1 0,2-1-29,3-4 1,1-2 43,-10 34-63,10-19 0,10-16 937,5-14-937,3-14 2384,3-8-2384,0-8 413,2-1-5113,0-2 1372,6 0-413,17-2-5790,9-1 9531,14-4 0,-20 3 0,-5 0 0</inkml:trace>
  <inkml:trace contextRef="#ctx0" brushRef="#br0" timeOffset="3">2076 2180 9218,'0'-13'2581,"0"2"-1729,0 11 856,0 0-1042,0-10 7,0 7-29,0-7 39,0 10 476,0 0-985,-5 1 325,1 9 252,-4 11-63,0 19-212,-1 17 51,1 17 16,-1 7-89,3 6-67,-1-3-23,2-4-79,0-8-55,2-7-57,-2-7-27,1-9-73,-1-4-6,3-13-56,1-4 23,1-9-29,0-6 1,0-2 0,0-5-6,0-1 0,0-4-2521,0-1 1681,0-6 90,0-4-152,0-10-482,0-7-559,1-5-1015,4-14 2958,7-20 0,-6 29 0,3-6 0</inkml:trace>
  <inkml:trace contextRef="#ctx0" brushRef="#br0" timeOffset="4">1852 2317 10455,'-2'-6'2409,"0"2"-164,2 4-1970,9-32 196,4 16 78,10-28-213,2 23 72,2 3 63,-2 2-12,2 7 219,-3 2 106,2 6-425,-2 4-236,2 9 62,-4 9 128,1 14 6,-5 4-44,-5 5 61,-6-1-17,-4-2-162,-3-3 129,0-5 0,-5-3-146,-5-2-62,-9-1 62,-4-2-106,-6 0-1,1-3 1,2-3-34,3-4-6,8-7 1,5-3-1,4-2-27,4-3 240,0 2 17,5 1 129,4 5-6,6 7-11,6 9 22,6 6-151,3 7-61,6 3 5,0 3-50,1-1-16,-4-2-13,-2-4-10,-3-6-23,-5-5 6,-5-5-11,-2-3 5,-6-6-34,0-1 29,-3-5-34,-1-1 6,-3-1-1,-1-3-1243,2 1-330,0-1-1221,1 0-1726,-1-3-4984,-1-3 9499,-1-2 0,0 2 0,0 3 0</inkml:trace>
</inkml:ink>
</file>

<file path=xl/ink/ink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11"/>
    </inkml:context>
    <inkml:brush xml:id="br0">
      <inkml:brushProperty name="width" value="0.08571" units="cm"/>
      <inkml:brushProperty name="height" value="0.08571" units="cm"/>
      <inkml:brushProperty name="color" value="#008C3A"/>
    </inkml:brush>
  </inkml:definitions>
  <inkml:trace contextRef="#ctx0" brushRef="#br0">585 1 15603,'-20'0'1820,"2"0"-1159,11 0-23,-1 0-100,-5 1-6,-7 10-5,-7 8-68,-11 15-67,-8 9-101,-6 10 11,-4 11 142,-3 9-184,29-31 0,1 1-85,1 6 1,2 1 81,2 4 1,3 3-254,3 4 0,4 3 200,3 1 1,2 1-68,4 2 0,2-1-62,1-1 1,1-1-3,5-4 0,3 0 3,4 11 0,3-4-26,12 25-47,-9-41 0,1-4-3,3-3 0,-2-10-6,-3-10 25,-5-9-540,-1-4-288,-3-7-1874,2-2 2683,54-6 0,-43 2 0,38-2 0</inkml:trace>
</inkml:ink>
</file>

<file path=xl/ink/ink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12"/>
    </inkml:context>
    <inkml:brush xml:id="br0">
      <inkml:brushProperty name="width" value="0.08571" units="cm"/>
      <inkml:brushProperty name="height" value="0.08571" units="cm"/>
      <inkml:brushProperty name="color" value="#008C3A"/>
    </inkml:brush>
  </inkml:definitions>
  <inkml:trace contextRef="#ctx0" brushRef="#br0">147 468 11978,'0'-16'4963,"0"2"-3546,0 14 1921,0 0-2307,-7-4-258,5 3-269,-6-4-145,8 4 464,0 0-638,5 0 168,8 17 84,8 14 67,10 29-45,3 22-592,-16-31 0,-1 2 245,1 4 0,-2 2-28,-1 3 0,0 1-3,-2-1 0,-1 1 31,-1-1 0,-2 0 14,-1 0 0,-3 0-25,-1-1 1,-1 1-102,-1-1 0,-1 0 0,-1-1 0,-1 1 0,-5-2 0,-2-1 0,0-1 0,-4-2 0,-5-2 0,-2-3 0,-1-2 0,-1-2 0,-25 34-166,-3-11 166,0-10 0,4-9 0,8-11 0,9-9 0,9-13 0,9-6 0,6-7 0,2-1 323,2-2-923,3-2-232,5-10-703,6-7-1371,6-16 21,5-10-2156,9-28 5041,-8 12 0,0 1 0,3-8 0,3-15 0</inkml:trace>
  <inkml:trace contextRef="#ctx0" brushRef="#br0" timeOffset="1">602 0 20212,'-10'6'1719,"3"-1"-1331,7-5-58,0 0-56,6 0-50,4 0-22,10 0-40,7 0-94,4 2-63,0 4 74,1 4-40,-3 3 45,-4 5-6,-4 3 29,-5 4-12,-8 0 106,-3 2 141,-5 2 61,-12 3-78,-6 6 6,-15 4-40,-2 4-56,2-1-72,6-5 173,7 6-129,10-17-28,4 3-78,6-14-11,9 0 27,3 2 163,28 13-196,-8-9-78,14 7 27,-16-15-33,-3-1-50,-6-4-336,-2-2-706,-5-2-572,-2-2-1423,0 2-772,-5-1-2134,-1 1 5993,-4 4 0,0-6 0,-2 1 0</inkml:trace>
</inkml:ink>
</file>

<file path=xl/ink/ink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14"/>
    </inkml:context>
    <inkml:brush xml:id="br0">
      <inkml:brushProperty name="width" value="0.04286" units="cm"/>
      <inkml:brushProperty name="height" value="0.04286" units="cm"/>
    </inkml:brush>
  </inkml:definitions>
  <inkml:trace contextRef="#ctx0" brushRef="#br0">34 4 15529,'-15'0'2151,"2"0"-1434,11 0-94,0 0-159,1 0 4308,1 0-4699,0-2-6,0 2 12,0-2-74,7 2 96,13 0 33,21 3-50,24 12 79,25 12-539,-30-4 0,4 5 519,13 7 1,5 5-605,-18-7 1,3 2 0,2 1 542,6 3 0,2 2 0,0 0-30,3 3 1,1 0-1,-2-1-13,-4-2 0,-1-1 1,-3-1-3,-8-5 0,-3-2 1,-2-1-5,13 8 1,-5-2 36,-13-7 0,-2 0-20,-3-2 1,-1 1-179,1 3 1,0 0 199,6 4 1,0 2 5,0 0 1,0 1 5,1 2 0,0 0 0,-7-3 0,0 1 22,14 12 1,-1 0-62,-20-16 0,-1-1-12,10 9 1,-3-3 78,1 2-45,-8-9-17,-11-6 783,-6-10-799,-9-4 1850,-3-8-1850,-7-2 571,-1-3-510,-3 0 52,0 0-147,-2 0 0,2 0 0,-3 0 0,3 0 0,-3 0 0,2 0 0,-2 0 0,3 0 0,-3 0 0,2 0 0,-2 0 0,3 0 0,-3 0 0,1-1 0,-1-1 0,-1-2 0,3 1 0,-1 0 0,2 1 0,-1-1 0,0 2 0,0 0 0,1 1 0,-2 0 0,0 0 0,-1 0 0,1 0 0,1 0 0,1 0 0,-2 0 0,2 0 0,-2 0 0,1 0 0,0 0 0,0 0 0,-1 0 0,0 1 0,-1 1 0,1 2 0,-1-3 0,3 1 0,-2-2 0,1 0 0,0 0 0,0 0 0,-2 0 0,1 0 0,-3 0 0,3 0 0,0 0 0,2 0 0,-1 0 0,0 0 0,0 0 0,-2 1 0,-1 3 0,-6 3 0,-5 4 0,-7 6 0,-10 8 0,-10 11 0,-12 14 0,-15 18-449,27-25 1,-2 3 448,-6 6 0,-3 3 0,-11 11 0,-4 4-614,16-17 1,-2 2 0,-1 2 613,-9 9 0,-3 2 0,0 1-542,-3 2 0,0 1 1,-1 0 541,2-1 0,0 1 0,2-3 0,8-9 0,2-1 0,3-2-315,-14 12 0,4-3 315,9-8 0,3-2 0,5-7 0,0-1 0,-1 5 0,1-1 0,3-4 0,2-2 228,5-5 0,3-2-228,-16 19 1398,13-15-1398,19-20 1964,4-6-1964,13-14 1089,-1-1-1089,2-2 85,-1 0-85,0 0 0,-2 0 0,3 0 0,-3 0 0,2 0 0,0 0 0,-1 0 0,1 0 0,-3 0 0,1 1 0,1 0 0,0 0 0,1-1 0,1 0 0,-2 0 0,2-1 0,0 0 0,0-2 0,0 3 0,0-2 0,0 1 0,0 0 0,0-2 0,0 2 0,0-1 0,0-1 0,0 1 0,0-1 0,0-1 0,0 2 0,0 0 0,0 1 0,0 0 0,0 4 0,0-3 0,0 3 0,0-3 0,0 0 0,-1 0 0,0 0 0,0 0 0,-1 0 0,2 0 0,-2 0 0,1 0 0,0 0 0,0 0 0,1 2 0,-2-2 0,2 3 0,-1-2 0,-1 0 0,2 1 0,-2-2 0,2 1 0,0 1 0,0-2 0,0 2 0,-1-2 0,0 0 0,0 1 0,1-1 0,0 2 0,0-1 0,0 0 0,0 0 0,-2-1 0,2 0 0,-2 0 0,1 2 0,1 0 0,-3 1 0,2 0 0,-2-1 0,3 1 0,-3-1 0,1 1 0,0 1 0,-1-2 0,3-1 0,-2 1 0,2-2 0,0 1 0,2-1 0,-2 0 0,3 0 0,-3-1 0,2 1 0,-2-2 0,1 1 0,0 0 0,0 0 0,1 1 0,-2 0 0,2 0 0,-1 0 0,0 0 0,2 0 0,-2 0 0,3 0 0,-2 0 0,1 0 0,-3 0 0,3 0 0,-3 0 0,3 0 0,1 0 0,1 0 0,2 0 0,0 0 0,-1 0 0,1 0 0,-2 0 0,0 0 0,-1 0 0,1 0 0,-2 0 0,1 0 0,-1 0 0,-3 0 0,2 0 0,-1 0 0,-1 0 0,2 0 0,-1 0 0,1 0 0,3 0 0,2 1 0,2 1 0,4 3 0,4 3 0,6 7 0,14 10 0,10 13 0,22 17 0,-27-20 0,1 2-407,8 7 1,1 2 406,6 5 0,1 2 0,4 4 0,1 2-815,2 1 0,0 2 815,1 1 0,0 1 0,-1 0 0,0 1-413,-2 0 0,0 0 413,-2 0 0,0 1 0,-3-2 0,-2 0 0,0-1 0,-3 0 0,-2-3 0,-2 0 0,-1-3 0,-2-2 0,-2-2 0,-2-1 0,-2-4 0,-1-2 0,-2-3 0,0-1 0,10 7 0,-1-3 0,19 15 0,9 4 0,-40-37 0,-10-9 600,-9-6-600,-5-5 1583,-7-3-1583,0 0 1086,-4-3-1086,2-1 0,-2-1 0,9-1 0,14 0 0,40 0 0,-9 2 0,9 4 0,29 8 0,10 7-791,-18-3 1,6 2 0,1 4 790,-13 0 0,1 1 0,2 3 0,0 0-529,4 3 1,1 1-1,0 1 1,-1 1 528,-2 1 0,0 0 0,-1 2 0,0 0 0,-3-1 0,0 2 0,-1 0 0,-1 1 0,-5-1 0,0 1 0,-2 0 0,0 0-354,18 12 1,-1 0 0,-3 0 353,-8-3 0,-1 0 0,-3 0 0,-9-5 0,-2 0 0,-3-2 0,10 8 0,-6-2-17,-13-9 1,-5-2 16,24 21 0,-12-6 0,-3-1 1404,-9-5-1404,-7-4 2228,-18-19-2228,-5-4 1873,-12-15-1873,0-1 73,-2-1-73,1 0 0,-1 0 0,2 0 0,-2-1 0,0-1 0,0 0 0,0-1 0,0 3 0,0-2 0,0 1 0,0 0 0,0 0 0,0-1 0,0 2 0,0-3 0,0 1 0,0-1 0,0-1 0,0 1 0,0-2 0,0 2 0,0-2 0,0 1 0,0 3 0,0-2 0,0 2 0,0-2 0,0 3 0,0-2 0,0 1 0,0 1 0,0-2 0,-2 1 0,-1-3 0,-2-1 0,-1 0 0,3-1 0,0 2 0,1-1 0,-1 2 0,-1-1 0,1-1 0,0 2 0,-1-4 0,1 4 0,1-4 0,-1 4 0,1-4 0,-1 4 0,-1-4 0,1 4 0,1-1 0,-1 1 0,3 3 0,-2-3 0,2 3 0,0-2 0,0 1 0,0 0 0,0 0 0,0-1 0,0 2 0,0-2 0,2 2 0,0-1 0,1 1 0,-1-2 0,-1 2 0,-1-1 0,0 0 0,0 0 0,0 4 0,0-3 0,0 3 0,0-1 0,0-2 0,0 2 0,-1-2 0,1 0 0,-2 0 0,1 0 0,0 0 0,0 0 0,-1 0 0,2 0 0,-3 0 0,1-2 0,-1-1 0,-1-2 0,2-2 0,-1 2 0,3 0 0,-3 3 0,2-1 0,-1 1 0,1 0 0,0-1 0,1 3-881,0-1-211,0-2-308,0-5-723,0-12-800,0-12-35,-12-39-2313,-6-7 5214,1 23 1,0 3 0,-3-4 0,2 10 0</inkml:trace>
</inkml:ink>
</file>

<file path=xl/ink/ink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15"/>
    </inkml:context>
    <inkml:brush xml:id="br0">
      <inkml:brushProperty name="width" value="0.08571" units="cm"/>
      <inkml:brushProperty name="height" value="0.08571" units="cm"/>
      <inkml:brushProperty name="color" value="#008C3A"/>
    </inkml:brush>
  </inkml:definitions>
  <inkml:trace contextRef="#ctx0" brushRef="#br0">231 0 12393,'13'0'4106,"-2"0"-2813,-11 0 1228,0 0-2302,3 0-35,3 2 7,6 3-68,5 2 45,3 4-34,-1 1 51,1 1 22,-7 2 315,-3 0-85,-5 2-96,-3 1-89,-8 2-112,-12 4-56,-12 0-33,-11-1 10,-6-3 79,-18-6-95,16-6-45,-5-5 0,26-3 0,9-5-62,8-3-55,6-6 27,3-6-55,11-10 94,2 4 51,11-4-5,1 14-29,1 7-16,1 5 38,-3 2 12,-1 5 465,5 28-224,-10-2-28,0 25-40,-14-12 12,-2-3 39,-2-3-78,-11-7-62,-6-1-34,-11-9-50,-2-4-280,-9-9 62,13-6-40,-1-11-212,18-3-34,3-6-146,2 3-90,3 2-307,2 3-930,1-2-2370,0-4 4347,14-14 0,-10 15 0,11-4 0</inkml:trace>
</inkml:ink>
</file>

<file path=xl/ink/ink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16"/>
    </inkml:context>
    <inkml:brush xml:id="br0">
      <inkml:brushProperty name="width" value="0.04286" units="cm"/>
      <inkml:brushProperty name="height" value="0.04286" units="cm"/>
    </inkml:brush>
  </inkml:definitions>
  <inkml:trace contextRef="#ctx0" brushRef="#br0">2184 21 11626,'3'0'835,"0"0"-247,-3 0 1092,0 0-1020,3 0-116,-2 0-12,2 0 95,-1 0-22,-2 0 5187,2 0-5495,-7 0-124,1 0-55,-7 0 0,-1 0 27,-11 0 62,-12 10 135,-23 17-115,14 1 0,-5 7-723,-15 16 0,-5 7 656,10-9 1,-2 4 0,-2 1-638,-7 8 1,-2 3 0,-1 0 551,17-14 1,-1 0 0,0 1-1,1-2 14,-15 14 1,2-2 0,1-1-17,9-7 0,1-1 0,3-3-426,-14 12 1,4-3 436,11-9 0,2-2-267,5-3 0,0 1 267,1-1 0,0 2 465,-1 1 0,-1 1-465,-10 10 0,3-1-59,16-19 0,3-2 12,-2 3 0,4-5 1744,11-11-1781,11-11 1206,7-9-1206,4-2 835,1-2-835,0-3-46,0 2-184,0-3-123,0 3-218,0-2-190,1 1-326,3-2 95,6-5-228,5-5-304,12-8-251,10-8-1687,22-15-1232,6-1 4694,13-8 0,-37 25 0,-10 8 0</inkml:trace>
  <inkml:trace contextRef="#ctx0" brushRef="#br0" timeOffset="1">1927 17 12079,'0'-8'8872,"0"3"-8362,0 2 78,0 3 1490,0 0-1674,12 6 408,16 16-78,36 32-407,-16-5 1,4 7-667,-9-8 0,3 5 0,-1 2 488,5 6 1,0 3-1,-1 1 7,-1 1 1,-1 0 0,-2-1-21,-5-7 1,-3-1 0,-2-2-137,5 13 0,-3-2-131,-7-7 0,-1-2 131,-4-3 0,-1 1 0,3 6 0,1 0-230,0 1 1,-1-1 229,0-2 0,0 1 0,6 11 0,-2-2 0,-9-23 0,-1-1-37,5 8 1,-2-4 36,3-1 1477,-6-13-1477,-5-10 293,-5-9-293,-6-9 557,-1-2-557,-3-5 95,0 0-455,1 0-429,0-2-925,-1-4-1843,4-7-442,2-15 3999,9-21 0,-7 21 0,3-6 0</inkml:trace>
</inkml:ink>
</file>

<file path=xl/ink/ink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18"/>
    </inkml:context>
    <inkml:brush xml:id="br0">
      <inkml:brushProperty name="width" value="0.04286" units="cm"/>
      <inkml:brushProperty name="height" value="0.04286" units="cm"/>
    </inkml:brush>
  </inkml:definitions>
  <inkml:trace contextRef="#ctx0" brushRef="#br0">1778 124 7934,'-4'4'1468,"1"-1"-980,3-3 27,0 0-95,-3 0-45,3 0-28,-4 0-22,4 0 2313,0 0-2240,-1 0 95,1 0 73,-3 0-62,1 0-67,-2 0 95,1 0-62,-1 0-123,1 0 12,1-2 39,1 1-40,1-3-61,0 2-56,0-1-39,0 3 5197,0-2-5169,-2 2-45,-1 0 117,-4 0 73,-3 11-44,-10 8-7,-11 26-55,-20 21-138,17-20 1,-2 3-487,-10 9 1,-2 2 480,-7 6 0,-2 2-590,-5 4 1,-3 0 463,-2 3 0,-2-1 0,0-2 0,0 0 0,0 0 0,0-1 0,3-4 0,2-1 0,1-2 0,3-1 0,3-6 0,2 0 0,5-4 0,1-1-119,5-5 1,3-1 118,4-5 0,2-1 0,-23 28 0,13-14 0,13-16 869,10-10-869,8-11 1328,7-9-1328,4-3 305,3-5-3560,0 0 1541,5-5-281,7-3 36,12-13-1464,15-11-509,28-36 3932,-12 10 0,-1-1 0,9-10 0,-26 27 0,1-1 0</inkml:trace>
  <inkml:trace contextRef="#ctx0" brushRef="#br0" timeOffset="1">1826 81 17871,'-31'-45'2582,"5"9"-1955,20 36 0,2 0-77,-1 0 10,3 0-90,-1 0-38,3 0 1186,-2 0-1309,9 11 699,15 32-566,2 1 0,3 9-976,15 28 1,5 9 675,-9-16 0,2 5 1,1 1-605,-7-14 0,1 1 1,0 1-1,-1-1 462,12 23 0,0-1 0,-2-1 0,-2-6 0,-2-1 0,0-3 0,-5-7 0,-1-3 0,-1-2 0,9 20 0,-2-5-366,-6-10 1,-1-5 365,-5-9 0,-1-2-97,-1-3 1,-1-1 96,2-2 0,-1 0 0,2 3 0,-1 1 0,1-4 0,-1-2 0,25 39 0,-11-20 0,-7-19 1193,-12-14-1193,-7-14 1921,-8-8-1921,-4-8 1095,-3-1-1095,0-2 335,0 1-335,0 0-601,0 0-726,0-7-1798,0-7-381,5-12-2566,1-5 6072,4 3 0,-5 12 0,0 7 0</inkml:trace>
</inkml:ink>
</file>

<file path=xl/ink/ink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20"/>
    </inkml:context>
    <inkml:brush xml:id="br0">
      <inkml:brushProperty name="width" value="0.04286" units="cm"/>
      <inkml:brushProperty name="height" value="0.04286" units="cm"/>
    </inkml:brush>
  </inkml:definitions>
  <inkml:trace contextRef="#ctx0" brushRef="#br0">2003 134 16980,'6'0'3059,"-1"0"-2096,-5 0 1294,0 0-1484,-3 0-179,-1 0-96,-3 0-77,-1 0-80,-5 4-94,-12 8 5,-17 17 157,-31 33-959,18-11 1,-4 8 694,7-6 1,-3 4 0,-1 3-718,-9 10 1,-2 3-1,-1 2 637,14-14 1,0 1 0,-1 0 0,1 0-23,0-1 1,0 1-1,2-2 1,0-1-492,-9 12 0,1-1 1,2-3 447,6-8 0,1-1 0,3-3-392,-9 11 0,3-4 392,8-8 0,1-2 0,5-4 0,1-1 0,2-3 0,0 0 0,0 0 0,0 0 782,-26 32-782,12-16 0,19-22 1654,14-18-1654,11-12 1908,4-7-1908,3-1 1577,0-1-1577,8-12 23,9-7-23,16-20 0,17-9 0,12-13-493,-25 28 0,2 0 493,4-4 0,2-1 0,5-3 0,3-1 0,4-4 0,1 0 0,6-4 0,2-3 0,7-9 0,2-1-459,-25 20 1,0-1 0,1-1 458,1-3 0,1-1 0,2-4-64,12-14 0,3-4 0,-3 3 51,-15 15 0,-3 3 0,1-3 11,11-10 0,2-2 0,-6 5-1,-3 0 1,-3 5-195,-5 6 1,-2 1 196,-5 5 0,-3 2-98,26-32 98,-13 11 799,-1-4-794,-20 24 1428,-1 1-1422,-19 25 499,-1 4-510,-4 5 178,-1-1-178,1 3-6,-1 0 6,1-1 0,1 1 0,-1-4 0,3-1-5,0 2 5,2-2 0,-1 5-6,-2 1 6,-1 4 6,-1-1-6,-3 2 0,1 0 0,1 0 5,0-1 1,1 0-1,2-2 1,-1 1 5,1 1 23,-2-1-29,-1 2 29,0 0 29,-2 0-63,4 0 0,5 14 0,14 16 0,17 42 0,-9-15 0,3 7-1112,10 22 1,3 6 1111,-12-21 0,2 3 0,-1 0 0,1 2 0,0 0 0,-1-1 0,-2-5 0,-1-1 0,-2-3 0,8 13 0,-2-4-204,-6-13 1,-2-3 203,-4-10 0,0-2 0,1 0 0,0 1 0,2 3 0,0 0 0,-1-3 0,-1-1 0,1-2 0,-2-2 0,16 29 0,-6-17 0,-7-13 0,-8-14 0,-4-10 0,-8-9 2110,-1-5-2110,-6-4 520,0 0-520,1 0 0,-2 0 0,2 0 0,-1 0 0,-1-2 0,3-5-965,-1-8-1034,0-8-1631,0-8-1007,-2-9-3025,0 4 7662,0 1 0,0 18 0,0 6 0</inkml:trace>
</inkml:ink>
</file>

<file path=xl/ink/ink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21"/>
    </inkml:context>
    <inkml:brush xml:id="br0">
      <inkml:brushProperty name="width" value="0.08571" units="cm"/>
      <inkml:brushProperty name="height" value="0.08571" units="cm"/>
      <inkml:brushProperty name="color" value="#E71224"/>
    </inkml:brush>
  </inkml:definitions>
  <inkml:trace contextRef="#ctx0" brushRef="#br0">1 14 13133,'0'-5'2268,"0"0"39,0 5 656,0-1-2554,10 0-56,5 0 33,13 1-60,5 0-85,5 1-28,4 1 33,6 1-16,3 2-57,8 0 6,6 2-61,6 0-34,7-2 17,5 1-45,7-2-448,2 1 437,2-2-40,0 1-5,-1-2 0,-3-1 6,-2-1 5,-3 0-119,-3 0 113,0 1 6,-2 0-5,-3 2 13,-22-2 1,0 0-14,26 1 10,-28-1 1,-2 1-11,19-2-6,-3 3 6,-1-3 44,30 5-50,-24-3 6,23 1-1,-31 0 46,-1-2-51,0 1 5,-4 2 57,-3 0-57,-2 2-5,-3-1 45,21 6 381,-13-4-415,18 3-5,-16-6 113,3 2-119,3-2 0,0 2 6,3-2-6,-2 1 5,1-3 1,30 1-6,-20-3 3,-28 1 0,0 0-3,22 0 5,-2 1-5,0 1 6,0 2-1,0 2 7,2 3 27,1 0 0,1 3-33,3-2-6,-5-1 44,4-2-44,-2-2 51,6 0-46,5-3 3,-17-2 1,2 0-6,-13-1 0,-1 0-513,21 0 1,0 0 512,-20 0 0,-1 0-1,2 0 1,1 0 0,0-1 0,2 0-3,-1-1 0,1 1-3,2-1 0,-1 0 0,0-1 1,0 0-225,0 0 1,-1 0 223,0 1 0,-2-1 3,0 1 0,-1-1-3,-1 2 1,-1 1 2,-1-1 0,-2 0 0,-1 1 0,-2 0 0,47 0 0,-10 0-123,-6 2 162,-8 2 179,16 6-89,-23 0-62,13 1-16,-28-4 22,1-2-62,-4-2 62,2 0-23,-5-3 1054,-5 2-1008,-6-2 664,3 0-598,-15 0 173,5 0-167,-14 0 6,3 0-23,-2 0-16,1 0-7,-1 0 91,-2 0-130,-4 0-10,-1 0-6,-6 0 22,0 0-95,-7 0 0,3 0-6,-3-2 1,3 2-5776,2-1 3687,0-1-724,0-3-1893,0-3 4711,0-3 0,0 4 0,0 3 0</inkml:trace>
</inkml:ink>
</file>

<file path=xl/ink/ink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22"/>
    </inkml:context>
    <inkml:brush xml:id="br0">
      <inkml:brushProperty name="width" value="0.08571" units="cm"/>
      <inkml:brushProperty name="height" value="0.08571" units="cm"/>
      <inkml:brushProperty name="color" value="#E71224"/>
    </inkml:brush>
  </inkml:definitions>
  <inkml:trace contextRef="#ctx0" brushRef="#br0">1324 639 16314,'11'-2'2739,"-2"1"-1848,-9 1 2553,0 0-2766,0 6 184,1 10-94,0 18-62,2 21-180,-3 20-95,1 19-538,0-40 0,-2 2 233,1 2 0,-1 0 0,-2 3 0,0-1-28,0-3 0,0 0-37,-2-3 1,0-1 68,-2 42-130,4-8 0,0-15 0,3-9 0,0-13 0,0-10 0,0-8 0,0-10 573,0-3-573,0-10 0,0-1 0,0-5 0,0-2 0,0 2 0,0-2 0,0 4 0,0 3 0,0 6 0,0 6 0,0 2 0,0 4 0,0-3 0,0-3 0,0-5-91,0-5-133,0-5-129,0-2-722,0-3 420,3 0-28,-3-2 273,3-4 7,-3-6-387,-1-5-1069,-11-3-1025,-8-1-2001,-19-3-4946,-1-1 9431,-7 1 1,24 10-1,5 5 1</inkml:trace>
  <inkml:trace contextRef="#ctx0" brushRef="#br0" timeOffset="1">702 536 15339,'6'-12'3232,"-2"4"-1955,-4 8 1390,0 0-1805,58-35-44,-15 25-463,6-8 1,5 2 283,32 14-722,-35 2 0,3 0 315,6 2 1,2 1-46,5 1 1,1 0-46,1 3 1,1 0-62,-2 0 1,0 1 13,-5 0 0,-1 1 22,-8-3 1,-2 1 87,32 8-20,-26-1-17,-20-4-62,-18 0-28,-9-5-38,-8 0 546,-1-3-586,-2-1 137,0 1-356,0-1-128,-6 3-246,-3 1-919,-11 0-1468,-8 3-689,-18-1-2263,-5 0 5932,-7-4 0,27-2 0,9-1 0</inkml:trace>
  <inkml:trace contextRef="#ctx0" brushRef="#br0" timeOffset="2">74 14 14370,'0'-7'4672,"0"1"-3322,0 6 1803,0 0-1859,-12 120-757,7-55 1,1 7-1073,-2 11 0,0 11 0,0-2 775,2-6 1,0 0 0,1 0-68,0 0 1,0 0 0,0-2-62,1-9 0,-1-1 0,1-3 85,0 22 1,0-5-198,1-20 0,0-4 0,0-11 0,0-2 0,1 39 0,0-4-177,0 3 177,3-7 0,2-8 0,3-17 0,0-14 1866,-5-12-1866,2-7 467,-5-3-467,2-1 232,-2 3-232,0 1-125,0 1-311,0-4-1799,0-2-851,0-10-779,16-22-2941,6-22 6806,21-29 0,-20 26 0,0 2 0</inkml:trace>
  <inkml:trace contextRef="#ctx0" brushRef="#br0" timeOffset="3">2570 88 20341,'2'60'2254,"-2"-12"1,0 6-1493,1 26 0,0 8-1487,-2-16 0,0 4 1,-2 2 1090,0 7 0,-2 3 0,0-1-366,0-4 0,0 0 0,-1-2 0,-1-11 0,0-1 0,1-4 201,-1 15 0,0-6-201,2-18 0,1-2 0,-3 43 0,2-1 0,2-46 0,0 1 0,0 46 0,0-11 0,3-18 650,0-19-650,0-19-617,0-14-705,0-10 480,0-4-2233,0-14-103,0-15-2277,3-14 5455,1-7 0,0 20 0,-1 10 0</inkml:trace>
</inkml:ink>
</file>

<file path=xl/ink/ink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26"/>
    </inkml:context>
    <inkml:brush xml:id="br0">
      <inkml:brushProperty name="width" value="0.04286" units="cm"/>
      <inkml:brushProperty name="height" value="0.04286" units="cm"/>
    </inkml:brush>
  </inkml:definitions>
  <inkml:trace contextRef="#ctx0" brushRef="#br0">425 0 24043,'14'89'771,"0"-1"0,-1-4 1,-2-6-520,-5-23 0,-2-3-1040,-1 2 0,-1 0 970,0 2 0,-1 1-11,-1-2 0,0 1 10,0-1 0,0 0-58,0-3 0,0 0 13,0 48-136,0-10 0,0-7 0,0-12 447,0-12-447,0-11 0,0-10 0,0-8 1001,0-8-1001,0-5 375,0-7-689,0-4-156,0-2-270,0-3-2329,0-1 3069,-10-89 0,18 126 0,-6-52 0</inkml:trace>
  <inkml:trace contextRef="#ctx0" brushRef="#br0" timeOffset="1">1 950 16700,'0'-13'4991,"0"2"-3378,0 11-448,0 0-280,93-6-39,-29 3-801,7 0 1,4-1 508,22-1-140,1 1-44,-1-1-101,-10 2-111,-10 1-8,-15 0-150,-12 2 0,-14 0 0,-9 0 0,-10 0 0,-7 0 465,-7 0-465,-2 0-164,-1 0-670,0-1-869,0-1-1523,0-1-813,0 1-2822,-3 1 6861,0 1 0,-1 0 0,1 0 0</inkml:trace>
</inkml:ink>
</file>

<file path=xl/ink/ink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28"/>
    </inkml:context>
    <inkml:brush xml:id="br0">
      <inkml:brushProperty name="width" value="0.04286" units="cm"/>
      <inkml:brushProperty name="height" value="0.04286" units="cm"/>
    </inkml:brush>
  </inkml:definitions>
  <inkml:trace contextRef="#ctx0" brushRef="#br0">1128 4 13088,'14'-2'2548,"-4"0"-1456,-10 2 6,0 0-208,3 0-122,0 0-224,0 0 4,0 0 130,-1 0 22,1 0-16,1 3-18,-1 8-83,1 10-1,-2 12 23,-1 11-17,-1 9-84,0 11-100,-4 8-18,-8 5-72,-8 3 22,-7 0-28,-5 1-45,-3-3-56,-6-2-64,10-26 1,-2 0-144,-22 19-141,19-25 0,-1-3 141,-20 7 0,2-6 0,0-5 0,-16 3 0,20-12 0,-10 1 0,23-14 0,6-5 0,-1-4 282,2-2-282,1-3 0,-1-1 0,1 0 0,-12-18-289,-2-40 0,2-10 205,-4 6 50,7-9 1,10 7-7,26 39-4,3 3 44,0 2-6,5 2 6,4 1 11,3 2-11,7 2 6,0-1-1,5 1-5,2-2 0,4 1 0,0 0 6,5 0 0,-2 1-6,3 1 5,-2 2-5,-1 2 11,-1 3-5,10 0-6,-11 3 6,6 0-1,-14 2 1,-1 0 55,0 0 7,-1 0-18,2 5 224,17 20-139,-9 3 23,17 20-158,-15-2 0,4 4 0,-2 7 0,1 2 0,-2 1 0,-1-1 0,-3-2 0,12 20 0,-14-20 0,10 17 0,-14-22 0,0-3 0,-1 2 0,-1-5 0,-5-1 0,6 10 0,-9-18 0,2 8 0,-6-22 0,-4-1 0,2-4 0,-3 0 0,0-1 0,2 0 0,-2 0 0,2 7 0,-1-7 0,-2 5 0,0-9 0,-1 1 0,1-1 0,-1-2 0,-1-2 0,1-5 0,-3 0 0,2-3 0,-2 0 0,2-1 0,-2 0 0,2 0 0,-1 0 0,1 0 0,0 0 0,-1 0 0,-1 0 0,2 0 0,0-1 0,1-1 0,-1 0 0,0 1 0,-2 1 0,1 0 0,-1 0 0,2-2 0,-2 2 0,0-2 0,3 2 0,1 0 0,4 0 0,-2 0 0,2 0 0,-6 0 0,3 0 0,-5 0 0,2 0 0,-1 0 0,0 0 0,0 0 0,1 0 0,-2 0-2426,2 0 936,-1 0-644,4 0-1019,2 0-1889,5-9-3376,-1-5 8418,-2-16 0,-5 14 0,-2-2 0</inkml:trace>
</inkml:ink>
</file>

<file path=xl/ink/ink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29"/>
    </inkml:context>
    <inkml:brush xml:id="br0">
      <inkml:brushProperty name="width" value="0.2" units="cm"/>
      <inkml:brushProperty name="height" value="0.4" units="cm"/>
      <inkml:brushProperty name="color" value="#FF8517"/>
      <inkml:brushProperty name="tip" value="rectangle"/>
      <inkml:brushProperty name="rasterOp" value="maskPen"/>
    </inkml:brush>
  </inkml:definitions>
  <inkml:trace contextRef="#ctx0" brushRef="#br0">1100 0 12781,'-13'37'983,"3"-4"0,10-11 0,0-2 0,0-1 0,0-3 0,0 1 0,0 0 0,0-1 0,0 1 0,0 0 0,0 1 0,-2-1 0,0 3 0,-1-2 0,0 1 0,-1 1-849,1-2-95,0 1 12,-1-1-6,-1 0 44,2-1 6,-4 4-5,4-2-12,-4 4-27,2-4-46,-2 1 7,2-5 27,0 5-28,4-7-11,-2 2 11,1-5-5,-2 2 39,0 1 106,-5 15-66,0-6-13,-1 12-5,1-10-16,2 1 10,-1-2-10,2-1-1,0-1-44,1-1 44,0-1-5,-3 1 5,2 0 6,-3 2 28,0 4-5,1 0-12,-1 2-17,3-1 1,1-4-46,0-1 29,1-5-28,1-5 16,0-1 12,-2-4-34,0 2 5,-5 0 6,0 4-5,-5-1 0,-1 3-1,1-2 1,-1-1-1,2 0 1,-1-2 0,3-2-1,-1 2 6,2-3-5,-4 3-6,-2 0 6,-2 0-1,-4 5 1,-11 4-1,5-2 7,-7 5-7,10-9-5,1 0 0,-2-5 0,0 0-33,2-3 33,0-1 5,2-3-5,-13 1-33,9-2-7,-9 2 29,12-2-95,4 0-6,4 0 11,1 0 95,3-5-240,-5-8 246,5 0-6,-4-6 6,6 4-5,2 1 5,-1-1 0,3 2 0,-1 1-6,2 0-50,0 2 101,0-7-39,1 3-1,-2-6 1,2 3 5,-2 0-5,1 0 5,-2 4-6,1 1-5,0 2-33,3 0-124,1-1 56,2-1 90,0-3 5,0-2 6,8-1-5,0-2 10,7 0 1,-2 1-6,0 1 11,4-5-11,-5 6 0,3-5-5,-5 8 5,-2 0 0,2-1-6,-2 1 0,2-2-5,5-1 6,-4 3-7,5-1 7,-3 4-29,3 0 29,2-2-1,0 3 1,1 0-1,5-1 0,-7 5 6,5-3 0,-7 3 0,2 1 0,1-1-5,-2 4-29,2-1 34,-5 3 0,2 0 62,9 0-62,-5 0 0,8 1 5,-6 1 1,-1 1-1,0 1-5,-2-1 6,0 0 0,5 7 50,-3-2-23,3 6-33,-5-4 0,-3 3 0,0-1 11,-3 3 79,-1 2-12,-1 1-10,2 4-1,-2 0-17,2 1 6,-2 1-11,-2-2-39,2-1 27,-3-1 6,1-1 23,0-1-23,0 0 23,1 1 5,0 1 0,-1 1-16,2 1 16,-2 2-17,2-1 17,1 0-11,-1 1 23,1 1 5,-1-2-17,3 1 23,2 6-57,-4-7 29,4 5 5,-8-6 0,2 1-28,0 1 12,1 3 10,0-4-10,0 5-1,1-1 90,7 21-78,-3-10 11,6 13 11,-6-14-6,2 0-5,-2 0 28,0-1 11,0 0 78,4 15 2,-1-14-192,2 15 0,-4-19 0,-2 1 0,-1-7 0,-3-4 0,-3-8-984,-2-5 0,0-2 0,3-1 0,4 0 738,2 1 0,-5-4 0,-4-1 0</inkml:trace>
</inkml:ink>
</file>

<file path=xl/ink/ink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30"/>
    </inkml:context>
    <inkml:brush xml:id="br0">
      <inkml:brushProperty name="width" value="0.04286" units="cm"/>
      <inkml:brushProperty name="height" value="0.04286" units="cm"/>
      <inkml:brushProperty name="color" value="#004F8B"/>
    </inkml:brush>
  </inkml:definitions>
  <inkml:trace contextRef="#ctx0" brushRef="#br0">20 158 20901,'-11'-87'2392,"3"18"-1742,8 68 50,0 5 107,5 20-35,7 23-139,11 47-1284,-9-27 1,-1 6 894,1 20 0,-3 4-99,-4-27 1,-2 2-1,-1 0-46,-1-1 1,0-1-1,-1-1-366,-1 21 0,-1-5 267,0-16 0,0-4 0,0-9 0,0-1 0,0-5 0,0 0 0,0 5 0,0-1-133,0-1 1,0-1 132,0 48 0,6-16 0,-2-13 0,8-12 0,-6-14 1712,3-10-1712,-4-12 634,-1-8-634,-1-8 348,-2-4-926,0-3-923,-1-3-1714,0-16-358,0-18-1631,7-55 2168,-2 40 0,2-3 2820,6-18 0,0 3 0,1-6 0,2 15 0</inkml:trace>
</inkml:ink>
</file>

<file path=xl/ink/ink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31"/>
    </inkml:context>
    <inkml:brush xml:id="br0">
      <inkml:brushProperty name="width" value="0.04286" units="cm"/>
      <inkml:brushProperty name="height" value="0.04286" units="cm"/>
      <inkml:brushProperty name="color" value="#004F8B"/>
    </inkml:brush>
  </inkml:definitions>
  <inkml:trace contextRef="#ctx0" brushRef="#br0">689 23 16504,'17'-13'3557,"-4"3"-2028,-13 10-22,0 0-264,-35 82-246,-4-28-1252,1 10 0,-6 1 594,4-21 0,-2-4-73,-5 3 0,0 0-82,0-1 1,0-2 73,2-3 1,1-2-13,-30 22-94,17-12-46,19-17-21,16-8-85,13-8 0,6-3 1030,3 6-1030,11 8 129,10 14-129,16 13 0,12 11 0,5 4 0,4 4 0,2-6 0,-19-22 0,1-1 0,19 18 0,13 6 0,-31-29 0,-7-9 0,-7-5 0,-7-7 0,-5-4 0,-5-1 0,-4-4 0,-5 0 0,0-4-584,-3 2-1359,0-2-1804,2 0-1222,10-1-3696,4 0 8665,16 0 0,-16 0 0,0 0 0</inkml:trace>
</inkml:ink>
</file>

<file path=xl/ink/ink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32"/>
    </inkml:context>
    <inkml:brush xml:id="br0">
      <inkml:brushProperty name="width" value="0.04286" units="cm"/>
      <inkml:brushProperty name="height" value="0.04286" units="cm"/>
      <inkml:brushProperty name="color" value="#004F8B"/>
    </inkml:brush>
  </inkml:definitions>
  <inkml:trace contextRef="#ctx0" brushRef="#br0">882 512 23192,'-20'-66'500,"-1"0"0,-1 3 1,-5 7-103,-36 1-107,-5-2-5,-1 8 11,10 7-124,8 14-128,13 9-11,7 11-1,5 5 7,-1 18 55,-5 16 11,-6 30-407,15-14 0,1 5 362,-2 15 1,2 5-912,-2 18 0,4 4 896,7-23 1,2 1 0,2 1 23,1 2 1,2 1 0,0-1-381,2-4 1,1 0 0,1-3 468,0 20 1,2-4-159,0-13 1,0-5 115,0-11 1,0-2 0,1-2 0,1-1-118,0 1 0,2 0 0,0 4 0,2-1 0,1-3 0,0 0 0,2 9 0,1-2 0,4 15 492,0 1-492,-7-46 1631,-3-11-1671,-1-9 1032,-3-5-2319,0-10-6840,-29-89-173,-3 1 8314,0 7 0,0 2 1,0 5-1,4 16 0</inkml:trace>
</inkml:ink>
</file>

<file path=xl/ink/ink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33"/>
    </inkml:context>
    <inkml:brush xml:id="br0">
      <inkml:brushProperty name="width" value="0.04286" units="cm"/>
      <inkml:brushProperty name="height" value="0.04286" units="cm"/>
      <inkml:brushProperty name="color" value="#004F8B"/>
    </inkml:brush>
  </inkml:definitions>
  <inkml:trace contextRef="#ctx0" brushRef="#br0">8 267 15664,'-4'0'4392,"1"0"-3004,3 0-155,85 0-382,-33 2-616,10-2 1,2 0 10,9 2-190,0-2-22,-4 0-34,-4 0-325,-3 0-577,-1-2-409,4-7 213,9-7 427,5-9-105,8-2 429,-2 3 179,-3 8-45,-10 7 213,-11 9 712,-15 20 21,-12 12 214,-11 21 156,-13 7-100,-4 3-180,-6-2-67,-12-3-78,-4-8-146,-14-5-106,-2-8 215,0-10-429,3-6-77,3-10-34,6-5-101,3-5-90,4-1-207,4 0-89,1-4-320,1-9-420,1-8-263,-1-13-437,3-10 0,1-11-1114,3-13 1097,7 18 0,3-1-1673,0 0 0,3-2 3516,8-12 0,0 3 0,4-3 0,-5 13 0</inkml:trace>
</inkml:ink>
</file>

<file path=xl/ink/ink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34"/>
    </inkml:context>
    <inkml:brush xml:id="br0">
      <inkml:brushProperty name="width" value="0.04286" units="cm"/>
      <inkml:brushProperty name="height" value="0.04286" units="cm"/>
      <inkml:brushProperty name="color" value="#004F8B"/>
    </inkml:brush>
  </inkml:definitions>
  <inkml:trace contextRef="#ctx0" brushRef="#br0">0 1 18231,'5'69'956,"0"0"1,-1 0-1,1-1 1,0-1 0,-1-2-386,0 11 0,-2-3-462,2 3 1,0 1 200,-1-2 1,-1 0-67,1-5-1,-1-1-58,1-3 0,-1-2-65,0-6 1,-1-2-32,1-3 1,0-2 11,1 37 486,-1-9-587,1-14-61,-1-11 58,0-13-798,1-14-719,1-12-1919,5-9-50,10-21-1177,22-39 4519,-2-4 0,1-2 0,6-13 0,-18 27 1,1 1-1</inkml:trace>
</inkml:ink>
</file>

<file path=xl/ink/ink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35"/>
    </inkml:context>
    <inkml:brush xml:id="br0">
      <inkml:brushProperty name="width" value="0.04286" units="cm"/>
      <inkml:brushProperty name="height" value="0.04286" units="cm"/>
      <inkml:brushProperty name="color" value="#004F8B"/>
    </inkml:brush>
  </inkml:definitions>
  <inkml:trace contextRef="#ctx0" brushRef="#br0">168 993 12102,'7'0'4061,"-1"0"-2650,-6 0 1171,0 0-1932,0 2 83,0-2 556,0 1-824,2-1-39,-2 0-57,3 0-50,-3 0 1715,2 0-1973,-8 5 35,-1 5-24,-8 7-4,0 6 16,-4 6 11,1 3 22,-1 7 35,-1 8-18,3 10-28,-1 7-27,4 4-74,4 0 35,4-5-7,4-10-33,1-10-28,1-15 23,0-11-147,0-9-116,6-7 133,7-11 23,15-17-22,14-26-23,14-29-513,-24 26 0,1-6 606,2-14 0,-1-6-717,-10 18 1,-1-3-1,-1-2 712,-1-3 0,-2-1 0,0-4-25,0-12 1,-2-5 0,-2 8-392,0 0 1,-2 3 484,-1-8 0,-2 9 39,-2 18 79,-3 8 767,2 20-565,-5 13 2067,-1 15-2180,-1 26 274,0 33-155,-2 9 1,-1 16 0,-1 0-120,0-9 0,0-1 1,0 5-208,-1 3 0,0 5 0,0 0 0,-1-6 0,0-1 0,0-5 0,0-3 0,-2 14 0,2-6 0,2-17 0,2-2 0,0 7 0,1-3 0,1 24 0,0-30 0,0-2 0,0 4-567,0-16-889,4-19-1372,6-8-1020,21-40-5983,6-13 9698,13-38 1,-23 36 0,-6 5 0</inkml:trace>
</inkml:ink>
</file>

<file path=xl/ink/ink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36"/>
    </inkml:context>
    <inkml:brush xml:id="br0">
      <inkml:brushProperty name="width" value="0.04286" units="cm"/>
      <inkml:brushProperty name="height" value="0.04286" units="cm"/>
      <inkml:brushProperty name="color" value="#004F8B"/>
    </inkml:brush>
  </inkml:definitions>
  <inkml:trace contextRef="#ctx0" brushRef="#br0">1205 351 13301,'-38'-26'3063,"8"2"-1993,30 8 50,0 0-72,0-5-23,2 2 78,-2-4 79,2 1-67,-2-1-91,-12-2-317,-10 0-287,-21-4-168,-14 1 117,-14 2-10,-9 8-57,-10 8-89,-5 12-453,43 7 1,0 5 303,-1 4 1,-1 5 10,-1 10 1,1 6-9,1 5 0,2 4 11,3 6 1,4 4-46,4 3 1,6 7 7,13-4 0,4 5 1,3-2-36,-2 11 0,5-1-6,10 22 0,8-3 0,6-34 0,6-4 0,8-3 0,6-3-171,2-5 0,3-4 171,3-2 0,1-5 0,0-6 0,3-3 0,14 0 0,2-5 0,29 0 0,-34-10 0,-2-6 0,15-13 0,-2-14 0,1-14 0,1-16 0,-2-7 0,-1-4-118,-7 0-20,-23 24 1,-2 1 36,9-13-20,1 1 87,-27 31-50,-8 11-100,-1 4 811,-3 15-627,5 9 531,8 43-413,-4-11 33,4 22 34,-12-29 40,-2-10-100,-3-8-125,-1-13 0,0-5 0,0-7 0,0-1 0,0-2 0,0-9 0,0-13 0,2-20 0,4-20 0,8-15 0,9-10-813,11-1 773,4 4-21,5 12-46,-7 15-111,-6 14-152,-9 18-111,-9 10-275,-8 11-757,-1 2-380,1 2-140,6 0-1384,7 3-615,10-1-523,33 2 3587,-6-3-23,24-7 991,-17 2 89,0-6 1115,-3 6 102,-3 1 474,-6 5 2191,10 22-1786,-19-2-263,4 22-399,-28-10-45,-7-1-55,-6-3-241,-3-1-140,-5-4-202,-6-2-218,-10-1 150,-23-1-559,9-6-56,-9-4-90,20-8-67,7-3-117,4-2-119,3-8-223,0-8-862,-4-25 508,5 9 113,-1-10-202,7 21-626,1 5-343,2 3-1373,32-9-1046,6-2 4290,33-11 0,-33 16 0,-6 5 0</inkml:trace>
</inkml:ink>
</file>

<file path=xl/ink/ink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37"/>
    </inkml:context>
    <inkml:brush xml:id="br0">
      <inkml:brushProperty name="width" value="0.04286" units="cm"/>
      <inkml:brushProperty name="height" value="0.04286" units="cm"/>
      <inkml:brushProperty name="color" value="#004F8B"/>
    </inkml:brush>
  </inkml:definitions>
  <inkml:trace contextRef="#ctx0" brushRef="#br0">491 1 16420,'6'0'4263,"-1"0"-3160,-5 0 925,0 0-1418,-99 104-1308,56-41 765,-18 11 1,4 4-57,26 4-11,13-1 73,11-9-17,5-9 39,2-9 56,2-9 57,-1-9 77,1-7-83,0-6 758,-5-5-865,-13-3 97,-10 2-539,-13-5-561,-1-4-2005,4-3-448,17-24-2144,7-10 5505,23-23 0,-9 22 0,9 3 0</inkml:trace>
</inkml:ink>
</file>

<file path=xl/ink/ink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38"/>
    </inkml:context>
    <inkml:brush xml:id="br0">
      <inkml:brushProperty name="width" value="0.04286" units="cm"/>
      <inkml:brushProperty name="height" value="0.04286" units="cm"/>
      <inkml:brushProperty name="color" value="#004F8B"/>
    </inkml:brush>
  </inkml:definitions>
  <inkml:trace contextRef="#ctx0" brushRef="#br0">469 7 14034,'9'-4'5529,"-2"1"-4118,-7 3 1754,0 0-2488,-38 58-212,16-17-311,-4 4 1,0 3 57,3 16-44,4-1-16,3 1-12,6-4-6,-2-5 34,2-3-34,-2-7-100,-1-6-34,0-8-302,-2-10-359,-2-7-460,-4-8-794,-6-3-180,-3-11-1551,-8-14-5118,3-9 8764,2-9 0,15 18 0,8 7 0</inkml:trace>
</inkml:ink>
</file>

<file path=xl/ink/ink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39"/>
    </inkml:context>
    <inkml:brush xml:id="br0">
      <inkml:brushProperty name="width" value="0.04286" units="cm"/>
      <inkml:brushProperty name="height" value="0.04286" units="cm"/>
      <inkml:brushProperty name="color" value="#004F8B"/>
    </inkml:brush>
  </inkml:definitions>
  <inkml:trace contextRef="#ctx0" brushRef="#br0">38 1 23147,'-7'84'519,"-1"0"1,1 0 0,0 2 0,2 1 0,2-2-324,4-6 0,3-2 0,0-1-636,0-5 0,0-1 0,1-4 622,4 14 0,0-7-54,-1-17 1,1-5 380,8 22-246,2-11 251,2-7-335,1-12-28,-2-17-11,1-13 875,2-19-1015,9-23 0,12-39 0,-18 23 0,0-4-522,3-16 0,0-3 522,0-1 0,-2-2 0,-4 0 0,-1 0-250,0 0 0,-3 0 250,-2 9 0,-2 2 0,-1 5 0,-1 1 0,10-32 0,-6 22 0,-7 19 0,-2 19 0,-6 11 1236,0 10-1277,-2 4-8117,0 1 2450,-5 0 5708,-2 0 0,1 0 0,0 0 0</inkml:trace>
</inkml:ink>
</file>

<file path=xl/ink/ink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40"/>
    </inkml:context>
    <inkml:brush xml:id="br0">
      <inkml:brushProperty name="width" value="0.04286" units="cm"/>
      <inkml:brushProperty name="height" value="0.04286" units="cm"/>
      <inkml:brushProperty name="color" value="#004F8B"/>
    </inkml:brush>
  </inkml:definitions>
  <inkml:trace contextRef="#ctx0" brushRef="#br0">258 11 16751,'0'-6'3579,"0"2"-2638,0 4-5,0 0-113,-55 76-151,21-26-598,-4 6 1,0 2 284,2 10-152,8-8-124,10-10-167,10-13-84,5-15-33,9-11 66,10-8 135,10-3 255,11-7-250,-1 0 6,2-3 141,-15 6 156,1 11-73,-13 9-134,3 11-101,-1 5-101,1 0-252,-4-5-2044,1 2 756,-4-11-113,1 6-967,0-3-265,5 11-918,0 2 3904,5 3 0,-10-17 0,-1-7 0</inkml:trace>
</inkml:ink>
</file>

<file path=xl/ink/ink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41"/>
    </inkml:context>
    <inkml:brush xml:id="br0">
      <inkml:brushProperty name="width" value="0.04286" units="cm"/>
      <inkml:brushProperty name="height" value="0.04286" units="cm"/>
      <inkml:brushProperty name="color" value="#004F8B"/>
    </inkml:brush>
  </inkml:definitions>
  <inkml:trace contextRef="#ctx0" brushRef="#br0">1 1 16527,'7'0'4122,"-1"0"-3349,-3 43 0,-4 21 728,1 19-2592,1 10 0,-1 6 1646,1-26 0,-2-2-49,1 9 1,0 0-63,1 1 0,-2-1-189,0-6 0,0-1-84,0 1 1,1-1-172,-2-11 0,1-2 266,1-3 0,0-1-266,0 35 0,0-18 0,0-21 0,0-14 0,0-17 1716,1-9-2344,3-8 173,2-4-1489,6-10-1373,6-13-481,13-30 3798,-4 6 0,-1 0 0,4-6 0,5-11 0</inkml:trace>
</inkml:ink>
</file>

<file path=xl/ink/ink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42"/>
    </inkml:context>
    <inkml:brush xml:id="br0">
      <inkml:brushProperty name="width" value="0.04286" units="cm"/>
      <inkml:brushProperty name="height" value="0.04286" units="cm"/>
      <inkml:brushProperty name="color" value="#004F8B"/>
    </inkml:brush>
  </inkml:definitions>
  <inkml:trace contextRef="#ctx0" brushRef="#br0">27 1 21567,'-2'81'1116,"1"0"1,-1-6 0,0-5-495,-4 19-325,0-10-297,1-11-17,4-14-818,-1-17-1119,2-19-1194,8-21-2179,8-25 5327,12-20 0,-9 15 0,-3 4 0</inkml:trace>
</inkml:ink>
</file>

<file path=xl/ink/ink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43"/>
    </inkml:context>
    <inkml:brush xml:id="br0">
      <inkml:brushProperty name="width" value="0.04286" units="cm"/>
      <inkml:brushProperty name="height" value="0.04286" units="cm"/>
      <inkml:brushProperty name="color" value="#004F8B"/>
    </inkml:brush>
  </inkml:definitions>
  <inkml:trace contextRef="#ctx0" brushRef="#br0">44 1098 19496,'-8'79'944,"-1"1"1,1-7 0,1-5-346,1 6-95,2-9-202,3-13-173,1-15 28,1-14-129,10-13-28,8-9-56,16-22-39,13-17 61,10-29-291,-25 25 0,-1-3 328,1-6 0,-1-3-399,0-5 1,-1-3 395,-3-8 0,-1-4 0,-2-8 0,-2-3-779,-2-4 1,-3-1 772,-2-1 0,-2 2 6,-3 9 0,-2 5-8,-2 13 1,-1 3 13,2-34 56,-1 23 478,-2 19-384,-2 14 841,-1 20-639,-2 10 1848,-2 27-1695,-7 31-170,1-1 1,-1 9-725,-6 24 0,0 7 551,3-19 0,0 3 0,0 0-617,-1 4 0,0 0 0,0-1 566,2-6 1,0 0-1,1-5 17,-2 13 1,1-4-376,1 0 0,2-5 241,1 20-126,3-36 0,2-2 126,0 9 0,2-11-147,0-20 554,0-14-1482,0-9 1058,5-6-3321,8-16 13,15-20 3325,26-42 0,-24 32 0,7-10 0</inkml:trace>
</inkml:ink>
</file>

<file path=xl/ink/ink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44"/>
    </inkml:context>
    <inkml:brush xml:id="br0">
      <inkml:brushProperty name="width" value="0.04286" units="cm"/>
      <inkml:brushProperty name="height" value="0.04286" units="cm"/>
      <inkml:brushProperty name="color" value="#004F8B"/>
    </inkml:brush>
  </inkml:definitions>
  <inkml:trace contextRef="#ctx0" brushRef="#br0">175 0 23814,'-37'73'569,"1"1"1,3-7-1,6-7-429,6-4-140,9-11-84,5-16-107,6-13-139,2-10 72,10-4 23,7-7 157,7-3 72,3-3-33,-5 1 39,-4 5 50,-7 4 34,-2 13-84,-3 2-218,-2 15-476,0-2-1038,-2-3-300,2-8-1755,3-8-481,2-10 4268,5-10 0,-7 3 0,0-1 0</inkml:trace>
</inkml:ink>
</file>

<file path=xl/ink/ink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45"/>
    </inkml:context>
    <inkml:brush xml:id="br0">
      <inkml:brushProperty name="width" value="0.04286" units="cm"/>
      <inkml:brushProperty name="height" value="0.04286" units="cm"/>
      <inkml:brushProperty name="color" value="#004F8B"/>
    </inkml:brush>
  </inkml:definitions>
  <inkml:trace contextRef="#ctx0" brushRef="#br0">111 0 23237,'-2'91'855,"0"1"0,-1-1 0,-1-3-522,-2-18 1,0-1-1475,0 4 1,0 0 1341,-1-1 1,1 0-57,1-6 1,1-1 170,-1-6 1,0-1-239,0 37-78,2-17 438,1-19-796,2-16-566,0-18-790,0-12 132,0-8-1885,-1-24-5422,-5-12 8889,-5-21 0,3 20 0,1 5 0</inkml:trace>
</inkml:ink>
</file>

<file path=xl/ink/ink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46"/>
    </inkml:context>
    <inkml:brush xml:id="br0">
      <inkml:brushProperty name="width" value="0.04286" units="cm"/>
      <inkml:brushProperty name="height" value="0.04286" units="cm"/>
      <inkml:brushProperty name="color" value="#004F8B"/>
    </inkml:brush>
  </inkml:definitions>
  <inkml:trace contextRef="#ctx0" brushRef="#br0">4 54 17322,'-2'0'4307,"0"0"-2677,2 0-1182,97 26-162,-46-14-227,13 3 0,2 0-59,-9-6-112,-4-6-751,-4 0-1002,-8-3-1115,-1-6-1786,1-16-382,-1-7 5148,0-13 0,-19 21 0,-6 4 0</inkml:trace>
</inkml:ink>
</file>

<file path=xl/ink/ink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47"/>
    </inkml:context>
    <inkml:brush xml:id="br0">
      <inkml:brushProperty name="width" value="0.04286" units="cm"/>
      <inkml:brushProperty name="height" value="0.04286" units="cm"/>
      <inkml:brushProperty name="color" value="#004F8B"/>
    </inkml:brush>
  </inkml:definitions>
  <inkml:trace contextRef="#ctx0" brushRef="#br0">1 1 12180,'7'0'7932,"2"80"-6829,-8-30-616,0 8 1,1 3 268,-2 4-319,0-1-253,0-9-184,0-7-313,0-10-1010,0-10-754,0-14-3877,4-7 5954,6-7 0,-3 0 0,2 0 0</inkml:trace>
</inkml:ink>
</file>

<file path=xl/ink/ink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48"/>
    </inkml:context>
    <inkml:brush xml:id="br0">
      <inkml:brushProperty name="width" value="0.04286" units="cm"/>
      <inkml:brushProperty name="height" value="0.04286" units="cm"/>
      <inkml:brushProperty name="color" value="#004F8B"/>
    </inkml:brush>
  </inkml:definitions>
  <inkml:trace contextRef="#ctx0" brushRef="#br0">235 315 22587,'-36'56'612,"0"1"1,4-5-1,0-13-421,-3-27-191,6-6-101,9-4-241,10-14-184,6-12-73,10-18 5,11-13 218,11-7 225,14-2 100,3 2 51,1 5 0,0 8 0,-5 9 6,-4 10 100,-4 9 30,-6 9 37,-2 5-72,-4 6 168,-2 7-34,-3 10 168,-2 13 68,-6 17-18,-3 12-106,-3 7-44,-2 6 10,0-7-178,0-6-96,0-7-213,5-23-139,6-7-96,12-19 101,10-16-112,14-4-196,31-26 616,-18 15 11,11 1 196,-36 20 62,-9 13 17,-7 11-90,-4 10-196,-5 11-34,-4 1-330,-2-2-649,-3-6-545,-1-8-1455,0-9 3013,-12-7 0,9-4 0,-9-2 0</inkml:trace>
</inkml:ink>
</file>

<file path=xl/ink/ink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49"/>
    </inkml:context>
    <inkml:brush xml:id="br0">
      <inkml:brushProperty name="width" value="0.04286" units="cm"/>
      <inkml:brushProperty name="height" value="0.04286" units="cm"/>
      <inkml:brushProperty name="color" value="#004F8B"/>
    </inkml:brush>
  </inkml:definitions>
  <inkml:trace contextRef="#ctx0" brushRef="#br0">306 14 20240,'0'-7'2583,"0"1"-1766,0 16 113,-9 19-6,-8 29-151,-16 30-1046,10-32 1,-1 2 513,-2 6 0,-1 2-104,-1 3 0,1-1-48,3-2 1,2-1-14,6-4 0,2-1-34,4-8 0,4-2 355,9 35-257,21-17 22,20-14 24,24-14-186,15-14-687,8-12 687,6-8-229,-34-8 0,-1-2 229,26-5 0,11-5 783,-54 1-857,-12 1-436,-13 4-582,-9-3-296,-6-3 1388,-3-68 0,-2 54 0,0-46 0</inkml:trace>
</inkml:ink>
</file>

<file path=xl/ink/ink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50"/>
    </inkml:context>
    <inkml:brush xml:id="br0">
      <inkml:brushProperty name="width" value="0.04286" units="cm"/>
      <inkml:brushProperty name="height" value="0.04286" units="cm"/>
      <inkml:brushProperty name="color" value="#004F8B"/>
    </inkml:brush>
  </inkml:definitions>
  <inkml:trace contextRef="#ctx0" brushRef="#br0">1 1 18868,'65'29'862,"1"1"1,-5-2-1,-6-9-374,-5-19-101,-4-8 162,-11-4 151,-13-8-28,-11 0-146,-13 3-302,-18 2 90,-12 8-107,-18 3 40,-2 14-12,2 12-11,8 17-95,13 12-6,13 2-5,9 1-40,6-4-39,10-6-39,5-6-101,11-8-235,4-6-308,4-6-331,1-8-419,4-3-757,2-6-1731,6-19-2010,-3-7 5892,0-20 0,-21 18 0,-7 5 0</inkml:trace>
</inkml:ink>
</file>

<file path=xl/ink/ink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51"/>
    </inkml:context>
    <inkml:brush xml:id="br0">
      <inkml:brushProperty name="width" value="0.04286" units="cm"/>
      <inkml:brushProperty name="height" value="0.04286" units="cm"/>
      <inkml:brushProperty name="color" value="#004F8B"/>
    </inkml:brush>
  </inkml:definitions>
  <inkml:trace contextRef="#ctx0" brushRef="#br0">1 0 19546,'22'84'1519,"-1"0"1,-1-1 0,-3 0-943,-6-13 0,-4-1-890,0 2 0,-2 0 615,0 0 1,-2-1-149,0-6 0,-1 0-79,-1-5 1,0-2-76,1 42-22,-1-18 130,0-18-1155,0-21-355,-1-18-1701,0-12-1742,-4-36-370,-9-13 5409,-11-32 0,8 30 1,-1 3-1</inkml:trace>
</inkml:ink>
</file>

<file path=xl/ink/ink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52"/>
    </inkml:context>
    <inkml:brush xml:id="br0">
      <inkml:brushProperty name="width" value="0.04286" units="cm"/>
      <inkml:brushProperty name="height" value="0.04286" units="cm"/>
      <inkml:brushProperty name="color" value="#004F8B"/>
    </inkml:brush>
  </inkml:definitions>
  <inkml:trace contextRef="#ctx0" brushRef="#br0">1 0 19239,'76'9'690,"1"-1"1,-5 0 0,-8-1-439,3 3-233,-1-2-411,-3-4-1242,0-1-2371,3-3-1047,-6 0 5052,0 0 1,-30 0 0,-9 0 0</inkml:trace>
</inkml:ink>
</file>

<file path=xl/ink/ink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53"/>
    </inkml:context>
    <inkml:brush xml:id="br0">
      <inkml:brushProperty name="width" value="0.04286" units="cm"/>
      <inkml:brushProperty name="height" value="0.04286" units="cm"/>
      <inkml:brushProperty name="color" value="#004F8B"/>
    </inkml:brush>
  </inkml:definitions>
  <inkml:trace contextRef="#ctx0" brushRef="#br0">0 10 16476,'19'-5'4649,"-4"0"-2811,-3 102-276,-5-22-1340,2 6 1,-1 5 323,-2-24 0,-2-1-639,2 3 1,-1 0 352,-1-1 1,0-2 2,0-2 1,-1-1-171,-1-3 0,-1-3-93,1 42 0,-2-14 0,0-14 0,0-18 0,1-13 379,1-13-504,0-12 426,-1-6-1321,1-4-575,0-13-1597,4-14 246,5-25-1759,20-38 239,-13 41 0,2-1 4466,7-11 0,0 5 0,3-8 0,-7 18 0</inkml:trace>
</inkml:ink>
</file>

<file path=xl/ink/ink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54"/>
    </inkml:context>
    <inkml:brush xml:id="br0">
      <inkml:brushProperty name="width" value="0.04286" units="cm"/>
      <inkml:brushProperty name="height" value="0.04286" units="cm"/>
      <inkml:brushProperty name="color" value="#004F8B"/>
    </inkml:brush>
  </inkml:definitions>
  <inkml:trace contextRef="#ctx0" brushRef="#br0">569 0 22173,'-71'49'1038,"-1"0"0,4-1 0,5-2-727,20-11 0,3-1-23,2 0 1,3 0 91,-24 30-144,17-5-85,19-11-50,12-6-12,8-7-5,13-7 51,11-3-18,14-3-38,12-2-40,7-3 22,3 1-21,0-5-40,-4-1-6,-7-1 6,-11-3-106,-9-2-258,-9-1-264,-5-3-396,-3 1-1984,13-3 274,6 2 2734,29-10 0,-29 6 0,6-5 0</inkml:trace>
</inkml:ink>
</file>

<file path=xl/ink/ink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55"/>
    </inkml:context>
    <inkml:brush xml:id="br0">
      <inkml:brushProperty name="width" value="0.04286" units="cm"/>
      <inkml:brushProperty name="height" value="0.04286" units="cm"/>
      <inkml:brushProperty name="color" value="#004F8B"/>
    </inkml:brush>
  </inkml:definitions>
  <inkml:trace contextRef="#ctx0" brushRef="#br0">1 1 16588,'13'9'3927,"-3"-2"-2987,-10-7-228,88 30-381,-47-17-281,14 5 1,0-1-51,-16-8-420,-9-5-477,-7-1-587,-12-3-3373,-11-4-3146,-20-9 8003,-14-4 0,10 3 0,1 5 0</inkml:trace>
</inkml:ink>
</file>

<file path=xl/ink/ink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56"/>
    </inkml:context>
    <inkml:brush xml:id="br0">
      <inkml:brushProperty name="width" value="0.04286" units="cm"/>
      <inkml:brushProperty name="height" value="0.04286" units="cm"/>
      <inkml:brushProperty name="color" value="#004F8B"/>
    </inkml:brush>
  </inkml:definitions>
  <inkml:trace contextRef="#ctx0" brushRef="#br0">188 0 12743,'-52'62'2534,"0"-1"1,-31 37-642,83-98-829,0 0-319,134 40-785,-74-24 107,24 7 0,-1-1-67,-29-13-135,-6-5-919,-13-1 12,-10-3-1966,-7 0-2279,-4-1 5287,-3-6 0,-4 4 0,-2-3 0</inkml:trace>
</inkml:ink>
</file>

<file path=xl/ink/ink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57"/>
    </inkml:context>
    <inkml:brush xml:id="br0">
      <inkml:brushProperty name="width" value="0.04286" units="cm"/>
      <inkml:brushProperty name="height" value="0.04286" units="cm"/>
      <inkml:brushProperty name="color" value="#004F8B"/>
    </inkml:brush>
  </inkml:definitions>
  <inkml:trace contextRef="#ctx0" brushRef="#br0">121 17 22884,'12'-7'846,"7"1"-801,16 4-12,7 1-27,8 1 44,-1 0-11,-2 0 146,-10 4 17,-10 3 16,-11 7-78,-9 4 6,-4 5 55,-5 7-49,-7 6-52,-4 4-55,-5 2-45,3 0-11,5-2-79,5-5-106,3 0 90,10-4 56,4 6 38,8 4 12,2 7 0,-5 7 0,-7 2 124,-5 3 44,-16-1 163,-9-4-7,-19-5-44,-10-5 56,-33 5-268,23-16-63,-16 2-5,38-21-50,8-3-370,10-5-1395,0-1 124,8 1-1004,-4 7 2695,5 11 0,5-10 0,0 3 0</inkml:trace>
</inkml:ink>
</file>

<file path=xl/ink/ink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58"/>
    </inkml:context>
    <inkml:brush xml:id="br0">
      <inkml:brushProperty name="width" value="0.04286" units="cm"/>
      <inkml:brushProperty name="height" value="0.04286" units="cm"/>
    </inkml:brush>
  </inkml:definitions>
  <inkml:trace contextRef="#ctx0" brushRef="#br0">1849 34 16168,'0'-11'3624,"0"2"-2560,0 9 1670,0 0-2029,0-6-44,0 4-67,0-4-39,0 6-85,0 0-55,0 8 206,-8 17-78,-6 24-26,-16 30-517,9-29 0,-1 2-609,-6 6 0,-2 2 609,-5 5 0,-2 0 0,-5 2 0,-3 0-395,-3 1 1,-3-2 394,-5 0 0,-2-1 0,-2-4 0,-2-2 0,0-3 0,-6-3 0,7-12 0,-6-1 0,3-4 0,-9 3 0,-2-5 0,12-8 0,-4-1 0,5-5 0,-2-8 0,3-4 0,2-2 0,2-3 0,-40-1 0,3-35 0,41 1 0,8-36 0,36 4 0,10-10 0,17-3 0,12 1 0,19 6 0,11 8 0,13 12-648,9 8 648,-34 26 0,3 4 0,3 2 0,3 3 254,4 2 0,3 2-254,3 6 0,1 3 0,2 5 0,0 5 0,2 4 0,-1 6 0,-1 4 0,-1 5 0,-3 0 0,-1 4 0,15 17 0,-4 4 0,-22-17 0,-3 0 0,8 14 0,-5-2 0,1 13 539,-15-7-539,-7-7 0,-9-7 0,-4-7 0,-6-7 0,-1-8 737,-3-2-737,-4-13 598,-2-1-598,-4-9 273,0 0-273,0 1 0,0-1 0,2 3 0,-2 1 0,3 1 0,-1 2 0,2-1 0,-1 1 0,0-3 0,-1-1 0,0-3 0,-2 0-836,0-12-5941,9-46-247,2 0 7024,13-37 0,-12 55 0,0 9 0</inkml:trace>
  <inkml:trace contextRef="#ctx0" brushRef="#br0" timeOffset="1">2674 625 22991,'-13'-9'2184,"2"1"-1579,11 8-28,0 0-73,0-1-73,0 1 948,0-2-1379,0 1 0,0-1 0,0 0 0,0-1 0,3 1 0,6 0 0,6-1 0,11 1 0,8 1 0,12-2 0,9 2 0,8 0 0,7 1 0,0 0 0,1 1 0,-7 4 0,-7 1 0,-9 0 0,-9 1 0,-9-4 0,-4 2 0,-9-2 0,-2 1 0,-8-2 0,-2-1 0,-2 1 0,-2-2 0,0 2-769,-1-2-894,0 2-1098,-11 2 212,-11 4 511,-18 4-869,-14 5 1114,-11 5 51,-15 9 1530,25-9 1,2 0-1,-5 3 1,-6 3 0</inkml:trace>
  <inkml:trace contextRef="#ctx0" brushRef="#br0" timeOffset="2">2654 943 25337,'82'0'3334,"-1"0"-3334,-17 1 0,1 1 0,-5 3 0,-3-1 0,-2 2 0,-4-2 0,0 0 0,-6 0 0,-1-2 0,-6-1 0,-4 1 0,-7-2 0,-8 2 0,-5-2 0,-8 0 0,-2 0 0,-3 0-1368,-1 0-1416,-9 0-940,-11 0 3724,-27 4 0,20-3 0,-6 3 0</inkml:trace>
</inkml:ink>
</file>

<file path=xl/ink/ink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61"/>
    </inkml:context>
    <inkml:brush xml:id="br0">
      <inkml:brushProperty name="width" value="0.08571" units="cm"/>
      <inkml:brushProperty name="height" value="0.08571" units="cm"/>
      <inkml:brushProperty name="color" value="#008C3A"/>
    </inkml:brush>
  </inkml:definitions>
  <inkml:trace contextRef="#ctx0" brushRef="#br0">2246 1909 15916,'15'13'2481,"-3"-3"-1634,-12-10 1213,0 0-1601,3 0-49,-1 0-12,3 0 33,-1 0 39,-1-1-16,-1-3-51,3-1 17,0-3-28,6-5-11,9-7-73,11-12-72,10-11-18,11-14 62,8-12-597,-27 30 0,2-2 440,2-3 0,0-2-20,3-4 1,0-2-3,2-2 0,-1-1 8,0-3 0,0-1-19,-2 2 0,-2 0 2,-3 1 0,-2 0-134,-3 4 0,-3 0 95,-3 4 1,-3 1 47,13-43-23,-6 6 1,-14 29 0,-2 0-79,7-24 0,1-16 0,-8 40 0,-1 7 0,-1 6 0,-1 5 0,-1 7 868,1-1-868,-2 13 276,-1-1-276,-4 10 0,-1 4 0,0 2 0,0 1 0,0 8 0,8 12 0,9 20 0,23 39 0,-10-20 0,3 7-745,10 19 0,4 6 745,-13-21 0,2 3 0,0-1 0,0 1 0,0 0 0,0-1 0,-3-4 0,-1-2 0,0-3 0,7 14 0,-2-5 0,-6-13 0,-1-3-135,-2-7 1,0-2 134,0-1 0,1-1 0,2 3 0,1 2 0,10 12 0,-1 0 0,-11-17 0,-2-2 0,5 7 0,-4-4 0,-2-4 0,-12-11 0,-5-13 0,-5-6 1443,-3-5-1443,-1-3 316,-1-1-2205,0 1-3018,-14-2-2693,-7 3 7600,-20 2 0,18-2 0,0 1 0</inkml:trace>
  <inkml:trace contextRef="#ctx0" brushRef="#br0" timeOffset="1">992 3232 23332,'4'-5'807,"-1"-1"-639,2-2-84,5-7-17,7-7 39,8-10 12,11-6 50,8-8-39,7-5 5,8-3 0,4-4-662,3-3 663,0-1 0,-3-1-177,-5 1 170,-9 2-4,-7 1-46,-6 6-28,3-20-16,-8 21-34,4-14 6,-10 23 5,-3 3 22,0 1 35,0-2 605,-7 14-662,-2 0 200,-9 15-206,-2 4 1,1 4-1,-2 1 1384,0 3-1389,1 0 0,1 0 6,1-3-1,4 0 29,0-4-28,4 0-6,1 1 5,0-1-5,-1-1 11,0 1-11,1 0 6,-4 1-6,1 4 6,-6-1 5,0 3-6,-4 0 107,2 0-100,4 0 172,5 7 35,12 10 51,9 21-270,15 19 0,-19-17 0,1 3-285,4 7 1,2 2 284,0 7 0,1 2-431,1 3 0,1 1 431,-2-1 0,1 1 0,-3-3 0,0 0 0,-2-5 0,-2-1 0,-2-5 0,-1-1 0,18 35-60,-6-13 60,-8-15 0,-8-14 0,-6-10 514,-6-15-514,-7-8 906,-2-8-906,-2-2 71,3 0-71,-2 0 0,2 0-214,-2-3-1332,4-4-2531,16-17 4077,27-24 0,-20 20 0,11-9 0</inkml:trace>
  <inkml:trace contextRef="#ctx0" brushRef="#br0" timeOffset="2">3629 3172 16174,'-2'4'3002,"0"-1"673,2-3-3267,0-5-94,0-3 56,6-10-18,8-11 24,10-9-35,11-11-10,9-11 11,9-5-258,8-12 61,-28 36 1,0 0-62,3-4 0,-1 0-28,1-3 0,-2 0-37,2 0 1,-2-1 5,-4 2 0,0 0 20,20-38-39,-9 13 39,-12 16 5,-9 17 0,-7 15-10,-6 11 10,-4 8-5,-1 4 946,-2 1-828,3 7 10,2 1-10,8 10-29,5 3 153,7 9-287,8 12 0,8 10 0,10 12-840,10 9 840,-29-33 0,1 1 0,4 3 0,0 0 0,1 1 0,-1-1 0,1 2 0,-1 0 0,-1-2 0,-1-1 0,-2-1 0,-1 0-167,24 35 167,-7-7 0,-10-8 0,0 12 0,-16-27 0,-1 6 0,-15-33 825,-4-7-825,0-8-1102,-1-2-2135,0-3-1121,0 0 4358,-16-14 0,11 11 0,-11-10 0</inkml:trace>
  <inkml:trace contextRef="#ctx0" brushRef="#br0" timeOffset="3">804 3662 26394,'0'-2'48,"5"-20"-42,-1 7 82,-1 3-38,-1 7 1,0 2 83,-2 3-128,1 0-1,2 0 1,3 0 28,0 0-29,1-1-5,-2 0-45,2 0-16,-2 1 61,3 0 39,4 6 73,5 7 6,7 12 83,8 14 68,7 12 17,8 16-406,-19-26 1,0 2 262,2 4 0,2 1 33,2 6 1,1 1-177,-1 0 0,2 2 0,12 23 0,1-1 0,-15-22 0,0-1 0,7 13 0,-3-4 0,3 3-142,-9-14 142,-8-15 0,-9-12 0,-4-10 0,-7-7 0,1-7 517,-5-2-580,1-1-862,-1-13-1674,0-7-1092,2-30-2336,7-4 6027,6-11 0,-4 29 0,0 10 0</inkml:trace>
  <inkml:trace contextRef="#ctx0" brushRef="#br0" timeOffset="4">2300 4619 13435,'-5'2'3271,"0"0"381,5-2-2975,-7 3-212,5-3-185,-6 3-101,8-9-33,0-4 112,3-10-11,2-10-51,7-10-28,5-10 17,4-14 27,7-5-38,1-7-45,10-5-6,0-1-5,5 2 27,-1 1-10,-2 7-29,-4 4 17,-5 7-22,-3 5-17,-12 23 129</inkml:trace>
  <inkml:trace contextRef="#ctx0" brushRef="#br0" timeOffset="5">2778 3486 25381,'7'-18'119,"-3"2"10,0 5-56,-3 3-12,0 1-61,-1-1 0,0-1 6,0-4-6,0 6 11,0-3 95,0 8 113,0 1-6,0 13 156,6 7-10,6 22-46,2-3-93</inkml:trace>
  <inkml:trace contextRef="#ctx0" brushRef="#br0" timeOffset="6">3469 4405 13586,'0'15'3932,"0"-3"-2902,0-12 1144,0 0-1788,0-16 73,0-2 34,0-19-66,2-3-19,0-8-77,1-6-79,0-5-135,2-8-27,2-3 39,2-7 39,3-3-17,1-1 0,2-1-22,4 5 0,0 2 5,0 9-16,-2 7-1,-2 10 7,-5 9-12,0 8 56,-2 6-129,-4 10-39,2 3 0,-5 10 5,2 2 802,-3 1-627,3 0-40,-2 0 56,3 0 28,1 0 5,5 0-78,3 0 6,0 0 22,1 0-39,-1 0-28,2 0-28,1 0 0,-1-2 6,-1-1 11,-3-1-6,-4 1 6,-2 1-34,-2 2-28,-2 0-22,5 5 102,3 15-119,9 19 0,8 32 0,-10-24 0,0 4 0,2 9 0,0 2-391,0 6 1,-1 2 390,2 1 0,-1-1 0,-1-1 0,-1-1 0,1-6 0,1-1 0,-2-6 0,-1-2 0,15 37 0,-1-15 0,-5-16 0,-2-14 0,-6-13 0,-5-14 0,-6-7 0,0-7 781,-5-3-781,2-1 0,-1 0-533,3 0-1147,2-7-2291,9-17 3971,12-28 0,-12 20 0,5-7 0</inkml:trace>
  <inkml:trace contextRef="#ctx0" brushRef="#br0" timeOffset="7">5435 3415 26106,'5'-4'55,"5"-4"1,0-2 11,3 0-5,-2 1 78,-1 2 123,-2 4 11,-1 2 6,3 7-39,2 13 375,17 48-274,-6 2-376,-5-17 1,0 3 33,6 37 0,-10-42 0,-1 0 0,0 2 0,0 0 0,0 1 0,1 0 0,-1-2 0,1 1 0,4 16 0,1-1 0,-4-18 0,-1-2 0,3 10 0,0-3 0,5 6 0,-5-15 0,0-10 0,-7-11 0,0-10 0,-5-7 0,0-4 236,0-3-837,2 0-474,1-6-925,3-7-1786,-1-20 3786,-3-26 0,-2 24 0,-4-6 0</inkml:trace>
</inkml:ink>
</file>

<file path=xl/ink/ink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69"/>
    </inkml:context>
    <inkml:brush xml:id="br0">
      <inkml:brushProperty name="width" value="0.2" units="cm"/>
      <inkml:brushProperty name="height" value="0.4" units="cm"/>
      <inkml:brushProperty name="color" value="#FF40FF"/>
      <inkml:brushProperty name="tip" value="rectangle"/>
      <inkml:brushProperty name="rasterOp" value="maskPen"/>
    </inkml:brush>
  </inkml:definitions>
  <inkml:trace contextRef="#ctx0" brushRef="#br0">0 1792 17760,'37'-9'983,"2"1"0,1-2 0,7 0 0,7-2 0,6 0 0,9-2 0,6-2 0,12-2 0,6-2-492,-42 10 1,2 0-1,1-2 1,1 1-1,3 0 1,1 1-1,1 0 1,0 0-155,1 1 1,0 1-249,0 2 1,-1 1-3,-1-1 0,-2 2-20,1 0 0,-1 1 14,0 0 1,0 0 4,1-1 1,1 1-11,2-1 0,2 0-9,2-1 0,1 0-25,3-2 0,1-1 0,1-1 0,1-1-9,1 0 1,0-2 5,-2 0 1,4-1 3,-6 1 0,4-1 1,-3 0-44,12-2 0,0 0 0,-10 1 0,3 1 0,-4 0 0,7-1 0,-3 1 0,3 0 0,0 1 0,0-1 0,1 1 0,-2 1 0,0 0 0,0 0 0,-1 0 0,-1 2 0,-1 0 0,-1-1 0,-1 0 0,-1 1 0,-1-1 0,-1 1 0,-1-2 0,1 1 0,0 0 0,-1 0 0,1 0 0,2 0 0,0 0 0,2 0 0,1 0 0,0 1 0,1 0 0,2-1 0,1 1 0,0 2 0,0-1 0,0 1 0,1-1 0,0 2 0,1-1 0,-2 1 0,0 0 0,0-1 0,-1 0 0,-2 1 0,0-1 0,-4-1 0,0 0 0,-3 1 0,1-1 0,27-4 0,0 0 0,-23 3 0,1 1 0,20-3 0,-2 1 0,-26 4 0,-3 2 0,-1 0 0,-1 1 0,0 1 0,1 1 0,-2 0 0,-1 0 0,1 1 0,2 0 0,23 2 0,1-1 0,-21 1 0,0 0 0,19 1 0,-2 1 0,-25-1 0,-3 0 0,1 1 0,0-1 0,0 0 0,-1-1 0,0 1 0,1-1 0,0 0 0,0-1 0,-2 0 0,1 0 0,1 1 0,0-1 0,-2 0 0,0-1 0,0 0 0,0 1 0,0-1 0,0 0 0,-1 0 0,1 0 0,0-1 0,1-1 0,-1-1 0,1-1 0,0 0 0,1-2 0,-2 0 0,1-1 0,-1 0 0,1 0 0,-2 1 0,1-1 0,-1 0 0,0 1 0,-1 0 0,0 0 0,49-7 0,-3 1 0,1-2 0,-4 0 0,2-2 0,-4 0 0,3-1 0,-3 2 0,-24 4 0,1 1 0,-17 3 0,0 1 0,17-3 0,-1 0 0,27-1 0,2 0 0,-2-1 0,2 0 0,-3-2 0,-31 6 0,1 1 0,31-6 0,-34 6 0,-2 0 0,21-4 0,0 2 0,1-4 0,-2 2 0,0-3 0,0 1 0,-1 0 0,-23 4 0,1 0 0,27-4 0,-28 3 0,-1 1 0,20-4 0,0-2 0,4 2 0,-1-5 0,4 2 0,-1 1 0,2 0 0,-2 5 0,-2 1 0,-24 4 0,0 1 0,27 1 0,20-2 0,-32 3 0,-2-2 0,1 2 0,31-3 0,-23 1 0,21 1 0,-32-1 0,-5 1 0,3-1 0,-5-4 0,3 0 0,-2-3 0,2 0 0,1 0 0,0 2 0,0-2 0,2 3 0,0-3 0,3 3 0,2-1 0,4 2 0,2-1 0,2 0 0,-1-1 0,-24 3 0,1 0 0,26-5 0,19 0 0,-34 0 0,-4 3 0,-1-1 0,-3 1 0,0 0 0,0 1 0,0 0 0,2 2 0,0 0 0,-2 2 0,1 1 0,-3 1 0,1 0 0,-2-2 0,1 2 0,-1-3 0,1 1 0,-3-1 0,0 0 0,-3 1 0,-3 0 0,-2 2 0,-4 0 0,-2 0 0,-3 0 0,11 0 0,-10 2 0,6 0 0,-12 1 0,-2 0 0,-1 1 0,-3 0 0,-1 0 0,-3 1 0,0-2 0,5 2 0,-7-3 0,6 3 0,-11-5 0,0 3 0,-3-3 0,2 3 0,-2-1 0,3 2 0,-2-1 0,0 0-984,-3 5 0,6-3 656,-5 1 0,5-5 0</inkml:trace>
</inkml:ink>
</file>

<file path=xl/ink/ink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70"/>
    </inkml:context>
    <inkml:brush xml:id="br0">
      <inkml:brushProperty name="width" value="0.08571" units="cm"/>
      <inkml:brushProperty name="height" value="0.08571" units="cm"/>
      <inkml:brushProperty name="color" value="#E71224"/>
    </inkml:brush>
  </inkml:definitions>
  <inkml:trace contextRef="#ctx0" brushRef="#br0">549 622 22996,'-82'-38'2123,"17"6"-1652,65 27-18,0-2-117,4 1-89,12-6 61,19-6-62,21-7-106,21-6-56,13-1-25,-41 17 0,1 0-126,1 3 1,0 2 147,0 2 0,-1 1 37,44 1 5,-6 12 73,-12 16 39,-11 22-55,-17 22-180,-17 19 0,-15 12 0,-17-43 0,-6 1-236,-6 3 1,-6 0 235,-7 2 0,-6-1-427,-10 0 0,-5-1 427,-2-1 0,-7-1 0,-1-8 0,-6-1 0,2-3 0,-8 3 0,-2-3 0,10-8 0,-3 0 0,4-8 0,-2-7 0,3-6 0,4-3 0,0-5 0,-44-13 0,13-25 0,16-24 0,36-3 0,6-7 0,11 13 0,4-2-192,-2-20 1,7 1 191,13 17 0,6 3 0,0 0 0,4 2 0,6 3 0,4 2 0,28-34 410,0 16-2304,16 8 992,-19 27-2262,12 6-533,-9 26 3697,19 30 0,-30-20 0,4 19 0</inkml:trace>
  <inkml:trace contextRef="#ctx0" brushRef="#br0" timeOffset="1">2073 575 21187,'62'-5'771,"-1"-1"0,-2 1 0,-6 1-116,7 6 107,1 13-22,-4 12-85,-7 24 23,-11 12-275,-16 16-56,-10 7 6,-20 6-420,-21-2 286,-23-4-219,15-46 0,-3-2 0,-5-2 0,-1-3 0,-6-2 0,0-2 0,0-4 0,-1-3 0,1-3 0,0-3 0,-41 3 0,12-10 0,16-17 0,12-15 0,17-17 13,10-18-13,13-7 0,6-7 0,6-2 0,12-2-147,7 0-502,17 4-365,4 8-274,4 11-1,-1 14-766,1 13-908,9 14-6325,-1 6 9288,8 6 0,-29 0 0,-7 0 0</inkml:trace>
  <inkml:trace contextRef="#ctx0" brushRef="#br0" timeOffset="2">3533 432 17932,'4'-13'3876,"-1"2"-2570,-3 11 111,0 0-829,-76-25 51,32 19-407,-9-4 0,0 5 93,3 21-140,6 12-101,14 6-50,10 3-1,12 4 18,5 7 66,4 9 152,10 10 0,4 11 33,8 8-935,-1 8 935,-5-2-111,-5-3-320,-8-6 129,-4-7 0,-16-6 0,-9-7 0,-19-6 0,-4-8 0,-1-9 0,-14-9 0,18-15 0,-4-5 0,20-11 0,6-5 0,4-5-3009,7-22-845,12-11 3854,33-40 0,-19 42 0,19-9 0</inkml:trace>
  <inkml:trace contextRef="#ctx0" brushRef="#br0" timeOffset="3">4740 14 22060,'-23'-7'2291,"-4"1"-1669,-8 17 17,-10 12 33,-7 20-67,-8 17-697,-4 17 313,31-31 1,1 2-29,-2 6 0,2 2 23,1 6 0,0 2-533,2 3 1,2 3 316,2 4 0,4 0-657,1 2 0,3 0 657,6 0 0,4 0 0,0-1 0,3-2 0,3-2 0,3-2 0,5-3 0,2-1-178,1-4 0,3-3 178,5-3 0,2-3 0,-1-5 0,3 0 0,6 7 0,0-3 0,15 20 180,7 7-180,-20-38 0,-4-6 653,-2-3-653,-4-6 1396,-2-2-1396,2-2 464,-7-6-464,1-4 223,-6-8-2184,0-3-3450,8-21 5411,9-37 0,-10 23 0,3-18 0</inkml:trace>
</inkml:ink>
</file>

<file path=xl/ink/ink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74"/>
    </inkml:context>
    <inkml:brush xml:id="br0">
      <inkml:brushProperty name="width" value="0.04286" units="cm"/>
      <inkml:brushProperty name="height" value="0.04286" units="cm"/>
    </inkml:brush>
  </inkml:definitions>
  <inkml:trace contextRef="#ctx0" brushRef="#br0">800 148 20795,'50'-81'2957,"-9"16"-2044,-37 64 62,1 4-264,-2 12-229,1 13-57,-3 20-55,-1 14-107,-16 12-56,-13 11-346,4-40 1,-4-1 202,-3 3 1,-3-2-23,-4 1 0,-2-1-14,1-3 0,-2-2-6,0-1 0,-1-3-8,3-4 0,0-2-8,-35 19-6,7-14 0,7-14-78,7-11-62,6-5-6,9-17-56,2-19 163,20-3-28,2-12 513,24 16-452,13 4 6,16 2 6,51 6 27,-16 7-218,-21 9 0,0 4 337,21 16 83,-3 14-94,-4 17-141,-3 7 0,-6 2 0,-4-1 0,-5-6 0,-7-8 0,-7-8 0,0-1 0,-13-13 0,0-1 538,-13-13-538,-2-2 0,0-1 0,-1 3 0,1 0 0,-3-2 0,-2 0 0,-1-5-959,0 2-1147,2-2-1737,7 0 3843,12-20 0,-8 16 0,4-16 0</inkml:trace>
  <inkml:trace contextRef="#ctx0" brushRef="#br0" timeOffset="1">1758 302 18930,'-8'-11'4800,"2"2"-4559,6 9 655,0 0-381,32-33-5,-13 23-62,27-23-90,-19 32-139,2 1-118,3 0-57,3 4-44,0 2 0,1 4-100,-3 0-85,-5-2-280,-5 2-431,-6-4-381,-7 1-1412,-5-1-700,-4 0-1164,-13 7-1021,-9 0 5574,-15 6 0,13-9 0,3-1 0</inkml:trace>
  <inkml:trace contextRef="#ctx0" brushRef="#br0" timeOffset="2">1581 596 14645,'-2'7'5987,"1"-1"-4884,1-6 18,0 0-891,80 0-6,-42 0 11,63 0-106,-62 0-84,-4 0-45,-5 0-269,-5 0-515,-6 0-415,-1 0-145,-4 2-656,3 1-2044,3 8-1893,1 3 5937,2 5 0,-11-8 0,-4-4 0</inkml:trace>
</inkml:ink>
</file>

<file path=xl/ink/ink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77"/>
    </inkml:context>
    <inkml:brush xml:id="br0">
      <inkml:brushProperty name="width" value="0.08571" units="cm"/>
      <inkml:brushProperty name="height" value="0.08571" units="cm"/>
      <inkml:brushProperty name="color" value="#F6630D"/>
    </inkml:brush>
  </inkml:definitions>
  <inkml:trace contextRef="#ctx0" brushRef="#br0">739 54 19132,'-6'-29'2116,"2"6"-1567,4 21 73,0 5 95,0 13-146,-2 14-67,-3 21-78,-3 14-90,-7 11-34,-6 6-223,-7 0 207,-7 1-34,-3-2 0,-7-4-56,-2-4-39,-3-4-12,0-9 6,-20 10-111,17-24 4,-13 0-38,21-26 28,6-11-34,2-5-68,4-11-32,12-8-7,5-13 40,11-7 17,5-5 16,11-3 236,3-1-202,14 0 0,1 6-6,3 4 1,-1 9 5,0 7 28,5 9-23,2 5 23,11 7 101,6 12 22,9 13 6,1 16 39,-1 6 39,-6 5-28,-9-3 29,-9 2 16,-8-7-6,-9-1-127,-6-4-119,-6-3 0,-5-4 0,-3-8 0,-3-4 0,0-8 0,0-1 0,0-6 0,0-2 0,0-3-6448,0-2 2835,-6-7 3613,-14-14 0,10 8 0,-8-6 0</inkml:trace>
</inkml:ink>
</file>

<file path=xl/ink/ink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78"/>
    </inkml:context>
    <inkml:brush xml:id="br0">
      <inkml:brushProperty name="width" value="0.08571" units="cm"/>
      <inkml:brushProperty name="height" value="0.08571" units="cm"/>
      <inkml:brushProperty name="color" value="#E71224"/>
    </inkml:brush>
  </inkml:definitions>
  <inkml:trace contextRef="#ctx0" brushRef="#br0">38 1 22419,'44'45'1029,"1"-1"0,-2 4 0,-6 1-601,-14 0 0,-4 2-721,-1 8 0,-1 3 612,-2 4 1,-3 4-376,-3 4 1,-2 2 279,-2 2 1,-2 0-225,0 1 0,-3 1 0,-2-3 0,-3 0 0,-1-4 0,-3 0 0,-2-6 0,-2-1 0,-2-5 0,-2-1 0,1-6 0,0-2 108,-16 42-108,1-14 0,2-11 0,2-16 0,4-8 0,3-15 585,5-7-585,2-8 834,3-6-1143,3-4-392,0-4-1333,2-1-1259,2-7-253,-1-10 3546,3-19 0,1 15 0,0-5 0</inkml:trace>
</inkml:ink>
</file>

<file path=xl/ink/ink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79"/>
    </inkml:context>
    <inkml:brush xml:id="br0">
      <inkml:brushProperty name="width" value="0.08571" units="cm"/>
      <inkml:brushProperty name="height" value="0.08571" units="cm"/>
      <inkml:brushProperty name="color" value="#008C3A"/>
    </inkml:brush>
  </inkml:definitions>
  <inkml:trace contextRef="#ctx0" brushRef="#br0">2771 1120 12931,'-10'0'4458,"3"0"-3472,7 0 661,0 0-852,-38 35 67,25-22 2,-31 25-153,36-30-129,0-1-106,2-4-33,1 0-57,3-3 466,1 0-651,1-6-33,3-7-61,8-15-46,11-15-10,17-18-18,11-15-295,-19 30 1,1-1 264,3-4 0,0-2-1,4-2 1,1 0 3,0-2 0,0 0 19,1 1 0,1 1-25,-4 4 0,-1 0 3,-3 4 0,-1 2 47,21-30 6,-13 16 90,-13 15 5,-11 14-17,-7 9-11,-7 9-11,-1 6 518,-2 2-624,1 2 27,-1-1-33,2-1 6,-1 0-1,0 0 46,0 0 22,1 3 55,-2 1-77,3 0-1,1 0 40,2 6-6,4 6-23,4 11 46,3 11 78,3 13-16,2 17-169,3 21-579,-10-28 0,0 3 579,1 5 0,0 2 0,1 10 0,1 1 0,-1-1 0,1-2 0,-1-5 0,0-1 0,1 0 0,-1-3 0,0-10 0,-1-2-12,-1-2 0,0-2 12,12 30 0,1-2 0,-11-34 0,-1-1 0,-11-31 0,-3-6 0,-1-5 1155,-1-1-1155,0-4 27,0-6-27,-3-9-326,-4-6-1388,-6-6-2442,-6-3-1372,0 1 5528,-2 7 0,11 12 0,1 7 0</inkml:trace>
  <inkml:trace contextRef="#ctx0" brushRef="#br0" timeOffset="1">1194 2752 19837,'0'3'840,"6"-1"-353,6-10 6,12-6-179,8-12-129,10-9 0,7-11 28,9-9 44,3-7-5,5-8-50,1-4-271,-34 36 1,1-1 135,30-33-11,-6 2 12,-6 10-35,-6 3-22,-5 8 29,-5 4-21,6-14 15,-12 16-29,4-12 1,-14 22 5,0 1 40,-3 5 21,1 1-10,-1 4 197,0 2-180,-1 2 53,5-3-82,-8 6 1,5-3-1,-7 8 29,0-1-1,0 0 118,1 0-45,-4 5 84,-1 2-16,-3 4 123,-1 4 123,5 14-140,1 10-90,6 17-22,-1 5-40,1 2 6,-2 2 6,-1-4 202,5 27-85,-5-13-44,3 26-46,-3-14-59,-3 4-153,0 2 0,-2-6 0,2-8 0,-1-12 0,-1-13 0,1-13 0,-1-10 0,-3-10 0,0-4 0,-3-4-63,0 0-441,1-2-633,-2 0-818,3 0-2100,5-14 4055,13-22 0,-9 15 0,6-12 0</inkml:trace>
  <inkml:trace contextRef="#ctx0" brushRef="#br0" timeOffset="2">3493 2551 21265,'-4'-11'886,"4"-6"-674,12-11-38,8-12-12,16-12 12,8-12 0,8-5-298,6-6 292,-2 3-79,-2 0-10,-5 8-12,-8 7 22,-9 11 79,-7 10 17,-12 10-34,-3 9-33,-6 7 392,-1 4-442,-3 4-24,3 1-38,-1 1 67,4 0 229,4 0 68,7 0 134,8 14 667,24 48-695,-9 8-236,-11-16 1,-3 4-425,-7-9 0,-4-1 276,1 2 1,-1 0-93,8 45-146,-4-10 146,-6-10 0,0 2 0,-5-29 0,0-2 0,-6-33 0,1-5-679,-3-6-4324,2-1-1215,-2-14 6218,-5-1 0,4-2 0,-4 6 0</inkml:trace>
  <inkml:trace contextRef="#ctx0" brushRef="#br0" timeOffset="3">1216 3161 25896,'8'30'304,"16"44"183,5 15-316,-13-39 0,0 2-182,1 1 0,0 0 159,-1 1 1,0 0-32,-1-3 1,0-1-40,0-1 1,-1-1 55,10 36-50,-3-11 28,-1 2-106,-7-29-1,0-2 1,-9-29-6,-1-7-303,-2-4-363,-1-3-2320,4-1 2986,23-61 0,-19 46 0,19-46 0</inkml:trace>
  <inkml:trace contextRef="#ctx0" brushRef="#br0" timeOffset="4">2308 3988 15238,'-11'16'2941,"2"-2"-2162,9-14 610,0 0-1154,7-34 45,4 3 39,8-34 51,1 7-79,0-5-84,-1-7-77,-1 1 38,-2-2-12,-3 2-21,1 2 10,-2 7-21,-1 3-52,1 10-10,-2 4-56,-1 6 27,1 4-27,-2 1-1,1 2 1,1 0-6,0 0 6,3-2-1,3 3 29,0 0 22,3 5 61,4-1-38,-14 18-43</inkml:trace>
  <inkml:trace contextRef="#ctx0" brushRef="#br0" timeOffset="5">3159 3974 21629,'7'28'1115,"2"-20"-924,6-53-63,-1-14 40,0-9-61,-4-9-29,-3-4-22,-2-4-45,-4 1-5,1 1 0,-1 2-1,4 5-5,2 2 6,5 4-1,-1 5 1,2 6-6,-3 9 6,0 11 66,-1 9-10,-3 10-6,0 7-11,0 5 11,-1 3-23,3 2 214,9 1 145,-1 5 397,10 25 69,1 23-237,7 39-721,-15-33 1,0 2 300,1 7 1,0 2-74,-1 1 1,1 2 64,5 20 1,-1-2-130,-7-26 1,0-3-12,2 13 0,-1-6 60,1 0-432,-7-14 319,-1-14 0,-4-14-12,3-7-683,7-10-290,2-3-201,10-8-2595,-1-11-1269,2-18 5050,0-20 0,-13 20 0,-3-1 0</inkml:trace>
  <inkml:trace contextRef="#ctx0" brushRef="#br0" timeOffset="6">4252 3917 18716,'-3'17'2291,"0"-3"-1333,3-14 964,0 0-1626,4-20-144,8-5 21,5-27-5,10-11-33,-1-11-35,1-14-593,-4-5 515,-12 43 0,-1 0-5,-2 1 0,1-1-17,-2 0 0,-1 0 0,4-44 0,-2 9 6,-2 11-1,-2 11-5,0 12 0,1 10 6,0 2-1,0 18 1,-1 1 633,-3 17-443,2 1 175,1 2 323,9 18-61,4 15-107,11 29-44,7 18-333,2 13-65,-17-45 1,-1 1-85,-1-1 0,-1-1 0,16 42 0,-3-9 0,-6-7 0,-1-7 0,-3-4 0,-1-6 0,-1-4 0,-2-3 0,-1-6 0,-3-7 288,-2-5-351,-2-11-1012,-3-3-1681,0-7-1187,-3-5-2381,-1-2 6324,-1-3 0,0 0 0</inkml:trace>
</inkml:ink>
</file>

<file path=xl/ink/ink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86"/>
    </inkml:context>
    <inkml:brush xml:id="br0">
      <inkml:brushProperty name="width" value="0.08571" units="cm"/>
      <inkml:brushProperty name="height" value="0.08571" units="cm"/>
      <inkml:brushProperty name="color" value="#E71224"/>
    </inkml:brush>
  </inkml:definitions>
  <inkml:trace contextRef="#ctx0" brushRef="#br0">299 467 21831,'-78'-43'1311,"16"1"-930,72 16 5,12-11-28,17-7 12,19-7 22,13-3-323,-30 26 0,3 2 71,2 0 0,2 3-31,0 3 0,1 3-42,0 5 1,1 4 184,44-1 0,-6 34-79,-6 17-75,-46-8 0,-3 6 14,-2 4 0,-4 2-14,-5 2 0,-5 2 47,-4 1 1,-4 0 44,-2-1 1,-5 1 168,-19 47-210,5-49 0,-6-1-149,-9 0 0,-5-2 0,-5 0 0,-5-2-284,-3-2 0,-2-3 284,-4-2 0,-2-3 0,0-4 0,-1-4 0,0-3 0,-2-4 0,-21-5 0,0-5 0,21-6 0,0-5 0,-14-6 0,4-8 0,-10-28 0,18-17 0,18-7 0,26 17 0,8-1 0,15-32 0,2 30 0,6 2-464,33-19-270,9 11-380,4 10-530,3 15-1616,5 8-308,27 9-989,-48 11 0,1 1 4557,10 2 0,-4 1 0,7-2 0,-18 5 0</inkml:trace>
</inkml:ink>
</file>

<file path=xl/ink/ink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87"/>
    </inkml:context>
    <inkml:brush xml:id="br0">
      <inkml:brushProperty name="width" value="0.08571" units="cm"/>
      <inkml:brushProperty name="height" value="0.08571" units="cm"/>
      <inkml:brushProperty name="color" value="#E71224"/>
    </inkml:brush>
  </inkml:definitions>
  <inkml:trace contextRef="#ctx0" brushRef="#br0">192 1 23545,'73'18'674,"0"0"0,-5 0 0,-8 4-142,0 27-145,-6 5-85,-7 4 51,-10 4-17,-11 0-17,-13 1-45,-9 1-5,-22-1 63,-11 1-332,-27-5 0,-14-4 0,-8-13-228,-7-10 228,3-17 0,3-7 0,12-11 0,12-13 0,15-9 0,13-16 0,12-5 0,9-7-107,21-22-380,4 21-191,16-10-408,-3 31-116,-1 8-584,-1 5-2919,27-4-274,-10 9 4979,22-8 0,-40 16 0,-7-1 0</inkml:trace>
</inkml:ink>
</file>

<file path=xl/ink/ink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88"/>
    </inkml:context>
    <inkml:brush xml:id="br0">
      <inkml:brushProperty name="width" value="0.08571" units="cm"/>
      <inkml:brushProperty name="height" value="0.08571" units="cm"/>
      <inkml:brushProperty name="color" value="#E71224"/>
    </inkml:brush>
  </inkml:definitions>
  <inkml:trace contextRef="#ctx0" brushRef="#br0">594 23 18688,'0'-13'3625,"0"3"-2779,0 10 705,0 0-896,-89 10-167,53 3-362,-16-3 0,3 4-59,29 11-61,10 3 44,6 5 101,9 9 73,10 7 107,6 7 105,8 8 1,-6 5-50,-6 3 90,-7 1-477,-7-1 0,-16-3 0,-10-3 0,-17-7 0,-10-5 0,-3-9 0,-2-10 0,5-10 0,4-7 0,7-11-214,1-2-576,14-5-856,4 0-1536,15 0-324,11 0-2476,10 0 5982,13-2 0,-9 2 0,-3-2 0</inkml:trace>
</inkml:ink>
</file>

<file path=xl/ink/ink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89"/>
    </inkml:context>
    <inkml:brush xml:id="br0">
      <inkml:brushProperty name="width" value="0.08571" units="cm"/>
      <inkml:brushProperty name="height" value="0.08571" units="cm"/>
      <inkml:brushProperty name="color" value="#E71224"/>
    </inkml:brush>
  </inkml:definitions>
  <inkml:trace contextRef="#ctx0" brushRef="#br0">492 32 21338,'-56'-26'2509,"-1"20"-1579,18 44-56,-10 26-471,22-23 1,1 4-343,-3 9 1,1 4 232,0 4 0,1 3-446,1 6 0,3 1 365,1 0 1,4 0-214,4-1 0,4 0 0,2-3 0,4-2 0,4-5 0,5-3 0,6-5 0,4-2 151,29 35-151,21-15 0,5-16 0,7-14 0,-3-11 0,-4-11 0,-8-9-735,-4-6-1292,-6-4-1640,15-22-1755,-4-6 5422,10-25 0,-35 24 0,-10 4 0</inkml:trace>
</inkml:ink>
</file>

<file path=xl/ink/ink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90"/>
    </inkml:context>
    <inkml:brush xml:id="br0">
      <inkml:brushProperty name="width" value="0.08571" units="cm"/>
      <inkml:brushProperty name="height" value="0.08571" units="cm"/>
      <inkml:brushProperty name="color" value="#E71224"/>
    </inkml:brush>
  </inkml:definitions>
  <inkml:trace contextRef="#ctx0" brushRef="#br0">257 1 21360,'-4'18'3165,"9"18"-2173,15 37-135,6 21-1100,-13-40 1,-2 1 566,0 4 1,-2 1-90,-2 1 1,-2 0 24,-1 0 1,-2-1-261,0-1 0,-2-1 0,-5-4 0,-2-1 0,-1-1 0,-3-2 0,-26 40 0,-7-3 0,-6-10 0,-1-8 366,4-12-366,7-16 188,10-9-188,10-14-1049,8-6-883,8-7-992,2-4-1429,7-10 4353,9-17 0,-6 11 0,5-8 0</inkml:trace>
</inkml:ink>
</file>

<file path=xl/ink/ink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91"/>
    </inkml:context>
    <inkml:brush xml:id="br0">
      <inkml:brushProperty name="width" value="0.08571" units="cm"/>
      <inkml:brushProperty name="height" value="0.08571" units="cm"/>
      <inkml:brushProperty name="color" value="#F6630D"/>
    </inkml:brush>
  </inkml:definitions>
  <inkml:trace contextRef="#ctx0" brushRef="#br0">769 11 14146,'0'-6'4408,"0"2"-980,0 4-2363,-18 10-158,6 8-123,-16 15-50,8 9-62,-5 11-95,-7 9-96,-5 9-128,-11 7-387,-3 3 269,-6 1-50,-1-5-17,2-5-51,1-12-66,7-7 0,1-14-51,7-8-90,2-12-112,7-9-100,5-6-118,7-8-79,6-9 405,6-9-332,4-10 297,3-2 129,14 1 0,5 4 0,20 6 17,31 6 17,-13 8 218,20 5 140,-27 19 112,-3 9 61,-5 20 176,7 41-741,-18-19 0,6 24 0,-20-36 0,-1-7 0,-4-14 0,-2-6 0,-2-13 0,-1-5 0,-2-7-3109,6-4-1742,-2-18 4851,6-25 0,-8 17 0,-1-9 0</inkml:trace>
</inkml:ink>
</file>

<file path=xl/ink/ink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92"/>
    </inkml:context>
    <inkml:brush xml:id="br0">
      <inkml:brushProperty name="width" value="0.08571" units="cm"/>
      <inkml:brushProperty name="height" value="0.08571" units="cm"/>
      <inkml:brushProperty name="color" value="#008C3A"/>
    </inkml:brush>
  </inkml:definitions>
  <inkml:trace contextRef="#ctx0" brushRef="#br0">2669 1894 19423,'-13'-7'2240,"2"1"-1495,11 6 857,0 0-1059,-12-14-106,9 3-56,-3-17-28,26-4 5,16-17-72,23-19-516,-22 27 1,1-3 316,6-5 0,1-1-12,3-4 1,1-1-18,-1-3 1,1-1-20,0-1 1,0-2-24,-2 0 1,-2 0 0,0-1 0,-2 1-14,-1 2 0,-1 1 19,-2 1 0,-1 2-19,-2 4 0,1 1 14,-4 2 0,0 3-17,-1 2 0,0 1-131,-1 1 0,-1 2 137,28-35 28,-3 4 22,-9 12 22,-9 11 79,-10 19 72,-10 13 264,-6 44-167,-5 53-326,-4-6 0,-1 10-592,0-15 1,-1 5-1,1 1 592,-1 9 0,0 3 0,0-2 0,0-4 0,0-1 0,0-3-441,0 25 0,0-6 441,0-22 0,0-6-94,0 31 94,1-18 0,4-7 0,4-2 0,1-9 0,0-14 0,-3-18 2109,-2-17-3398,-2-13-1656,-1-20-2539,-3-15 5520,-27-30 1,18 29-1,-17-5 1</inkml:trace>
  <inkml:trace contextRef="#ctx0" brushRef="#br0" timeOffset="1">1131 3608 21506,'-48'-16'1003,"24"-17"-835,75-42-875,-18 30 0,2-2 765,6-8 1,3-2 50,3-3 1,1-1-419,3-5 1,2 0 428,2 0 1,2 0 30,-1 0 1,2 1-10,1 2 1,1 2 2,-2 5 1,1 3 5,-4 5 1,1 4 125,-5 7 0,0 4-14,35-15 23,-16 24 84,-17 13 352,-18 40-61,-16 36-362,-13-17 1,-3 6 26,-1 14 1,-2 3-327,-3 3 0,0-1 0,0-3 0,0 0 0,-2 1 0,0 0 0,2 8 0,0-2 0,1-23 0,1-1 0,2 7 0,1-6 1018,7-7-1018,5-18-8,9-15-5592,48-48-668,-8-8 6220,-11 3 1,-3 0 0,-6-2 0,-10 10-1</inkml:trace>
  <inkml:trace contextRef="#ctx0" brushRef="#br0" timeOffset="2">3304 3421 17109,'0'13'3624,"0"-2"-2874,0-11 1441,0 0-1934,51-60-72,-10 4-129,3-2 0,2-4-378,-10 7 1,-2 0 399,2-4 1,-2-2-4,1-2 1,-2 0-20,-1 0 0,-1 1-6,-1 2 1,-1 0-181,-1 4 1,0 1 196,0 6 0,2 2-8,-2 4 0,1 3 2,31-27-21,3 12-6,-3 13 84,-3 12 268,-6 15 185,-10 12 331,-9 48 392,-16 53-1644,-9-17 1,-5 16 349,-5-17 0,-4 11 0,0 3 0,0-7-255,2 1 1,1-5-1,-2 4 255,-1-7 0,-2 4 0,1-2 0,1-12 0,1 3 0,2-10 38,-1 24-38,5-19 0,2-4-80,4-29-1313,6-2-2993,9-48 4791,7-41 1,-11 25-1,-1-21 1</inkml:trace>
  <inkml:trace contextRef="#ctx0" brushRef="#br0" timeOffset="3">239 5243 17893,'-60'12'1299,"1"0"1,-35 7-505,80-19-162,8-3-374,2-8-131,3-12 12,7-19 40,13-20 27,21-21-520,-10 33 1,4-3 365,6-7 0,2-1-36,7-5 0,2-1-816,1-3 0,1-1 824,2 1 1,0 0-10,-3 1 1,0 2-279,-3 4 0,-1 2 371,-5 5 1,-1 3-37,-6 8 1,-2 3 357,20-23 607,-18 22-404,-15 21 1494,-12 11-1803,-6 16 947,-3 20-836,0 19-10,0 27-28,0 14-40,0 8-235,3-28 1,1 1-124,6 29 0,-3-37 0,1-2 0,6 4 301,0-3-301,-4-25-584,1-6-508,-4-21-600,1-4-1119,5-10-1312,14-20-3242,5-10 7365,8-13 0,-17 23 0,-7 10 0</inkml:trace>
  <inkml:trace contextRef="#ctx0" brushRef="#br0" timeOffset="4">2578 4088 27646,'8'45'-1,"0"41"366,-3 0-365,-3-5 0,-2-4 0,0 18 0,0-25 0,3 11 0,2-35 0,4-14-611,3-9-1108,3-13-1787,19-15 3671,32-46 0,-27 29 0,12-25 0</inkml:trace>
  <inkml:trace contextRef="#ctx0" brushRef="#br0" timeOffset="5">4156 5146 16174,'0'-13'3518,"0"2"-2511,0 11-55,0-95-55,4 36-786,-1-12 0,3-4 432,12-15-350,-7 41 0,1-1-25,2 0 0,2-1 11,0 2 1,0 0 200,19-44-138,0 13-40,-2 9 10,-3 15 169,-3 8-84,-3 13 27,-3 6-55,-5 11-90,-2 5 477,1 8 114,-3 6-405,5 17-365,0 15 0,11 53 0,-15-40 0</inkml:trace>
</inkml:ink>
</file>

<file path=xl/ink/ink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98"/>
    </inkml:context>
    <inkml:brush xml:id="br0">
      <inkml:brushProperty name="width" value="0.08571" units="cm"/>
      <inkml:brushProperty name="height" value="0.08571" units="cm"/>
      <inkml:brushProperty name="color" value="#E71224"/>
    </inkml:brush>
  </inkml:definitions>
  <inkml:trace contextRef="#ctx0" brushRef="#br0">916 237 23663,'-7'-56'1008,"1"1"0,-16-37-515,-22 75-45,-12 6-123,-17 6-12,-12 11-905,-11 18 740,44-4 1,2 4-7,-2 9 1,1 4-23,2 7 1,3 3 28,2 3 0,4 4-149,4 3 0,5 3 0,6 0 0,6 1 0,5-2 0,5 1 0,2-2 0,5-1 0,9-5 0,4-1 0,19 42 0,28-18 0,17-14 0,17-23 0,-40-25 0,2-6 0,3-7 0,1-8 0,2-6 0,0-6 0,-1-9 0,-1-5 0,-3-7 0,-3-4 0,-5-1 0,-5-4 0,-7 1 0,-6-2 0,-9 3 0,-6-1 0,-4-45 0,-39 9 0,-21 8 0,13 44 0,-7 5 0,-25 1 0,-4 6 0,19 8 0,0 3 0,-15 1 0,2 5 286,-10 14-286,17 5 0,15 10 146,15 2-146,13 1-343,9 1-1387,16 4-1000,22-1-1325,51-7 389,-30-16 0,2-2 3589,19-4 1,-2-2-1,4-1 1,-13 0-1</inkml:trace>
</inkml:ink>
</file>

<file path=xl/ink/ink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99"/>
    </inkml:context>
    <inkml:brush xml:id="br0">
      <inkml:brushProperty name="width" value="0.08571" units="cm"/>
      <inkml:brushProperty name="height" value="0.08571" units="cm"/>
      <inkml:brushProperty name="color" value="#E71224"/>
    </inkml:brush>
  </inkml:definitions>
  <inkml:trace contextRef="#ctx0" brushRef="#br0">380 1 26519,'-69'26'717,"1"0"0,2 8 1,11 9-718,26 3 0,9 6-673,-2 11 0,4 5 673,5 0 0,4 2 0,2-1 0,3 0 0,6 1 0,3-2 0,3-9 0,3-3-33,4-4 0,4-4 33,22 29 0,5-25 334,-1-22-334,2-16 0,1-23 0,1-22 0,-2-27 0,-8-24 0,-24 34 0,-4-2-96,-3-1 1,-4 0 95,-8-1 0,-7 2 0,-23-44 0,8 51 0,-6 2 0,-38-26 0,2 16 0,8 16 655,16 13-655,14 11 401,17 6-1567,7 3-637,15 2-774,14 0 40,19 0-2488,37 5 5025,-16-1 0,-1 0 0,10 3 0,13 0 0</inkml:trace>
</inkml:ink>
</file>

<file path=xl/ink/ink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00"/>
    </inkml:context>
    <inkml:brush xml:id="br0">
      <inkml:brushProperty name="width" value="0.08571" units="cm"/>
      <inkml:brushProperty name="height" value="0.08571" units="cm"/>
      <inkml:brushProperty name="color" value="#E71224"/>
    </inkml:brush>
  </inkml:definitions>
  <inkml:trace contextRef="#ctx0" brushRef="#br0">396 13 26502,'-65'-6'610,"0"1"1,6 3 0,10 10-466,13 31-139,18 20 50,9 11-45,27 9-5,10 1-389,22-1 433,6-7 7,-2-7-57,-10-7 96,-17-4-96,-13-3 0,-30 1 0,-19-1-3807,-46-22 1,-6-13-4393,39-12 8199,-21-5 0,20-9 0,70-18 0,-2 6 0</inkml:trace>
</inkml:ink>
</file>

<file path=xl/ink/ink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01"/>
    </inkml:context>
    <inkml:brush xml:id="br0">
      <inkml:brushProperty name="width" value="0.08571" units="cm"/>
      <inkml:brushProperty name="height" value="0.08571" units="cm"/>
      <inkml:brushProperty name="color" value="#E71224"/>
    </inkml:brush>
  </inkml:definitions>
  <inkml:trace contextRef="#ctx0" brushRef="#br0">520 1 21255,'-51'57'618,"0"0"1,0-1-1,2 0 1,2 0-1,5-1-198,2 11 0,6 1-427,0 3 1,3 1 291,3 3 1,5 1-42,7-2 1,5 0-245,2-2 0,6 0 0,12-3 0,6-2 0,3-5 0,4-3 0,10-4 0,4-3 0,3-5 0,2-5 0,0-5 0,2-3 0,1-6 0,1-4-184,45 8-1490,5-16-253,-35-18 0,4-9 1841,28-18 1,-3-4 0,-37 16-1,-3 0 1,11-12 0,-1 1 0</inkml:trace>
</inkml:ink>
</file>

<file path=xl/ink/ink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02"/>
    </inkml:context>
    <inkml:brush xml:id="br0">
      <inkml:brushProperty name="width" value="0.08571" units="cm"/>
      <inkml:brushProperty name="height" value="0.08571" units="cm"/>
      <inkml:brushProperty name="color" value="#E71224"/>
    </inkml:brush>
  </inkml:definitions>
  <inkml:trace contextRef="#ctx0" brushRef="#br0">138 0 25012,'39'54'812,"1"0"0,0-1 0,15 29 1,-13 0-608,-31-15 0,-8 2-1459,2 6 1,-3 0 1253,-5 0 0,-3 0 0,-2 0 0,-4-2-59,-5-2 0,-3-3 59,-3-2 0,-3-1 0,-2-4 0,-1-2 0,1-4 0,0-3 237,2-4 1,0-2-238,-16 28 0,12-19 0,15-22-1015,8-15-695,7-12-2883,15-25-5238,3-11 8990,14-23 0,-14 22 0,-4 5 0</inkml:trace>
</inkml:ink>
</file>

<file path=xl/ink/ink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03"/>
    </inkml:context>
    <inkml:brush xml:id="br0">
      <inkml:brushProperty name="width" value="0.04286" units="cm"/>
      <inkml:brushProperty name="height" value="0.04286" units="cm"/>
    </inkml:brush>
  </inkml:definitions>
  <inkml:trace contextRef="#ctx0" brushRef="#br0">789 1 22010,'-17'16'2661,"-2"11"-2017,6 21-56,-9 13-134,-8 6-73,-11 5-515,-13 3 370,-11-1-161,28-38 1,-2 0-26,-1-1 1,0-2-18,-1-2 1,0-1 27,-35 22-27,10-12 70,13-15-199,15-12-95,10-9-73,11-11-57,9-13 186,5-15 33,10-14 12,11-7 369,15 2-280,11 7 0,7 9 6,7 11 5,6 9 28,9 10 12,5 3 83,4 7 101,0 14 169,-3 12 10,-7 21-11,-10 9-61,-12 5-156,-3 21-186,-20-26 0,-1 7 0,-18-34 0,-3-11 0,-4-9 0,1-6 0,-2-4 0,3-1 0,-1 0 0,3 0-444,1 0-1437,3-7-2298,16-20 4179,24-36 0,-20 26 0,10-12 0</inkml:trace>
  <inkml:trace contextRef="#ctx0" brushRef="#br0" timeOffset="1">1254 252 17288,'0'-8'3193,"0"2"-2314,0 6-32,0 0-187,79-12-167,-34 6-286,8-1 1,1-1 66,-2 3-78,-10 1-78,-7 3-79,-12 1-39,-8 0-56,-8 0-627,-4 0-1077,-3 0-972,0 3-1901,-6 14-335,-9 6 4968,-9 16 0,7-19 0,2-2 0</inkml:trace>
  <inkml:trace contextRef="#ctx0" brushRef="#br0" timeOffset="2">1368 546 15580,'7'0'5433,"-1"0"-4431,-6 0-4,0 0-774,92 0-174,-54 0-50,17 0 0,-1 0-218,-24 0-566,-5 0-303,-2 0-201,-2 0-1350,-1 0-1569,-2 0 4207,-3 0 0,-6 0 0,-5 0 0</inkml:trace>
</inkml:ink>
</file>

<file path=xl/ink/ink8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06"/>
    </inkml:context>
    <inkml:brush xml:id="br0">
      <inkml:brushProperty name="width" value="0.08571" units="cm"/>
      <inkml:brushProperty name="height" value="0.08571" units="cm"/>
      <inkml:brushProperty name="color" value="#F6630D"/>
    </inkml:brush>
  </inkml:definitions>
  <inkml:trace contextRef="#ctx0" brushRef="#br0">696 0 22352,'-3'52'966,"1"1"0,-5 39-355,2-43-34,-5 1 22,-1 3 12,-6 6-96,-5 3-95,-3 4-84,-4 3-79,-2 1-77,-3-4-29,1-3-21,-4-9-130,1-4 0,-5-10 0,-4-5 0,-2-10-91,-1-8-77,1-9-106,5-5-23,5-9 106,7-7 7,7-11 4,6-5-27,7-5-6,5 0 107,4-3 39,15-13 61,1 13 1,12-7 5,-2 21 0,2 3-6,2 7 6,5 3 34,2 5 66,7 3 147,1 8 447,25 30-330,-18 1 192,14 25-556,-25-12 0,-4-2 0,-5-1 0,-5-3 0,-5-4 0,-1 4 0,-8-15 0,1 1 0,-8-16 0,0-4 0,-2-1 0,1 0 0,1 2 0,-2-2 0,2 3-1340,3-5-1880,-4-2-1810,3-2-4801,-6-8 9562,-1-3 0,0 1 1,0 0-1</inkml:trace>
</inkml:ink>
</file>

<file path=xl/ink/ink8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07"/>
    </inkml:context>
    <inkml:brush xml:id="br0">
      <inkml:brushProperty name="width" value="0.04286" units="cm"/>
      <inkml:brushProperty name="height" value="0.04286" units="cm"/>
    </inkml:brush>
  </inkml:definitions>
  <inkml:trace contextRef="#ctx0" brushRef="#br0">626 0 20935,'0'52'3125,"0"11"-2565,0 22-84,0 11-10,0 3-805,0-1 675,-13-7-95,-8-5-106,-22-7-40,-11-7 11,-10-8-55,-6-12 16,-1-14-23,2-14 187,7-13-276,9-11 90,9-19-213,13-9 117,11-17 51,10-1 360,26-12-292,11 20 10,25 0-11,5 25 90,5 8 11,-1 4 101,-5 11 0,-5 6 16,-8 14 1,-6 4-90,-6 0-38,-4-3-158,-4-5 0,-2-6 0,-5-4 0,-1-4-41,0-1-838,11 2-314,-1-5-1686,12 0-711,10-6 3590,28-20 0,-33 13 0,9-13 0</inkml:trace>
  <inkml:trace contextRef="#ctx0" brushRef="#br0" timeOffset="1">1214 502 20918,'10'-6'3058,"-3"1"-2335,-7 5-203,98 6-217,-47 5-219,13-4 0,-1 3-16,-13 11-68,-8 1-320,-11 0-655,-7 1-1758,-10-1-1412,-6 5-5030,-10-3 9175,-12 1 0,6-13 0,-5-3 0</inkml:trace>
  <inkml:trace contextRef="#ctx0" brushRef="#br0" timeOffset="2">1378 852 18168,'0'2'3293,"0"0"-1735,0-2-942,76-11-264,-41 9-262,58-9-90,-64 11-790,-6 0-1036,-8 0-1350,0 6-5290,-3 2 8466,-1 7 0,-4-8 0,-2 1 0</inkml:trace>
</inkml:ink>
</file>

<file path=xl/ink/ink8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10"/>
    </inkml:context>
    <inkml:brush xml:id="br0">
      <inkml:brushProperty name="width" value="0.08571" units="cm"/>
      <inkml:brushProperty name="height" value="0.08571" units="cm"/>
      <inkml:brushProperty name="color" value="#F6630D"/>
    </inkml:brush>
  </inkml:definitions>
  <inkml:trace contextRef="#ctx0" brushRef="#br0">683 32 13631,'1'-13'3198,"1"3"-2257,-2 10 997,0 0-1305,0-4-275,0 2 102,0-1 228,-2 13 316,-2 8-108,-6 20-84,-9 19-146,-7 17-195,-10 15-292,15-42 0,-1 0-11,-2 0 0,-2 0-390,-2-1 0,-1 0 320,-1-4 0,-2 0-23,-1-2 1,-1-2-20,-33 29 34,1-12-46,8-11-44,11-17-33,10-12-281,17-9-145,9-14 833,8-12-419,9-11 37,13-14 3,15 1-51,40-10 50,-13 24 12,16 2 44,-32 23 314,-5 14-45,-8 10 85,-2 16 16,-4 11 358,7 34-379,-9-21-399,1 16 0,-11-34 0,-3-10 0,-2-10 0,-3-7 0,-1-7-113,-1-4-907,0-1-5096,12-11 6116,5-28 0,-4 20 0,-2-17 0</inkml:trace>
</inkml:ink>
</file>

<file path=xl/ink/ink8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11"/>
    </inkml:context>
    <inkml:brush xml:id="br0">
      <inkml:brushProperty name="width" value="0.08571" units="cm"/>
      <inkml:brushProperty name="height" value="0.08571" units="cm"/>
      <inkml:brushProperty name="color" value="#E71224"/>
    </inkml:brush>
  </inkml:definitions>
  <inkml:trace contextRef="#ctx0" brushRef="#br0">8975 421 22912,'34'77'1116,"0"0"1,-1 2 0,-1-2-639,-7-11 1,-2-1-1369,-1 5 0,-2 2 1229,-3 0 0,-3 0-339,-4 1 0,-3-1-17,-2-2 0,-2 0 17,-7-2 0,-3 0 0,-3-2 0,-4-1 0,-5-3 0,-5-2 0,-3-2 0,-2-2 125,-1-5 1,-2-2-126,2-6 0,1-2 0,-24 27 0,12-16 0,11-17-192,14-13-291,8-13-4407,7-26-4941,2-18 9809,6-25 0,-4 23 1,3 6-1</inkml:trace>
  <inkml:trace contextRef="#ctx0" brushRef="#br0" timeOffset="1">371 1360 19804,'36'-65'634,"0"-1"1,-1 5-1,5 9 146,41 2-671,10 12 266,-40 25 1,2 3-43,3 2 0,-1 5 11,3 12 1,0 6-20,0 3 0,-2 6-96,-1 12 1,-4 7-31,-3 3 0,-4 5-290,-5 3 0,-5 3 236,-6 1 1,-5 2 5,-8 1 0,-5 1 25,-5-1 1,-7 1-26,-10 1 0,-8-1-30,-7 1 0,-8-3-393,-11 2 1,-7-2 271,-6-3 0,-6-3-723,-6-2 0,-3-4 723,-2-5 0,-3-5 0,1-7 0,-2-5 0,2-9 0,1-4 0,5-3 0,1-7-66,6-11 1,3-8 65,6 0 0,5-8 0,6-9 0,7-8 0,6-2 0,7-4 0,8-3 0,6-2 0,3-2 0,7 0 0,11 0 0,6 0 0,3 1 0,5 2 0,8 1 0,4 4 0,2 4 0,1 4 235,36-27-1221,-5 19-727,-3 17-1777,14 15 3490,-21 10 0,-1 2 0,7 2 0,12 0 0</inkml:trace>
  <inkml:trace contextRef="#ctx0" brushRef="#br0" timeOffset="2">2299 1317 22677,'13'-35'1406,"3"1"-970,2 10-60,4-2-40,2-2-5,2 3 44,5 1-56,5 6 11,10 7 74,7 7-1,8 25-17,2 18-61,-1 30-185,-34-25 0,-4 3 3,-3 3 1,-4 4-144,-5 1 0,-4 2 0,-1 2 0,-5 0-200,-9 0 1,-5-2 199,-4 1 0,-5-2 0,-10-1 0,-6-2-565,-5-2 1,-5-2 564,-3-3 0,-3-4 0,-1-3 0,0-4-204,0-6 0,1-4 204,4-7 0,1-3 0,-36 1 0,15-23 0,15-22 0,11-20 0,13-18 0,11-4 0,9 1 337,7 8-337,12-13 0,4 25-192,12-9-530,3 24 598,6 5-1528,3 0-4571,45-7 661,-16 12 5658,-16 9 0,-3 2 0,-8 5 0,-11 3 0</inkml:trace>
  <inkml:trace contextRef="#ctx0" brushRef="#br0" timeOffset="3">3959 1016 22985,'-84'11'776,"-1"0"1,6-1 0,9 6-239,-2 28-236,11 1-173,20 0 11,19 0-11,13 2-28,27 3 184,12 5-66,23 5-18,9 5-371,1 3 433,-8 3 45,-9 0 45,-19 0-81,-12 0-272,-21-1 0,-23 0 0,-21-1 0,-21-5-566,-10-6 566,1-9 0,7-11 0,12-10 0,13-11 268,14-7-2021,11-7-1400,12-1-499,5-14-2935,14-3 6587,4-15 0,-2 14 0,1 2 0</inkml:trace>
  <inkml:trace contextRef="#ctx0" brushRef="#br0" timeOffset="4">4919 672 22638,'-72'52'1146,"-1"0"0,2 11 1,11 9-660,22 11 0,10 8-1073,7-24 0,1 2 1,3 0 769,4 2 1,1-1 0,3-1-14,-3 20 1,4-4-172,6-15 0,4-4 216,7-12 1,3-3-217,23 41 0,-7-46 0,5-2 0,2-1 0,4-3 0,3-3 0,4-4 0,0-5 0,2-4 0,0-5 0,1-5-231,44 6-469,-8-12-879,-10-5-1227,-9-6-633,5-23-5974,-6-7 9413,11-23 0,-39 26 0,-6 4 0</inkml:trace>
  <inkml:trace contextRef="#ctx0" brushRef="#br0" timeOffset="5">259 331 21556,'-9'-4'2566,"1"0"-1855,8 3-44,0-2-129,0 2-152,0-1 359,0 0-297,6 2-140,12 0-28,12 0-56,16 0 18,8 0-242,9 2 0,8-2 0,4 3 0,5-1 0,3 0 0,2-1 0,3-1-378,3 0 378,2 0 0,2-1 0,-3-6 0,-1 0 0,-7-5 0,-29 7 0,1 0 0,23-2 0,22 1 0,-33 3 0,1-1 0,3 3 0,0-2-24,2 2 24,0 0 0,2 1 0,1 0 0,3 0 0,-1 0 0,3 0 0,-2 0 0,-1 0 0,-2 0 0,-24 0 0,0 0 0,25 0 0,23 0 0,-36 1 0,1 4 0,-2 1 0,-1 0 0,0 1 0,-4-5 0,-1 1 0,20-3 0,-19 0 0,14 0 0,-25 0 0,-1 0 0,-2 0 0,0-2 0,1 2 376,0-2-376,1 1 26,24-1-26,-18-1 0,17-1 0,-23 3 0,-1-1 0,2 2 0,-2 0 0,1 0 0,2 0 0,1 0 0,2 0 0,1 0 0,1 0 0,0 0 0,1 0 0,0 0 0,2 0 0,0-1 0,0 0 0,24 0 0,-19 1 0,20-2 0,-24 2 0,1-3 0,1 0 0,2-3 0,1-2 0,30-6 0,-23 2 0,22-5 0,-34 6 0,1 0 0,-5 2 0,2 1 0,-2 3 0,1 2 0,-1 1 0,24 2 0,-17 0 0,19-1 0,-26 0 0,4-2 0,-2 1 0,0-1 0,0-2 0,-2 0 0,1-2 0,25-4 0,-18 3 0,20-3 0,-23 5 0,-3-1 0,3 2 0,-4 1 0,1 1 0,25 2 0,-17-4 0,23 1 0,-24-4 0,2 3 0,-1-5 0,0 1 0,-1 1 0,24-3 0,-23 5 0,16 0 0,-30 4 0,-3 2 0,-6 0 0,-2 0 0,-5 0 0,-4 0 0,-3 0 0,0 0 0,-1 3 0,1-1 0,2 5 0,0-4 0,1 1 0,-1-1 0,-2-3 0,-3 1 0,-3-1 0,-4 0 0,1 0 0,-4 0 0,1 0 0,-2 0 0,1 2 0,3-2 0,2 2 0,-1-2 0,7 0 0,-11 0 0,3 0 0,-11 0 0,-3 0 0,0 0 0,-3 0 0,3 0 0,-2 1-4303,0 0-2631,-11 0 6934,-5-1 0,1 0 0,2 0 0</inkml:trace>
</inkml:ink>
</file>

<file path=xl/ink/ink8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17"/>
    </inkml:context>
    <inkml:brush xml:id="br0">
      <inkml:brushProperty name="width" value="0.2" units="cm"/>
      <inkml:brushProperty name="height" value="0.4" units="cm"/>
      <inkml:brushProperty name="color" value="#FF40FF"/>
      <inkml:brushProperty name="tip" value="rectangle"/>
      <inkml:brushProperty name="rasterOp" value="maskPen"/>
    </inkml:brush>
  </inkml:definitions>
  <inkml:trace contextRef="#ctx0" brushRef="#br0">197 349 15217,'0'90'327,"0"1"1,-1-3 0,2-4 163,-1-19 1,1 0-1,3 14 1,1 4-165,-1-16 1,0 2 0,1 2-1,1 8 1,1 1 0,-2 1-1,0 3 1,-1 2 0,0-1-1,-1-1 1,0-1 0,-1 0-1,-1-6 1,-1 0 0,0-1-1,0-2 1,-1-1 0,1-1-1,-2-2 1,0-2 0,-1 0-1,0 1 1,0-1 0,-1-1 163,-3 27 1,0-2-1,0-9 1,-1-4-1,3-12 1,0-4-1,0-8 1,2-3 491,-2 44 0,2 3-564,1-48 1,2 0-420,-2 49 0,2-10 0,0-15 0,2-13 0,1-11 0,4-6 0,0-3 0,2-4 0,0-1 0,1-5 0,0-5 0,0-7 0,2-5 0,2-5 0,26 1 0,0-4 0,29 4 0,-1-3 0,16 0 0,-36-4 0,4 0 0,11 0 0,4-1 0,14 1 0,13 0 0,-24-3 0,9 0 0,6 0 0,0-1 0,-4 1 0,4 0 0,-3-1 0,1 1 0,5 0 0,6-1 0,6 0 0,3 0 0,-2 0 0,-8 0 0,-6 0 0,-4 0 0,-3 0 0,1 0 0,-2 0 0,0 0 0,0 0 0,-1 0 0,22-1 0,-2-1 0,0 0 0,-1 0 0,-1 0 0,0-1 0,0-1 0,0 0 0,-1-1 0,-1 0 0,-1-1 0,0 0 0,-1 0 0,0 0 0,-1 0 0,-1-1 0,-1 1 0,0 0 0,-2 0 0,0 0 0,-1 0 0,0 0 0,-1 0 0,0 1 0,-1 0 0,-1 1 0,1-1 0,-2 1 0,1-1 0,-1 0 0,-1 1 0,1 1 0,-1 0 0,-2-1 0,1 1 0,-2 0 0,1 0 0,-1 0 0,-1 0 0,-3 1 0,0 1 0,2-1 0,21 0 0,4 0 0,-6 0 0,6 0 0,-2 0 0,-21 1 0,3 0 0,-10 0 0,-9 0 0,-6 0 0,-2 1 0,1 0 0,1 0 0,1 0 0,6 0 0,1 0 0,-1 0 0,3 2 0,23 4 0,-1 3 0,-24-3 0,-1 2 0,16 4 0,-2 2 0,21 6 0,0-1 0,-3 0 0,2-3 0,-1 0 0,-4-5 0,-5-3 0,-34-6 0,-1-1 0,19 1 0,10-2 0,-40 0 0,-5 0 0,-3 0 0,-3 0 0,0 0 0,3 0 0,1 0 0,3 0 0,-2 0 0,0 0 0,-3 0 0,-4 0 0,-1 0 0,-5 1 0,-4 1 0,0 0 0,0 2 0,-2-1 0,0 3 0,-1-1 0,-1 2 0,2-1 0,3 0 0,-4 0 0,3-2 0,-6-1 0,0 0 0,-3-3 0,0 2 0,4-23 0,-4-8 0,2-32 0,-2-14 0,-5 22 0,2-4 0,1-14 0,0-4-7,2-19 1,0-4-89,-2 24 0,1-1 0,0-2 22,-1-3 0,1-1 0,0 0 11,1 2 1,1 0-1,0 2 19,-1 4 0,0 2 1,0 1-12,4-25 1,0 3 22,-1 13 1,-2 1 30,0 1 0,-2 0-17,0 3 0,-1-6 17,-1-11 0,-2-9 0,0 3 2,-1 19 0,0 3 0,0-4-2,-1 4 0,-1-4 0,1 0 0,-1 7-37,0-25 1,1 8 2,-1 17 1,1 4 30,0 11 0,0 4 3,6-37 50,-3 10-30,2 22 0,0-1-15,3-27 0,-3 32 1,-1 2 0,2-11 56,0 8-23,-2 5 28,2 5-17,-4 8-44,0 4 28,-2 6-29,1 5-5,-2 4 6,1 4-1,-1 3 46,2 1 16,0-2 28,1 3-44,-1-2-12,-1 1-6,-8-2-27,-5 2 5,-9 0-5,-8 2 44,-10 1-50,-11-3 6,-15 5-1,-12-3 7,-14 6-7,-9-1-5,48 3 0,1 0 0,-2 0 0,1 0 0,-47 0 0,3 0 6,2 0 61,1 3-5,-6 2-37,47 0 0,0 0 20,-3 1 0,-1 0-8,-2 1 0,-1 1-37,-1-1 0,-1 1 0,0 0 0,-4 1 0,-26 2 0,-2-1 0,22-2 0,-1-1 0,-20 1 0,2-2 0,26-2 0,4-1 0,0-2 0,1-1 0,2 1 0,0 0 0,2-1 0,1 0 0,3 0 0,-2 0 0,-17 0 0,-2 1 0,17 1 0,-1 0 0,-16 0 0,1 1 0,16 0 0,2 1 0,0-2 0,-1 1 0,-2 0 0,0 0 0,2-2 0,0 0 0,-1 2 0,1-1 0,2-2 0,0 0 0,1 2 0,0-1 0,-50 0 0,3 2 0,-2-3 0,-1 3 0,49-2 0,-1 0 0,-3 0 0,0 1 0,-3-1 0,0 0 0,-3 1 0,0-1 0,0-1 0,-3 0 0,-30 1 0,-1 0-18,23-1 1,-1 1 17,-22 1 0,2 0 17,29 0 1,2 1-18,1 1 0,1 0 0,2 0 0,-1 0-23,-21 4 0,0 0 6,20-2 0,0 0 14,-18 1 0,2 0 0,21-2 1,3-1-1,-3-1 0,-1 0 0,0 0 1,-1-1-24,-2 1 1,1-1 8,-2-1 1,1 0 13,-1 1 0,0-1-3,0-1 1,1 1 2,-1-1 0,1 1 0,3-1 1,-2 0 2,-21 0 0,-1 0 0,20 0 0,1 0 0,-17 0 0,1 0 0,23 0 0,2 0 33,-48 2-33,-1-1 0,2 3 0,0-2 6,0 1-6,0-3-3,29 1 0,-1-1 0,17 0 1,0 0 2,-14 0 0,1 0-6,-22 0 0,0 0 6,2 0-5,-2 0-1,0 0 9,27 3 0,0 0 2,-27 2-2,32-1 0,2 1 3,-12 2 5,7-2-6,3 0 1,2-1 0,2-1 5,-2-1-11,1 1 17,-24-3-6,19 2-6,-16-1 7,25-1-7,6 2 29,2-2-34,8 0 5,5 0-5,9 0-984,5 0 738,49 34 0,-28-25 0,33 25 0</inkml:trace>
</inkml:ink>
</file>

<file path=xl/ink/ink8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18"/>
    </inkml:context>
    <inkml:brush xml:id="br0">
      <inkml:brushProperty name="width" value="0.04286" units="cm"/>
      <inkml:brushProperty name="height" value="0.04286" units="cm"/>
    </inkml:brush>
  </inkml:definitions>
  <inkml:trace contextRef="#ctx0" brushRef="#br0">1849 34 16168,'0'-11'3624,"0"2"-2560,0 9 1670,0 0-2029,0-6-44,0 4-67,0-4-39,0 6-85,0 0-55,0 8 206,-8 17-78,-6 24-26,-16 30-517,9-29 0,-1 2-609,-6 6 0,-2 2 609,-5 5 0,-2 0 0,-5 2 0,-3 0-395,-3 1 1,-3-2 394,-5 0 0,-2-1 0,-2-4 0,-2-2 0,0-3 0,-6-3 0,7-12 0,-6-1 0,3-4 0,-9 3 0,-2-5 0,12-8 0,-4-1 0,5-5 0,-2-8 0,3-4 0,2-2 0,2-3 0,-40-1 0,3-35 0,41 1 0,8-36 0,36 4 0,10-10 0,17-3 0,12 1 0,19 6 0,11 8 0,13 12-648,9 8 648,-34 26 0,3 4 0,3 2 0,3 3 254,4 2 0,3 2-254,3 6 0,1 3 0,2 5 0,0 5 0,2 4 0,-1 6 0,-1 4 0,-1 5 0,-3 0 0,-1 4 0,15 17 0,-4 4 0,-22-17 0,-3 0 0,8 14 0,-5-2 0,1 13 539,-15-7-539,-7-7 0,-9-7 0,-4-7 0,-6-7 0,-1-8 737,-3-2-737,-4-13 598,-2-1-598,-4-9 273,0 0-273,0 1 0,0-1 0,2 3 0,-2 1 0,3 1 0,-1 2 0,2-1 0,-1 1 0,0-3 0,-1-1 0,0-3 0,-2 0-836,0-12-5941,9-46-247,2 0 7024,13-37 0,-12 55 0,0 9 0</inkml:trace>
  <inkml:trace contextRef="#ctx0" brushRef="#br0" timeOffset="1">2674 625 22991,'-13'-9'2184,"2"1"-1579,11 8-28,0 0-73,0-1-73,0 1 948,0-2-1379,0 1 0,0-1 0,0 0 0,0-1 0,3 1 0,6 0 0,6-1 0,11 1 0,8 1 0,12-2 0,9 2 0,8 0 0,7 1 0,0 0 0,1 1 0,-7 4 0,-7 1 0,-9 0 0,-9 1 0,-9-4 0,-4 2 0,-9-2 0,-2 1 0,-8-2 0,-2-1 0,-2 1 0,-2-2 0,0 2-769,-1-2-894,0 2-1098,-11 2 212,-11 4 511,-18 4-869,-14 5 1114,-11 5 51,-15 9 1530,25-9 1,2 0-1,-5 3 1,-6 3 0</inkml:trace>
  <inkml:trace contextRef="#ctx0" brushRef="#br0" timeOffset="2">2654 943 25337,'82'0'3334,"-1"0"-3334,-17 1 0,1 1 0,-5 3 0,-3-1 0,-2 2 0,-4-2 0,0 0 0,-6 0 0,-1-2 0,-6-1 0,-4 1 0,-7-2 0,-8 2 0,-5-2 0,-8 0 0,-2 0 0,-3 0-1368,-1 0-1416,-9 0-940,-11 0 3724,-27 4 0,20-3 0,-6 3 0</inkml:trace>
</inkml:ink>
</file>

<file path=xl/ink/ink9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21"/>
    </inkml:context>
    <inkml:brush xml:id="br0">
      <inkml:brushProperty name="width" value="0.08571" units="cm"/>
      <inkml:brushProperty name="height" value="0.08571" units="cm"/>
      <inkml:brushProperty name="color" value="#008C3A"/>
    </inkml:brush>
  </inkml:definitions>
  <inkml:trace contextRef="#ctx0" brushRef="#br0">2246 1909 15916,'15'13'2481,"-3"-3"-1634,-12-10 1213,0 0-1601,3 0-49,-1 0-12,3 0 33,-1 0 39,-1-1-16,-1-3-51,3-1 17,0-3-28,6-5-11,9-7-73,11-12-72,10-11-18,11-14 62,8-12-597,-27 30 0,2-2 440,2-3 0,0-2-20,3-4 1,0-2-3,2-2 0,-1-1 8,0-3 0,0-1-19,-2 2 0,-2 0 2,-3 1 0,-2 0-134,-3 4 0,-3 0 95,-3 4 1,-3 1 47,13-43-23,-6 6 1,-14 29 0,-2 0-79,7-24 0,1-16 0,-8 40 0,-1 7 0,-1 6 0,-1 5 0,-1 7 868,1-1-868,-2 13 276,-1-1-276,-4 10 0,-1 4 0,0 2 0,0 1 0,0 8 0,8 12 0,9 20 0,23 39 0,-10-20 0,3 7-745,10 19 0,4 6 745,-13-21 0,2 3 0,0-1 0,0 1 0,0 0 0,0-1 0,-3-4 0,-1-2 0,0-3 0,7 14 0,-2-5 0,-6-13 0,-1-3-135,-2-7 1,0-2 134,0-1 0,1-1 0,2 3 0,1 2 0,10 12 0,-1 0 0,-11-17 0,-2-2 0,5 7 0,-4-4 0,-2-4 0,-12-11 0,-5-13 0,-5-6 1443,-3-5-1443,-1-3 316,-1-1-2205,0 1-3018,-14-2-2693,-7 3 7600,-20 2 0,18-2 0,0 1 0</inkml:trace>
  <inkml:trace contextRef="#ctx0" brushRef="#br0" timeOffset="1">992 3232 23332,'4'-5'807,"-1"-1"-639,2-2-84,5-7-17,7-7 39,8-10 12,11-6 50,8-8-39,7-5 5,8-3 0,4-4-662,3-3 663,0-1 0,-3-1-177,-5 1 170,-9 2-4,-7 1-46,-6 6-28,3-20-16,-8 21-34,4-14 6,-10 23 5,-3 3 22,0 1 35,0-2 605,-7 14-662,-2 0 200,-9 15-206,-2 4 1,1 4-1,-2 1 1384,0 3-1389,1 0 0,1 0 6,1-3-1,4 0 29,0-4-28,4 0-6,1 1 5,0-1-5,-1-1 11,0 1-11,1 0 6,-4 1-6,1 4 6,-6-1 5,0 3-6,-4 0 107,2 0-100,4 0 172,5 7 35,12 10 51,9 21-270,15 19 0,-19-17 0,1 3-285,4 7 1,2 2 284,0 7 0,1 2-431,1 3 0,1 1 431,-2-1 0,1 1 0,-3-3 0,0 0 0,-2-5 0,-2-1 0,-2-5 0,-1-1 0,18 35-60,-6-13 60,-8-15 0,-8-14 0,-6-10 514,-6-15-514,-7-8 906,-2-8-906,-2-2 71,3 0-71,-2 0 0,2 0-214,-2-3-1332,4-4-2531,16-17 4077,27-24 0,-20 20 0,11-9 0</inkml:trace>
  <inkml:trace contextRef="#ctx0" brushRef="#br0" timeOffset="2">3629 3172 16174,'-2'4'3002,"0"-1"673,2-3-3267,0-5-94,0-3 56,6-10-18,8-11 24,10-9-35,11-11-10,9-11 11,9-5-258,8-12 61,-28 36 1,0 0-62,3-4 0,-1 0-28,1-3 0,-2 0-37,2 0 1,-2-1 5,-4 2 0,0 0 20,20-38-39,-9 13 39,-12 16 5,-9 17 0,-7 15-10,-6 11 10,-4 8-5,-1 4 946,-2 1-828,3 7 10,2 1-10,8 10-29,5 3 153,7 9-287,8 12 0,8 10 0,10 12-840,10 9 840,-29-33 0,1 1 0,4 3 0,0 0 0,1 1 0,-1-1 0,1 2 0,-1 0 0,-1-2 0,-1-1 0,-2-1 0,-1 0-167,24 35 167,-7-7 0,-10-8 0,0 12 0,-16-27 0,-1 6 0,-15-33 825,-4-7-825,0-8-1102,-1-2-2135,0-3-1121,0 0 4358,-16-14 0,11 11 0,-11-10 0</inkml:trace>
  <inkml:trace contextRef="#ctx0" brushRef="#br0" timeOffset="3">804 3662 26394,'0'-2'48,"5"-20"-42,-1 7 82,-1 3-38,-1 7 1,0 2 83,-2 3-128,1 0-1,2 0 1,3 0 28,0 0-29,1-1-5,-2 0-45,2 0-16,-2 1 61,3 0 39,4 6 73,5 7 6,7 12 83,8 14 68,7 12 17,8 16-406,-19-26 1,0 2 262,2 4 0,2 1 33,2 6 1,1 1-177,-1 0 0,2 2 0,12 23 0,1-1 0,-15-22 0,0-1 0,7 13 0,-3-4 0,3 3-142,-9-14 142,-8-15 0,-9-12 0,-4-10 0,-7-7 0,1-7 517,-5-2-580,1-1-862,-1-13-1674,0-7-1092,2-30-2336,7-4 6027,6-11 0,-4 29 0,0 10 0</inkml:trace>
  <inkml:trace contextRef="#ctx0" brushRef="#br0" timeOffset="4">2300 4619 13435,'-5'2'3271,"0"0"381,5-2-2975,-7 3-212,5-3-185,-6 3-101,8-9-33,0-4 112,3-10-11,2-10-51,7-10-28,5-10 17,4-14 27,7-5-38,1-7-45,10-5-6,0-1-5,5 2 27,-1 1-10,-2 7-29,-4 4 17,-5 7-22,-3 5-17,-12 23 129</inkml:trace>
  <inkml:trace contextRef="#ctx0" brushRef="#br0" timeOffset="5">2778 3486 25381,'7'-18'119,"-3"2"10,0 5-56,-3 3-12,0 1-61,-1-1 0,0-1 6,0-4-6,0 6 11,0-3 95,0 8 113,0 1-6,0 13 156,6 7-10,6 22-46,2-3-93</inkml:trace>
  <inkml:trace contextRef="#ctx0" brushRef="#br0" timeOffset="6">3469 4405 13586,'0'15'3932,"0"-3"-2902,0-12 1144,0 0-1788,0-16 73,0-2 34,0-19-66,2-3-19,0-8-77,1-6-79,0-5-135,2-8-27,2-3 39,2-7 39,3-3-17,1-1 0,2-1-22,4 5 0,0 2 5,0 9-16,-2 7-1,-2 10 7,-5 9-12,0 8 56,-2 6-129,-4 10-39,2 3 0,-5 10 5,2 2 802,-3 1-627,3 0-40,-2 0 56,3 0 28,1 0 5,5 0-78,3 0 6,0 0 22,1 0-39,-1 0-28,2 0-28,1 0 0,-1-2 6,-1-1 11,-3-1-6,-4 1 6,-2 1-34,-2 2-28,-2 0-22,5 5 102,3 15-119,9 19 0,8 32 0,-10-24 0,0 4 0,2 9 0,0 2-391,0 6 1,-1 2 390,2 1 0,-1-1 0,-1-1 0,-1-1 0,1-6 0,1-1 0,-2-6 0,-1-2 0,15 37 0,-1-15 0,-5-16 0,-2-14 0,-6-13 0,-5-14 0,-6-7 0,0-7 781,-5-3-781,2-1 0,-1 0-533,3 0-1147,2-7-2291,9-17 3971,12-28 0,-12 20 0,5-7 0</inkml:trace>
  <inkml:trace contextRef="#ctx0" brushRef="#br0" timeOffset="7">5435 3415 26106,'5'-4'55,"5"-4"1,0-2 11,3 0-5,-2 1 78,-1 2 123,-2 4 11,-1 2 6,3 7-39,2 13 375,17 48-274,-6 2-376,-5-17 1,0 3 33,6 37 0,-10-42 0,-1 0 0,0 2 0,0 0 0,0 1 0,1 0 0,-1-2 0,1 1 0,4 16 0,1-1 0,-4-18 0,-1-2 0,3 10 0,0-3 0,5 6 0,-5-15 0,0-10 0,-7-11 0,0-10 0,-5-7 0,0-4 236,0-3-837,2 0-474,1-6-925,3-7-1786,-1-20 3786,-3-26 0,-2 24 0,-4-6 0</inkml:trace>
</inkml:ink>
</file>

<file path=xl/ink/ink9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29"/>
    </inkml:context>
    <inkml:brush xml:id="br0">
      <inkml:brushProperty name="width" value="0.08571" units="cm"/>
      <inkml:brushProperty name="height" value="0.08571" units="cm"/>
      <inkml:brushProperty name="color" value="#E71224"/>
    </inkml:brush>
  </inkml:definitions>
  <inkml:trace contextRef="#ctx0" brushRef="#br0">549 622 22996,'-82'-38'2123,"17"6"-1652,65 27-18,0-2-117,4 1-89,12-6 61,19-6-62,21-7-106,21-6-56,13-1-25,-41 17 0,1 0-126,1 3 1,0 2 147,0 2 0,-1 1 37,44 1 5,-6 12 73,-12 16 39,-11 22-55,-17 22-180,-17 19 0,-15 12 0,-17-43 0,-6 1-236,-6 3 1,-6 0 235,-7 2 0,-6-1-427,-10 0 0,-5-1 427,-2-1 0,-7-1 0,-1-8 0,-6-1 0,2-3 0,-8 3 0,-2-3 0,10-8 0,-3 0 0,4-8 0,-2-7 0,3-6 0,4-3 0,0-5 0,-44-13 0,13-25 0,16-24 0,36-3 0,6-7 0,11 13 0,4-2-192,-2-20 1,7 1 191,13 17 0,6 3 0,0 0 0,4 2 0,6 3 0,4 2 0,28-34 410,0 16-2304,16 8 992,-19 27-2262,12 6-533,-9 26 3697,19 30 0,-30-20 0,4 19 0</inkml:trace>
  <inkml:trace contextRef="#ctx0" brushRef="#br0" timeOffset="1">2073 575 21187,'62'-5'771,"-1"-1"0,-2 1 0,-6 1-116,7 6 107,1 13-22,-4 12-85,-7 24 23,-11 12-275,-16 16-56,-10 7 6,-20 6-420,-21-2 286,-23-4-219,15-46 0,-3-2 0,-5-2 0,-1-3 0,-6-2 0,0-2 0,0-4 0,-1-3 0,1-3 0,0-3 0,-41 3 0,12-10 0,16-17 0,12-15 0,17-17 13,10-18-13,13-7 0,6-7 0,6-2 0,12-2-147,7 0-502,17 4-365,4 8-274,4 11-1,-1 14-766,1 13-908,9 14-6325,-1 6 9288,8 6 0,-29 0 0,-7 0 0</inkml:trace>
  <inkml:trace contextRef="#ctx0" brushRef="#br0" timeOffset="2">3533 432 17932,'4'-13'3876,"-1"2"-2570,-3 11 111,0 0-829,-76-25 51,32 19-407,-9-4 0,0 5 93,3 21-140,6 12-101,14 6-50,10 3-1,12 4 18,5 7 66,4 9 152,10 10 0,4 11 33,8 8-935,-1 8 935,-5-2-111,-5-3-320,-8-6 129,-4-7 0,-16-6 0,-9-7 0,-19-6 0,-4-8 0,-1-9 0,-14-9 0,18-15 0,-4-5 0,20-11 0,6-5 0,4-5-3009,7-22-845,12-11 3854,33-40 0,-19 42 0,19-9 0</inkml:trace>
  <inkml:trace contextRef="#ctx0" brushRef="#br0" timeOffset="3">4740 14 22060,'-23'-7'2291,"-4"1"-1669,-8 17 17,-10 12 33,-7 20-67,-8 17-697,-4 17 313,31-31 1,1 2-29,-2 6 0,2 2 23,1 6 0,0 2-533,2 3 1,2 3 316,2 4 0,4 0-657,1 2 0,3 0 657,6 0 0,4 0 0,0-1 0,3-2 0,3-2 0,3-2 0,5-3 0,2-1-178,1-4 0,3-3 178,5-3 0,2-3 0,-1-5 0,3 0 0,6 7 0,0-3 0,15 20 180,7 7-180,-20-38 0,-4-6 653,-2-3-653,-4-6 1396,-2-2-1396,2-2 464,-7-6-464,1-4 223,-6-8-2184,0-3-3450,8-21 5411,9-37 0,-10 23 0,3-18 0</inkml:trace>
</inkml:ink>
</file>

<file path=xl/ink/ink9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33"/>
    </inkml:context>
    <inkml:brush xml:id="br0">
      <inkml:brushProperty name="width" value="0.04286" units="cm"/>
      <inkml:brushProperty name="height" value="0.04286" units="cm"/>
    </inkml:brush>
  </inkml:definitions>
  <inkml:trace contextRef="#ctx0" brushRef="#br0">800 148 20795,'50'-81'2957,"-9"16"-2044,-37 64 62,1 4-264,-2 12-229,1 13-57,-3 20-55,-1 14-107,-16 12-56,-13 11-346,4-40 1,-4-1 202,-3 3 1,-3-2-23,-4 1 0,-2-1-14,1-3 0,-2-2-6,0-1 0,-1-3-8,3-4 0,0-2-8,-35 19-6,7-14 0,7-14-78,7-11-62,6-5-6,9-17-56,2-19 163,20-3-28,2-12 513,24 16-452,13 4 6,16 2 6,51 6 27,-16 7-218,-21 9 0,0 4 337,21 16 83,-3 14-94,-4 17-141,-3 7 0,-6 2 0,-4-1 0,-5-6 0,-7-8 0,-7-8 0,0-1 0,-13-13 0,0-1 538,-13-13-538,-2-2 0,0-1 0,-1 3 0,1 0 0,-3-2 0,-2 0 0,-1-5-959,0 2-1147,2-2-1737,7 0 3843,12-20 0,-8 16 0,4-16 0</inkml:trace>
  <inkml:trace contextRef="#ctx0" brushRef="#br0" timeOffset="1">1758 302 18930,'-8'-11'4800,"2"2"-4559,6 9 655,0 0-381,32-33-5,-13 23-62,27-23-90,-19 32-139,2 1-118,3 0-57,3 4-44,0 2 0,1 4-100,-3 0-85,-5-2-280,-5 2-431,-6-4-381,-7 1-1412,-5-1-700,-4 0-1164,-13 7-1021,-9 0 5574,-15 6 0,13-9 0,3-1 0</inkml:trace>
  <inkml:trace contextRef="#ctx0" brushRef="#br0" timeOffset="2">1581 596 14645,'-2'7'5987,"1"-1"-4884,1-6 18,0 0-891,80 0-6,-42 0 11,63 0-106,-62 0-84,-4 0-45,-5 0-269,-5 0-515,-6 0-415,-1 0-145,-4 2-656,3 1-2044,3 8-1893,1 3 5937,2 5 0,-11-8 0,-4-4 0</inkml:trace>
</inkml:ink>
</file>

<file path=xl/ink/ink9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36"/>
    </inkml:context>
    <inkml:brush xml:id="br0">
      <inkml:brushProperty name="width" value="0.08571" units="cm"/>
      <inkml:brushProperty name="height" value="0.08571" units="cm"/>
      <inkml:brushProperty name="color" value="#F6630D"/>
    </inkml:brush>
  </inkml:definitions>
  <inkml:trace contextRef="#ctx0" brushRef="#br0">739 54 19132,'-6'-29'2116,"2"6"-1567,4 21 73,0 5 95,0 13-146,-2 14-67,-3 21-78,-3 14-90,-7 11-34,-6 6-223,-7 0 207,-7 1-34,-3-2 0,-7-4-56,-2-4-39,-3-4-12,0-9 6,-20 10-111,17-24 4,-13 0-38,21-26 28,6-11-34,2-5-68,4-11-32,12-8-7,5-13 40,11-7 17,5-5 16,11-3 236,3-1-202,14 0 0,1 6-6,3 4 1,-1 9 5,0 7 28,5 9-23,2 5 23,11 7 101,6 12 22,9 13 6,1 16 39,-1 6 39,-6 5-28,-9-3 29,-9 2 16,-8-7-6,-9-1-127,-6-4-119,-6-3 0,-5-4 0,-3-8 0,-3-4 0,0-8 0,0-1 0,0-6 0,0-2 0,0-3-6448,0-2 2835,-6-7 3613,-14-14 0,10 8 0,-8-6 0</inkml:trace>
</inkml:ink>
</file>

<file path=xl/ink/ink9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37"/>
    </inkml:context>
    <inkml:brush xml:id="br0">
      <inkml:brushProperty name="width" value="0.08571" units="cm"/>
      <inkml:brushProperty name="height" value="0.08571" units="cm"/>
      <inkml:brushProperty name="color" value="#E71224"/>
    </inkml:brush>
  </inkml:definitions>
  <inkml:trace contextRef="#ctx0" brushRef="#br0">38 1 22419,'44'45'1029,"1"-1"0,-2 4 0,-6 1-601,-14 0 0,-4 2-721,-1 8 0,-1 3 612,-2 4 1,-3 4-376,-3 4 1,-2 2 279,-2 2 1,-2 0-225,0 1 0,-3 1 0,-2-3 0,-3 0 0,-1-4 0,-3 0 0,-2-6 0,-2-1 0,-2-5 0,-2-1 0,1-6 0,0-2 108,-16 42-108,1-14 0,2-11 0,2-16 0,4-8 0,3-15 585,5-7-585,2-8 834,3-6-1143,3-4-392,0-4-1333,2-1-1259,2-7-253,-1-10 3546,3-19 0,1 15 0,0-5 0</inkml:trace>
</inkml:ink>
</file>

<file path=xl/ink/ink9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38"/>
    </inkml:context>
    <inkml:brush xml:id="br0">
      <inkml:brushProperty name="width" value="0.08571" units="cm"/>
      <inkml:brushProperty name="height" value="0.08571" units="cm"/>
      <inkml:brushProperty name="color" value="#008C3A"/>
    </inkml:brush>
  </inkml:definitions>
  <inkml:trace contextRef="#ctx0" brushRef="#br0">2771 1120 12931,'-10'0'4458,"3"0"-3472,7 0 661,0 0-852,-38 35 67,25-22 2,-31 25-153,36-30-129,0-1-106,2-4-33,1 0-57,3-3 466,1 0-651,1-6-33,3-7-61,8-15-46,11-15-10,17-18-18,11-15-295,-19 30 1,1-1 264,3-4 0,0-2-1,4-2 1,1 0 3,0-2 0,0 0 19,1 1 0,1 1-25,-4 4 0,-1 0 3,-3 4 0,-1 2 47,21-30 6,-13 16 90,-13 15 5,-11 14-17,-7 9-11,-7 9-11,-1 6 518,-2 2-624,1 2 27,-1-1-33,2-1 6,-1 0-1,0 0 46,0 0 22,1 3 55,-2 1-77,3 0-1,1 0 40,2 6-6,4 6-23,4 11 46,3 11 78,3 13-16,2 17-169,3 21-579,-10-28 0,0 3 579,1 5 0,0 2 0,1 10 0,1 1 0,-1-1 0,1-2 0,-1-5 0,0-1 0,1 0 0,-1-3 0,0-10 0,-1-2-12,-1-2 0,0-2 12,12 30 0,1-2 0,-11-34 0,-1-1 0,-11-31 0,-3-6 0,-1-5 1155,-1-1-1155,0-4 27,0-6-27,-3-9-326,-4-6-1388,-6-6-2442,-6-3-1372,0 1 5528,-2 7 0,11 12 0,1 7 0</inkml:trace>
  <inkml:trace contextRef="#ctx0" brushRef="#br0" timeOffset="1">1194 2752 19837,'0'3'840,"6"-1"-353,6-10 6,12-6-179,8-12-129,10-9 0,7-11 28,9-9 44,3-7-5,5-8-50,1-4-271,-34 36 1,1-1 135,30-33-11,-6 2 12,-6 10-35,-6 3-22,-5 8 29,-5 4-21,6-14 15,-12 16-29,4-12 1,-14 22 5,0 1 40,-3 5 21,1 1-10,-1 4 197,0 2-180,-1 2 53,5-3-82,-8 6 1,5-3-1,-7 8 29,0-1-1,0 0 118,1 0-45,-4 5 84,-1 2-16,-3 4 123,-1 4 123,5 14-140,1 10-90,6 17-22,-1 5-40,1 2 6,-2 2 6,-1-4 202,5 27-85,-5-13-44,3 26-46,-3-14-59,-3 4-153,0 2 0,-2-6 0,2-8 0,-1-12 0,-1-13 0,1-13 0,-1-10 0,-3-10 0,0-4 0,-3-4-63,0 0-441,1-2-633,-2 0-818,3 0-2100,5-14 4055,13-22 0,-9 15 0,6-12 0</inkml:trace>
  <inkml:trace contextRef="#ctx0" brushRef="#br0" timeOffset="2">3493 2551 21265,'-4'-11'886,"4"-6"-674,12-11-38,8-12-12,16-12 12,8-12 0,8-5-298,6-6 292,-2 3-79,-2 0-10,-5 8-12,-8 7 22,-9 11 79,-7 10 17,-12 10-34,-3 9-33,-6 7 392,-1 4-442,-3 4-24,3 1-38,-1 1 67,4 0 229,4 0 68,7 0 134,8 14 667,24 48-695,-9 8-236,-11-16 1,-3 4-425,-7-9 0,-4-1 276,1 2 1,-1 0-93,8 45-146,-4-10 146,-6-10 0,0 2 0,-5-29 0,0-2 0,-6-33 0,1-5-679,-3-6-4324,2-1-1215,-2-14 6218,-5-1 0,4-2 0,-4 6 0</inkml:trace>
  <inkml:trace contextRef="#ctx0" brushRef="#br0" timeOffset="3">1216 3161 25896,'8'30'304,"16"44"183,5 15-316,-13-39 0,0 2-182,1 1 0,0 0 159,-1 1 1,0 0-32,-1-3 1,0-1-40,0-1 1,-1-1 55,10 36-50,-3-11 28,-1 2-106,-7-29-1,0-2 1,-9-29-6,-1-7-303,-2-4-363,-1-3-2320,4-1 2986,23-61 0,-19 46 0,19-46 0</inkml:trace>
  <inkml:trace contextRef="#ctx0" brushRef="#br0" timeOffset="4">2308 3988 15238,'-11'16'2941,"2"-2"-2162,9-14 610,0 0-1154,7-34 45,4 3 39,8-34 51,1 7-79,0-5-84,-1-7-77,-1 1 38,-2-2-12,-3 2-21,1 2 10,-2 7-21,-1 3-52,1 10-10,-2 4-56,-1 6 27,1 4-27,-2 1-1,1 2 1,1 0-6,0 0 6,3-2-1,3 3 29,0 0 22,3 5 61,4-1-38,-14 18-43</inkml:trace>
  <inkml:trace contextRef="#ctx0" brushRef="#br0" timeOffset="5">3159 3974 21629,'7'28'1115,"2"-20"-924,6-53-63,-1-14 40,0-9-61,-4-9-29,-3-4-22,-2-4-45,-4 1-5,1 1 0,-1 2-1,4 5-5,2 2 6,5 4-1,-1 5 1,2 6-6,-3 9 6,0 11 66,-1 9-10,-3 10-6,0 7-11,0 5 11,-1 3-23,3 2 214,9 1 145,-1 5 397,10 25 69,1 23-237,7 39-721,-15-33 1,0 2 300,1 7 1,0 2-74,-1 1 1,1 2 64,5 20 1,-1-2-130,-7-26 1,0-3-12,2 13 0,-1-6 60,1 0-432,-7-14 319,-1-14 0,-4-14-12,3-7-683,7-10-290,2-3-201,10-8-2595,-1-11-1269,2-18 5050,0-20 0,-13 20 0,-3-1 0</inkml:trace>
  <inkml:trace contextRef="#ctx0" brushRef="#br0" timeOffset="6">4252 3917 18716,'-3'17'2291,"0"-3"-1333,3-14 964,0 0-1626,4-20-144,8-5 21,5-27-5,10-11-33,-1-11-35,1-14-593,-4-5 515,-12 43 0,-1 0-5,-2 1 0,1-1-17,-2 0 0,-1 0 0,4-44 0,-2 9 6,-2 11-1,-2 11-5,0 12 0,1 10 6,0 2-1,0 18 1,-1 1 633,-3 17-443,2 1 175,1 2 323,9 18-61,4 15-107,11 29-44,7 18-333,2 13-65,-17-45 1,-1 1-85,-1-1 0,-1-1 0,16 42 0,-3-9 0,-6-7 0,-1-7 0,-3-4 0,-1-6 0,-1-4 0,-2-3 0,-1-6 0,-3-7 288,-2-5-351,-2-11-1012,-3-3-1681,0-7-1187,-3-5-2381,-1-2 6324,-1-3 0,0 0 0</inkml:trace>
</inkml:ink>
</file>

<file path=xl/ink/ink9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45"/>
    </inkml:context>
    <inkml:brush xml:id="br0">
      <inkml:brushProperty name="width" value="0.08571" units="cm"/>
      <inkml:brushProperty name="height" value="0.08571" units="cm"/>
      <inkml:brushProperty name="color" value="#E71224"/>
    </inkml:brush>
  </inkml:definitions>
  <inkml:trace contextRef="#ctx0" brushRef="#br0">299 467 21831,'-78'-43'1311,"16"1"-930,72 16 5,12-11-28,17-7 12,19-7 22,13-3-323,-30 26 0,3 2 71,2 0 0,2 3-31,0 3 0,1 3-42,0 5 1,1 4 184,44-1 0,-6 34-79,-6 17-75,-46-8 0,-3 6 14,-2 4 0,-4 2-14,-5 2 0,-5 2 47,-4 1 1,-4 0 44,-2-1 1,-5 1 168,-19 47-210,5-49 0,-6-1-149,-9 0 0,-5-2 0,-5 0 0,-5-2-284,-3-2 0,-2-3 284,-4-2 0,-2-3 0,0-4 0,-1-4 0,0-3 0,-2-4 0,-21-5 0,0-5 0,21-6 0,0-5 0,-14-6 0,4-8 0,-10-28 0,18-17 0,18-7 0,26 17 0,8-1 0,15-32 0,2 30 0,6 2-464,33-19-270,9 11-380,4 10-530,3 15-1616,5 8-308,27 9-989,-48 11 0,1 1 4557,10 2 0,-4 1 0,7-2 0,-18 5 0</inkml:trace>
</inkml:ink>
</file>

<file path=xl/ink/ink9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46"/>
    </inkml:context>
    <inkml:brush xml:id="br0">
      <inkml:brushProperty name="width" value="0.08571" units="cm"/>
      <inkml:brushProperty name="height" value="0.08571" units="cm"/>
      <inkml:brushProperty name="color" value="#E71224"/>
    </inkml:brush>
  </inkml:definitions>
  <inkml:trace contextRef="#ctx0" brushRef="#br0">192 1 23545,'73'18'674,"0"0"0,-5 0 0,-8 4-142,0 27-145,-6 5-85,-7 4 51,-10 4-17,-11 0-17,-13 1-45,-9 1-5,-22-1 63,-11 1-332,-27-5 0,-14-4 0,-8-13-228,-7-10 228,3-17 0,3-7 0,12-11 0,12-13 0,15-9 0,13-16 0,12-5 0,9-7-107,21-22-380,4 21-191,16-10-408,-3 31-116,-1 8-584,-1 5-2919,27-4-274,-10 9 4979,22-8 0,-40 16 0,-7-1 0</inkml:trace>
</inkml:ink>
</file>

<file path=xl/ink/ink9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47"/>
    </inkml:context>
    <inkml:brush xml:id="br0">
      <inkml:brushProperty name="width" value="0.08571" units="cm"/>
      <inkml:brushProperty name="height" value="0.08571" units="cm"/>
      <inkml:brushProperty name="color" value="#E71224"/>
    </inkml:brush>
  </inkml:definitions>
  <inkml:trace contextRef="#ctx0" brushRef="#br0">594 23 18688,'0'-13'3625,"0"3"-2779,0 10 705,0 0-896,-89 10-167,53 3-362,-16-3 0,3 4-59,29 11-61,10 3 44,6 5 101,9 9 73,10 7 107,6 7 105,8 8 1,-6 5-50,-6 3 90,-7 1-477,-7-1 0,-16-3 0,-10-3 0,-17-7 0,-10-5 0,-3-9 0,-2-10 0,5-10 0,4-7 0,7-11-214,1-2-576,14-5-856,4 0-1536,15 0-324,11 0-2476,10 0 5982,13-2 0,-9 2 0,-3-2 0</inkml:trace>
</inkml:ink>
</file>

<file path=xl/ink/ink9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48"/>
    </inkml:context>
    <inkml:brush xml:id="br0">
      <inkml:brushProperty name="width" value="0.08571" units="cm"/>
      <inkml:brushProperty name="height" value="0.08571" units="cm"/>
      <inkml:brushProperty name="color" value="#E71224"/>
    </inkml:brush>
  </inkml:definitions>
  <inkml:trace contextRef="#ctx0" brushRef="#br0">492 32 21338,'-56'-26'2509,"-1"20"-1579,18 44-56,-10 26-471,22-23 1,1 4-343,-3 9 1,1 4 232,0 4 0,1 3-446,1 6 0,3 1 365,1 0 1,4 0-214,4-1 0,4 0 0,2-3 0,4-2 0,4-5 0,5-3 0,6-5 0,4-2 151,29 35-151,21-15 0,5-16 0,7-14 0,-3-11 0,-4-11 0,-8-9-735,-4-6-1292,-6-4-1640,15-22-1755,-4-6 5422,10-25 0,-35 24 0,-10 4 0</inkml:trace>
</inkml:ink>
</file>

<file path=xl/ink/ink10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49"/>
    </inkml:context>
    <inkml:brush xml:id="br0">
      <inkml:brushProperty name="width" value="0.08571" units="cm"/>
      <inkml:brushProperty name="height" value="0.08571" units="cm"/>
      <inkml:brushProperty name="color" value="#E71224"/>
    </inkml:brush>
  </inkml:definitions>
  <inkml:trace contextRef="#ctx0" brushRef="#br0">257 1 21360,'-4'18'3165,"9"18"-2173,15 37-135,6 21-1100,-13-40 1,-2 1 566,0 4 1,-2 1-90,-2 1 1,-2 0 24,-1 0 1,-2-1-261,0-1 0,-2-1 0,-5-4 0,-2-1 0,-1-1 0,-3-2 0,-26 40 0,-7-3 0,-6-10 0,-1-8 366,4-12-366,7-16 188,10-9-188,10-14-1049,8-6-883,8-7-992,2-4-1429,7-10 4353,9-17 0,-6 11 0,5-8 0</inkml:trace>
</inkml:ink>
</file>

<file path=xl/ink/ink10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50"/>
    </inkml:context>
    <inkml:brush xml:id="br0">
      <inkml:brushProperty name="width" value="0.04286" units="cm"/>
      <inkml:brushProperty name="height" value="0.04286" units="cm"/>
    </inkml:brush>
  </inkml:definitions>
  <inkml:trace contextRef="#ctx0" brushRef="#br0">864 7 17473,'2'-4'1838,"0"1"-1340,-2 3 1462,0 0-744,1 26-225,-5 7-156,-4 30-168,-14 8-91,-8 9-77,-15 8-617,19-43 0,-3 1 221,-5 1 1,-2 1-15,-4-2 1,-1 0-23,-2-1 1,-1-1-15,0-4 0,0-1-22,2-5 0,1-2 36,-32 19-67,12-15-28,11-17-157,11-10-73,9-10 90,7-15-11,11-8 762,4-17-588,10-2 5,16-6 0,14 2 0,21 0 0,12 4 0,9 4 0,4 7 0,-2 8 5,-4 8 63,-5 8 122,-8 5 112,-7 9 62,-11 9 6,-6 12-68,-8 9-65,-5 5-237,-7-2 0,-4 1 0,-2-8 0,-4-2 0,0-7 0,-1-4 0,0-3 0,3-5 0,-2-2 0,1-3 0,1-3-578,0-2-1270,2-1-2062,5 0-397,15-10-3927,4-7 8234,11-12 0,-21 10 0,-5 4 0</inkml:trace>
  <inkml:trace contextRef="#ctx0" brushRef="#br0" timeOffset="1">1673 294 20677,'0'-1'3439,"0"-1"-1316,0 2-1686,94 18-39,-47-11-281,14 4 1,1 0 39,-10-4-90,-5-2-34,-8 1-33,-9-2-106,-12 2-432,-3-2-766,-8 1-1318,-2-1-985,-4 6-2683,-11 1 6290,-6 4 0,2-8 0,1-1 0</inkml:trace>
  <inkml:trace contextRef="#ctx0" brushRef="#br0" timeOffset="2">1824 609 19445,'1'7'4234,"1"-1"-3629,-2-6-190,89 3-96,-43-2-247,12 0 1,0 1-73,-10-2-162,-7 0-768,-6 0-1126,-12 0-1142,-3 0-3220,-10 1 6418,-3 2 0,-4 0 0,-3 0 0</inkml:trace>
</inkml:ink>
</file>

<file path=xl/ink/ink10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53"/>
    </inkml:context>
    <inkml:brush xml:id="br0">
      <inkml:brushProperty name="width" value="0.08571" units="cm"/>
      <inkml:brushProperty name="height" value="0.08571" units="cm"/>
      <inkml:brushProperty name="color" value="#F6630D"/>
    </inkml:brush>
  </inkml:definitions>
  <inkml:trace contextRef="#ctx0" brushRef="#br0">769 11 14146,'0'-6'4408,"0"2"-980,0 4-2363,-18 10-158,6 8-123,-16 15-50,8 9-62,-5 11-95,-7 9-96,-5 9-128,-11 7-387,-3 3 269,-6 1-50,-1-5-17,2-5-51,1-12-66,7-7 0,1-14-51,7-8-90,2-12-112,7-9-100,5-6-118,7-8-79,6-9 405,6-9-332,4-10 297,3-2 129,14 1 0,5 4 0,20 6 17,31 6 17,-13 8 218,20 5 140,-27 19 112,-3 9 61,-5 20 176,7 41-741,-18-19 0,6 24 0,-20-36 0,-1-7 0,-4-14 0,-2-6 0,-2-13 0,-1-5 0,-2-7-3109,6-4-1742,-2-18 4851,6-25 0,-8 17 0,-1-9 0</inkml:trace>
</inkml:ink>
</file>

<file path=xl/ink/ink10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54"/>
    </inkml:context>
    <inkml:brush xml:id="br0">
      <inkml:brushProperty name="width" value="0.08571" units="cm"/>
      <inkml:brushProperty name="height" value="0.08571" units="cm"/>
      <inkml:brushProperty name="color" value="#008C3A"/>
    </inkml:brush>
  </inkml:definitions>
  <inkml:trace contextRef="#ctx0" brushRef="#br0">2669 1894 19423,'-13'-7'2240,"2"1"-1495,11 6 857,0 0-1059,-12-14-106,9 3-56,-3-17-28,26-4 5,16-17-72,23-19-516,-22 27 1,1-3 316,6-5 0,1-1-12,3-4 1,1-1-18,-1-3 1,1-1-20,0-1 1,0-2-24,-2 0 1,-2 0 0,0-1 0,-2 1-14,-1 2 0,-1 1 19,-2 1 0,-1 2-19,-2 4 0,1 1 14,-4 2 0,0 3-17,-1 2 0,0 1-131,-1 1 0,-1 2 137,28-35 28,-3 4 22,-9 12 22,-9 11 79,-10 19 72,-10 13 264,-6 44-167,-5 53-326,-4-6 0,-1 10-592,0-15 1,-1 5-1,1 1 592,-1 9 0,0 3 0,0-2 0,0-4 0,0-1 0,0-3-441,0 25 0,0-6 441,0-22 0,0-6-94,0 31 94,1-18 0,4-7 0,4-2 0,1-9 0,0-14 0,-3-18 2109,-2-17-3398,-2-13-1656,-1-20-2539,-3-15 5520,-27-30 1,18 29-1,-17-5 1</inkml:trace>
  <inkml:trace contextRef="#ctx0" brushRef="#br0" timeOffset="1">1131 3608 21506,'-48'-16'1003,"24"-17"-835,75-42-875,-18 30 0,2-2 765,6-8 1,3-2 50,3-3 1,1-1-419,3-5 1,2 0 428,2 0 1,2 0 30,-1 0 1,2 1-10,1 2 1,1 2 2,-2 5 1,1 3 5,-4 5 1,1 4 125,-5 7 0,0 4-14,35-15 23,-16 24 84,-17 13 352,-18 40-61,-16 36-362,-13-17 1,-3 6 26,-1 14 1,-2 3-327,-3 3 0,0-1 0,0-3 0,0 0 0,-2 1 0,0 0 0,2 8 0,0-2 0,1-23 0,1-1 0,2 7 0,1-6 1018,7-7-1018,5-18-8,9-15-5592,48-48-668,-8-8 6220,-11 3 1,-3 0 0,-6-2 0,-10 10-1</inkml:trace>
  <inkml:trace contextRef="#ctx0" brushRef="#br0" timeOffset="2">3304 3421 17109,'0'13'3624,"0"-2"-2874,0-11 1441,0 0-1934,51-60-72,-10 4-129,3-2 0,2-4-378,-10 7 1,-2 0 399,2-4 1,-2-2-4,1-2 1,-2 0-20,-1 0 0,-1 1-6,-1 2 1,-1 0-181,-1 4 1,0 1 196,0 6 0,2 2-8,-2 4 0,1 3 2,31-27-21,3 12-6,-3 13 84,-3 12 268,-6 15 185,-10 12 331,-9 48 392,-16 53-1644,-9-17 1,-5 16 349,-5-17 0,-4 11 0,0 3 0,0-7-255,2 1 1,1-5-1,-2 4 255,-1-7 0,-2 4 0,1-2 0,1-12 0,1 3 0,2-10 38,-1 24-38,5-19 0,2-4-80,4-29-1313,6-2-2993,9-48 4791,7-41 1,-11 25-1,-1-21 1</inkml:trace>
  <inkml:trace contextRef="#ctx0" brushRef="#br0" timeOffset="3">239 5243 17893,'-60'12'1299,"1"0"1,-35 7-505,80-19-162,8-3-374,2-8-131,3-12 12,7-19 40,13-20 27,21-21-520,-10 33 1,4-3 365,6-7 0,2-1-36,7-5 0,2-1-816,1-3 0,1-1 824,2 1 1,0 0-10,-3 1 1,0 2-279,-3 4 0,-1 2 371,-5 5 1,-1 3-37,-6 8 1,-2 3 357,20-23 607,-18 22-404,-15 21 1494,-12 11-1803,-6 16 947,-3 20-836,0 19-10,0 27-28,0 14-40,0 8-235,3-28 1,1 1-124,6 29 0,-3-37 0,1-2 0,6 4 301,0-3-301,-4-25-584,1-6-508,-4-21-600,1-4-1119,5-10-1312,14-20-3242,5-10 7365,8-13 0,-17 23 0,-7 10 0</inkml:trace>
  <inkml:trace contextRef="#ctx0" brushRef="#br0" timeOffset="4">2578 4088 27646,'8'45'-1,"0"41"366,-3 0-365,-3-5 0,-2-4 0,0 18 0,0-25 0,3 11 0,2-35 0,4-14-611,3-9-1108,3-13-1787,19-15 3671,32-46 0,-27 29 0,12-25 0</inkml:trace>
  <inkml:trace contextRef="#ctx0" brushRef="#br0" timeOffset="5">4156 5146 16174,'0'-13'3518,"0"2"-2511,0 11-55,0-95-55,4 36-786,-1-12 0,3-4 432,12-15-350,-7 41 0,1-1-25,2 0 0,2-1 11,0 2 1,0 0 200,19-44-138,0 13-40,-2 9 10,-3 15 169,-3 8-84,-3 13 27,-3 6-55,-5 11-90,-2 5 477,1 8 114,-3 6-405,5 17-365,0 15 0,11 53 0,-15-40 0</inkml:trace>
</inkml:ink>
</file>

<file path=xl/ink/ink10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60"/>
    </inkml:context>
    <inkml:brush xml:id="br0">
      <inkml:brushProperty name="width" value="0.08571" units="cm"/>
      <inkml:brushProperty name="height" value="0.08571" units="cm"/>
      <inkml:brushProperty name="color" value="#E71224"/>
    </inkml:brush>
  </inkml:definitions>
  <inkml:trace contextRef="#ctx0" brushRef="#br0">916 237 23663,'-7'-56'1008,"1"1"0,-16-37-515,-22 75-45,-12 6-123,-17 6-12,-12 11-905,-11 18 740,44-4 1,2 4-7,-2 9 1,1 4-23,2 7 1,3 3 28,2 3 0,4 4-149,4 3 0,5 3 0,6 0 0,6 1 0,5-2 0,5 1 0,2-2 0,5-1 0,9-5 0,4-1 0,19 42 0,28-18 0,17-14 0,17-23 0,-40-25 0,2-6 0,3-7 0,1-8 0,2-6 0,0-6 0,-1-9 0,-1-5 0,-3-7 0,-3-4 0,-5-1 0,-5-4 0,-7 1 0,-6-2 0,-9 3 0,-6-1 0,-4-45 0,-39 9 0,-21 8 0,13 44 0,-7 5 0,-25 1 0,-4 6 0,19 8 0,0 3 0,-15 1 0,2 5 286,-10 14-286,17 5 0,15 10 146,15 2-146,13 1-343,9 1-1387,16 4-1000,22-1-1325,51-7 389,-30-16 0,2-2 3589,19-4 1,-2-2-1,4-1 1,-13 0-1</inkml:trace>
</inkml:ink>
</file>

<file path=xl/ink/ink10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61"/>
    </inkml:context>
    <inkml:brush xml:id="br0">
      <inkml:brushProperty name="width" value="0.08571" units="cm"/>
      <inkml:brushProperty name="height" value="0.08571" units="cm"/>
      <inkml:brushProperty name="color" value="#E71224"/>
    </inkml:brush>
  </inkml:definitions>
  <inkml:trace contextRef="#ctx0" brushRef="#br0">380 1 26519,'-69'26'717,"1"0"0,2 8 1,11 9-718,26 3 0,9 6-673,-2 11 0,4 5 673,5 0 0,4 2 0,2-1 0,3 0 0,6 1 0,3-2 0,3-9 0,3-3-33,4-4 0,4-4 33,22 29 0,5-25 334,-1-22-334,2-16 0,1-23 0,1-22 0,-2-27 0,-8-24 0,-24 34 0,-4-2-96,-3-1 1,-4 0 95,-8-1 0,-7 2 0,-23-44 0,8 51 0,-6 2 0,-38-26 0,2 16 0,8 16 655,16 13-655,14 11 401,17 6-1567,7 3-637,15 2-774,14 0 40,19 0-2488,37 5 5025,-16-1 0,-1 0 0,10 3 0,13 0 0</inkml:trace>
</inkml:ink>
</file>

<file path=xl/ink/ink10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62"/>
    </inkml:context>
    <inkml:brush xml:id="br0">
      <inkml:brushProperty name="width" value="0.08571" units="cm"/>
      <inkml:brushProperty name="height" value="0.08571" units="cm"/>
      <inkml:brushProperty name="color" value="#E71224"/>
    </inkml:brush>
  </inkml:definitions>
  <inkml:trace contextRef="#ctx0" brushRef="#br0">396 13 26502,'-65'-6'610,"0"1"1,6 3 0,10 10-466,13 31-139,18 20 50,9 11-45,27 9-5,10 1-389,22-1 433,6-7 7,-2-7-57,-10-7 96,-17-4-96,-13-3 0,-30 1 0,-19-1-3807,-46-22 1,-6-13-4393,39-12 8199,-21-5 0,20-9 0,70-18 0,-2 6 0</inkml:trace>
</inkml:ink>
</file>

<file path=xl/ink/ink10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63"/>
    </inkml:context>
    <inkml:brush xml:id="br0">
      <inkml:brushProperty name="width" value="0.08571" units="cm"/>
      <inkml:brushProperty name="height" value="0.08571" units="cm"/>
      <inkml:brushProperty name="color" value="#E71224"/>
    </inkml:brush>
  </inkml:definitions>
  <inkml:trace contextRef="#ctx0" brushRef="#br0">520 1 21255,'-51'57'618,"0"0"1,0-1-1,2 0 1,2 0-1,5-1-198,2 11 0,6 1-427,0 3 1,3 1 291,3 3 1,5 1-42,7-2 1,5 0-245,2-2 0,6 0 0,12-3 0,6-2 0,3-5 0,4-3 0,10-4 0,4-3 0,3-5 0,2-5 0,0-5 0,2-3 0,1-6 0,1-4-184,45 8-1490,5-16-253,-35-18 0,4-9 1841,28-18 1,-3-4 0,-37 16-1,-3 0 1,11-12 0,-1 1 0</inkml:trace>
</inkml:ink>
</file>

<file path=xl/ink/ink10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64"/>
    </inkml:context>
    <inkml:brush xml:id="br0">
      <inkml:brushProperty name="width" value="0.08571" units="cm"/>
      <inkml:brushProperty name="height" value="0.08571" units="cm"/>
      <inkml:brushProperty name="color" value="#E71224"/>
    </inkml:brush>
  </inkml:definitions>
  <inkml:trace contextRef="#ctx0" brushRef="#br0">138 0 25012,'39'54'812,"1"0"0,0-1 0,15 29 1,-13 0-608,-31-15 0,-8 2-1459,2 6 1,-3 0 1253,-5 0 0,-3 0 0,-2 0 0,-4-2-59,-5-2 0,-3-3 59,-3-2 0,-3-1 0,-2-4 0,-1-2 0,1-4 0,0-3 237,2-4 1,0-2-238,-16 28 0,12-19 0,15-22-1015,8-15-695,7-12-2883,15-25-5238,3-11 8990,14-23 0,-14 22 0,-4 5 0</inkml:trace>
</inkml:ink>
</file>

<file path=xl/ink/ink10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65"/>
    </inkml:context>
    <inkml:brush xml:id="br0">
      <inkml:brushProperty name="width" value="0.04286" units="cm"/>
      <inkml:brushProperty name="height" value="0.04286" units="cm"/>
    </inkml:brush>
  </inkml:definitions>
  <inkml:trace contextRef="#ctx0" brushRef="#br0">789 1 22010,'-17'16'2661,"-2"11"-2017,6 21-56,-9 13-134,-8 6-73,-11 5-515,-13 3 370,-11-1-161,28-38 1,-2 0-26,-1-1 1,0-2-18,-1-2 1,0-1 27,-35 22-27,10-12 70,13-15-199,15-12-95,10-9-73,11-11-57,9-13 186,5-15 33,10-14 12,11-7 369,15 2-280,11 7 0,7 9 6,7 11 5,6 9 28,9 10 12,5 3 83,4 7 101,0 14 169,-3 12 10,-7 21-11,-10 9-61,-12 5-156,-3 21-186,-20-26 0,-1 7 0,-18-34 0,-3-11 0,-4-9 0,1-6 0,-2-4 0,3-1 0,-1 0 0,3 0-444,1 0-1437,3-7-2298,16-20 4179,24-36 0,-20 26 0,10-12 0</inkml:trace>
  <inkml:trace contextRef="#ctx0" brushRef="#br0" timeOffset="1">1254 252 17288,'0'-8'3193,"0"2"-2314,0 6-32,0 0-187,79-12-167,-34 6-286,8-1 1,1-1 66,-2 3-78,-10 1-78,-7 3-79,-12 1-39,-8 0-56,-8 0-627,-4 0-1077,-3 0-972,0 3-1901,-6 14-335,-9 6 4968,-9 16 0,7-19 0,2-2 0</inkml:trace>
  <inkml:trace contextRef="#ctx0" brushRef="#br0" timeOffset="2">1368 546 15580,'7'0'5433,"-1"0"-4431,-6 0-4,0 0-774,92 0-174,-54 0-50,17 0 0,-1 0-218,-24 0-566,-5 0-303,-2 0-201,-2 0-1350,-1 0-1569,-2 0 4207,-3 0 0,-6 0 0,-5 0 0</inkml:trace>
</inkml:ink>
</file>

<file path=xl/ink/ink1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68"/>
    </inkml:context>
    <inkml:brush xml:id="br0">
      <inkml:brushProperty name="width" value="0.08571" units="cm"/>
      <inkml:brushProperty name="height" value="0.08571" units="cm"/>
      <inkml:brushProperty name="color" value="#F6630D"/>
    </inkml:brush>
  </inkml:definitions>
  <inkml:trace contextRef="#ctx0" brushRef="#br0">696 0 22352,'-3'52'966,"1"1"0,-5 39-355,2-43-34,-5 1 22,-1 3 12,-6 6-96,-5 3-95,-3 4-84,-4 3-79,-2 1-77,-3-4-29,1-3-21,-4-9-130,1-4 0,-5-10 0,-4-5 0,-2-10-91,-1-8-77,1-9-106,5-5-23,5-9 106,7-7 7,7-11 4,6-5-27,7-5-6,5 0 107,4-3 39,15-13 61,1 13 1,12-7 5,-2 21 0,2 3-6,2 7 6,5 3 34,2 5 66,7 3 147,1 8 447,25 30-330,-18 1 192,14 25-556,-25-12 0,-4-2 0,-5-1 0,-5-3 0,-5-4 0,-1 4 0,-8-15 0,1 1 0,-8-16 0,0-4 0,-2-1 0,1 0 0,1 2 0,-2-2 0,2 3-1340,3-5-1880,-4-2-1810,3-2-4801,-6-8 9562,-1-3 0,0 1 1,0 0-1</inkml:trace>
</inkml:ink>
</file>

<file path=xl/ink/ink1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69"/>
    </inkml:context>
    <inkml:brush xml:id="br0">
      <inkml:brushProperty name="width" value="0.04286" units="cm"/>
      <inkml:brushProperty name="height" value="0.04286" units="cm"/>
    </inkml:brush>
  </inkml:definitions>
  <inkml:trace contextRef="#ctx0" brushRef="#br0">626 0 20935,'0'52'3125,"0"11"-2565,0 22-84,0 11-10,0 3-805,0-1 675,-13-7-95,-8-5-106,-22-7-40,-11-7 11,-10-8-55,-6-12 16,-1-14-23,2-14 187,7-13-276,9-11 90,9-19-213,13-9 117,11-17 51,10-1 360,26-12-292,11 20 10,25 0-11,5 25 90,5 8 11,-1 4 101,-5 11 0,-5 6 16,-8 14 1,-6 4-90,-6 0-38,-4-3-158,-4-5 0,-2-6 0,-5-4 0,-1-4-41,0-1-838,11 2-314,-1-5-1686,12 0-711,10-6 3590,28-20 0,-33 13 0,9-13 0</inkml:trace>
  <inkml:trace contextRef="#ctx0" brushRef="#br0" timeOffset="1">1214 502 20918,'10'-6'3058,"-3"1"-2335,-7 5-203,98 6-217,-47 5-219,13-4 0,-1 3-16,-13 11-68,-8 1-320,-11 0-655,-7 1-1758,-10-1-1412,-6 5-5030,-10-3 9175,-12 1 0,6-13 0,-5-3 0</inkml:trace>
  <inkml:trace contextRef="#ctx0" brushRef="#br0" timeOffset="2">1378 852 18168,'0'2'3293,"0"0"-1735,0-2-942,76-11-264,-41 9-262,58-9-90,-64 11-790,-6 0-1036,-8 0-1350,0 6-5290,-3 2 8466,-1 7 0,-4-8 0,-2 1 0</inkml:trace>
</inkml:ink>
</file>

<file path=xl/ink/ink1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72"/>
    </inkml:context>
    <inkml:brush xml:id="br0">
      <inkml:brushProperty name="width" value="0.08571" units="cm"/>
      <inkml:brushProperty name="height" value="0.08571" units="cm"/>
      <inkml:brushProperty name="color" value="#F6630D"/>
    </inkml:brush>
  </inkml:definitions>
  <inkml:trace contextRef="#ctx0" brushRef="#br0">683 32 13631,'1'-13'3198,"1"3"-2257,-2 10 997,0 0-1305,0-4-275,0 2 102,0-1 228,-2 13 316,-2 8-108,-6 20-84,-9 19-146,-7 17-195,-10 15-292,15-42 0,-1 0-11,-2 0 0,-2 0-390,-2-1 0,-1 0 320,-1-4 0,-2 0-23,-1-2 1,-1-2-20,-33 29 34,1-12-46,8-11-44,11-17-33,10-12-281,17-9-145,9-14 833,8-12-419,9-11 37,13-14 3,15 1-51,40-10 50,-13 24 12,16 2 44,-32 23 314,-5 14-45,-8 10 85,-2 16 16,-4 11 358,7 34-379,-9-21-399,1 16 0,-11-34 0,-3-10 0,-2-10 0,-3-7 0,-1-7-113,-1-4-907,0-1-5096,12-11 6116,5-28 0,-4 20 0,-2-17 0</inkml:trace>
</inkml:ink>
</file>

<file path=xl/ink/ink1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73"/>
    </inkml:context>
    <inkml:brush xml:id="br0">
      <inkml:brushProperty name="width" value="0.08571" units="cm"/>
      <inkml:brushProperty name="height" value="0.08571" units="cm"/>
      <inkml:brushProperty name="color" value="#E71224"/>
    </inkml:brush>
  </inkml:definitions>
  <inkml:trace contextRef="#ctx0" brushRef="#br0">8975 421 22912,'34'77'1116,"0"0"1,-1 2 0,-1-2-639,-7-11 1,-2-1-1369,-1 5 0,-2 2 1229,-3 0 0,-3 0-339,-4 1 0,-3-1-17,-2-2 0,-2 0 17,-7-2 0,-3 0 0,-3-2 0,-4-1 0,-5-3 0,-5-2 0,-3-2 0,-2-2 125,-1-5 1,-2-2-126,2-6 0,1-2 0,-24 27 0,12-16 0,11-17-192,14-13-291,8-13-4407,7-26-4941,2-18 9809,6-25 0,-4 23 1,3 6-1</inkml:trace>
  <inkml:trace contextRef="#ctx0" brushRef="#br0" timeOffset="1">371 1360 19804,'36'-65'634,"0"-1"1,-1 5-1,5 9 146,41 2-671,10 12 266,-40 25 1,2 3-43,3 2 0,-1 5 11,3 12 1,0 6-20,0 3 0,-2 6-96,-1 12 1,-4 7-31,-3 3 0,-4 5-290,-5 3 0,-5 3 236,-6 1 1,-5 2 5,-8 1 0,-5 1 25,-5-1 1,-7 1-26,-10 1 0,-8-1-30,-7 1 0,-8-3-393,-11 2 1,-7-2 271,-6-3 0,-6-3-723,-6-2 0,-3-4 723,-2-5 0,-3-5 0,1-7 0,-2-5 0,2-9 0,1-4 0,5-3 0,1-7-66,6-11 1,3-8 65,6 0 0,5-8 0,6-9 0,7-8 0,6-2 0,7-4 0,8-3 0,6-2 0,3-2 0,7 0 0,11 0 0,6 0 0,3 1 0,5 2 0,8 1 0,4 4 0,2 4 0,1 4 235,36-27-1221,-5 19-727,-3 17-1777,14 15 3490,-21 10 0,-1 2 0,7 2 0,12 0 0</inkml:trace>
  <inkml:trace contextRef="#ctx0" brushRef="#br0" timeOffset="2">2299 1317 22677,'13'-35'1406,"3"1"-970,2 10-60,4-2-40,2-2-5,2 3 44,5 1-56,5 6 11,10 7 74,7 7-1,8 25-17,2 18-61,-1 30-185,-34-25 0,-4 3 3,-3 3 1,-4 4-144,-5 1 0,-4 2 0,-1 2 0,-5 0-200,-9 0 1,-5-2 199,-4 1 0,-5-2 0,-10-1 0,-6-2-565,-5-2 1,-5-2 564,-3-3 0,-3-4 0,-1-3 0,0-4-204,0-6 0,1-4 204,4-7 0,1-3 0,-36 1 0,15-23 0,15-22 0,11-20 0,13-18 0,11-4 0,9 1 337,7 8-337,12-13 0,4 25-192,12-9-530,3 24 598,6 5-1528,3 0-4571,45-7 661,-16 12 5658,-16 9 0,-3 2 0,-8 5 0,-11 3 0</inkml:trace>
  <inkml:trace contextRef="#ctx0" brushRef="#br0" timeOffset="3">3959 1016 22985,'-84'11'776,"-1"0"1,6-1 0,9 6-239,-2 28-236,11 1-173,20 0 11,19 0-11,13 2-28,27 3 184,12 5-66,23 5-18,9 5-371,1 3 433,-8 3 45,-9 0 45,-19 0-81,-12 0-272,-21-1 0,-23 0 0,-21-1 0,-21-5-566,-10-6 566,1-9 0,7-11 0,12-10 0,13-11 268,14-7-2021,11-7-1400,12-1-499,5-14-2935,14-3 6587,4-15 0,-2 14 0,1 2 0</inkml:trace>
  <inkml:trace contextRef="#ctx0" brushRef="#br0" timeOffset="4">4919 672 22638,'-72'52'1146,"-1"0"0,2 11 1,11 9-660,22 11 0,10 8-1073,7-24 0,1 2 1,3 0 769,4 2 1,1-1 0,3-1-14,-3 20 1,4-4-172,6-15 0,4-4 216,7-12 1,3-3-217,23 41 0,-7-46 0,5-2 0,2-1 0,4-3 0,3-3 0,4-4 0,0-5 0,2-4 0,0-5 0,1-5-231,44 6-469,-8-12-879,-10-5-1227,-9-6-633,5-23-5974,-6-7 9413,11-23 0,-39 26 0,-6 4 0</inkml:trace>
  <inkml:trace contextRef="#ctx0" brushRef="#br0" timeOffset="5">259 331 21556,'-9'-4'2566,"1"0"-1855,8 3-44,0-2-129,0 2-152,0-1 359,0 0-297,6 2-140,12 0-28,12 0-56,16 0 18,8 0-242,9 2 0,8-2 0,4 3 0,5-1 0,3 0 0,2-1 0,3-1-378,3 0 378,2 0 0,2-1 0,-3-6 0,-1 0 0,-7-5 0,-29 7 0,1 0 0,23-2 0,22 1 0,-33 3 0,1-1 0,3 3 0,0-2-24,2 2 24,0 0 0,2 1 0,1 0 0,3 0 0,-1 0 0,3 0 0,-2 0 0,-1 0 0,-2 0 0,-24 0 0,0 0 0,25 0 0,23 0 0,-36 1 0,1 4 0,-2 1 0,-1 0 0,0 1 0,-4-5 0,-1 1 0,20-3 0,-19 0 0,14 0 0,-25 0 0,-1 0 0,-2 0 0,0-2 0,1 2 376,0-2-376,1 1 26,24-1-26,-18-1 0,17-1 0,-23 3 0,-1-1 0,2 2 0,-2 0 0,1 0 0,2 0 0,1 0 0,2 0 0,1 0 0,1 0 0,0 0 0,1 0 0,0 0 0,2 0 0,0-1 0,0 0 0,24 0 0,-19 1 0,20-2 0,-24 2 0,1-3 0,1 0 0,2-3 0,1-2 0,30-6 0,-23 2 0,22-5 0,-34 6 0,1 0 0,-5 2 0,2 1 0,-2 3 0,1 2 0,-1 1 0,24 2 0,-17 0 0,19-1 0,-26 0 0,4-2 0,-2 1 0,0-1 0,0-2 0,-2 0 0,1-2 0,25-4 0,-18 3 0,20-3 0,-23 5 0,-3-1 0,3 2 0,-4 1 0,1 1 0,25 2 0,-17-4 0,23 1 0,-24-4 0,2 3 0,-1-5 0,0 1 0,-1 1 0,24-3 0,-23 5 0,16 0 0,-30 4 0,-3 2 0,-6 0 0,-2 0 0,-5 0 0,-4 0 0,-3 0 0,0 0 0,-1 3 0,1-1 0,2 5 0,0-4 0,1 1 0,-1-1 0,-2-3 0,-3 1 0,-3-1 0,-4 0 0,1 0 0,-4 0 0,1 0 0,-2 0 0,1 2 0,3-2 0,2 2 0,-1-2 0,7 0 0,-11 0 0,3 0 0,-11 0 0,-3 0 0,0 0 0,-3 0 0,3 0 0,-2 1-4303,0 0-2631,-11 0 6934,-5-1 0,1 0 0,2 0 0</inkml:trace>
</inkml:ink>
</file>

<file path=xl/ink/ink1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79"/>
    </inkml:context>
    <inkml:brush xml:id="br0">
      <inkml:brushProperty name="width" value="0.2" units="cm"/>
      <inkml:brushProperty name="height" value="0.4" units="cm"/>
      <inkml:brushProperty name="color" value="#FF40FF"/>
      <inkml:brushProperty name="tip" value="rectangle"/>
      <inkml:brushProperty name="rasterOp" value="maskPen"/>
    </inkml:brush>
  </inkml:definitions>
  <inkml:trace contextRef="#ctx0" brushRef="#br0">197 349 15217,'0'90'327,"0"1"1,-1-3 0,2-4 163,-1-19 1,1 0-1,3 14 1,1 4-165,-1-16 1,0 2 0,1 2-1,1 8 1,1 1 0,-2 1-1,0 3 1,-1 2 0,0-1-1,-1-1 1,0-1 0,-1 0-1,-1-6 1,-1 0 0,0-1-1,0-2 1,-1-1 0,1-1-1,-2-2 1,0-2 0,-1 0-1,0 1 1,0-1 0,-1-1 163,-3 27 1,0-2-1,0-9 1,-1-4-1,3-12 1,0-4-1,0-8 1,2-3 491,-2 44 0,2 3-564,1-48 1,2 0-420,-2 49 0,2-10 0,0-15 0,2-13 0,1-11 0,4-6 0,0-3 0,2-4 0,0-1 0,1-5 0,0-5 0,0-7 0,2-5 0,2-5 0,26 1 0,0-4 0,29 4 0,-1-3 0,16 0 0,-36-4 0,4 0 0,11 0 0,4-1 0,14 1 0,13 0 0,-24-3 0,9 0 0,6 0 0,0-1 0,-4 1 0,4 0 0,-3-1 0,1 1 0,5 0 0,6-1 0,6 0 0,3 0 0,-2 0 0,-8 0 0,-6 0 0,-4 0 0,-3 0 0,1 0 0,-2 0 0,0 0 0,0 0 0,-1 0 0,22-1 0,-2-1 0,0 0 0,-1 0 0,-1 0 0,0-1 0,0-1 0,0 0 0,-1-1 0,-1 0 0,-1-1 0,0 0 0,-1 0 0,0 0 0,-1 0 0,-1-1 0,-1 1 0,0 0 0,-2 0 0,0 0 0,-1 0 0,0 0 0,-1 0 0,0 1 0,-1 0 0,-1 1 0,1-1 0,-2 1 0,1-1 0,-1 0 0,-1 1 0,1 1 0,-1 0 0,-2-1 0,1 1 0,-2 0 0,1 0 0,-1 0 0,-1 0 0,-3 1 0,0 1 0,2-1 0,21 0 0,4 0 0,-6 0 0,6 0 0,-2 0 0,-21 1 0,3 0 0,-10 0 0,-9 0 0,-6 0 0,-2 1 0,1 0 0,1 0 0,1 0 0,6 0 0,1 0 0,-1 0 0,3 2 0,23 4 0,-1 3 0,-24-3 0,-1 2 0,16 4 0,-2 2 0,21 6 0,0-1 0,-3 0 0,2-3 0,-1 0 0,-4-5 0,-5-3 0,-34-6 0,-1-1 0,19 1 0,10-2 0,-40 0 0,-5 0 0,-3 0 0,-3 0 0,0 0 0,3 0 0,1 0 0,3 0 0,-2 0 0,0 0 0,-3 0 0,-4 0 0,-1 0 0,-5 1 0,-4 1 0,0 0 0,0 2 0,-2-1 0,0 3 0,-1-1 0,-1 2 0,2-1 0,3 0 0,-4 0 0,3-2 0,-6-1 0,0 0 0,-3-3 0,0 2 0,4-23 0,-4-8 0,2-32 0,-2-14 0,-5 22 0,2-4 0,1-14 0,0-4-7,2-19 1,0-4-89,-2 24 0,1-1 0,0-2 22,-1-3 0,1-1 0,0 0 11,1 2 1,1 0-1,0 2 19,-1 4 0,0 2 1,0 1-12,4-25 1,0 3 22,-1 13 1,-2 1 30,0 1 0,-2 0-17,0 3 0,-1-6 17,-1-11 0,-2-9 0,0 3 2,-1 19 0,0 3 0,0-4-2,-1 4 0,-1-4 0,1 0 0,-1 7-37,0-25 1,1 8 2,-1 17 1,1 4 30,0 11 0,0 4 3,6-37 50,-3 10-30,2 22 0,0-1-15,3-27 0,-3 32 1,-1 2 0,2-11 56,0 8-23,-2 5 28,2 5-17,-4 8-44,0 4 28,-2 6-29,1 5-5,-2 4 6,1 4-1,-1 3 46,2 1 16,0-2 28,1 3-44,-1-2-12,-1 1-6,-8-2-27,-5 2 5,-9 0-5,-8 2 44,-10 1-50,-11-3 6,-15 5-1,-12-3 7,-14 6-7,-9-1-5,48 3 0,1 0 0,-2 0 0,1 0 0,-47 0 0,3 0 6,2 0 61,1 3-5,-6 2-37,47 0 0,0 0 20,-3 1 0,-1 0-8,-2 1 0,-1 1-37,-1-1 0,-1 1 0,0 0 0,-4 1 0,-26 2 0,-2-1 0,22-2 0,-1-1 0,-20 1 0,2-2 0,26-2 0,4-1 0,0-2 0,1-1 0,2 1 0,0 0 0,2-1 0,1 0 0,3 0 0,-2 0 0,-17 0 0,-2 1 0,17 1 0,-1 0 0,-16 0 0,1 1 0,16 0 0,2 1 0,0-2 0,-1 1 0,-2 0 0,0 0 0,2-2 0,0 0 0,-1 2 0,1-1 0,2-2 0,0 0 0,1 2 0,0-1 0,-50 0 0,3 2 0,-2-3 0,-1 3 0,49-2 0,-1 0 0,-3 0 0,0 1 0,-3-1 0,0 0 0,-3 1 0,0-1 0,0-1 0,-3 0 0,-30 1 0,-1 0-18,23-1 1,-1 1 17,-22 1 0,2 0 17,29 0 1,2 1-18,1 1 0,1 0 0,2 0 0,-1 0-23,-21 4 0,0 0 6,20-2 0,0 0 14,-18 1 0,2 0 0,21-2 1,3-1-1,-3-1 0,-1 0 0,0 0 1,-1-1-24,-2 1 1,1-1 8,-2-1 1,1 0 13,-1 1 0,0-1-3,0-1 1,1 1 2,-1-1 0,1 1 0,3-1 1,-2 0 2,-21 0 0,-1 0 0,20 0 0,1 0 0,-17 0 0,1 0 0,23 0 0,2 0 33,-48 2-33,-1-1 0,2 3 0,0-2 6,0 1-6,0-3-3,29 1 0,-1-1 0,17 0 1,0 0 2,-14 0 0,1 0-6,-22 0 0,0 0 6,2 0-5,-2 0-1,0 0 9,27 3 0,0 0 2,-27 2-2,32-1 0,2 1 3,-12 2 5,7-2-6,3 0 1,2-1 0,2-1 5,-2-1-11,1 1 17,-24-3-6,19 2-6,-16-1 7,25-1-7,6 2 29,2-2-34,8 0 5,5 0-5,9 0-984,5 0 738,49 34 0,-28-25 0,33 25 0</inkml:trace>
</inkml:ink>
</file>

<file path=xl/ink/ink1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80"/>
    </inkml:context>
    <inkml:brush xml:id="br0">
      <inkml:brushProperty name="width" value="0.04286" units="cm"/>
      <inkml:brushProperty name="height" value="0.04286" units="cm"/>
    </inkml:brush>
  </inkml:definitions>
  <inkml:trace contextRef="#ctx0" brushRef="#br0">1849 34 16168,'0'-11'3624,"0"2"-2560,0 9 1670,0 0-2029,0-6-44,0 4-67,0-4-39,0 6-85,0 0-55,0 8 206,-8 17-78,-6 24-26,-16 30-517,9-29 0,-1 2-609,-6 6 0,-2 2 609,-5 5 0,-2 0 0,-5 2 0,-3 0-395,-3 1 1,-3-2 394,-5 0 0,-2-1 0,-2-4 0,-2-2 0,0-3 0,-6-3 0,7-12 0,-6-1 0,3-4 0,-9 3 0,-2-5 0,12-8 0,-4-1 0,5-5 0,-2-8 0,3-4 0,2-2 0,2-3 0,-40-1 0,3-35 0,41 1 0,8-36 0,36 4 0,10-10 0,17-3 0,12 1 0,19 6 0,11 8 0,13 12-648,9 8 648,-34 26 0,3 4 0,3 2 0,3 3 254,4 2 0,3 2-254,3 6 0,1 3 0,2 5 0,0 5 0,2 4 0,-1 6 0,-1 4 0,-1 5 0,-3 0 0,-1 4 0,15 17 0,-4 4 0,-22-17 0,-3 0 0,8 14 0,-5-2 0,1 13 539,-15-7-539,-7-7 0,-9-7 0,-4-7 0,-6-7 0,-1-8 737,-3-2-737,-4-13 598,-2-1-598,-4-9 273,0 0-273,0 1 0,0-1 0,2 3 0,-2 1 0,3 1 0,-1 2 0,2-1 0,-1 1 0,0-3 0,-1-1 0,0-3 0,-2 0-836,0-12-5941,9-46-247,2 0 7024,13-37 0,-12 55 0,0 9 0</inkml:trace>
  <inkml:trace contextRef="#ctx0" brushRef="#br0" timeOffset="1">2674 625 22991,'-13'-9'2184,"2"1"-1579,11 8-28,0 0-73,0-1-73,0 1 948,0-2-1379,0 1 0,0-1 0,0 0 0,0-1 0,3 1 0,6 0 0,6-1 0,11 1 0,8 1 0,12-2 0,9 2 0,8 0 0,7 1 0,0 0 0,1 1 0,-7 4 0,-7 1 0,-9 0 0,-9 1 0,-9-4 0,-4 2 0,-9-2 0,-2 1 0,-8-2 0,-2-1 0,-2 1 0,-2-2 0,0 2-769,-1-2-894,0 2-1098,-11 2 212,-11 4 511,-18 4-869,-14 5 1114,-11 5 51,-15 9 1530,25-9 1,2 0-1,-5 3 1,-6 3 0</inkml:trace>
  <inkml:trace contextRef="#ctx0" brushRef="#br0" timeOffset="2">2654 943 25337,'82'0'3334,"-1"0"-3334,-17 1 0,1 1 0,-5 3 0,-3-1 0,-2 2 0,-4-2 0,0 0 0,-6 0 0,-1-2 0,-6-1 0,-4 1 0,-7-2 0,-8 2 0,-5-2 0,-8 0 0,-2 0 0,-3 0-1368,-1 0-1416,-9 0-940,-11 0 3724,-27 4 0,20-3 0,-6 3 0</inkml:trace>
</inkml:ink>
</file>

<file path=xl/ink/ink1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83"/>
    </inkml:context>
    <inkml:brush xml:id="br0">
      <inkml:brushProperty name="width" value="0.08571" units="cm"/>
      <inkml:brushProperty name="height" value="0.08571" units="cm"/>
      <inkml:brushProperty name="color" value="#008C3A"/>
    </inkml:brush>
  </inkml:definitions>
  <inkml:trace contextRef="#ctx0" brushRef="#br0">2246 1909 15916,'15'13'2481,"-3"-3"-1634,-12-10 1213,0 0-1601,3 0-49,-1 0-12,3 0 33,-1 0 39,-1-1-16,-1-3-51,3-1 17,0-3-28,6-5-11,9-7-73,11-12-72,10-11-18,11-14 62,8-12-597,-27 30 0,2-2 440,2-3 0,0-2-20,3-4 1,0-2-3,2-2 0,-1-1 8,0-3 0,0-1-19,-2 2 0,-2 0 2,-3 1 0,-2 0-134,-3 4 0,-3 0 95,-3 4 1,-3 1 47,13-43-23,-6 6 1,-14 29 0,-2 0-79,7-24 0,1-16 0,-8 40 0,-1 7 0,-1 6 0,-1 5 0,-1 7 868,1-1-868,-2 13 276,-1-1-276,-4 10 0,-1 4 0,0 2 0,0 1 0,0 8 0,8 12 0,9 20 0,23 39 0,-10-20 0,3 7-745,10 19 0,4 6 745,-13-21 0,2 3 0,0-1 0,0 1 0,0 0 0,0-1 0,-3-4 0,-1-2 0,0-3 0,7 14 0,-2-5 0,-6-13 0,-1-3-135,-2-7 1,0-2 134,0-1 0,1-1 0,2 3 0,1 2 0,10 12 0,-1 0 0,-11-17 0,-2-2 0,5 7 0,-4-4 0,-2-4 0,-12-11 0,-5-13 0,-5-6 1443,-3-5-1443,-1-3 316,-1-1-2205,0 1-3018,-14-2-2693,-7 3 7600,-20 2 0,18-2 0,0 1 0</inkml:trace>
  <inkml:trace contextRef="#ctx0" brushRef="#br0" timeOffset="1">992 3232 23332,'4'-5'807,"-1"-1"-639,2-2-84,5-7-17,7-7 39,8-10 12,11-6 50,8-8-39,7-5 5,8-3 0,4-4-662,3-3 663,0-1 0,-3-1-177,-5 1 170,-9 2-4,-7 1-46,-6 6-28,3-20-16,-8 21-34,4-14 6,-10 23 5,-3 3 22,0 1 35,0-2 605,-7 14-662,-2 0 200,-9 15-206,-2 4 1,1 4-1,-2 1 1384,0 3-1389,1 0 0,1 0 6,1-3-1,4 0 29,0-4-28,4 0-6,1 1 5,0-1-5,-1-1 11,0 1-11,1 0 6,-4 1-6,1 4 6,-6-1 5,0 3-6,-4 0 107,2 0-100,4 0 172,5 7 35,12 10 51,9 21-270,15 19 0,-19-17 0,1 3-285,4 7 1,2 2 284,0 7 0,1 2-431,1 3 0,1 1 431,-2-1 0,1 1 0,-3-3 0,0 0 0,-2-5 0,-2-1 0,-2-5 0,-1-1 0,18 35-60,-6-13 60,-8-15 0,-8-14 0,-6-10 514,-6-15-514,-7-8 906,-2-8-906,-2-2 71,3 0-71,-2 0 0,2 0-214,-2-3-1332,4-4-2531,16-17 4077,27-24 0,-20 20 0,11-9 0</inkml:trace>
  <inkml:trace contextRef="#ctx0" brushRef="#br0" timeOffset="2">3629 3172 16174,'-2'4'3002,"0"-1"673,2-3-3267,0-5-94,0-3 56,6-10-18,8-11 24,10-9-35,11-11-10,9-11 11,9-5-258,8-12 61,-28 36 1,0 0-62,3-4 0,-1 0-28,1-3 0,-2 0-37,2 0 1,-2-1 5,-4 2 0,0 0 20,20-38-39,-9 13 39,-12 16 5,-9 17 0,-7 15-10,-6 11 10,-4 8-5,-1 4 946,-2 1-828,3 7 10,2 1-10,8 10-29,5 3 153,7 9-287,8 12 0,8 10 0,10 12-840,10 9 840,-29-33 0,1 1 0,4 3 0,0 0 0,1 1 0,-1-1 0,1 2 0,-1 0 0,-1-2 0,-1-1 0,-2-1 0,-1 0-167,24 35 167,-7-7 0,-10-8 0,0 12 0,-16-27 0,-1 6 0,-15-33 825,-4-7-825,0-8-1102,-1-2-2135,0-3-1121,0 0 4358,-16-14 0,11 11 0,-11-10 0</inkml:trace>
  <inkml:trace contextRef="#ctx0" brushRef="#br0" timeOffset="3">804 3662 26394,'0'-2'48,"5"-20"-42,-1 7 82,-1 3-38,-1 7 1,0 2 83,-2 3-128,1 0-1,2 0 1,3 0 28,0 0-29,1-1-5,-2 0-45,2 0-16,-2 1 61,3 0 39,4 6 73,5 7 6,7 12 83,8 14 68,7 12 17,8 16-406,-19-26 1,0 2 262,2 4 0,2 1 33,2 6 1,1 1-177,-1 0 0,2 2 0,12 23 0,1-1 0,-15-22 0,0-1 0,7 13 0,-3-4 0,3 3-142,-9-14 142,-8-15 0,-9-12 0,-4-10 0,-7-7 0,1-7 517,-5-2-580,1-1-862,-1-13-1674,0-7-1092,2-30-2336,7-4 6027,6-11 0,-4 29 0,0 10 0</inkml:trace>
  <inkml:trace contextRef="#ctx0" brushRef="#br0" timeOffset="4">2300 4619 13435,'-5'2'3271,"0"0"381,5-2-2975,-7 3-212,5-3-185,-6 3-101,8-9-33,0-4 112,3-10-11,2-10-51,7-10-28,5-10 17,4-14 27,7-5-38,1-7-45,10-5-6,0-1-5,5 2 27,-1 1-10,-2 7-29,-4 4 17,-5 7-22,-3 5-17,-12 23 129</inkml:trace>
  <inkml:trace contextRef="#ctx0" brushRef="#br0" timeOffset="5">2778 3486 25381,'7'-18'119,"-3"2"10,0 5-56,-3 3-12,0 1-61,-1-1 0,0-1 6,0-4-6,0 6 11,0-3 95,0 8 113,0 1-6,0 13 156,6 7-10,6 22-46,2-3-93</inkml:trace>
  <inkml:trace contextRef="#ctx0" brushRef="#br0" timeOffset="6">3469 4405 13586,'0'15'3932,"0"-3"-2902,0-12 1144,0 0-1788,0-16 73,0-2 34,0-19-66,2-3-19,0-8-77,1-6-79,0-5-135,2-8-27,2-3 39,2-7 39,3-3-17,1-1 0,2-1-22,4 5 0,0 2 5,0 9-16,-2 7-1,-2 10 7,-5 9-12,0 8 56,-2 6-129,-4 10-39,2 3 0,-5 10 5,2 2 802,-3 1-627,3 0-40,-2 0 56,3 0 28,1 0 5,5 0-78,3 0 6,0 0 22,1 0-39,-1 0-28,2 0-28,1 0 0,-1-2 6,-1-1 11,-3-1-6,-4 1 6,-2 1-34,-2 2-28,-2 0-22,5 5 102,3 15-119,9 19 0,8 32 0,-10-24 0,0 4 0,2 9 0,0 2-391,0 6 1,-1 2 390,2 1 0,-1-1 0,-1-1 0,-1-1 0,1-6 0,1-1 0,-2-6 0,-1-2 0,15 37 0,-1-15 0,-5-16 0,-2-14 0,-6-13 0,-5-14 0,-6-7 0,0-7 781,-5-3-781,2-1 0,-1 0-533,3 0-1147,2-7-2291,9-17 3971,12-28 0,-12 20 0,5-7 0</inkml:trace>
  <inkml:trace contextRef="#ctx0" brushRef="#br0" timeOffset="7">5435 3415 26106,'5'-4'55,"5"-4"1,0-2 11,3 0-5,-2 1 78,-1 2 123,-2 4 11,-1 2 6,3 7-39,2 13 375,17 48-274,-6 2-376,-5-17 1,0 3 33,6 37 0,-10-42 0,-1 0 0,0 2 0,0 0 0,0 1 0,1 0 0,-1-2 0,1 1 0,4 16 0,1-1 0,-4-18 0,-1-2 0,3 10 0,0-3 0,5 6 0,-5-15 0,0-10 0,-7-11 0,0-10 0,-5-7 0,0-4 236,0-3-837,2 0-474,1-6-925,3-7-1786,-1-20 3786,-3-26 0,-2 24 0,-4-6 0</inkml:trace>
</inkml:ink>
</file>

<file path=xl/ink/ink1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91"/>
    </inkml:context>
    <inkml:brush xml:id="br0">
      <inkml:brushProperty name="width" value="0.08571" units="cm"/>
      <inkml:brushProperty name="height" value="0.08571" units="cm"/>
      <inkml:brushProperty name="color" value="#E71224"/>
    </inkml:brush>
  </inkml:definitions>
  <inkml:trace contextRef="#ctx0" brushRef="#br0">549 622 22996,'-82'-38'2123,"17"6"-1652,65 27-18,0-2-117,4 1-89,12-6 61,19-6-62,21-7-106,21-6-56,13-1-25,-41 17 0,1 0-126,1 3 1,0 2 147,0 2 0,-1 1 37,44 1 5,-6 12 73,-12 16 39,-11 22-55,-17 22-180,-17 19 0,-15 12 0,-17-43 0,-6 1-236,-6 3 1,-6 0 235,-7 2 0,-6-1-427,-10 0 0,-5-1 427,-2-1 0,-7-1 0,-1-8 0,-6-1 0,2-3 0,-8 3 0,-2-3 0,10-8 0,-3 0 0,4-8 0,-2-7 0,3-6 0,4-3 0,0-5 0,-44-13 0,13-25 0,16-24 0,36-3 0,6-7 0,11 13 0,4-2-192,-2-20 1,7 1 191,13 17 0,6 3 0,0 0 0,4 2 0,6 3 0,4 2 0,28-34 410,0 16-2304,16 8 992,-19 27-2262,12 6-533,-9 26 3697,19 30 0,-30-20 0,4 19 0</inkml:trace>
  <inkml:trace contextRef="#ctx0" brushRef="#br0" timeOffset="1">2073 575 21187,'62'-5'771,"-1"-1"0,-2 1 0,-6 1-116,7 6 107,1 13-22,-4 12-85,-7 24 23,-11 12-275,-16 16-56,-10 7 6,-20 6-420,-21-2 286,-23-4-219,15-46 0,-3-2 0,-5-2 0,-1-3 0,-6-2 0,0-2 0,0-4 0,-1-3 0,1-3 0,0-3 0,-41 3 0,12-10 0,16-17 0,12-15 0,17-17 13,10-18-13,13-7 0,6-7 0,6-2 0,12-2-147,7 0-502,17 4-365,4 8-274,4 11-1,-1 14-766,1 13-908,9 14-6325,-1 6 9288,8 6 0,-29 0 0,-7 0 0</inkml:trace>
  <inkml:trace contextRef="#ctx0" brushRef="#br0" timeOffset="2">3533 432 17932,'4'-13'3876,"-1"2"-2570,-3 11 111,0 0-829,-76-25 51,32 19-407,-9-4 0,0 5 93,3 21-140,6 12-101,14 6-50,10 3-1,12 4 18,5 7 66,4 9 152,10 10 0,4 11 33,8 8-935,-1 8 935,-5-2-111,-5-3-320,-8-6 129,-4-7 0,-16-6 0,-9-7 0,-19-6 0,-4-8 0,-1-9 0,-14-9 0,18-15 0,-4-5 0,20-11 0,6-5 0,4-5-3009,7-22-845,12-11 3854,33-40 0,-19 42 0,19-9 0</inkml:trace>
  <inkml:trace contextRef="#ctx0" brushRef="#br0" timeOffset="3">4740 14 22060,'-23'-7'2291,"-4"1"-1669,-8 17 17,-10 12 33,-7 20-67,-8 17-697,-4 17 313,31-31 1,1 2-29,-2 6 0,2 2 23,1 6 0,0 2-533,2 3 1,2 3 316,2 4 0,4 0-657,1 2 0,3 0 657,6 0 0,4 0 0,0-1 0,3-2 0,3-2 0,3-2 0,5-3 0,2-1-178,1-4 0,3-3 178,5-3 0,2-3 0,-1-5 0,3 0 0,6 7 0,0-3 0,15 20 180,7 7-180,-20-38 0,-4-6 653,-2-3-653,-4-6 1396,-2-2-1396,2-2 464,-7-6-464,1-4 223,-6-8-2184,0-3-3450,8-21 5411,9-37 0,-10 23 0,3-18 0</inkml:trace>
</inkml:ink>
</file>

<file path=xl/ink/ink1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95"/>
    </inkml:context>
    <inkml:brush xml:id="br0">
      <inkml:brushProperty name="width" value="0.04286" units="cm"/>
      <inkml:brushProperty name="height" value="0.04286" units="cm"/>
    </inkml:brush>
  </inkml:definitions>
  <inkml:trace contextRef="#ctx0" brushRef="#br0">800 148 20795,'50'-81'2957,"-9"16"-2044,-37 64 62,1 4-264,-2 12-229,1 13-57,-3 20-55,-1 14-107,-16 12-56,-13 11-346,4-40 1,-4-1 202,-3 3 1,-3-2-23,-4 1 0,-2-1-14,1-3 0,-2-2-6,0-1 0,-1-3-8,3-4 0,0-2-8,-35 19-6,7-14 0,7-14-78,7-11-62,6-5-6,9-17-56,2-19 163,20-3-28,2-12 513,24 16-452,13 4 6,16 2 6,51 6 27,-16 7-218,-21 9 0,0 4 337,21 16 83,-3 14-94,-4 17-141,-3 7 0,-6 2 0,-4-1 0,-5-6 0,-7-8 0,-7-8 0,0-1 0,-13-13 0,0-1 538,-13-13-538,-2-2 0,0-1 0,-1 3 0,1 0 0,-3-2 0,-2 0 0,-1-5-959,0 2-1147,2-2-1737,7 0 3843,12-20 0,-8 16 0,4-16 0</inkml:trace>
  <inkml:trace contextRef="#ctx0" brushRef="#br0" timeOffset="1">1758 302 18930,'-8'-11'4800,"2"2"-4559,6 9 655,0 0-381,32-33-5,-13 23-62,27-23-90,-19 32-139,2 1-118,3 0-57,3 4-44,0 2 0,1 4-100,-3 0-85,-5-2-280,-5 2-431,-6-4-381,-7 1-1412,-5-1-700,-4 0-1164,-13 7-1021,-9 0 5574,-15 6 0,13-9 0,3-1 0</inkml:trace>
  <inkml:trace contextRef="#ctx0" brushRef="#br0" timeOffset="2">1581 596 14645,'-2'7'5987,"1"-1"-4884,1-6 18,0 0-891,80 0-6,-42 0 11,63 0-106,-62 0-84,-4 0-45,-5 0-269,-5 0-515,-6 0-415,-1 0-145,-4 2-656,3 1-2044,3 8-1893,1 3 5937,2 5 0,-11-8 0,-4-4 0</inkml:trace>
</inkml:ink>
</file>

<file path=xl/ink/ink1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98"/>
    </inkml:context>
    <inkml:brush xml:id="br0">
      <inkml:brushProperty name="width" value="0.08571" units="cm"/>
      <inkml:brushProperty name="height" value="0.08571" units="cm"/>
      <inkml:brushProperty name="color" value="#F6630D"/>
    </inkml:brush>
  </inkml:definitions>
  <inkml:trace contextRef="#ctx0" brushRef="#br0">739 54 19132,'-6'-29'2116,"2"6"-1567,4 21 73,0 5 95,0 13-146,-2 14-67,-3 21-78,-3 14-90,-7 11-34,-6 6-223,-7 0 207,-7 1-34,-3-2 0,-7-4-56,-2-4-39,-3-4-12,0-9 6,-20 10-111,17-24 4,-13 0-38,21-26 28,6-11-34,2-5-68,4-11-32,12-8-7,5-13 40,11-7 17,5-5 16,11-3 236,3-1-202,14 0 0,1 6-6,3 4 1,-1 9 5,0 7 28,5 9-23,2 5 23,11 7 101,6 12 22,9 13 6,1 16 39,-1 6 39,-6 5-28,-9-3 29,-9 2 16,-8-7-6,-9-1-127,-6-4-119,-6-3 0,-5-4 0,-3-8 0,-3-4 0,0-8 0,0-1 0,0-6 0,0-2 0,0-3-6448,0-2 2835,-6-7 3613,-14-14 0,10 8 0,-8-6 0</inkml:trace>
</inkml:ink>
</file>

<file path=xl/ink/ink1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99"/>
    </inkml:context>
    <inkml:brush xml:id="br0">
      <inkml:brushProperty name="width" value="0.08571" units="cm"/>
      <inkml:brushProperty name="height" value="0.08571" units="cm"/>
      <inkml:brushProperty name="color" value="#E71224"/>
    </inkml:brush>
  </inkml:definitions>
  <inkml:trace contextRef="#ctx0" brushRef="#br0">38 1 22419,'44'45'1029,"1"-1"0,-2 4 0,-6 1-601,-14 0 0,-4 2-721,-1 8 0,-1 3 612,-2 4 1,-3 4-376,-3 4 1,-2 2 279,-2 2 1,-2 0-225,0 1 0,-3 1 0,-2-3 0,-3 0 0,-1-4 0,-3 0 0,-2-6 0,-2-1 0,-2-5 0,-2-1 0,1-6 0,0-2 108,-16 42-108,1-14 0,2-11 0,2-16 0,4-8 0,3-15 585,5-7-585,2-8 834,3-6-1143,3-4-392,0-4-1333,2-1-1259,2-7-253,-1-10 3546,3-19 0,1 15 0,0-5 0</inkml:trace>
</inkml:ink>
</file>

<file path=xl/ink/ink1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00"/>
    </inkml:context>
    <inkml:brush xml:id="br0">
      <inkml:brushProperty name="width" value="0.08571" units="cm"/>
      <inkml:brushProperty name="height" value="0.08571" units="cm"/>
      <inkml:brushProperty name="color" value="#008C3A"/>
    </inkml:brush>
  </inkml:definitions>
  <inkml:trace contextRef="#ctx0" brushRef="#br0">2771 1120 12931,'-10'0'4458,"3"0"-3472,7 0 661,0 0-852,-38 35 67,25-22 2,-31 25-153,36-30-129,0-1-106,2-4-33,1 0-57,3-3 466,1 0-651,1-6-33,3-7-61,8-15-46,11-15-10,17-18-18,11-15-295,-19 30 1,1-1 264,3-4 0,0-2-1,4-2 1,1 0 3,0-2 0,0 0 19,1 1 0,1 1-25,-4 4 0,-1 0 3,-3 4 0,-1 2 47,21-30 6,-13 16 90,-13 15 5,-11 14-17,-7 9-11,-7 9-11,-1 6 518,-2 2-624,1 2 27,-1-1-33,2-1 6,-1 0-1,0 0 46,0 0 22,1 3 55,-2 1-77,3 0-1,1 0 40,2 6-6,4 6-23,4 11 46,3 11 78,3 13-16,2 17-169,3 21-579,-10-28 0,0 3 579,1 5 0,0 2 0,1 10 0,1 1 0,-1-1 0,1-2 0,-1-5 0,0-1 0,1 0 0,-1-3 0,0-10 0,-1-2-12,-1-2 0,0-2 12,12 30 0,1-2 0,-11-34 0,-1-1 0,-11-31 0,-3-6 0,-1-5 1155,-1-1-1155,0-4 27,0-6-27,-3-9-326,-4-6-1388,-6-6-2442,-6-3-1372,0 1 5528,-2 7 0,11 12 0,1 7 0</inkml:trace>
  <inkml:trace contextRef="#ctx0" brushRef="#br0" timeOffset="1">1194 2752 19837,'0'3'840,"6"-1"-353,6-10 6,12-6-179,8-12-129,10-9 0,7-11 28,9-9 44,3-7-5,5-8-50,1-4-271,-34 36 1,1-1 135,30-33-11,-6 2 12,-6 10-35,-6 3-22,-5 8 29,-5 4-21,6-14 15,-12 16-29,4-12 1,-14 22 5,0 1 40,-3 5 21,1 1-10,-1 4 197,0 2-180,-1 2 53,5-3-82,-8 6 1,5-3-1,-7 8 29,0-1-1,0 0 118,1 0-45,-4 5 84,-1 2-16,-3 4 123,-1 4 123,5 14-140,1 10-90,6 17-22,-1 5-40,1 2 6,-2 2 6,-1-4 202,5 27-85,-5-13-44,3 26-46,-3-14-59,-3 4-153,0 2 0,-2-6 0,2-8 0,-1-12 0,-1-13 0,1-13 0,-1-10 0,-3-10 0,0-4 0,-3-4-63,0 0-441,1-2-633,-2 0-818,3 0-2100,5-14 4055,13-22 0,-9 15 0,6-12 0</inkml:trace>
  <inkml:trace contextRef="#ctx0" brushRef="#br0" timeOffset="2">3493 2551 21265,'-4'-11'886,"4"-6"-674,12-11-38,8-12-12,16-12 12,8-12 0,8-5-298,6-6 292,-2 3-79,-2 0-10,-5 8-12,-8 7 22,-9 11 79,-7 10 17,-12 10-34,-3 9-33,-6 7 392,-1 4-442,-3 4-24,3 1-38,-1 1 67,4 0 229,4 0 68,7 0 134,8 14 667,24 48-695,-9 8-236,-11-16 1,-3 4-425,-7-9 0,-4-1 276,1 2 1,-1 0-93,8 45-146,-4-10 146,-6-10 0,0 2 0,-5-29 0,0-2 0,-6-33 0,1-5-679,-3-6-4324,2-1-1215,-2-14 6218,-5-1 0,4-2 0,-4 6 0</inkml:trace>
  <inkml:trace contextRef="#ctx0" brushRef="#br0" timeOffset="3">1216 3161 25896,'8'30'304,"16"44"183,5 15-316,-13-39 0,0 2-182,1 1 0,0 0 159,-1 1 1,0 0-32,-1-3 1,0-1-40,0-1 1,-1-1 55,10 36-50,-3-11 28,-1 2-106,-7-29-1,0-2 1,-9-29-6,-1-7-303,-2-4-363,-1-3-2320,4-1 2986,23-61 0,-19 46 0,19-46 0</inkml:trace>
  <inkml:trace contextRef="#ctx0" brushRef="#br0" timeOffset="4">2308 3988 15238,'-11'16'2941,"2"-2"-2162,9-14 610,0 0-1154,7-34 45,4 3 39,8-34 51,1 7-79,0-5-84,-1-7-77,-1 1 38,-2-2-12,-3 2-21,1 2 10,-2 7-21,-1 3-52,1 10-10,-2 4-56,-1 6 27,1 4-27,-2 1-1,1 2 1,1 0-6,0 0 6,3-2-1,3 3 29,0 0 22,3 5 61,4-1-38,-14 18-43</inkml:trace>
  <inkml:trace contextRef="#ctx0" brushRef="#br0" timeOffset="5">3159 3974 21629,'7'28'1115,"2"-20"-924,6-53-63,-1-14 40,0-9-61,-4-9-29,-3-4-22,-2-4-45,-4 1-5,1 1 0,-1 2-1,4 5-5,2 2 6,5 4-1,-1 5 1,2 6-6,-3 9 6,0 11 66,-1 9-10,-3 10-6,0 7-11,0 5 11,-1 3-23,3 2 214,9 1 145,-1 5 397,10 25 69,1 23-237,7 39-721,-15-33 1,0 2 300,1 7 1,0 2-74,-1 1 1,1 2 64,5 20 1,-1-2-130,-7-26 1,0-3-12,2 13 0,-1-6 60,1 0-432,-7-14 319,-1-14 0,-4-14-12,3-7-683,7-10-290,2-3-201,10-8-2595,-1-11-1269,2-18 5050,0-20 0,-13 20 0,-3-1 0</inkml:trace>
  <inkml:trace contextRef="#ctx0" brushRef="#br0" timeOffset="6">4252 3917 18716,'-3'17'2291,"0"-3"-1333,3-14 964,0 0-1626,4-20-144,8-5 21,5-27-5,10-11-33,-1-11-35,1-14-593,-4-5 515,-12 43 0,-1 0-5,-2 1 0,1-1-17,-2 0 0,-1 0 0,4-44 0,-2 9 6,-2 11-1,-2 11-5,0 12 0,1 10 6,0 2-1,0 18 1,-1 1 633,-3 17-443,2 1 175,1 2 323,9 18-61,4 15-107,11 29-44,7 18-333,2 13-65,-17-45 1,-1 1-85,-1-1 0,-1-1 0,16 42 0,-3-9 0,-6-7 0,-1-7 0,-3-4 0,-1-6 0,-1-4 0,-2-3 0,-1-6 0,-3-7 288,-2-5-351,-2-11-1012,-3-3-1681,0-7-1187,-3-5-2381,-1-2 6324,-1-3 0,0 0 0</inkml:trace>
</inkml:ink>
</file>

<file path=xl/ink/ink1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07"/>
    </inkml:context>
    <inkml:brush xml:id="br0">
      <inkml:brushProperty name="width" value="0.08571" units="cm"/>
      <inkml:brushProperty name="height" value="0.08571" units="cm"/>
      <inkml:brushProperty name="color" value="#E71224"/>
    </inkml:brush>
  </inkml:definitions>
  <inkml:trace contextRef="#ctx0" brushRef="#br0">299 467 21831,'-78'-43'1311,"16"1"-930,72 16 5,12-11-28,17-7 12,19-7 22,13-3-323,-30 26 0,3 2 71,2 0 0,2 3-31,0 3 0,1 3-42,0 5 1,1 4 184,44-1 0,-6 34-79,-6 17-75,-46-8 0,-3 6 14,-2 4 0,-4 2-14,-5 2 0,-5 2 47,-4 1 1,-4 0 44,-2-1 1,-5 1 168,-19 47-210,5-49 0,-6-1-149,-9 0 0,-5-2 0,-5 0 0,-5-2-284,-3-2 0,-2-3 284,-4-2 0,-2-3 0,0-4 0,-1-4 0,0-3 0,-2-4 0,-21-5 0,0-5 0,21-6 0,0-5 0,-14-6 0,4-8 0,-10-28 0,18-17 0,18-7 0,26 17 0,8-1 0,15-32 0,2 30 0,6 2-464,33-19-270,9 11-380,4 10-530,3 15-1616,5 8-308,27 9-989,-48 11 0,1 1 4557,10 2 0,-4 1 0,7-2 0,-18 5 0</inkml:trace>
</inkml:ink>
</file>

<file path=xl/ink/ink1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08"/>
    </inkml:context>
    <inkml:brush xml:id="br0">
      <inkml:brushProperty name="width" value="0.08571" units="cm"/>
      <inkml:brushProperty name="height" value="0.08571" units="cm"/>
      <inkml:brushProperty name="color" value="#E71224"/>
    </inkml:brush>
  </inkml:definitions>
  <inkml:trace contextRef="#ctx0" brushRef="#br0">192 1 23545,'73'18'674,"0"0"0,-5 0 0,-8 4-142,0 27-145,-6 5-85,-7 4 51,-10 4-17,-11 0-17,-13 1-45,-9 1-5,-22-1 63,-11 1-332,-27-5 0,-14-4 0,-8-13-228,-7-10 228,3-17 0,3-7 0,12-11 0,12-13 0,15-9 0,13-16 0,12-5 0,9-7-107,21-22-380,4 21-191,16-10-408,-3 31-116,-1 8-584,-1 5-2919,27-4-274,-10 9 4979,22-8 0,-40 16 0,-7-1 0</inkml:trace>
</inkml:ink>
</file>

<file path=xl/ink/ink1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09"/>
    </inkml:context>
    <inkml:brush xml:id="br0">
      <inkml:brushProperty name="width" value="0.08571" units="cm"/>
      <inkml:brushProperty name="height" value="0.08571" units="cm"/>
      <inkml:brushProperty name="color" value="#E71224"/>
    </inkml:brush>
  </inkml:definitions>
  <inkml:trace contextRef="#ctx0" brushRef="#br0">594 23 18688,'0'-13'3625,"0"3"-2779,0 10 705,0 0-896,-89 10-167,53 3-362,-16-3 0,3 4-59,29 11-61,10 3 44,6 5 101,9 9 73,10 7 107,6 7 105,8 8 1,-6 5-50,-6 3 90,-7 1-477,-7-1 0,-16-3 0,-10-3 0,-17-7 0,-10-5 0,-3-9 0,-2-10 0,5-10 0,4-7 0,7-11-214,1-2-576,14-5-856,4 0-1536,15 0-324,11 0-2476,10 0 5982,13-2 0,-9 2 0,-3-2 0</inkml:trace>
</inkml:ink>
</file>

<file path=xl/ink/ink1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10"/>
    </inkml:context>
    <inkml:brush xml:id="br0">
      <inkml:brushProperty name="width" value="0.08571" units="cm"/>
      <inkml:brushProperty name="height" value="0.08571" units="cm"/>
      <inkml:brushProperty name="color" value="#E71224"/>
    </inkml:brush>
  </inkml:definitions>
  <inkml:trace contextRef="#ctx0" brushRef="#br0">492 32 21338,'-56'-26'2509,"-1"20"-1579,18 44-56,-10 26-471,22-23 1,1 4-343,-3 9 1,1 4 232,0 4 0,1 3-446,1 6 0,3 1 365,1 0 1,4 0-214,4-1 0,4 0 0,2-3 0,4-2 0,4-5 0,5-3 0,6-5 0,4-2 151,29 35-151,21-15 0,5-16 0,7-14 0,-3-11 0,-4-11 0,-8-9-735,-4-6-1292,-6-4-1640,15-22-1755,-4-6 5422,10-25 0,-35 24 0,-10 4 0</inkml:trace>
</inkml:ink>
</file>

<file path=xl/ink/ink1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11"/>
    </inkml:context>
    <inkml:brush xml:id="br0">
      <inkml:brushProperty name="width" value="0.08571" units="cm"/>
      <inkml:brushProperty name="height" value="0.08571" units="cm"/>
      <inkml:brushProperty name="color" value="#E71224"/>
    </inkml:brush>
  </inkml:definitions>
  <inkml:trace contextRef="#ctx0" brushRef="#br0">257 1 21360,'-4'18'3165,"9"18"-2173,15 37-135,6 21-1100,-13-40 1,-2 1 566,0 4 1,-2 1-90,-2 1 1,-2 0 24,-1 0 1,-2-1-261,0-1 0,-2-1 0,-5-4 0,-2-1 0,-1-1 0,-3-2 0,-26 40 0,-7-3 0,-6-10 0,-1-8 366,4-12-366,7-16 188,10-9-188,10-14-1049,8-6-883,8-7-992,2-4-1429,7-10 4353,9-17 0,-6 11 0,5-8 0</inkml:trace>
</inkml:ink>
</file>

<file path=xl/ink/ink1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12"/>
    </inkml:context>
    <inkml:brush xml:id="br0">
      <inkml:brushProperty name="width" value="0.04286" units="cm"/>
      <inkml:brushProperty name="height" value="0.04286" units="cm"/>
    </inkml:brush>
  </inkml:definitions>
  <inkml:trace contextRef="#ctx0" brushRef="#br0">864 7 17473,'2'-4'1838,"0"1"-1340,-2 3 1462,0 0-744,1 26-225,-5 7-156,-4 30-168,-14 8-91,-8 9-77,-15 8-617,19-43 0,-3 1 221,-5 1 1,-2 1-15,-4-2 1,-1 0-23,-2-1 1,-1-1-15,0-4 0,0-1-22,2-5 0,1-2 36,-32 19-67,12-15-28,11-17-157,11-10-73,9-10 90,7-15-11,11-8 762,4-17-588,10-2 5,16-6 0,14 2 0,21 0 0,12 4 0,9 4 0,4 7 0,-2 8 5,-4 8 63,-5 8 122,-8 5 112,-7 9 62,-11 9 6,-6 12-68,-8 9-65,-5 5-237,-7-2 0,-4 1 0,-2-8 0,-4-2 0,0-7 0,-1-4 0,0-3 0,3-5 0,-2-2 0,1-3 0,1-3-578,0-2-1270,2-1-2062,5 0-397,15-10-3927,4-7 8234,11-12 0,-21 10 0,-5 4 0</inkml:trace>
  <inkml:trace contextRef="#ctx0" brushRef="#br0" timeOffset="1">1673 294 20677,'0'-1'3439,"0"-1"-1316,0 2-1686,94 18-39,-47-11-281,14 4 1,1 0 39,-10-4-90,-5-2-34,-8 1-33,-9-2-106,-12 2-432,-3-2-766,-8 1-1318,-2-1-985,-4 6-2683,-11 1 6290,-6 4 0,2-8 0,1-1 0</inkml:trace>
  <inkml:trace contextRef="#ctx0" brushRef="#br0" timeOffset="2">1824 609 19445,'1'7'4234,"1"-1"-3629,-2-6-190,89 3-96,-43-2-247,12 0 1,0 1-73,-10-2-162,-7 0-768,-6 0-1126,-12 0-1142,-3 0-3220,-10 1 6418,-3 2 0,-4 0 0,-3 0 0</inkml:trace>
</inkml:ink>
</file>

<file path=xl/ink/ink1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15"/>
    </inkml:context>
    <inkml:brush xml:id="br0">
      <inkml:brushProperty name="width" value="0.08571" units="cm"/>
      <inkml:brushProperty name="height" value="0.08571" units="cm"/>
      <inkml:brushProperty name="color" value="#F6630D"/>
    </inkml:brush>
  </inkml:definitions>
  <inkml:trace contextRef="#ctx0" brushRef="#br0">769 11 14146,'0'-6'4408,"0"2"-980,0 4-2363,-18 10-158,6 8-123,-16 15-50,8 9-62,-5 11-95,-7 9-96,-5 9-128,-11 7-387,-3 3 269,-6 1-50,-1-5-17,2-5-51,1-12-66,7-7 0,1-14-51,7-8-90,2-12-112,7-9-100,5-6-118,7-8-79,6-9 405,6-9-332,4-10 297,3-2 129,14 1 0,5 4 0,20 6 17,31 6 17,-13 8 218,20 5 140,-27 19 112,-3 9 61,-5 20 176,7 41-741,-18-19 0,6 24 0,-20-36 0,-1-7 0,-4-14 0,-2-6 0,-2-13 0,-1-5 0,-2-7-3109,6-4-1742,-2-18 4851,6-25 0,-8 17 0,-1-9 0</inkml:trace>
</inkml:ink>
</file>

<file path=xl/ink/ink1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16"/>
    </inkml:context>
    <inkml:brush xml:id="br0">
      <inkml:brushProperty name="width" value="0.08571" units="cm"/>
      <inkml:brushProperty name="height" value="0.08571" units="cm"/>
      <inkml:brushProperty name="color" value="#008C3A"/>
    </inkml:brush>
  </inkml:definitions>
  <inkml:trace contextRef="#ctx0" brushRef="#br0">2669 1894 19423,'-13'-7'2240,"2"1"-1495,11 6 857,0 0-1059,-12-14-106,9 3-56,-3-17-28,26-4 5,16-17-72,23-19-516,-22 27 1,1-3 316,6-5 0,1-1-12,3-4 1,1-1-18,-1-3 1,1-1-20,0-1 1,0-2-24,-2 0 1,-2 0 0,0-1 0,-2 1-14,-1 2 0,-1 1 19,-2 1 0,-1 2-19,-2 4 0,1 1 14,-4 2 0,0 3-17,-1 2 0,0 1-131,-1 1 0,-1 2 137,28-35 28,-3 4 22,-9 12 22,-9 11 79,-10 19 72,-10 13 264,-6 44-167,-5 53-326,-4-6 0,-1 10-592,0-15 1,-1 5-1,1 1 592,-1 9 0,0 3 0,0-2 0,0-4 0,0-1 0,0-3-441,0 25 0,0-6 441,0-22 0,0-6-94,0 31 94,1-18 0,4-7 0,4-2 0,1-9 0,0-14 0,-3-18 2109,-2-17-3398,-2-13-1656,-1-20-2539,-3-15 5520,-27-30 1,18 29-1,-17-5 1</inkml:trace>
  <inkml:trace contextRef="#ctx0" brushRef="#br0" timeOffset="1">1131 3608 21506,'-48'-16'1003,"24"-17"-835,75-42-875,-18 30 0,2-2 765,6-8 1,3-2 50,3-3 1,1-1-419,3-5 1,2 0 428,2 0 1,2 0 30,-1 0 1,2 1-10,1 2 1,1 2 2,-2 5 1,1 3 5,-4 5 1,1 4 125,-5 7 0,0 4-14,35-15 23,-16 24 84,-17 13 352,-18 40-61,-16 36-362,-13-17 1,-3 6 26,-1 14 1,-2 3-327,-3 3 0,0-1 0,0-3 0,0 0 0,-2 1 0,0 0 0,2 8 0,0-2 0,1-23 0,1-1 0,2 7 0,1-6 1018,7-7-1018,5-18-8,9-15-5592,48-48-668,-8-8 6220,-11 3 1,-3 0 0,-6-2 0,-10 10-1</inkml:trace>
  <inkml:trace contextRef="#ctx0" brushRef="#br0" timeOffset="2">3304 3421 17109,'0'13'3624,"0"-2"-2874,0-11 1441,0 0-1934,51-60-72,-10 4-129,3-2 0,2-4-378,-10 7 1,-2 0 399,2-4 1,-2-2-4,1-2 1,-2 0-20,-1 0 0,-1 1-6,-1 2 1,-1 0-181,-1 4 1,0 1 196,0 6 0,2 2-8,-2 4 0,1 3 2,31-27-21,3 12-6,-3 13 84,-3 12 268,-6 15 185,-10 12 331,-9 48 392,-16 53-1644,-9-17 1,-5 16 349,-5-17 0,-4 11 0,0 3 0,0-7-255,2 1 1,1-5-1,-2 4 255,-1-7 0,-2 4 0,1-2 0,1-12 0,1 3 0,2-10 38,-1 24-38,5-19 0,2-4-80,4-29-1313,6-2-2993,9-48 4791,7-41 1,-11 25-1,-1-21 1</inkml:trace>
  <inkml:trace contextRef="#ctx0" brushRef="#br0" timeOffset="3">239 5243 17893,'-60'12'1299,"1"0"1,-35 7-505,80-19-162,8-3-374,2-8-131,3-12 12,7-19 40,13-20 27,21-21-520,-10 33 1,4-3 365,6-7 0,2-1-36,7-5 0,2-1-816,1-3 0,1-1 824,2 1 1,0 0-10,-3 1 1,0 2-279,-3 4 0,-1 2 371,-5 5 1,-1 3-37,-6 8 1,-2 3 357,20-23 607,-18 22-404,-15 21 1494,-12 11-1803,-6 16 947,-3 20-836,0 19-10,0 27-28,0 14-40,0 8-235,3-28 1,1 1-124,6 29 0,-3-37 0,1-2 0,6 4 301,0-3-301,-4-25-584,1-6-508,-4-21-600,1-4-1119,5-10-1312,14-20-3242,5-10 7365,8-13 0,-17 23 0,-7 10 0</inkml:trace>
  <inkml:trace contextRef="#ctx0" brushRef="#br0" timeOffset="4">2578 4088 27646,'8'45'-1,"0"41"366,-3 0-365,-3-5 0,-2-4 0,0 18 0,0-25 0,3 11 0,2-35 0,4-14-611,3-9-1108,3-13-1787,19-15 3671,32-46 0,-27 29 0,12-25 0</inkml:trace>
  <inkml:trace contextRef="#ctx0" brushRef="#br0" timeOffset="5">4156 5146 16174,'0'-13'3518,"0"2"-2511,0 11-55,0-95-55,4 36-786,-1-12 0,3-4 432,12-15-350,-7 41 0,1-1-25,2 0 0,2-1 11,0 2 1,0 0 200,19-44-138,0 13-40,-2 9 10,-3 15 169,-3 8-84,-3 13 27,-3 6-55,-5 11-90,-2 5 477,1 8 114,-3 6-405,5 17-365,0 15 0,11 53 0,-15-40 0</inkml:trace>
</inkml:ink>
</file>

<file path=xl/ink/ink1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22"/>
    </inkml:context>
    <inkml:brush xml:id="br0">
      <inkml:brushProperty name="width" value="0.08571" units="cm"/>
      <inkml:brushProperty name="height" value="0.08571" units="cm"/>
      <inkml:brushProperty name="color" value="#E71224"/>
    </inkml:brush>
  </inkml:definitions>
  <inkml:trace contextRef="#ctx0" brushRef="#br0">916 237 23663,'-7'-56'1008,"1"1"0,-16-37-515,-22 75-45,-12 6-123,-17 6-12,-12 11-905,-11 18 740,44-4 1,2 4-7,-2 9 1,1 4-23,2 7 1,3 3 28,2 3 0,4 4-149,4 3 0,5 3 0,6 0 0,6 1 0,5-2 0,5 1 0,2-2 0,5-1 0,9-5 0,4-1 0,19 42 0,28-18 0,17-14 0,17-23 0,-40-25 0,2-6 0,3-7 0,1-8 0,2-6 0,0-6 0,-1-9 0,-1-5 0,-3-7 0,-3-4 0,-5-1 0,-5-4 0,-7 1 0,-6-2 0,-9 3 0,-6-1 0,-4-45 0,-39 9 0,-21 8 0,13 44 0,-7 5 0,-25 1 0,-4 6 0,19 8 0,0 3 0,-15 1 0,2 5 286,-10 14-286,17 5 0,15 10 146,15 2-146,13 1-343,9 1-1387,16 4-1000,22-1-1325,51-7 389,-30-16 0,2-2 3589,19-4 1,-2-2-1,4-1 1,-13 0-1</inkml:trace>
</inkml:ink>
</file>

<file path=xl/ink/ink1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23"/>
    </inkml:context>
    <inkml:brush xml:id="br0">
      <inkml:brushProperty name="width" value="0.08571" units="cm"/>
      <inkml:brushProperty name="height" value="0.08571" units="cm"/>
      <inkml:brushProperty name="color" value="#E71224"/>
    </inkml:brush>
  </inkml:definitions>
  <inkml:trace contextRef="#ctx0" brushRef="#br0">380 1 26519,'-69'26'717,"1"0"0,2 8 1,11 9-718,26 3 0,9 6-673,-2 11 0,4 5 673,5 0 0,4 2 0,2-1 0,3 0 0,6 1 0,3-2 0,3-9 0,3-3-33,4-4 0,4-4 33,22 29 0,5-25 334,-1-22-334,2-16 0,1-23 0,1-22 0,-2-27 0,-8-24 0,-24 34 0,-4-2-96,-3-1 1,-4 0 95,-8-1 0,-7 2 0,-23-44 0,8 51 0,-6 2 0,-38-26 0,2 16 0,8 16 655,16 13-655,14 11 401,17 6-1567,7 3-637,15 2-774,14 0 40,19 0-2488,37 5 5025,-16-1 0,-1 0 0,10 3 0,13 0 0</inkml:trace>
</inkml:ink>
</file>

<file path=xl/ink/ink1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24"/>
    </inkml:context>
    <inkml:brush xml:id="br0">
      <inkml:brushProperty name="width" value="0.08571" units="cm"/>
      <inkml:brushProperty name="height" value="0.08571" units="cm"/>
      <inkml:brushProperty name="color" value="#E71224"/>
    </inkml:brush>
  </inkml:definitions>
  <inkml:trace contextRef="#ctx0" brushRef="#br0">396 13 26502,'-65'-6'610,"0"1"1,6 3 0,10 10-466,13 31-139,18 20 50,9 11-45,27 9-5,10 1-389,22-1 433,6-7 7,-2-7-57,-10-7 96,-17-4-96,-13-3 0,-30 1 0,-19-1-3807,-46-22 1,-6-13-4393,39-12 8199,-21-5 0,20-9 0,70-18 0,-2 6 0</inkml:trace>
</inkml:ink>
</file>

<file path=xl/ink/ink1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25"/>
    </inkml:context>
    <inkml:brush xml:id="br0">
      <inkml:brushProperty name="width" value="0.08571" units="cm"/>
      <inkml:brushProperty name="height" value="0.08571" units="cm"/>
      <inkml:brushProperty name="color" value="#E71224"/>
    </inkml:brush>
  </inkml:definitions>
  <inkml:trace contextRef="#ctx0" brushRef="#br0">520 1 21255,'-51'57'618,"0"0"1,0-1-1,2 0 1,2 0-1,5-1-198,2 11 0,6 1-427,0 3 1,3 1 291,3 3 1,5 1-42,7-2 1,5 0-245,2-2 0,6 0 0,12-3 0,6-2 0,3-5 0,4-3 0,10-4 0,4-3 0,3-5 0,2-5 0,0-5 0,2-3 0,1-6 0,1-4-184,45 8-1490,5-16-253,-35-18 0,4-9 1841,28-18 1,-3-4 0,-37 16-1,-3 0 1,11-12 0,-1 1 0</inkml:trace>
</inkml:ink>
</file>

<file path=xl/ink/ink1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26"/>
    </inkml:context>
    <inkml:brush xml:id="br0">
      <inkml:brushProperty name="width" value="0.08571" units="cm"/>
      <inkml:brushProperty name="height" value="0.08571" units="cm"/>
      <inkml:brushProperty name="color" value="#E71224"/>
    </inkml:brush>
  </inkml:definitions>
  <inkml:trace contextRef="#ctx0" brushRef="#br0">138 0 25012,'39'54'812,"1"0"0,0-1 0,15 29 1,-13 0-608,-31-15 0,-8 2-1459,2 6 1,-3 0 1253,-5 0 0,-3 0 0,-2 0 0,-4-2-59,-5-2 0,-3-3 59,-3-2 0,-3-1 0,-2-4 0,-1-2 0,1-4 0,0-3 237,2-4 1,0-2-238,-16 28 0,12-19 0,15-22-1015,8-15-695,7-12-2883,15-25-5238,3-11 8990,14-23 0,-14 22 0,-4 5 0</inkml:trace>
</inkml:ink>
</file>

<file path=xl/ink/ink1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27"/>
    </inkml:context>
    <inkml:brush xml:id="br0">
      <inkml:brushProperty name="width" value="0.04286" units="cm"/>
      <inkml:brushProperty name="height" value="0.04286" units="cm"/>
    </inkml:brush>
  </inkml:definitions>
  <inkml:trace contextRef="#ctx0" brushRef="#br0">789 1 22010,'-17'16'2661,"-2"11"-2017,6 21-56,-9 13-134,-8 6-73,-11 5-515,-13 3 370,-11-1-161,28-38 1,-2 0-26,-1-1 1,0-2-18,-1-2 1,0-1 27,-35 22-27,10-12 70,13-15-199,15-12-95,10-9-73,11-11-57,9-13 186,5-15 33,10-14 12,11-7 369,15 2-280,11 7 0,7 9 6,7 11 5,6 9 28,9 10 12,5 3 83,4 7 101,0 14 169,-3 12 10,-7 21-11,-10 9-61,-12 5-156,-3 21-186,-20-26 0,-1 7 0,-18-34 0,-3-11 0,-4-9 0,1-6 0,-2-4 0,3-1 0,-1 0 0,3 0-444,1 0-1437,3-7-2298,16-20 4179,24-36 0,-20 26 0,10-12 0</inkml:trace>
  <inkml:trace contextRef="#ctx0" brushRef="#br0" timeOffset="1">1254 252 17288,'0'-8'3193,"0"2"-2314,0 6-32,0 0-187,79-12-167,-34 6-286,8-1 1,1-1 66,-2 3-78,-10 1-78,-7 3-79,-12 1-39,-8 0-56,-8 0-627,-4 0-1077,-3 0-972,0 3-1901,-6 14-335,-9 6 4968,-9 16 0,7-19 0,2-2 0</inkml:trace>
  <inkml:trace contextRef="#ctx0" brushRef="#br0" timeOffset="2">1368 546 15580,'7'0'5433,"-1"0"-4431,-6 0-4,0 0-774,92 0-174,-54 0-50,17 0 0,-1 0-218,-24 0-566,-5 0-303,-2 0-201,-2 0-1350,-1 0-1569,-2 0 4207,-3 0 0,-6 0 0,-5 0 0</inkml:trace>
</inkml:ink>
</file>

<file path=xl/ink/ink1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30"/>
    </inkml:context>
    <inkml:brush xml:id="br0">
      <inkml:brushProperty name="width" value="0.08571" units="cm"/>
      <inkml:brushProperty name="height" value="0.08571" units="cm"/>
      <inkml:brushProperty name="color" value="#F6630D"/>
    </inkml:brush>
  </inkml:definitions>
  <inkml:trace contextRef="#ctx0" brushRef="#br0">696 0 22352,'-3'52'966,"1"1"0,-5 39-355,2-43-34,-5 1 22,-1 3 12,-6 6-96,-5 3-95,-3 4-84,-4 3-79,-2 1-77,-3-4-29,1-3-21,-4-9-130,1-4 0,-5-10 0,-4-5 0,-2-10-91,-1-8-77,1-9-106,5-5-23,5-9 106,7-7 7,7-11 4,6-5-27,7-5-6,5 0 107,4-3 39,15-13 61,1 13 1,12-7 5,-2 21 0,2 3-6,2 7 6,5 3 34,2 5 66,7 3 147,1 8 447,25 30-330,-18 1 192,14 25-556,-25-12 0,-4-2 0,-5-1 0,-5-3 0,-5-4 0,-1 4 0,-8-15 0,1 1 0,-8-16 0,0-4 0,-2-1 0,1 0 0,1 2 0,-2-2 0,2 3-1340,3-5-1880,-4-2-1810,3-2-4801,-6-8 9562,-1-3 0,0 1 1,0 0-1</inkml:trace>
</inkml:ink>
</file>

<file path=xl/ink/ink1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31"/>
    </inkml:context>
    <inkml:brush xml:id="br0">
      <inkml:brushProperty name="width" value="0.04286" units="cm"/>
      <inkml:brushProperty name="height" value="0.04286" units="cm"/>
    </inkml:brush>
  </inkml:definitions>
  <inkml:trace contextRef="#ctx0" brushRef="#br0">626 0 20935,'0'52'3125,"0"11"-2565,0 22-84,0 11-10,0 3-805,0-1 675,-13-7-95,-8-5-106,-22-7-40,-11-7 11,-10-8-55,-6-12 16,-1-14-23,2-14 187,7-13-276,9-11 90,9-19-213,13-9 117,11-17 51,10-1 360,26-12-292,11 20 10,25 0-11,5 25 90,5 8 11,-1 4 101,-5 11 0,-5 6 16,-8 14 1,-6 4-90,-6 0-38,-4-3-158,-4-5 0,-2-6 0,-5-4 0,-1-4-41,0-1-838,11 2-314,-1-5-1686,12 0-711,10-6 3590,28-20 0,-33 13 0,9-13 0</inkml:trace>
  <inkml:trace contextRef="#ctx0" brushRef="#br0" timeOffset="1">1214 502 20918,'10'-6'3058,"-3"1"-2335,-7 5-203,98 6-217,-47 5-219,13-4 0,-1 3-16,-13 11-68,-8 1-320,-11 0-655,-7 1-1758,-10-1-1412,-6 5-5030,-10-3 9175,-12 1 0,6-13 0,-5-3 0</inkml:trace>
  <inkml:trace contextRef="#ctx0" brushRef="#br0" timeOffset="2">1378 852 18168,'0'2'3293,"0"0"-1735,0-2-942,76-11-264,-41 9-262,58-9-90,-64 11-790,-6 0-1036,-8 0-1350,0 6-5290,-3 2 8466,-1 7 0,-4-8 0,-2 1 0</inkml:trace>
</inkml:ink>
</file>

<file path=xl/ink/ink1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34"/>
    </inkml:context>
    <inkml:brush xml:id="br0">
      <inkml:brushProperty name="width" value="0.08571" units="cm"/>
      <inkml:brushProperty name="height" value="0.08571" units="cm"/>
      <inkml:brushProperty name="color" value="#F6630D"/>
    </inkml:brush>
  </inkml:definitions>
  <inkml:trace contextRef="#ctx0" brushRef="#br0">683 32 13631,'1'-13'3198,"1"3"-2257,-2 10 997,0 0-1305,0-4-275,0 2 102,0-1 228,-2 13 316,-2 8-108,-6 20-84,-9 19-146,-7 17-195,-10 15-292,15-42 0,-1 0-11,-2 0 0,-2 0-390,-2-1 0,-1 0 320,-1-4 0,-2 0-23,-1-2 1,-1-2-20,-33 29 34,1-12-46,8-11-44,11-17-33,10-12-281,17-9-145,9-14 833,8-12-419,9-11 37,13-14 3,15 1-51,40-10 50,-13 24 12,16 2 44,-32 23 314,-5 14-45,-8 10 85,-2 16 16,-4 11 358,7 34-379,-9-21-399,1 16 0,-11-34 0,-3-10 0,-2-10 0,-3-7 0,-1-7-113,-1-4-907,0-1-5096,12-11 6116,5-28 0,-4 20 0,-2-17 0</inkml:trace>
</inkml:ink>
</file>

<file path=xl/ink/ink1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35"/>
    </inkml:context>
    <inkml:brush xml:id="br0">
      <inkml:brushProperty name="width" value="0.08571" units="cm"/>
      <inkml:brushProperty name="height" value="0.08571" units="cm"/>
      <inkml:brushProperty name="color" value="#E71224"/>
    </inkml:brush>
  </inkml:definitions>
  <inkml:trace contextRef="#ctx0" brushRef="#br0">8975 421 22912,'34'77'1116,"0"0"1,-1 2 0,-1-2-639,-7-11 1,-2-1-1369,-1 5 0,-2 2 1229,-3 0 0,-3 0-339,-4 1 0,-3-1-17,-2-2 0,-2 0 17,-7-2 0,-3 0 0,-3-2 0,-4-1 0,-5-3 0,-5-2 0,-3-2 0,-2-2 125,-1-5 1,-2-2-126,2-6 0,1-2 0,-24 27 0,12-16 0,11-17-192,14-13-291,8-13-4407,7-26-4941,2-18 9809,6-25 0,-4 23 1,3 6-1</inkml:trace>
  <inkml:trace contextRef="#ctx0" brushRef="#br0" timeOffset="1">371 1360 19804,'36'-65'634,"0"-1"1,-1 5-1,5 9 146,41 2-671,10 12 266,-40 25 1,2 3-43,3 2 0,-1 5 11,3 12 1,0 6-20,0 3 0,-2 6-96,-1 12 1,-4 7-31,-3 3 0,-4 5-290,-5 3 0,-5 3 236,-6 1 1,-5 2 5,-8 1 0,-5 1 25,-5-1 1,-7 1-26,-10 1 0,-8-1-30,-7 1 0,-8-3-393,-11 2 1,-7-2 271,-6-3 0,-6-3-723,-6-2 0,-3-4 723,-2-5 0,-3-5 0,1-7 0,-2-5 0,2-9 0,1-4 0,5-3 0,1-7-66,6-11 1,3-8 65,6 0 0,5-8 0,6-9 0,7-8 0,6-2 0,7-4 0,8-3 0,6-2 0,3-2 0,7 0 0,11 0 0,6 0 0,3 1 0,5 2 0,8 1 0,4 4 0,2 4 0,1 4 235,36-27-1221,-5 19-727,-3 17-1777,14 15 3490,-21 10 0,-1 2 0,7 2 0,12 0 0</inkml:trace>
  <inkml:trace contextRef="#ctx0" brushRef="#br0" timeOffset="2">2299 1317 22677,'13'-35'1406,"3"1"-970,2 10-60,4-2-40,2-2-5,2 3 44,5 1-56,5 6 11,10 7 74,7 7-1,8 25-17,2 18-61,-1 30-185,-34-25 0,-4 3 3,-3 3 1,-4 4-144,-5 1 0,-4 2 0,-1 2 0,-5 0-200,-9 0 1,-5-2 199,-4 1 0,-5-2 0,-10-1 0,-6-2-565,-5-2 1,-5-2 564,-3-3 0,-3-4 0,-1-3 0,0-4-204,0-6 0,1-4 204,4-7 0,1-3 0,-36 1 0,15-23 0,15-22 0,11-20 0,13-18 0,11-4 0,9 1 337,7 8-337,12-13 0,4 25-192,12-9-530,3 24 598,6 5-1528,3 0-4571,45-7 661,-16 12 5658,-16 9 0,-3 2 0,-8 5 0,-11 3 0</inkml:trace>
  <inkml:trace contextRef="#ctx0" brushRef="#br0" timeOffset="3">3959 1016 22985,'-84'11'776,"-1"0"1,6-1 0,9 6-239,-2 28-236,11 1-173,20 0 11,19 0-11,13 2-28,27 3 184,12 5-66,23 5-18,9 5-371,1 3 433,-8 3 45,-9 0 45,-19 0-81,-12 0-272,-21-1 0,-23 0 0,-21-1 0,-21-5-566,-10-6 566,1-9 0,7-11 0,12-10 0,13-11 268,14-7-2021,11-7-1400,12-1-499,5-14-2935,14-3 6587,4-15 0,-2 14 0,1 2 0</inkml:trace>
  <inkml:trace contextRef="#ctx0" brushRef="#br0" timeOffset="4">4919 672 22638,'-72'52'1146,"-1"0"0,2 11 1,11 9-660,22 11 0,10 8-1073,7-24 0,1 2 1,3 0 769,4 2 1,1-1 0,3-1-14,-3 20 1,4-4-172,6-15 0,4-4 216,7-12 1,3-3-217,23 41 0,-7-46 0,5-2 0,2-1 0,4-3 0,3-3 0,4-4 0,0-5 0,2-4 0,0-5 0,1-5-231,44 6-469,-8-12-879,-10-5-1227,-9-6-633,5-23-5974,-6-7 9413,11-23 0,-39 26 0,-6 4 0</inkml:trace>
  <inkml:trace contextRef="#ctx0" brushRef="#br0" timeOffset="5">259 331 21556,'-9'-4'2566,"1"0"-1855,8 3-44,0-2-129,0 2-152,0-1 359,0 0-297,6 2-140,12 0-28,12 0-56,16 0 18,8 0-242,9 2 0,8-2 0,4 3 0,5-1 0,3 0 0,2-1 0,3-1-378,3 0 378,2 0 0,2-1 0,-3-6 0,-1 0 0,-7-5 0,-29 7 0,1 0 0,23-2 0,22 1 0,-33 3 0,1-1 0,3 3 0,0-2-24,2 2 24,0 0 0,2 1 0,1 0 0,3 0 0,-1 0 0,3 0 0,-2 0 0,-1 0 0,-2 0 0,-24 0 0,0 0 0,25 0 0,23 0 0,-36 1 0,1 4 0,-2 1 0,-1 0 0,0 1 0,-4-5 0,-1 1 0,20-3 0,-19 0 0,14 0 0,-25 0 0,-1 0 0,-2 0 0,0-2 0,1 2 376,0-2-376,1 1 26,24-1-26,-18-1 0,17-1 0,-23 3 0,-1-1 0,2 2 0,-2 0 0,1 0 0,2 0 0,1 0 0,2 0 0,1 0 0,1 0 0,0 0 0,1 0 0,0 0 0,2 0 0,0-1 0,0 0 0,24 0 0,-19 1 0,20-2 0,-24 2 0,1-3 0,1 0 0,2-3 0,1-2 0,30-6 0,-23 2 0,22-5 0,-34 6 0,1 0 0,-5 2 0,2 1 0,-2 3 0,1 2 0,-1 1 0,24 2 0,-17 0 0,19-1 0,-26 0 0,4-2 0,-2 1 0,0-1 0,0-2 0,-2 0 0,1-2 0,25-4 0,-18 3 0,20-3 0,-23 5 0,-3-1 0,3 2 0,-4 1 0,1 1 0,25 2 0,-17-4 0,23 1 0,-24-4 0,2 3 0,-1-5 0,0 1 0,-1 1 0,24-3 0,-23 5 0,16 0 0,-30 4 0,-3 2 0,-6 0 0,-2 0 0,-5 0 0,-4 0 0,-3 0 0,0 0 0,-1 3 0,1-1 0,2 5 0,0-4 0,1 1 0,-1-1 0,-2-3 0,-3 1 0,-3-1 0,-4 0 0,1 0 0,-4 0 0,1 0 0,-2 0 0,1 2 0,3-2 0,2 2 0,-1-2 0,7 0 0,-11 0 0,3 0 0,-11 0 0,-3 0 0,0 0 0,-3 0 0,3 0 0,-2 1-4303,0 0-2631,-11 0 6934,-5-1 0,1 0 0,2 0 0</inkml:trace>
</inkml:ink>
</file>

<file path=xl/ink/ink1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41"/>
    </inkml:context>
    <inkml:brush xml:id="br0">
      <inkml:brushProperty name="width" value="0.2" units="cm"/>
      <inkml:brushProperty name="height" value="0.4" units="cm"/>
      <inkml:brushProperty name="color" value="#FF40FF"/>
      <inkml:brushProperty name="tip" value="rectangle"/>
      <inkml:brushProperty name="rasterOp" value="maskPen"/>
    </inkml:brush>
  </inkml:definitions>
  <inkml:trace contextRef="#ctx0" brushRef="#br0">197 349 15217,'0'90'327,"0"1"1,-1-3 0,2-4 163,-1-19 1,1 0-1,3 14 1,1 4-165,-1-16 1,0 2 0,1 2-1,1 8 1,1 1 0,-2 1-1,0 3 1,-1 2 0,0-1-1,-1-1 1,0-1 0,-1 0-1,-1-6 1,-1 0 0,0-1-1,0-2 1,-1-1 0,1-1-1,-2-2 1,0-2 0,-1 0-1,0 1 1,0-1 0,-1-1 163,-3 27 1,0-2-1,0-9 1,-1-4-1,3-12 1,0-4-1,0-8 1,2-3 491,-2 44 0,2 3-564,1-48 1,2 0-420,-2 49 0,2-10 0,0-15 0,2-13 0,1-11 0,4-6 0,0-3 0,2-4 0,0-1 0,1-5 0,0-5 0,0-7 0,2-5 0,2-5 0,26 1 0,0-4 0,29 4 0,-1-3 0,16 0 0,-36-4 0,4 0 0,11 0 0,4-1 0,14 1 0,13 0 0,-24-3 0,9 0 0,6 0 0,0-1 0,-4 1 0,4 0 0,-3-1 0,1 1 0,5 0 0,6-1 0,6 0 0,3 0 0,-2 0 0,-8 0 0,-6 0 0,-4 0 0,-3 0 0,1 0 0,-2 0 0,0 0 0,0 0 0,-1 0 0,22-1 0,-2-1 0,0 0 0,-1 0 0,-1 0 0,0-1 0,0-1 0,0 0 0,-1-1 0,-1 0 0,-1-1 0,0 0 0,-1 0 0,0 0 0,-1 0 0,-1-1 0,-1 1 0,0 0 0,-2 0 0,0 0 0,-1 0 0,0 0 0,-1 0 0,0 1 0,-1 0 0,-1 1 0,1-1 0,-2 1 0,1-1 0,-1 0 0,-1 1 0,1 1 0,-1 0 0,-2-1 0,1 1 0,-2 0 0,1 0 0,-1 0 0,-1 0 0,-3 1 0,0 1 0,2-1 0,21 0 0,4 0 0,-6 0 0,6 0 0,-2 0 0,-21 1 0,3 0 0,-10 0 0,-9 0 0,-6 0 0,-2 1 0,1 0 0,1 0 0,1 0 0,6 0 0,1 0 0,-1 0 0,3 2 0,23 4 0,-1 3 0,-24-3 0,-1 2 0,16 4 0,-2 2 0,21 6 0,0-1 0,-3 0 0,2-3 0,-1 0 0,-4-5 0,-5-3 0,-34-6 0,-1-1 0,19 1 0,10-2 0,-40 0 0,-5 0 0,-3 0 0,-3 0 0,0 0 0,3 0 0,1 0 0,3 0 0,-2 0 0,0 0 0,-3 0 0,-4 0 0,-1 0 0,-5 1 0,-4 1 0,0 0 0,0 2 0,-2-1 0,0 3 0,-1-1 0,-1 2 0,2-1 0,3 0 0,-4 0 0,3-2 0,-6-1 0,0 0 0,-3-3 0,0 2 0,4-23 0,-4-8 0,2-32 0,-2-14 0,-5 22 0,2-4 0,1-14 0,0-4-7,2-19 1,0-4-89,-2 24 0,1-1 0,0-2 22,-1-3 0,1-1 0,0 0 11,1 2 1,1 0-1,0 2 19,-1 4 0,0 2 1,0 1-12,4-25 1,0 3 22,-1 13 1,-2 1 30,0 1 0,-2 0-17,0 3 0,-1-6 17,-1-11 0,-2-9 0,0 3 2,-1 19 0,0 3 0,0-4-2,-1 4 0,-1-4 0,1 0 0,-1 7-37,0-25 1,1 8 2,-1 17 1,1 4 30,0 11 0,0 4 3,6-37 50,-3 10-30,2 22 0,0-1-15,3-27 0,-3 32 1,-1 2 0,2-11 56,0 8-23,-2 5 28,2 5-17,-4 8-44,0 4 28,-2 6-29,1 5-5,-2 4 6,1 4-1,-1 3 46,2 1 16,0-2 28,1 3-44,-1-2-12,-1 1-6,-8-2-27,-5 2 5,-9 0-5,-8 2 44,-10 1-50,-11-3 6,-15 5-1,-12-3 7,-14 6-7,-9-1-5,48 3 0,1 0 0,-2 0 0,1 0 0,-47 0 0,3 0 6,2 0 61,1 3-5,-6 2-37,47 0 0,0 0 20,-3 1 0,-1 0-8,-2 1 0,-1 1-37,-1-1 0,-1 1 0,0 0 0,-4 1 0,-26 2 0,-2-1 0,22-2 0,-1-1 0,-20 1 0,2-2 0,26-2 0,4-1 0,0-2 0,1-1 0,2 1 0,0 0 0,2-1 0,1 0 0,3 0 0,-2 0 0,-17 0 0,-2 1 0,17 1 0,-1 0 0,-16 0 0,1 1 0,16 0 0,2 1 0,0-2 0,-1 1 0,-2 0 0,0 0 0,2-2 0,0 0 0,-1 2 0,1-1 0,2-2 0,0 0 0,1 2 0,0-1 0,-50 0 0,3 2 0,-2-3 0,-1 3 0,49-2 0,-1 0 0,-3 0 0,0 1 0,-3-1 0,0 0 0,-3 1 0,0-1 0,0-1 0,-3 0 0,-30 1 0,-1 0-18,23-1 1,-1 1 17,-22 1 0,2 0 17,29 0 1,2 1-18,1 1 0,1 0 0,2 0 0,-1 0-23,-21 4 0,0 0 6,20-2 0,0 0 14,-18 1 0,2 0 0,21-2 1,3-1-1,-3-1 0,-1 0 0,0 0 1,-1-1-24,-2 1 1,1-1 8,-2-1 1,1 0 13,-1 1 0,0-1-3,0-1 1,1 1 2,-1-1 0,1 1 0,3-1 1,-2 0 2,-21 0 0,-1 0 0,20 0 0,1 0 0,-17 0 0,1 0 0,23 0 0,2 0 33,-48 2-33,-1-1 0,2 3 0,0-2 6,0 1-6,0-3-3,29 1 0,-1-1 0,17 0 1,0 0 2,-14 0 0,1 0-6,-22 0 0,0 0 6,2 0-5,-2 0-1,0 0 9,27 3 0,0 0 2,-27 2-2,32-1 0,2 1 3,-12 2 5,7-2-6,3 0 1,2-1 0,2-1 5,-2-1-11,1 1 17,-24-3-6,19 2-6,-16-1 7,25-1-7,6 2 29,2-2-34,8 0 5,5 0-5,9 0-984,5 0 738,49 34 0,-28-25 0,33 25 0</inkml:trace>
</inkml:ink>
</file>

<file path=xl/ink/ink1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42"/>
    </inkml:context>
    <inkml:brush xml:id="br0">
      <inkml:brushProperty name="width" value="0.04286" units="cm"/>
      <inkml:brushProperty name="height" value="0.04286" units="cm"/>
    </inkml:brush>
  </inkml:definitions>
  <inkml:trace contextRef="#ctx0" brushRef="#br0">1849 34 16168,'0'-11'3624,"0"2"-2560,0 9 1670,0 0-2029,0-6-44,0 4-67,0-4-39,0 6-85,0 0-55,0 8 206,-8 17-78,-6 24-26,-16 30-517,9-29 0,-1 2-609,-6 6 0,-2 2 609,-5 5 0,-2 0 0,-5 2 0,-3 0-395,-3 1 1,-3-2 394,-5 0 0,-2-1 0,-2-4 0,-2-2 0,0-3 0,-6-3 0,7-12 0,-6-1 0,3-4 0,-9 3 0,-2-5 0,12-8 0,-4-1 0,5-5 0,-2-8 0,3-4 0,2-2 0,2-3 0,-40-1 0,3-35 0,41 1 0,8-36 0,36 4 0,10-10 0,17-3 0,12 1 0,19 6 0,11 8 0,13 12-648,9 8 648,-34 26 0,3 4 0,3 2 0,3 3 254,4 2 0,3 2-254,3 6 0,1 3 0,2 5 0,0 5 0,2 4 0,-1 6 0,-1 4 0,-1 5 0,-3 0 0,-1 4 0,15 17 0,-4 4 0,-22-17 0,-3 0 0,8 14 0,-5-2 0,1 13 539,-15-7-539,-7-7 0,-9-7 0,-4-7 0,-6-7 0,-1-8 737,-3-2-737,-4-13 598,-2-1-598,-4-9 273,0 0-273,0 1 0,0-1 0,2 3 0,-2 1 0,3 1 0,-1 2 0,2-1 0,-1 1 0,0-3 0,-1-1 0,0-3 0,-2 0-836,0-12-5941,9-46-247,2 0 7024,13-37 0,-12 55 0,0 9 0</inkml:trace>
  <inkml:trace contextRef="#ctx0" brushRef="#br0" timeOffset="1">2674 625 22991,'-13'-9'2184,"2"1"-1579,11 8-28,0 0-73,0-1-73,0 1 948,0-2-1379,0 1 0,0-1 0,0 0 0,0-1 0,3 1 0,6 0 0,6-1 0,11 1 0,8 1 0,12-2 0,9 2 0,8 0 0,7 1 0,0 0 0,1 1 0,-7 4 0,-7 1 0,-9 0 0,-9 1 0,-9-4 0,-4 2 0,-9-2 0,-2 1 0,-8-2 0,-2-1 0,-2 1 0,-2-2 0,0 2-769,-1-2-894,0 2-1098,-11 2 212,-11 4 511,-18 4-869,-14 5 1114,-11 5 51,-15 9 1530,25-9 1,2 0-1,-5 3 1,-6 3 0</inkml:trace>
  <inkml:trace contextRef="#ctx0" brushRef="#br0" timeOffset="2">2654 943 25337,'82'0'3334,"-1"0"-3334,-17 1 0,1 1 0,-5 3 0,-3-1 0,-2 2 0,-4-2 0,0 0 0,-6 0 0,-1-2 0,-6-1 0,-4 1 0,-7-2 0,-8 2 0,-5-2 0,-8 0 0,-2 0 0,-3 0-1368,-1 0-1416,-9 0-940,-11 0 3724,-27 4 0,20-3 0,-6 3 0</inkml:trace>
</inkml:ink>
</file>

<file path=xl/ink/ink1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45"/>
    </inkml:context>
    <inkml:brush xml:id="br0">
      <inkml:brushProperty name="width" value="0.08571" units="cm"/>
      <inkml:brushProperty name="height" value="0.08571" units="cm"/>
      <inkml:brushProperty name="color" value="#008C3A"/>
    </inkml:brush>
  </inkml:definitions>
  <inkml:trace contextRef="#ctx0" brushRef="#br0">2246 1909 15916,'15'13'2481,"-3"-3"-1634,-12-10 1213,0 0-1601,3 0-49,-1 0-12,3 0 33,-1 0 39,-1-1-16,-1-3-51,3-1 17,0-3-28,6-5-11,9-7-73,11-12-72,10-11-18,11-14 62,8-12-597,-27 30 0,2-2 440,2-3 0,0-2-20,3-4 1,0-2-3,2-2 0,-1-1 8,0-3 0,0-1-19,-2 2 0,-2 0 2,-3 1 0,-2 0-134,-3 4 0,-3 0 95,-3 4 1,-3 1 47,13-43-23,-6 6 1,-14 29 0,-2 0-79,7-24 0,1-16 0,-8 40 0,-1 7 0,-1 6 0,-1 5 0,-1 7 868,1-1-868,-2 13 276,-1-1-276,-4 10 0,-1 4 0,0 2 0,0 1 0,0 8 0,8 12 0,9 20 0,23 39 0,-10-20 0,3 7-745,10 19 0,4 6 745,-13-21 0,2 3 0,0-1 0,0 1 0,0 0 0,0-1 0,-3-4 0,-1-2 0,0-3 0,7 14 0,-2-5 0,-6-13 0,-1-3-135,-2-7 1,0-2 134,0-1 0,1-1 0,2 3 0,1 2 0,10 12 0,-1 0 0,-11-17 0,-2-2 0,5 7 0,-4-4 0,-2-4 0,-12-11 0,-5-13 0,-5-6 1443,-3-5-1443,-1-3 316,-1-1-2205,0 1-3018,-14-2-2693,-7 3 7600,-20 2 0,18-2 0,0 1 0</inkml:trace>
  <inkml:trace contextRef="#ctx0" brushRef="#br0" timeOffset="1">992 3232 23332,'4'-5'807,"-1"-1"-639,2-2-84,5-7-17,7-7 39,8-10 12,11-6 50,8-8-39,7-5 5,8-3 0,4-4-662,3-3 663,0-1 0,-3-1-177,-5 1 170,-9 2-4,-7 1-46,-6 6-28,3-20-16,-8 21-34,4-14 6,-10 23 5,-3 3 22,0 1 35,0-2 605,-7 14-662,-2 0 200,-9 15-206,-2 4 1,1 4-1,-2 1 1384,0 3-1389,1 0 0,1 0 6,1-3-1,4 0 29,0-4-28,4 0-6,1 1 5,0-1-5,-1-1 11,0 1-11,1 0 6,-4 1-6,1 4 6,-6-1 5,0 3-6,-4 0 107,2 0-100,4 0 172,5 7 35,12 10 51,9 21-270,15 19 0,-19-17 0,1 3-285,4 7 1,2 2 284,0 7 0,1 2-431,1 3 0,1 1 431,-2-1 0,1 1 0,-3-3 0,0 0 0,-2-5 0,-2-1 0,-2-5 0,-1-1 0,18 35-60,-6-13 60,-8-15 0,-8-14 0,-6-10 514,-6-15-514,-7-8 906,-2-8-906,-2-2 71,3 0-71,-2 0 0,2 0-214,-2-3-1332,4-4-2531,16-17 4077,27-24 0,-20 20 0,11-9 0</inkml:trace>
  <inkml:trace contextRef="#ctx0" brushRef="#br0" timeOffset="2">3629 3172 16174,'-2'4'3002,"0"-1"673,2-3-3267,0-5-94,0-3 56,6-10-18,8-11 24,10-9-35,11-11-10,9-11 11,9-5-258,8-12 61,-28 36 1,0 0-62,3-4 0,-1 0-28,1-3 0,-2 0-37,2 0 1,-2-1 5,-4 2 0,0 0 20,20-38-39,-9 13 39,-12 16 5,-9 17 0,-7 15-10,-6 11 10,-4 8-5,-1 4 946,-2 1-828,3 7 10,2 1-10,8 10-29,5 3 153,7 9-287,8 12 0,8 10 0,10 12-840,10 9 840,-29-33 0,1 1 0,4 3 0,0 0 0,1 1 0,-1-1 0,1 2 0,-1 0 0,-1-2 0,-1-1 0,-2-1 0,-1 0-167,24 35 167,-7-7 0,-10-8 0,0 12 0,-16-27 0,-1 6 0,-15-33 825,-4-7-825,0-8-1102,-1-2-2135,0-3-1121,0 0 4358,-16-14 0,11 11 0,-11-10 0</inkml:trace>
  <inkml:trace contextRef="#ctx0" brushRef="#br0" timeOffset="3">804 3662 26394,'0'-2'48,"5"-20"-42,-1 7 82,-1 3-38,-1 7 1,0 2 83,-2 3-128,1 0-1,2 0 1,3 0 28,0 0-29,1-1-5,-2 0-45,2 0-16,-2 1 61,3 0 39,4 6 73,5 7 6,7 12 83,8 14 68,7 12 17,8 16-406,-19-26 1,0 2 262,2 4 0,2 1 33,2 6 1,1 1-177,-1 0 0,2 2 0,12 23 0,1-1 0,-15-22 0,0-1 0,7 13 0,-3-4 0,3 3-142,-9-14 142,-8-15 0,-9-12 0,-4-10 0,-7-7 0,1-7 517,-5-2-580,1-1-862,-1-13-1674,0-7-1092,2-30-2336,7-4 6027,6-11 0,-4 29 0,0 10 0</inkml:trace>
  <inkml:trace contextRef="#ctx0" brushRef="#br0" timeOffset="4">2300 4619 13435,'-5'2'3271,"0"0"381,5-2-2975,-7 3-212,5-3-185,-6 3-101,8-9-33,0-4 112,3-10-11,2-10-51,7-10-28,5-10 17,4-14 27,7-5-38,1-7-45,10-5-6,0-1-5,5 2 27,-1 1-10,-2 7-29,-4 4 17,-5 7-22,-3 5-17,-12 23 129</inkml:trace>
  <inkml:trace contextRef="#ctx0" brushRef="#br0" timeOffset="5">2778 3486 25381,'7'-18'119,"-3"2"10,0 5-56,-3 3-12,0 1-61,-1-1 0,0-1 6,0-4-6,0 6 11,0-3 95,0 8 113,0 1-6,0 13 156,6 7-10,6 22-46,2-3-93</inkml:trace>
  <inkml:trace contextRef="#ctx0" brushRef="#br0" timeOffset="6">3469 4405 13586,'0'15'3932,"0"-3"-2902,0-12 1144,0 0-1788,0-16 73,0-2 34,0-19-66,2-3-19,0-8-77,1-6-79,0-5-135,2-8-27,2-3 39,2-7 39,3-3-17,1-1 0,2-1-22,4 5 0,0 2 5,0 9-16,-2 7-1,-2 10 7,-5 9-12,0 8 56,-2 6-129,-4 10-39,2 3 0,-5 10 5,2 2 802,-3 1-627,3 0-40,-2 0 56,3 0 28,1 0 5,5 0-78,3 0 6,0 0 22,1 0-39,-1 0-28,2 0-28,1 0 0,-1-2 6,-1-1 11,-3-1-6,-4 1 6,-2 1-34,-2 2-28,-2 0-22,5 5 102,3 15-119,9 19 0,8 32 0,-10-24 0,0 4 0,2 9 0,0 2-391,0 6 1,-1 2 390,2 1 0,-1-1 0,-1-1 0,-1-1 0,1-6 0,1-1 0,-2-6 0,-1-2 0,15 37 0,-1-15 0,-5-16 0,-2-14 0,-6-13 0,-5-14 0,-6-7 0,0-7 781,-5-3-781,2-1 0,-1 0-533,3 0-1147,2-7-2291,9-17 3971,12-28 0,-12 20 0,5-7 0</inkml:trace>
  <inkml:trace contextRef="#ctx0" brushRef="#br0" timeOffset="7">5435 3415 26106,'5'-4'55,"5"-4"1,0-2 11,3 0-5,-2 1 78,-1 2 123,-2 4 11,-1 2 6,3 7-39,2 13 375,17 48-274,-6 2-376,-5-17 1,0 3 33,6 37 0,-10-42 0,-1 0 0,0 2 0,0 0 0,0 1 0,1 0 0,-1-2 0,1 1 0,4 16 0,1-1 0,-4-18 0,-1-2 0,3 10 0,0-3 0,5 6 0,-5-15 0,0-10 0,-7-11 0,0-10 0,-5-7 0,0-4 236,0-3-837,2 0-474,1-6-925,3-7-1786,-1-20 3786,-3-26 0,-2 24 0,-4-6 0</inkml:trace>
</inkml:ink>
</file>

<file path=xl/ink/ink1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53"/>
    </inkml:context>
    <inkml:brush xml:id="br0">
      <inkml:brushProperty name="width" value="0.08571" units="cm"/>
      <inkml:brushProperty name="height" value="0.08571" units="cm"/>
      <inkml:brushProperty name="color" value="#E71224"/>
    </inkml:brush>
  </inkml:definitions>
  <inkml:trace contextRef="#ctx0" brushRef="#br0">549 622 22996,'-82'-38'2123,"17"6"-1652,65 27-18,0-2-117,4 1-89,12-6 61,19-6-62,21-7-106,21-6-56,13-1-25,-41 17 0,1 0-126,1 3 1,0 2 147,0 2 0,-1 1 37,44 1 5,-6 12 73,-12 16 39,-11 22-55,-17 22-180,-17 19 0,-15 12 0,-17-43 0,-6 1-236,-6 3 1,-6 0 235,-7 2 0,-6-1-427,-10 0 0,-5-1 427,-2-1 0,-7-1 0,-1-8 0,-6-1 0,2-3 0,-8 3 0,-2-3 0,10-8 0,-3 0 0,4-8 0,-2-7 0,3-6 0,4-3 0,0-5 0,-44-13 0,13-25 0,16-24 0,36-3 0,6-7 0,11 13 0,4-2-192,-2-20 1,7 1 191,13 17 0,6 3 0,0 0 0,4 2 0,6 3 0,4 2 0,28-34 410,0 16-2304,16 8 992,-19 27-2262,12 6-533,-9 26 3697,19 30 0,-30-20 0,4 19 0</inkml:trace>
  <inkml:trace contextRef="#ctx0" brushRef="#br0" timeOffset="1">2073 575 21187,'62'-5'771,"-1"-1"0,-2 1 0,-6 1-116,7 6 107,1 13-22,-4 12-85,-7 24 23,-11 12-275,-16 16-56,-10 7 6,-20 6-420,-21-2 286,-23-4-219,15-46 0,-3-2 0,-5-2 0,-1-3 0,-6-2 0,0-2 0,0-4 0,-1-3 0,1-3 0,0-3 0,-41 3 0,12-10 0,16-17 0,12-15 0,17-17 13,10-18-13,13-7 0,6-7 0,6-2 0,12-2-147,7 0-502,17 4-365,4 8-274,4 11-1,-1 14-766,1 13-908,9 14-6325,-1 6 9288,8 6 0,-29 0 0,-7 0 0</inkml:trace>
  <inkml:trace contextRef="#ctx0" brushRef="#br0" timeOffset="2">3533 432 17932,'4'-13'3876,"-1"2"-2570,-3 11 111,0 0-829,-76-25 51,32 19-407,-9-4 0,0 5 93,3 21-140,6 12-101,14 6-50,10 3-1,12 4 18,5 7 66,4 9 152,10 10 0,4 11 33,8 8-935,-1 8 935,-5-2-111,-5-3-320,-8-6 129,-4-7 0,-16-6 0,-9-7 0,-19-6 0,-4-8 0,-1-9 0,-14-9 0,18-15 0,-4-5 0,20-11 0,6-5 0,4-5-3009,7-22-845,12-11 3854,33-40 0,-19 42 0,19-9 0</inkml:trace>
  <inkml:trace contextRef="#ctx0" brushRef="#br0" timeOffset="3">4740 14 22060,'-23'-7'2291,"-4"1"-1669,-8 17 17,-10 12 33,-7 20-67,-8 17-697,-4 17 313,31-31 1,1 2-29,-2 6 0,2 2 23,1 6 0,0 2-533,2 3 1,2 3 316,2 4 0,4 0-657,1 2 0,3 0 657,6 0 0,4 0 0,0-1 0,3-2 0,3-2 0,3-2 0,5-3 0,2-1-178,1-4 0,3-3 178,5-3 0,2-3 0,-1-5 0,3 0 0,6 7 0,0-3 0,15 20 180,7 7-180,-20-38 0,-4-6 653,-2-3-653,-4-6 1396,-2-2-1396,2-2 464,-7-6-464,1-4 223,-6-8-2184,0-3-3450,8-21 5411,9-37 0,-10 23 0,3-18 0</inkml:trace>
</inkml:ink>
</file>

<file path=xl/ink/ink1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57"/>
    </inkml:context>
    <inkml:brush xml:id="br0">
      <inkml:brushProperty name="width" value="0.04286" units="cm"/>
      <inkml:brushProperty name="height" value="0.04286" units="cm"/>
    </inkml:brush>
  </inkml:definitions>
  <inkml:trace contextRef="#ctx0" brushRef="#br0">800 148 20795,'50'-81'2957,"-9"16"-2044,-37 64 62,1 4-264,-2 12-229,1 13-57,-3 20-55,-1 14-107,-16 12-56,-13 11-346,4-40 1,-4-1 202,-3 3 1,-3-2-23,-4 1 0,-2-1-14,1-3 0,-2-2-6,0-1 0,-1-3-8,3-4 0,0-2-8,-35 19-6,7-14 0,7-14-78,7-11-62,6-5-6,9-17-56,2-19 163,20-3-28,2-12 513,24 16-452,13 4 6,16 2 6,51 6 27,-16 7-218,-21 9 0,0 4 337,21 16 83,-3 14-94,-4 17-141,-3 7 0,-6 2 0,-4-1 0,-5-6 0,-7-8 0,-7-8 0,0-1 0,-13-13 0,0-1 538,-13-13-538,-2-2 0,0-1 0,-1 3 0,1 0 0,-3-2 0,-2 0 0,-1-5-959,0 2-1147,2-2-1737,7 0 3843,12-20 0,-8 16 0,4-16 0</inkml:trace>
  <inkml:trace contextRef="#ctx0" brushRef="#br0" timeOffset="1">1758 302 18930,'-8'-11'4800,"2"2"-4559,6 9 655,0 0-381,32-33-5,-13 23-62,27-23-90,-19 32-139,2 1-118,3 0-57,3 4-44,0 2 0,1 4-100,-3 0-85,-5-2-280,-5 2-431,-6-4-381,-7 1-1412,-5-1-700,-4 0-1164,-13 7-1021,-9 0 5574,-15 6 0,13-9 0,3-1 0</inkml:trace>
  <inkml:trace contextRef="#ctx0" brushRef="#br0" timeOffset="2">1581 596 14645,'-2'7'5987,"1"-1"-4884,1-6 18,0 0-891,80 0-6,-42 0 11,63 0-106,-62 0-84,-4 0-45,-5 0-269,-5 0-515,-6 0-415,-1 0-145,-4 2-656,3 1-2044,3 8-1893,1 3 5937,2 5 0,-11-8 0,-4-4 0</inkml:trace>
</inkml:ink>
</file>

<file path=xl/ink/ink1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60"/>
    </inkml:context>
    <inkml:brush xml:id="br0">
      <inkml:brushProperty name="width" value="0.08571" units="cm"/>
      <inkml:brushProperty name="height" value="0.08571" units="cm"/>
      <inkml:brushProperty name="color" value="#F6630D"/>
    </inkml:brush>
  </inkml:definitions>
  <inkml:trace contextRef="#ctx0" brushRef="#br0">739 54 19132,'-6'-29'2116,"2"6"-1567,4 21 73,0 5 95,0 13-146,-2 14-67,-3 21-78,-3 14-90,-7 11-34,-6 6-223,-7 0 207,-7 1-34,-3-2 0,-7-4-56,-2-4-39,-3-4-12,0-9 6,-20 10-111,17-24 4,-13 0-38,21-26 28,6-11-34,2-5-68,4-11-32,12-8-7,5-13 40,11-7 17,5-5 16,11-3 236,3-1-202,14 0 0,1 6-6,3 4 1,-1 9 5,0 7 28,5 9-23,2 5 23,11 7 101,6 12 22,9 13 6,1 16 39,-1 6 39,-6 5-28,-9-3 29,-9 2 16,-8-7-6,-9-1-127,-6-4-119,-6-3 0,-5-4 0,-3-8 0,-3-4 0,0-8 0,0-1 0,0-6 0,0-2 0,0-3-6448,0-2 2835,-6-7 3613,-14-14 0,10 8 0,-8-6 0</inkml:trace>
</inkml:ink>
</file>

<file path=xl/ink/ink1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61"/>
    </inkml:context>
    <inkml:brush xml:id="br0">
      <inkml:brushProperty name="width" value="0.08571" units="cm"/>
      <inkml:brushProperty name="height" value="0.08571" units="cm"/>
      <inkml:brushProperty name="color" value="#E71224"/>
    </inkml:brush>
  </inkml:definitions>
  <inkml:trace contextRef="#ctx0" brushRef="#br0">38 1 22419,'44'45'1029,"1"-1"0,-2 4 0,-6 1-601,-14 0 0,-4 2-721,-1 8 0,-1 3 612,-2 4 1,-3 4-376,-3 4 1,-2 2 279,-2 2 1,-2 0-225,0 1 0,-3 1 0,-2-3 0,-3 0 0,-1-4 0,-3 0 0,-2-6 0,-2-1 0,-2-5 0,-2-1 0,1-6 0,0-2 108,-16 42-108,1-14 0,2-11 0,2-16 0,4-8 0,3-15 585,5-7-585,2-8 834,3-6-1143,3-4-392,0-4-1333,2-1-1259,2-7-253,-1-10 3546,3-19 0,1 15 0,0-5 0</inkml:trace>
</inkml:ink>
</file>

<file path=xl/ink/ink1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62"/>
    </inkml:context>
    <inkml:brush xml:id="br0">
      <inkml:brushProperty name="width" value="0.08571" units="cm"/>
      <inkml:brushProperty name="height" value="0.08571" units="cm"/>
      <inkml:brushProperty name="color" value="#008C3A"/>
    </inkml:brush>
  </inkml:definitions>
  <inkml:trace contextRef="#ctx0" brushRef="#br0">2771 1120 12931,'-10'0'4458,"3"0"-3472,7 0 661,0 0-852,-38 35 67,25-22 2,-31 25-153,36-30-129,0-1-106,2-4-33,1 0-57,3-3 466,1 0-651,1-6-33,3-7-61,8-15-46,11-15-10,17-18-18,11-15-295,-19 30 1,1-1 264,3-4 0,0-2-1,4-2 1,1 0 3,0-2 0,0 0 19,1 1 0,1 1-25,-4 4 0,-1 0 3,-3 4 0,-1 2 47,21-30 6,-13 16 90,-13 15 5,-11 14-17,-7 9-11,-7 9-11,-1 6 518,-2 2-624,1 2 27,-1-1-33,2-1 6,-1 0-1,0 0 46,0 0 22,1 3 55,-2 1-77,3 0-1,1 0 40,2 6-6,4 6-23,4 11 46,3 11 78,3 13-16,2 17-169,3 21-579,-10-28 0,0 3 579,1 5 0,0 2 0,1 10 0,1 1 0,-1-1 0,1-2 0,-1-5 0,0-1 0,1 0 0,-1-3 0,0-10 0,-1-2-12,-1-2 0,0-2 12,12 30 0,1-2 0,-11-34 0,-1-1 0,-11-31 0,-3-6 0,-1-5 1155,-1-1-1155,0-4 27,0-6-27,-3-9-326,-4-6-1388,-6-6-2442,-6-3-1372,0 1 5528,-2 7 0,11 12 0,1 7 0</inkml:trace>
  <inkml:trace contextRef="#ctx0" brushRef="#br0" timeOffset="1">1194 2752 19837,'0'3'840,"6"-1"-353,6-10 6,12-6-179,8-12-129,10-9 0,7-11 28,9-9 44,3-7-5,5-8-50,1-4-271,-34 36 1,1-1 135,30-33-11,-6 2 12,-6 10-35,-6 3-22,-5 8 29,-5 4-21,6-14 15,-12 16-29,4-12 1,-14 22 5,0 1 40,-3 5 21,1 1-10,-1 4 197,0 2-180,-1 2 53,5-3-82,-8 6 1,5-3-1,-7 8 29,0-1-1,0 0 118,1 0-45,-4 5 84,-1 2-16,-3 4 123,-1 4 123,5 14-140,1 10-90,6 17-22,-1 5-40,1 2 6,-2 2 6,-1-4 202,5 27-85,-5-13-44,3 26-46,-3-14-59,-3 4-153,0 2 0,-2-6 0,2-8 0,-1-12 0,-1-13 0,1-13 0,-1-10 0,-3-10 0,0-4 0,-3-4-63,0 0-441,1-2-633,-2 0-818,3 0-2100,5-14 4055,13-22 0,-9 15 0,6-12 0</inkml:trace>
  <inkml:trace contextRef="#ctx0" brushRef="#br0" timeOffset="2">3493 2551 21265,'-4'-11'886,"4"-6"-674,12-11-38,8-12-12,16-12 12,8-12 0,8-5-298,6-6 292,-2 3-79,-2 0-10,-5 8-12,-8 7 22,-9 11 79,-7 10 17,-12 10-34,-3 9-33,-6 7 392,-1 4-442,-3 4-24,3 1-38,-1 1 67,4 0 229,4 0 68,7 0 134,8 14 667,24 48-695,-9 8-236,-11-16 1,-3 4-425,-7-9 0,-4-1 276,1 2 1,-1 0-93,8 45-146,-4-10 146,-6-10 0,0 2 0,-5-29 0,0-2 0,-6-33 0,1-5-679,-3-6-4324,2-1-1215,-2-14 6218,-5-1 0,4-2 0,-4 6 0</inkml:trace>
  <inkml:trace contextRef="#ctx0" brushRef="#br0" timeOffset="3">1216 3161 25896,'8'30'304,"16"44"183,5 15-316,-13-39 0,0 2-182,1 1 0,0 0 159,-1 1 1,0 0-32,-1-3 1,0-1-40,0-1 1,-1-1 55,10 36-50,-3-11 28,-1 2-106,-7-29-1,0-2 1,-9-29-6,-1-7-303,-2-4-363,-1-3-2320,4-1 2986,23-61 0,-19 46 0,19-46 0</inkml:trace>
  <inkml:trace contextRef="#ctx0" brushRef="#br0" timeOffset="4">2308 3988 15238,'-11'16'2941,"2"-2"-2162,9-14 610,0 0-1154,7-34 45,4 3 39,8-34 51,1 7-79,0-5-84,-1-7-77,-1 1 38,-2-2-12,-3 2-21,1 2 10,-2 7-21,-1 3-52,1 10-10,-2 4-56,-1 6 27,1 4-27,-2 1-1,1 2 1,1 0-6,0 0 6,3-2-1,3 3 29,0 0 22,3 5 61,4-1-38,-14 18-43</inkml:trace>
  <inkml:trace contextRef="#ctx0" brushRef="#br0" timeOffset="5">3159 3974 21629,'7'28'1115,"2"-20"-924,6-53-63,-1-14 40,0-9-61,-4-9-29,-3-4-22,-2-4-45,-4 1-5,1 1 0,-1 2-1,4 5-5,2 2 6,5 4-1,-1 5 1,2 6-6,-3 9 6,0 11 66,-1 9-10,-3 10-6,0 7-11,0 5 11,-1 3-23,3 2 214,9 1 145,-1 5 397,10 25 69,1 23-237,7 39-721,-15-33 1,0 2 300,1 7 1,0 2-74,-1 1 1,1 2 64,5 20 1,-1-2-130,-7-26 1,0-3-12,2 13 0,-1-6 60,1 0-432,-7-14 319,-1-14 0,-4-14-12,3-7-683,7-10-290,2-3-201,10-8-2595,-1-11-1269,2-18 5050,0-20 0,-13 20 0,-3-1 0</inkml:trace>
  <inkml:trace contextRef="#ctx0" brushRef="#br0" timeOffset="6">4252 3917 18716,'-3'17'2291,"0"-3"-1333,3-14 964,0 0-1626,4-20-144,8-5 21,5-27-5,10-11-33,-1-11-35,1-14-593,-4-5 515,-12 43 0,-1 0-5,-2 1 0,1-1-17,-2 0 0,-1 0 0,4-44 0,-2 9 6,-2 11-1,-2 11-5,0 12 0,1 10 6,0 2-1,0 18 1,-1 1 633,-3 17-443,2 1 175,1 2 323,9 18-61,4 15-107,11 29-44,7 18-333,2 13-65,-17-45 1,-1 1-85,-1-1 0,-1-1 0,16 42 0,-3-9 0,-6-7 0,-1-7 0,-3-4 0,-1-6 0,-1-4 0,-2-3 0,-1-6 0,-3-7 288,-2-5-351,-2-11-1012,-3-3-1681,0-7-1187,-3-5-2381,-1-2 6324,-1-3 0,0 0 0</inkml:trace>
</inkml:ink>
</file>

<file path=xl/ink/ink1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69"/>
    </inkml:context>
    <inkml:brush xml:id="br0">
      <inkml:brushProperty name="width" value="0.08571" units="cm"/>
      <inkml:brushProperty name="height" value="0.08571" units="cm"/>
      <inkml:brushProperty name="color" value="#E71224"/>
    </inkml:brush>
  </inkml:definitions>
  <inkml:trace contextRef="#ctx0" brushRef="#br0">299 467 21831,'-78'-43'1311,"16"1"-930,72 16 5,12-11-28,17-7 12,19-7 22,13-3-323,-30 26 0,3 2 71,2 0 0,2 3-31,0 3 0,1 3-42,0 5 1,1 4 184,44-1 0,-6 34-79,-6 17-75,-46-8 0,-3 6 14,-2 4 0,-4 2-14,-5 2 0,-5 2 47,-4 1 1,-4 0 44,-2-1 1,-5 1 168,-19 47-210,5-49 0,-6-1-149,-9 0 0,-5-2 0,-5 0 0,-5-2-284,-3-2 0,-2-3 284,-4-2 0,-2-3 0,0-4 0,-1-4 0,0-3 0,-2-4 0,-21-5 0,0-5 0,21-6 0,0-5 0,-14-6 0,4-8 0,-10-28 0,18-17 0,18-7 0,26 17 0,8-1 0,15-32 0,2 30 0,6 2-464,33-19-270,9 11-380,4 10-530,3 15-1616,5 8-308,27 9-989,-48 11 0,1 1 4557,10 2 0,-4 1 0,7-2 0,-18 5 0</inkml:trace>
</inkml:ink>
</file>

<file path=xl/ink/ink1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70"/>
    </inkml:context>
    <inkml:brush xml:id="br0">
      <inkml:brushProperty name="width" value="0.08571" units="cm"/>
      <inkml:brushProperty name="height" value="0.08571" units="cm"/>
      <inkml:brushProperty name="color" value="#E71224"/>
    </inkml:brush>
  </inkml:definitions>
  <inkml:trace contextRef="#ctx0" brushRef="#br0">192 1 23545,'73'18'674,"0"0"0,-5 0 0,-8 4-142,0 27-145,-6 5-85,-7 4 51,-10 4-17,-11 0-17,-13 1-45,-9 1-5,-22-1 63,-11 1-332,-27-5 0,-14-4 0,-8-13-228,-7-10 228,3-17 0,3-7 0,12-11 0,12-13 0,15-9 0,13-16 0,12-5 0,9-7-107,21-22-380,4 21-191,16-10-408,-3 31-116,-1 8-584,-1 5-2919,27-4-274,-10 9 4979,22-8 0,-40 16 0,-7-1 0</inkml:trace>
</inkml:ink>
</file>

<file path=xl/ink/ink1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71"/>
    </inkml:context>
    <inkml:brush xml:id="br0">
      <inkml:brushProperty name="width" value="0.08571" units="cm"/>
      <inkml:brushProperty name="height" value="0.08571" units="cm"/>
      <inkml:brushProperty name="color" value="#E71224"/>
    </inkml:brush>
  </inkml:definitions>
  <inkml:trace contextRef="#ctx0" brushRef="#br0">594 23 18688,'0'-13'3625,"0"3"-2779,0 10 705,0 0-896,-89 10-167,53 3-362,-16-3 0,3 4-59,29 11-61,10 3 44,6 5 101,9 9 73,10 7 107,6 7 105,8 8 1,-6 5-50,-6 3 90,-7 1-477,-7-1 0,-16-3 0,-10-3 0,-17-7 0,-10-5 0,-3-9 0,-2-10 0,5-10 0,4-7 0,7-11-214,1-2-576,14-5-856,4 0-1536,15 0-324,11 0-2476,10 0 5982,13-2 0,-9 2 0,-3-2 0</inkml:trace>
</inkml:ink>
</file>

<file path=xl/ink/ink1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72"/>
    </inkml:context>
    <inkml:brush xml:id="br0">
      <inkml:brushProperty name="width" value="0.08571" units="cm"/>
      <inkml:brushProperty name="height" value="0.08571" units="cm"/>
      <inkml:brushProperty name="color" value="#E71224"/>
    </inkml:brush>
  </inkml:definitions>
  <inkml:trace contextRef="#ctx0" brushRef="#br0">492 32 21338,'-56'-26'2509,"-1"20"-1579,18 44-56,-10 26-471,22-23 1,1 4-343,-3 9 1,1 4 232,0 4 0,1 3-446,1 6 0,3 1 365,1 0 1,4 0-214,4-1 0,4 0 0,2-3 0,4-2 0,4-5 0,5-3 0,6-5 0,4-2 151,29 35-151,21-15 0,5-16 0,7-14 0,-3-11 0,-4-11 0,-8-9-735,-4-6-1292,-6-4-1640,15-22-1755,-4-6 5422,10-25 0,-35 24 0,-10 4 0</inkml:trace>
</inkml:ink>
</file>

<file path=xl/ink/ink1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73"/>
    </inkml:context>
    <inkml:brush xml:id="br0">
      <inkml:brushProperty name="width" value="0.08571" units="cm"/>
      <inkml:brushProperty name="height" value="0.08571" units="cm"/>
      <inkml:brushProperty name="color" value="#E71224"/>
    </inkml:brush>
  </inkml:definitions>
  <inkml:trace contextRef="#ctx0" brushRef="#br0">257 1 21360,'-4'18'3165,"9"18"-2173,15 37-135,6 21-1100,-13-40 1,-2 1 566,0 4 1,-2 1-90,-2 1 1,-2 0 24,-1 0 1,-2-1-261,0-1 0,-2-1 0,-5-4 0,-2-1 0,-1-1 0,-3-2 0,-26 40 0,-7-3 0,-6-10 0,-1-8 366,4-12-366,7-16 188,10-9-188,10-14-1049,8-6-883,8-7-992,2-4-1429,7-10 4353,9-17 0,-6 11 0,5-8 0</inkml:trace>
</inkml:ink>
</file>

<file path=xl/ink/ink1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74"/>
    </inkml:context>
    <inkml:brush xml:id="br0">
      <inkml:brushProperty name="width" value="0.04286" units="cm"/>
      <inkml:brushProperty name="height" value="0.04286" units="cm"/>
    </inkml:brush>
  </inkml:definitions>
  <inkml:trace contextRef="#ctx0" brushRef="#br0">864 7 17473,'2'-4'1838,"0"1"-1340,-2 3 1462,0 0-744,1 26-225,-5 7-156,-4 30-168,-14 8-91,-8 9-77,-15 8-617,19-43 0,-3 1 221,-5 1 1,-2 1-15,-4-2 1,-1 0-23,-2-1 1,-1-1-15,0-4 0,0-1-22,2-5 0,1-2 36,-32 19-67,12-15-28,11-17-157,11-10-73,9-10 90,7-15-11,11-8 762,4-17-588,10-2 5,16-6 0,14 2 0,21 0 0,12 4 0,9 4 0,4 7 0,-2 8 5,-4 8 63,-5 8 122,-8 5 112,-7 9 62,-11 9 6,-6 12-68,-8 9-65,-5 5-237,-7-2 0,-4 1 0,-2-8 0,-4-2 0,0-7 0,-1-4 0,0-3 0,3-5 0,-2-2 0,1-3 0,1-3-578,0-2-1270,2-1-2062,5 0-397,15-10-3927,4-7 8234,11-12 0,-21 10 0,-5 4 0</inkml:trace>
  <inkml:trace contextRef="#ctx0" brushRef="#br0" timeOffset="1">1673 294 20677,'0'-1'3439,"0"-1"-1316,0 2-1686,94 18-39,-47-11-281,14 4 1,1 0 39,-10-4-90,-5-2-34,-8 1-33,-9-2-106,-12 2-432,-3-2-766,-8 1-1318,-2-1-985,-4 6-2683,-11 1 6290,-6 4 0,2-8 0,1-1 0</inkml:trace>
  <inkml:trace contextRef="#ctx0" brushRef="#br0" timeOffset="2">1824 609 19445,'1'7'4234,"1"-1"-3629,-2-6-190,89 3-96,-43-2-247,12 0 1,0 1-73,-10-2-162,-7 0-768,-6 0-1126,-12 0-1142,-3 0-3220,-10 1 6418,-3 2 0,-4 0 0,-3 0 0</inkml:trace>
</inkml:ink>
</file>

<file path=xl/ink/ink1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77"/>
    </inkml:context>
    <inkml:brush xml:id="br0">
      <inkml:brushProperty name="width" value="0.08571" units="cm"/>
      <inkml:brushProperty name="height" value="0.08571" units="cm"/>
      <inkml:brushProperty name="color" value="#F6630D"/>
    </inkml:brush>
  </inkml:definitions>
  <inkml:trace contextRef="#ctx0" brushRef="#br0">769 11 14146,'0'-6'4408,"0"2"-980,0 4-2363,-18 10-158,6 8-123,-16 15-50,8 9-62,-5 11-95,-7 9-96,-5 9-128,-11 7-387,-3 3 269,-6 1-50,-1-5-17,2-5-51,1-12-66,7-7 0,1-14-51,7-8-90,2-12-112,7-9-100,5-6-118,7-8-79,6-9 405,6-9-332,4-10 297,3-2 129,14 1 0,5 4 0,20 6 17,31 6 17,-13 8 218,20 5 140,-27 19 112,-3 9 61,-5 20 176,7 41-741,-18-19 0,6 24 0,-20-36 0,-1-7 0,-4-14 0,-2-6 0,-2-13 0,-1-5 0,-2-7-3109,6-4-1742,-2-18 4851,6-25 0,-8 17 0,-1-9 0</inkml:trace>
</inkml:ink>
</file>

<file path=xl/ink/ink1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78"/>
    </inkml:context>
    <inkml:brush xml:id="br0">
      <inkml:brushProperty name="width" value="0.08571" units="cm"/>
      <inkml:brushProperty name="height" value="0.08571" units="cm"/>
      <inkml:brushProperty name="color" value="#008C3A"/>
    </inkml:brush>
  </inkml:definitions>
  <inkml:trace contextRef="#ctx0" brushRef="#br0">2669 1894 19423,'-13'-7'2240,"2"1"-1495,11 6 857,0 0-1059,-12-14-106,9 3-56,-3-17-28,26-4 5,16-17-72,23-19-516,-22 27 1,1-3 316,6-5 0,1-1-12,3-4 1,1-1-18,-1-3 1,1-1-20,0-1 1,0-2-24,-2 0 1,-2 0 0,0-1 0,-2 1-14,-1 2 0,-1 1 19,-2 1 0,-1 2-19,-2 4 0,1 1 14,-4 2 0,0 3-17,-1 2 0,0 1-131,-1 1 0,-1 2 137,28-35 28,-3 4 22,-9 12 22,-9 11 79,-10 19 72,-10 13 264,-6 44-167,-5 53-326,-4-6 0,-1 10-592,0-15 1,-1 5-1,1 1 592,-1 9 0,0 3 0,0-2 0,0-4 0,0-1 0,0-3-441,0 25 0,0-6 441,0-22 0,0-6-94,0 31 94,1-18 0,4-7 0,4-2 0,1-9 0,0-14 0,-3-18 2109,-2-17-3398,-2-13-1656,-1-20-2539,-3-15 5520,-27-30 1,18 29-1,-17-5 1</inkml:trace>
  <inkml:trace contextRef="#ctx0" brushRef="#br0" timeOffset="1">1131 3608 21506,'-48'-16'1003,"24"-17"-835,75-42-875,-18 30 0,2-2 765,6-8 1,3-2 50,3-3 1,1-1-419,3-5 1,2 0 428,2 0 1,2 0 30,-1 0 1,2 1-10,1 2 1,1 2 2,-2 5 1,1 3 5,-4 5 1,1 4 125,-5 7 0,0 4-14,35-15 23,-16 24 84,-17 13 352,-18 40-61,-16 36-362,-13-17 1,-3 6 26,-1 14 1,-2 3-327,-3 3 0,0-1 0,0-3 0,0 0 0,-2 1 0,0 0 0,2 8 0,0-2 0,1-23 0,1-1 0,2 7 0,1-6 1018,7-7-1018,5-18-8,9-15-5592,48-48-668,-8-8 6220,-11 3 1,-3 0 0,-6-2 0,-10 10-1</inkml:trace>
  <inkml:trace contextRef="#ctx0" brushRef="#br0" timeOffset="2">3304 3421 17109,'0'13'3624,"0"-2"-2874,0-11 1441,0 0-1934,51-60-72,-10 4-129,3-2 0,2-4-378,-10 7 1,-2 0 399,2-4 1,-2-2-4,1-2 1,-2 0-20,-1 0 0,-1 1-6,-1 2 1,-1 0-181,-1 4 1,0 1 196,0 6 0,2 2-8,-2 4 0,1 3 2,31-27-21,3 12-6,-3 13 84,-3 12 268,-6 15 185,-10 12 331,-9 48 392,-16 53-1644,-9-17 1,-5 16 349,-5-17 0,-4 11 0,0 3 0,0-7-255,2 1 1,1-5-1,-2 4 255,-1-7 0,-2 4 0,1-2 0,1-12 0,1 3 0,2-10 38,-1 24-38,5-19 0,2-4-80,4-29-1313,6-2-2993,9-48 4791,7-41 1,-11 25-1,-1-21 1</inkml:trace>
  <inkml:trace contextRef="#ctx0" brushRef="#br0" timeOffset="3">239 5243 17893,'-60'12'1299,"1"0"1,-35 7-505,80-19-162,8-3-374,2-8-131,3-12 12,7-19 40,13-20 27,21-21-520,-10 33 1,4-3 365,6-7 0,2-1-36,7-5 0,2-1-816,1-3 0,1-1 824,2 1 1,0 0-10,-3 1 1,0 2-279,-3 4 0,-1 2 371,-5 5 1,-1 3-37,-6 8 1,-2 3 357,20-23 607,-18 22-404,-15 21 1494,-12 11-1803,-6 16 947,-3 20-836,0 19-10,0 27-28,0 14-40,0 8-235,3-28 1,1 1-124,6 29 0,-3-37 0,1-2 0,6 4 301,0-3-301,-4-25-584,1-6-508,-4-21-600,1-4-1119,5-10-1312,14-20-3242,5-10 7365,8-13 0,-17 23 0,-7 10 0</inkml:trace>
  <inkml:trace contextRef="#ctx0" brushRef="#br0" timeOffset="4">2578 4088 27646,'8'45'-1,"0"41"366,-3 0-365,-3-5 0,-2-4 0,0 18 0,0-25 0,3 11 0,2-35 0,4-14-611,3-9-1108,3-13-1787,19-15 3671,32-46 0,-27 29 0,12-25 0</inkml:trace>
  <inkml:trace contextRef="#ctx0" brushRef="#br0" timeOffset="5">4156 5146 16174,'0'-13'3518,"0"2"-2511,0 11-55,0-95-55,4 36-786,-1-12 0,3-4 432,12-15-350,-7 41 0,1-1-25,2 0 0,2-1 11,0 2 1,0 0 200,19-44-138,0 13-40,-2 9 10,-3 15 169,-3 8-84,-3 13 27,-3 6-55,-5 11-90,-2 5 477,1 8 114,-3 6-405,5 17-365,0 15 0,11 53 0,-15-40 0</inkml:trace>
</inkml:ink>
</file>

<file path=xl/ink/ink1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84"/>
    </inkml:context>
    <inkml:brush xml:id="br0">
      <inkml:brushProperty name="width" value="0.08571" units="cm"/>
      <inkml:brushProperty name="height" value="0.08571" units="cm"/>
      <inkml:brushProperty name="color" value="#E71224"/>
    </inkml:brush>
  </inkml:definitions>
  <inkml:trace contextRef="#ctx0" brushRef="#br0">916 237 23663,'-7'-56'1008,"1"1"0,-16-37-515,-22 75-45,-12 6-123,-17 6-12,-12 11-905,-11 18 740,44-4 1,2 4-7,-2 9 1,1 4-23,2 7 1,3 3 28,2 3 0,4 4-149,4 3 0,5 3 0,6 0 0,6 1 0,5-2 0,5 1 0,2-2 0,5-1 0,9-5 0,4-1 0,19 42 0,28-18 0,17-14 0,17-23 0,-40-25 0,2-6 0,3-7 0,1-8 0,2-6 0,0-6 0,-1-9 0,-1-5 0,-3-7 0,-3-4 0,-5-1 0,-5-4 0,-7 1 0,-6-2 0,-9 3 0,-6-1 0,-4-45 0,-39 9 0,-21 8 0,13 44 0,-7 5 0,-25 1 0,-4 6 0,19 8 0,0 3 0,-15 1 0,2 5 286,-10 14-286,17 5 0,15 10 146,15 2-146,13 1-343,9 1-1387,16 4-1000,22-1-1325,51-7 389,-30-16 0,2-2 3589,19-4 1,-2-2-1,4-1 1,-13 0-1</inkml:trace>
</inkml:ink>
</file>

<file path=xl/ink/ink1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85"/>
    </inkml:context>
    <inkml:brush xml:id="br0">
      <inkml:brushProperty name="width" value="0.08571" units="cm"/>
      <inkml:brushProperty name="height" value="0.08571" units="cm"/>
      <inkml:brushProperty name="color" value="#E71224"/>
    </inkml:brush>
  </inkml:definitions>
  <inkml:trace contextRef="#ctx0" brushRef="#br0">380 1 26519,'-69'26'717,"1"0"0,2 8 1,11 9-718,26 3 0,9 6-673,-2 11 0,4 5 673,5 0 0,4 2 0,2-1 0,3 0 0,6 1 0,3-2 0,3-9 0,3-3-33,4-4 0,4-4 33,22 29 0,5-25 334,-1-22-334,2-16 0,1-23 0,1-22 0,-2-27 0,-8-24 0,-24 34 0,-4-2-96,-3-1 1,-4 0 95,-8-1 0,-7 2 0,-23-44 0,8 51 0,-6 2 0,-38-26 0,2 16 0,8 16 655,16 13-655,14 11 401,17 6-1567,7 3-637,15 2-774,14 0 40,19 0-2488,37 5 5025,-16-1 0,-1 0 0,10 3 0,13 0 0</inkml:trace>
</inkml:ink>
</file>

<file path=xl/ink/ink1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86"/>
    </inkml:context>
    <inkml:brush xml:id="br0">
      <inkml:brushProperty name="width" value="0.08571" units="cm"/>
      <inkml:brushProperty name="height" value="0.08571" units="cm"/>
      <inkml:brushProperty name="color" value="#E71224"/>
    </inkml:brush>
  </inkml:definitions>
  <inkml:trace contextRef="#ctx0" brushRef="#br0">396 13 26502,'-65'-6'610,"0"1"1,6 3 0,10 10-466,13 31-139,18 20 50,9 11-45,27 9-5,10 1-389,22-1 433,6-7 7,-2-7-57,-10-7 96,-17-4-96,-13-3 0,-30 1 0,-19-1-3807,-46-22 1,-6-13-4393,39-12 8199,-21-5 0,20-9 0,70-18 0,-2 6 0</inkml:trace>
</inkml:ink>
</file>

<file path=xl/ink/ink1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87"/>
    </inkml:context>
    <inkml:brush xml:id="br0">
      <inkml:brushProperty name="width" value="0.08571" units="cm"/>
      <inkml:brushProperty name="height" value="0.08571" units="cm"/>
      <inkml:brushProperty name="color" value="#E71224"/>
    </inkml:brush>
  </inkml:definitions>
  <inkml:trace contextRef="#ctx0" brushRef="#br0">520 1 21255,'-51'57'618,"0"0"1,0-1-1,2 0 1,2 0-1,5-1-198,2 11 0,6 1-427,0 3 1,3 1 291,3 3 1,5 1-42,7-2 1,5 0-245,2-2 0,6 0 0,12-3 0,6-2 0,3-5 0,4-3 0,10-4 0,4-3 0,3-5 0,2-5 0,0-5 0,2-3 0,1-6 0,1-4-184,45 8-1490,5-16-253,-35-18 0,4-9 1841,28-18 1,-3-4 0,-37 16-1,-3 0 1,11-12 0,-1 1 0</inkml:trace>
</inkml:ink>
</file>

<file path=xl/ink/ink1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88"/>
    </inkml:context>
    <inkml:brush xml:id="br0">
      <inkml:brushProperty name="width" value="0.08571" units="cm"/>
      <inkml:brushProperty name="height" value="0.08571" units="cm"/>
      <inkml:brushProperty name="color" value="#E71224"/>
    </inkml:brush>
  </inkml:definitions>
  <inkml:trace contextRef="#ctx0" brushRef="#br0">138 0 25012,'39'54'812,"1"0"0,0-1 0,15 29 1,-13 0-608,-31-15 0,-8 2-1459,2 6 1,-3 0 1253,-5 0 0,-3 0 0,-2 0 0,-4-2-59,-5-2 0,-3-3 59,-3-2 0,-3-1 0,-2-4 0,-1-2 0,1-4 0,0-3 237,2-4 1,0-2-238,-16 28 0,12-19 0,15-22-1015,8-15-695,7-12-2883,15-25-5238,3-11 8990,14-23 0,-14 22 0,-4 5 0</inkml:trace>
</inkml:ink>
</file>

<file path=xl/ink/ink1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89"/>
    </inkml:context>
    <inkml:brush xml:id="br0">
      <inkml:brushProperty name="width" value="0.04286" units="cm"/>
      <inkml:brushProperty name="height" value="0.04286" units="cm"/>
    </inkml:brush>
  </inkml:definitions>
  <inkml:trace contextRef="#ctx0" brushRef="#br0">789 1 22010,'-17'16'2661,"-2"11"-2017,6 21-56,-9 13-134,-8 6-73,-11 5-515,-13 3 370,-11-1-161,28-38 1,-2 0-26,-1-1 1,0-2-18,-1-2 1,0-1 27,-35 22-27,10-12 70,13-15-199,15-12-95,10-9-73,11-11-57,9-13 186,5-15 33,10-14 12,11-7 369,15 2-280,11 7 0,7 9 6,7 11 5,6 9 28,9 10 12,5 3 83,4 7 101,0 14 169,-3 12 10,-7 21-11,-10 9-61,-12 5-156,-3 21-186,-20-26 0,-1 7 0,-18-34 0,-3-11 0,-4-9 0,1-6 0,-2-4 0,3-1 0,-1 0 0,3 0-444,1 0-1437,3-7-2298,16-20 4179,24-36 0,-20 26 0,10-12 0</inkml:trace>
  <inkml:trace contextRef="#ctx0" brushRef="#br0" timeOffset="1">1254 252 17288,'0'-8'3193,"0"2"-2314,0 6-32,0 0-187,79-12-167,-34 6-286,8-1 1,1-1 66,-2 3-78,-10 1-78,-7 3-79,-12 1-39,-8 0-56,-8 0-627,-4 0-1077,-3 0-972,0 3-1901,-6 14-335,-9 6 4968,-9 16 0,7-19 0,2-2 0</inkml:trace>
  <inkml:trace contextRef="#ctx0" brushRef="#br0" timeOffset="2">1368 546 15580,'7'0'5433,"-1"0"-4431,-6 0-4,0 0-774,92 0-174,-54 0-50,17 0 0,-1 0-218,-24 0-566,-5 0-303,-2 0-201,-2 0-1350,-1 0-1569,-2 0 4207,-3 0 0,-6 0 0,-5 0 0</inkml:trace>
</inkml:ink>
</file>

<file path=xl/ink/ink1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92"/>
    </inkml:context>
    <inkml:brush xml:id="br0">
      <inkml:brushProperty name="width" value="0.08571" units="cm"/>
      <inkml:brushProperty name="height" value="0.08571" units="cm"/>
      <inkml:brushProperty name="color" value="#F6630D"/>
    </inkml:brush>
  </inkml:definitions>
  <inkml:trace contextRef="#ctx0" brushRef="#br0">696 0 22352,'-3'52'966,"1"1"0,-5 39-355,2-43-34,-5 1 22,-1 3 12,-6 6-96,-5 3-95,-3 4-84,-4 3-79,-2 1-77,-3-4-29,1-3-21,-4-9-130,1-4 0,-5-10 0,-4-5 0,-2-10-91,-1-8-77,1-9-106,5-5-23,5-9 106,7-7 7,7-11 4,6-5-27,7-5-6,5 0 107,4-3 39,15-13 61,1 13 1,12-7 5,-2 21 0,2 3-6,2 7 6,5 3 34,2 5 66,7 3 147,1 8 447,25 30-330,-18 1 192,14 25-556,-25-12 0,-4-2 0,-5-1 0,-5-3 0,-5-4 0,-1 4 0,-8-15 0,1 1 0,-8-16 0,0-4 0,-2-1 0,1 0 0,1 2 0,-2-2 0,2 3-1340,3-5-1880,-4-2-1810,3-2-4801,-6-8 9562,-1-3 0,0 1 1,0 0-1</inkml:trace>
</inkml:ink>
</file>

<file path=xl/ink/ink1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93"/>
    </inkml:context>
    <inkml:brush xml:id="br0">
      <inkml:brushProperty name="width" value="0.04286" units="cm"/>
      <inkml:brushProperty name="height" value="0.04286" units="cm"/>
    </inkml:brush>
  </inkml:definitions>
  <inkml:trace contextRef="#ctx0" brushRef="#br0">626 0 20935,'0'52'3125,"0"11"-2565,0 22-84,0 11-10,0 3-805,0-1 675,-13-7-95,-8-5-106,-22-7-40,-11-7 11,-10-8-55,-6-12 16,-1-14-23,2-14 187,7-13-276,9-11 90,9-19-213,13-9 117,11-17 51,10-1 360,26-12-292,11 20 10,25 0-11,5 25 90,5 8 11,-1 4 101,-5 11 0,-5 6 16,-8 14 1,-6 4-90,-6 0-38,-4-3-158,-4-5 0,-2-6 0,-5-4 0,-1-4-41,0-1-838,11 2-314,-1-5-1686,12 0-711,10-6 3590,28-20 0,-33 13 0,9-13 0</inkml:trace>
  <inkml:trace contextRef="#ctx0" brushRef="#br0" timeOffset="1">1214 502 20918,'10'-6'3058,"-3"1"-2335,-7 5-203,98 6-217,-47 5-219,13-4 0,-1 3-16,-13 11-68,-8 1-320,-11 0-655,-7 1-1758,-10-1-1412,-6 5-5030,-10-3 9175,-12 1 0,6-13 0,-5-3 0</inkml:trace>
  <inkml:trace contextRef="#ctx0" brushRef="#br0" timeOffset="2">1378 852 18168,'0'2'3293,"0"0"-1735,0-2-942,76-11-264,-41 9-262,58-9-90,-64 11-790,-6 0-1036,-8 0-1350,0 6-5290,-3 2 8466,-1 7 0,-4-8 0,-2 1 0</inkml:trace>
</inkml:ink>
</file>

<file path=xl/ink/ink1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96"/>
    </inkml:context>
    <inkml:brush xml:id="br0">
      <inkml:brushProperty name="width" value="0.08571" units="cm"/>
      <inkml:brushProperty name="height" value="0.08571" units="cm"/>
      <inkml:brushProperty name="color" value="#F6630D"/>
    </inkml:brush>
  </inkml:definitions>
  <inkml:trace contextRef="#ctx0" brushRef="#br0">683 32 13631,'1'-13'3198,"1"3"-2257,-2 10 997,0 0-1305,0-4-275,0 2 102,0-1 228,-2 13 316,-2 8-108,-6 20-84,-9 19-146,-7 17-195,-10 15-292,15-42 0,-1 0-11,-2 0 0,-2 0-390,-2-1 0,-1 0 320,-1-4 0,-2 0-23,-1-2 1,-1-2-20,-33 29 34,1-12-46,8-11-44,11-17-33,10-12-281,17-9-145,9-14 833,8-12-419,9-11 37,13-14 3,15 1-51,40-10 50,-13 24 12,16 2 44,-32 23 314,-5 14-45,-8 10 85,-2 16 16,-4 11 358,7 34-379,-9-21-399,1 16 0,-11-34 0,-3-10 0,-2-10 0,-3-7 0,-1-7-113,-1-4-907,0-1-5096,12-11 6116,5-28 0,-4 20 0,-2-17 0</inkml:trace>
</inkml:ink>
</file>

<file path=xl/ink/ink1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97"/>
    </inkml:context>
    <inkml:brush xml:id="br0">
      <inkml:brushProperty name="width" value="0.08571" units="cm"/>
      <inkml:brushProperty name="height" value="0.08571" units="cm"/>
      <inkml:brushProperty name="color" value="#E71224"/>
    </inkml:brush>
  </inkml:definitions>
  <inkml:trace contextRef="#ctx0" brushRef="#br0">8975 421 22912,'34'77'1116,"0"0"1,-1 2 0,-1-2-639,-7-11 1,-2-1-1369,-1 5 0,-2 2 1229,-3 0 0,-3 0-339,-4 1 0,-3-1-17,-2-2 0,-2 0 17,-7-2 0,-3 0 0,-3-2 0,-4-1 0,-5-3 0,-5-2 0,-3-2 0,-2-2 125,-1-5 1,-2-2-126,2-6 0,1-2 0,-24 27 0,12-16 0,11-17-192,14-13-291,8-13-4407,7-26-4941,2-18 9809,6-25 0,-4 23 1,3 6-1</inkml:trace>
  <inkml:trace contextRef="#ctx0" brushRef="#br0" timeOffset="1">371 1360 19804,'36'-65'634,"0"-1"1,-1 5-1,5 9 146,41 2-671,10 12 266,-40 25 1,2 3-43,3 2 0,-1 5 11,3 12 1,0 6-20,0 3 0,-2 6-96,-1 12 1,-4 7-31,-3 3 0,-4 5-290,-5 3 0,-5 3 236,-6 1 1,-5 2 5,-8 1 0,-5 1 25,-5-1 1,-7 1-26,-10 1 0,-8-1-30,-7 1 0,-8-3-393,-11 2 1,-7-2 271,-6-3 0,-6-3-723,-6-2 0,-3-4 723,-2-5 0,-3-5 0,1-7 0,-2-5 0,2-9 0,1-4 0,5-3 0,1-7-66,6-11 1,3-8 65,6 0 0,5-8 0,6-9 0,7-8 0,6-2 0,7-4 0,8-3 0,6-2 0,3-2 0,7 0 0,11 0 0,6 0 0,3 1 0,5 2 0,8 1 0,4 4 0,2 4 0,1 4 235,36-27-1221,-5 19-727,-3 17-1777,14 15 3490,-21 10 0,-1 2 0,7 2 0,12 0 0</inkml:trace>
  <inkml:trace contextRef="#ctx0" brushRef="#br0" timeOffset="2">2299 1317 22677,'13'-35'1406,"3"1"-970,2 10-60,4-2-40,2-2-5,2 3 44,5 1-56,5 6 11,10 7 74,7 7-1,8 25-17,2 18-61,-1 30-185,-34-25 0,-4 3 3,-3 3 1,-4 4-144,-5 1 0,-4 2 0,-1 2 0,-5 0-200,-9 0 1,-5-2 199,-4 1 0,-5-2 0,-10-1 0,-6-2-565,-5-2 1,-5-2 564,-3-3 0,-3-4 0,-1-3 0,0-4-204,0-6 0,1-4 204,4-7 0,1-3 0,-36 1 0,15-23 0,15-22 0,11-20 0,13-18 0,11-4 0,9 1 337,7 8-337,12-13 0,4 25-192,12-9-530,3 24 598,6 5-1528,3 0-4571,45-7 661,-16 12 5658,-16 9 0,-3 2 0,-8 5 0,-11 3 0</inkml:trace>
  <inkml:trace contextRef="#ctx0" brushRef="#br0" timeOffset="3">3959 1016 22985,'-84'11'776,"-1"0"1,6-1 0,9 6-239,-2 28-236,11 1-173,20 0 11,19 0-11,13 2-28,27 3 184,12 5-66,23 5-18,9 5-371,1 3 433,-8 3 45,-9 0 45,-19 0-81,-12 0-272,-21-1 0,-23 0 0,-21-1 0,-21-5-566,-10-6 566,1-9 0,7-11 0,12-10 0,13-11 268,14-7-2021,11-7-1400,12-1-499,5-14-2935,14-3 6587,4-15 0,-2 14 0,1 2 0</inkml:trace>
  <inkml:trace contextRef="#ctx0" brushRef="#br0" timeOffset="4">4919 672 22638,'-72'52'1146,"-1"0"0,2 11 1,11 9-660,22 11 0,10 8-1073,7-24 0,1 2 1,3 0 769,4 2 1,1-1 0,3-1-14,-3 20 1,4-4-172,6-15 0,4-4 216,7-12 1,3-3-217,23 41 0,-7-46 0,5-2 0,2-1 0,4-3 0,3-3 0,4-4 0,0-5 0,2-4 0,0-5 0,1-5-231,44 6-469,-8-12-879,-10-5-1227,-9-6-633,5-23-5974,-6-7 9413,11-23 0,-39 26 0,-6 4 0</inkml:trace>
  <inkml:trace contextRef="#ctx0" brushRef="#br0" timeOffset="5">259 331 21556,'-9'-4'2566,"1"0"-1855,8 3-44,0-2-129,0 2-152,0-1 359,0 0-297,6 2-140,12 0-28,12 0-56,16 0 18,8 0-242,9 2 0,8-2 0,4 3 0,5-1 0,3 0 0,2-1 0,3-1-378,3 0 378,2 0 0,2-1 0,-3-6 0,-1 0 0,-7-5 0,-29 7 0,1 0 0,23-2 0,22 1 0,-33 3 0,1-1 0,3 3 0,0-2-24,2 2 24,0 0 0,2 1 0,1 0 0,3 0 0,-1 0 0,3 0 0,-2 0 0,-1 0 0,-2 0 0,-24 0 0,0 0 0,25 0 0,23 0 0,-36 1 0,1 4 0,-2 1 0,-1 0 0,0 1 0,-4-5 0,-1 1 0,20-3 0,-19 0 0,14 0 0,-25 0 0,-1 0 0,-2 0 0,0-2 0,1 2 376,0-2-376,1 1 26,24-1-26,-18-1 0,17-1 0,-23 3 0,-1-1 0,2 2 0,-2 0 0,1 0 0,2 0 0,1 0 0,2 0 0,1 0 0,1 0 0,0 0 0,1 0 0,0 0 0,2 0 0,0-1 0,0 0 0,24 0 0,-19 1 0,20-2 0,-24 2 0,1-3 0,1 0 0,2-3 0,1-2 0,30-6 0,-23 2 0,22-5 0,-34 6 0,1 0 0,-5 2 0,2 1 0,-2 3 0,1 2 0,-1 1 0,24 2 0,-17 0 0,19-1 0,-26 0 0,4-2 0,-2 1 0,0-1 0,0-2 0,-2 0 0,1-2 0,25-4 0,-18 3 0,20-3 0,-23 5 0,-3-1 0,3 2 0,-4 1 0,1 1 0,25 2 0,-17-4 0,23 1 0,-24-4 0,2 3 0,-1-5 0,0 1 0,-1 1 0,24-3 0,-23 5 0,16 0 0,-30 4 0,-3 2 0,-6 0 0,-2 0 0,-5 0 0,-4 0 0,-3 0 0,0 0 0,-1 3 0,1-1 0,2 5 0,0-4 0,1 1 0,-1-1 0,-2-3 0,-3 1 0,-3-1 0,-4 0 0,1 0 0,-4 0 0,1 0 0,-2 0 0,1 2 0,3-2 0,2 2 0,-1-2 0,7 0 0,-11 0 0,3 0 0,-11 0 0,-3 0 0,0 0 0,-3 0 0,3 0 0,-2 1-4303,0 0-2631,-11 0 6934,-5-1 0,1 0 0,2 0 0</inkml:trace>
</inkml:ink>
</file>

<file path=xl/ink/ink1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03"/>
    </inkml:context>
    <inkml:brush xml:id="br0">
      <inkml:brushProperty name="width" value="0.2" units="cm"/>
      <inkml:brushProperty name="height" value="0.4" units="cm"/>
      <inkml:brushProperty name="color" value="#FF40FF"/>
      <inkml:brushProperty name="tip" value="rectangle"/>
      <inkml:brushProperty name="rasterOp" value="maskPen"/>
    </inkml:brush>
  </inkml:definitions>
  <inkml:trace contextRef="#ctx0" brushRef="#br0">197 349 15217,'0'90'327,"0"1"1,-1-3 0,2-4 163,-1-19 1,1 0-1,3 14 1,1 4-165,-1-16 1,0 2 0,1 2-1,1 8 1,1 1 0,-2 1-1,0 3 1,-1 2 0,0-1-1,-1-1 1,0-1 0,-1 0-1,-1-6 1,-1 0 0,0-1-1,0-2 1,-1-1 0,1-1-1,-2-2 1,0-2 0,-1 0-1,0 1 1,0-1 0,-1-1 163,-3 27 1,0-2-1,0-9 1,-1-4-1,3-12 1,0-4-1,0-8 1,2-3 491,-2 44 0,2 3-564,1-48 1,2 0-420,-2 49 0,2-10 0,0-15 0,2-13 0,1-11 0,4-6 0,0-3 0,2-4 0,0-1 0,1-5 0,0-5 0,0-7 0,2-5 0,2-5 0,26 1 0,0-4 0,29 4 0,-1-3 0,16 0 0,-36-4 0,4 0 0,11 0 0,4-1 0,14 1 0,13 0 0,-24-3 0,9 0 0,6 0 0,0-1 0,-4 1 0,4 0 0,-3-1 0,1 1 0,5 0 0,6-1 0,6 0 0,3 0 0,-2 0 0,-8 0 0,-6 0 0,-4 0 0,-3 0 0,1 0 0,-2 0 0,0 0 0,0 0 0,-1 0 0,22-1 0,-2-1 0,0 0 0,-1 0 0,-1 0 0,0-1 0,0-1 0,0 0 0,-1-1 0,-1 0 0,-1-1 0,0 0 0,-1 0 0,0 0 0,-1 0 0,-1-1 0,-1 1 0,0 0 0,-2 0 0,0 0 0,-1 0 0,0 0 0,-1 0 0,0 1 0,-1 0 0,-1 1 0,1-1 0,-2 1 0,1-1 0,-1 0 0,-1 1 0,1 1 0,-1 0 0,-2-1 0,1 1 0,-2 0 0,1 0 0,-1 0 0,-1 0 0,-3 1 0,0 1 0,2-1 0,21 0 0,4 0 0,-6 0 0,6 0 0,-2 0 0,-21 1 0,3 0 0,-10 0 0,-9 0 0,-6 0 0,-2 1 0,1 0 0,1 0 0,1 0 0,6 0 0,1 0 0,-1 0 0,3 2 0,23 4 0,-1 3 0,-24-3 0,-1 2 0,16 4 0,-2 2 0,21 6 0,0-1 0,-3 0 0,2-3 0,-1 0 0,-4-5 0,-5-3 0,-34-6 0,-1-1 0,19 1 0,10-2 0,-40 0 0,-5 0 0,-3 0 0,-3 0 0,0 0 0,3 0 0,1 0 0,3 0 0,-2 0 0,0 0 0,-3 0 0,-4 0 0,-1 0 0,-5 1 0,-4 1 0,0 0 0,0 2 0,-2-1 0,0 3 0,-1-1 0,-1 2 0,2-1 0,3 0 0,-4 0 0,3-2 0,-6-1 0,0 0 0,-3-3 0,0 2 0,4-23 0,-4-8 0,2-32 0,-2-14 0,-5 22 0,2-4 0,1-14 0,0-4-7,2-19 1,0-4-89,-2 24 0,1-1 0,0-2 22,-1-3 0,1-1 0,0 0 11,1 2 1,1 0-1,0 2 19,-1 4 0,0 2 1,0 1-12,4-25 1,0 3 22,-1 13 1,-2 1 30,0 1 0,-2 0-17,0 3 0,-1-6 17,-1-11 0,-2-9 0,0 3 2,-1 19 0,0 3 0,0-4-2,-1 4 0,-1-4 0,1 0 0,-1 7-37,0-25 1,1 8 2,-1 17 1,1 4 30,0 11 0,0 4 3,6-37 50,-3 10-30,2 22 0,0-1-15,3-27 0,-3 32 1,-1 2 0,2-11 56,0 8-23,-2 5 28,2 5-17,-4 8-44,0 4 28,-2 6-29,1 5-5,-2 4 6,1 4-1,-1 3 46,2 1 16,0-2 28,1 3-44,-1-2-12,-1 1-6,-8-2-27,-5 2 5,-9 0-5,-8 2 44,-10 1-50,-11-3 6,-15 5-1,-12-3 7,-14 6-7,-9-1-5,48 3 0,1 0 0,-2 0 0,1 0 0,-47 0 0,3 0 6,2 0 61,1 3-5,-6 2-37,47 0 0,0 0 20,-3 1 0,-1 0-8,-2 1 0,-1 1-37,-1-1 0,-1 1 0,0 0 0,-4 1 0,-26 2 0,-2-1 0,22-2 0,-1-1 0,-20 1 0,2-2 0,26-2 0,4-1 0,0-2 0,1-1 0,2 1 0,0 0 0,2-1 0,1 0 0,3 0 0,-2 0 0,-17 0 0,-2 1 0,17 1 0,-1 0 0,-16 0 0,1 1 0,16 0 0,2 1 0,0-2 0,-1 1 0,-2 0 0,0 0 0,2-2 0,0 0 0,-1 2 0,1-1 0,2-2 0,0 0 0,1 2 0,0-1 0,-50 0 0,3 2 0,-2-3 0,-1 3 0,49-2 0,-1 0 0,-3 0 0,0 1 0,-3-1 0,0 0 0,-3 1 0,0-1 0,0-1 0,-3 0 0,-30 1 0,-1 0-18,23-1 1,-1 1 17,-22 1 0,2 0 17,29 0 1,2 1-18,1 1 0,1 0 0,2 0 0,-1 0-23,-21 4 0,0 0 6,20-2 0,0 0 14,-18 1 0,2 0 0,21-2 1,3-1-1,-3-1 0,-1 0 0,0 0 1,-1-1-24,-2 1 1,1-1 8,-2-1 1,1 0 13,-1 1 0,0-1-3,0-1 1,1 1 2,-1-1 0,1 1 0,3-1 1,-2 0 2,-21 0 0,-1 0 0,20 0 0,1 0 0,-17 0 0,1 0 0,23 0 0,2 0 33,-48 2-33,-1-1 0,2 3 0,0-2 6,0 1-6,0-3-3,29 1 0,-1-1 0,17 0 1,0 0 2,-14 0 0,1 0-6,-22 0 0,0 0 6,2 0-5,-2 0-1,0 0 9,27 3 0,0 0 2,-27 2-2,32-1 0,2 1 3,-12 2 5,7-2-6,3 0 1,2-1 0,2-1 5,-2-1-11,1 1 17,-24-3-6,19 2-6,-16-1 7,25-1-7,6 2 29,2-2-34,8 0 5,5 0-5,9 0-984,5 0 738,49 34 0,-28-25 0,33 25 0</inkml:trace>
</inkml:ink>
</file>

<file path=xl/ink/ink1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04"/>
    </inkml:context>
    <inkml:brush xml:id="br0">
      <inkml:brushProperty name="width" value="0.04286" units="cm"/>
      <inkml:brushProperty name="height" value="0.04286" units="cm"/>
    </inkml:brush>
  </inkml:definitions>
  <inkml:trace contextRef="#ctx0" brushRef="#br0">1849 34 16168,'0'-11'3624,"0"2"-2560,0 9 1670,0 0-2029,0-6-44,0 4-67,0-4-39,0 6-85,0 0-55,0 8 206,-8 17-78,-6 24-26,-16 30-517,9-29 0,-1 2-609,-6 6 0,-2 2 609,-5 5 0,-2 0 0,-5 2 0,-3 0-395,-3 1 1,-3-2 394,-5 0 0,-2-1 0,-2-4 0,-2-2 0,0-3 0,-6-3 0,7-12 0,-6-1 0,3-4 0,-9 3 0,-2-5 0,12-8 0,-4-1 0,5-5 0,-2-8 0,3-4 0,2-2 0,2-3 0,-40-1 0,3-35 0,41 1 0,8-36 0,36 4 0,10-10 0,17-3 0,12 1 0,19 6 0,11 8 0,13 12-648,9 8 648,-34 26 0,3 4 0,3 2 0,3 3 254,4 2 0,3 2-254,3 6 0,1 3 0,2 5 0,0 5 0,2 4 0,-1 6 0,-1 4 0,-1 5 0,-3 0 0,-1 4 0,15 17 0,-4 4 0,-22-17 0,-3 0 0,8 14 0,-5-2 0,1 13 539,-15-7-539,-7-7 0,-9-7 0,-4-7 0,-6-7 0,-1-8 737,-3-2-737,-4-13 598,-2-1-598,-4-9 273,0 0-273,0 1 0,0-1 0,2 3 0,-2 1 0,3 1 0,-1 2 0,2-1 0,-1 1 0,0-3 0,-1-1 0,0-3 0,-2 0-836,0-12-5941,9-46-247,2 0 7024,13-37 0,-12 55 0,0 9 0</inkml:trace>
  <inkml:trace contextRef="#ctx0" brushRef="#br0" timeOffset="1">2674 625 22991,'-13'-9'2184,"2"1"-1579,11 8-28,0 0-73,0-1-73,0 1 948,0-2-1379,0 1 0,0-1 0,0 0 0,0-1 0,3 1 0,6 0 0,6-1 0,11 1 0,8 1 0,12-2 0,9 2 0,8 0 0,7 1 0,0 0 0,1 1 0,-7 4 0,-7 1 0,-9 0 0,-9 1 0,-9-4 0,-4 2 0,-9-2 0,-2 1 0,-8-2 0,-2-1 0,-2 1 0,-2-2 0,0 2-769,-1-2-894,0 2-1098,-11 2 212,-11 4 511,-18 4-869,-14 5 1114,-11 5 51,-15 9 1530,25-9 1,2 0-1,-5 3 1,-6 3 0</inkml:trace>
  <inkml:trace contextRef="#ctx0" brushRef="#br0" timeOffset="2">2654 943 25337,'82'0'3334,"-1"0"-3334,-17 1 0,1 1 0,-5 3 0,-3-1 0,-2 2 0,-4-2 0,0 0 0,-6 0 0,-1-2 0,-6-1 0,-4 1 0,-7-2 0,-8 2 0,-5-2 0,-8 0 0,-2 0 0,-3 0-1368,-1 0-1416,-9 0-940,-11 0 3724,-27 4 0,20-3 0,-6 3 0</inkml:trace>
</inkml:ink>
</file>

<file path=xl/ink/ink1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07"/>
    </inkml:context>
    <inkml:brush xml:id="br0">
      <inkml:brushProperty name="width" value="0.08571" units="cm"/>
      <inkml:brushProperty name="height" value="0.08571" units="cm"/>
      <inkml:brushProperty name="color" value="#008C3A"/>
    </inkml:brush>
  </inkml:definitions>
  <inkml:trace contextRef="#ctx0" brushRef="#br0">2246 1909 15916,'15'13'2481,"-3"-3"-1634,-12-10 1213,0 0-1601,3 0-49,-1 0-12,3 0 33,-1 0 39,-1-1-16,-1-3-51,3-1 17,0-3-28,6-5-11,9-7-73,11-12-72,10-11-18,11-14 62,8-12-597,-27 30 0,2-2 440,2-3 0,0-2-20,3-4 1,0-2-3,2-2 0,-1-1 8,0-3 0,0-1-19,-2 2 0,-2 0 2,-3 1 0,-2 0-134,-3 4 0,-3 0 95,-3 4 1,-3 1 47,13-43-23,-6 6 1,-14 29 0,-2 0-79,7-24 0,1-16 0,-8 40 0,-1 7 0,-1 6 0,-1 5 0,-1 7 868,1-1-868,-2 13 276,-1-1-276,-4 10 0,-1 4 0,0 2 0,0 1 0,0 8 0,8 12 0,9 20 0,23 39 0,-10-20 0,3 7-745,10 19 0,4 6 745,-13-21 0,2 3 0,0-1 0,0 1 0,0 0 0,0-1 0,-3-4 0,-1-2 0,0-3 0,7 14 0,-2-5 0,-6-13 0,-1-3-135,-2-7 1,0-2 134,0-1 0,1-1 0,2 3 0,1 2 0,10 12 0,-1 0 0,-11-17 0,-2-2 0,5 7 0,-4-4 0,-2-4 0,-12-11 0,-5-13 0,-5-6 1443,-3-5-1443,-1-3 316,-1-1-2205,0 1-3018,-14-2-2693,-7 3 7600,-20 2 0,18-2 0,0 1 0</inkml:trace>
  <inkml:trace contextRef="#ctx0" brushRef="#br0" timeOffset="1">992 3232 23332,'4'-5'807,"-1"-1"-639,2-2-84,5-7-17,7-7 39,8-10 12,11-6 50,8-8-39,7-5 5,8-3 0,4-4-662,3-3 663,0-1 0,-3-1-177,-5 1 170,-9 2-4,-7 1-46,-6 6-28,3-20-16,-8 21-34,4-14 6,-10 23 5,-3 3 22,0 1 35,0-2 605,-7 14-662,-2 0 200,-9 15-206,-2 4 1,1 4-1,-2 1 1384,0 3-1389,1 0 0,1 0 6,1-3-1,4 0 29,0-4-28,4 0-6,1 1 5,0-1-5,-1-1 11,0 1-11,1 0 6,-4 1-6,1 4 6,-6-1 5,0 3-6,-4 0 107,2 0-100,4 0 172,5 7 35,12 10 51,9 21-270,15 19 0,-19-17 0,1 3-285,4 7 1,2 2 284,0 7 0,1 2-431,1 3 0,1 1 431,-2-1 0,1 1 0,-3-3 0,0 0 0,-2-5 0,-2-1 0,-2-5 0,-1-1 0,18 35-60,-6-13 60,-8-15 0,-8-14 0,-6-10 514,-6-15-514,-7-8 906,-2-8-906,-2-2 71,3 0-71,-2 0 0,2 0-214,-2-3-1332,4-4-2531,16-17 4077,27-24 0,-20 20 0,11-9 0</inkml:trace>
  <inkml:trace contextRef="#ctx0" brushRef="#br0" timeOffset="2">3629 3172 16174,'-2'4'3002,"0"-1"673,2-3-3267,0-5-94,0-3 56,6-10-18,8-11 24,10-9-35,11-11-10,9-11 11,9-5-258,8-12 61,-28 36 1,0 0-62,3-4 0,-1 0-28,1-3 0,-2 0-37,2 0 1,-2-1 5,-4 2 0,0 0 20,20-38-39,-9 13 39,-12 16 5,-9 17 0,-7 15-10,-6 11 10,-4 8-5,-1 4 946,-2 1-828,3 7 10,2 1-10,8 10-29,5 3 153,7 9-287,8 12 0,8 10 0,10 12-840,10 9 840,-29-33 0,1 1 0,4 3 0,0 0 0,1 1 0,-1-1 0,1 2 0,-1 0 0,-1-2 0,-1-1 0,-2-1 0,-1 0-167,24 35 167,-7-7 0,-10-8 0,0 12 0,-16-27 0,-1 6 0,-15-33 825,-4-7-825,0-8-1102,-1-2-2135,0-3-1121,0 0 4358,-16-14 0,11 11 0,-11-10 0</inkml:trace>
  <inkml:trace contextRef="#ctx0" brushRef="#br0" timeOffset="3">804 3662 26394,'0'-2'48,"5"-20"-42,-1 7 82,-1 3-38,-1 7 1,0 2 83,-2 3-128,1 0-1,2 0 1,3 0 28,0 0-29,1-1-5,-2 0-45,2 0-16,-2 1 61,3 0 39,4 6 73,5 7 6,7 12 83,8 14 68,7 12 17,8 16-406,-19-26 1,0 2 262,2 4 0,2 1 33,2 6 1,1 1-177,-1 0 0,2 2 0,12 23 0,1-1 0,-15-22 0,0-1 0,7 13 0,-3-4 0,3 3-142,-9-14 142,-8-15 0,-9-12 0,-4-10 0,-7-7 0,1-7 517,-5-2-580,1-1-862,-1-13-1674,0-7-1092,2-30-2336,7-4 6027,6-11 0,-4 29 0,0 10 0</inkml:trace>
  <inkml:trace contextRef="#ctx0" brushRef="#br0" timeOffset="4">2300 4619 13435,'-5'2'3271,"0"0"381,5-2-2975,-7 3-212,5-3-185,-6 3-101,8-9-33,0-4 112,3-10-11,2-10-51,7-10-28,5-10 17,4-14 27,7-5-38,1-7-45,10-5-6,0-1-5,5 2 27,-1 1-10,-2 7-29,-4 4 17,-5 7-22,-3 5-17,-12 23 129</inkml:trace>
  <inkml:trace contextRef="#ctx0" brushRef="#br0" timeOffset="5">2778 3486 25381,'7'-18'119,"-3"2"10,0 5-56,-3 3-12,0 1-61,-1-1 0,0-1 6,0-4-6,0 6 11,0-3 95,0 8 113,0 1-6,0 13 156,6 7-10,6 22-46,2-3-93</inkml:trace>
  <inkml:trace contextRef="#ctx0" brushRef="#br0" timeOffset="6">3469 4405 13586,'0'15'3932,"0"-3"-2902,0-12 1144,0 0-1788,0-16 73,0-2 34,0-19-66,2-3-19,0-8-77,1-6-79,0-5-135,2-8-27,2-3 39,2-7 39,3-3-17,1-1 0,2-1-22,4 5 0,0 2 5,0 9-16,-2 7-1,-2 10 7,-5 9-12,0 8 56,-2 6-129,-4 10-39,2 3 0,-5 10 5,2 2 802,-3 1-627,3 0-40,-2 0 56,3 0 28,1 0 5,5 0-78,3 0 6,0 0 22,1 0-39,-1 0-28,2 0-28,1 0 0,-1-2 6,-1-1 11,-3-1-6,-4 1 6,-2 1-34,-2 2-28,-2 0-22,5 5 102,3 15-119,9 19 0,8 32 0,-10-24 0,0 4 0,2 9 0,0 2-391,0 6 1,-1 2 390,2 1 0,-1-1 0,-1-1 0,-1-1 0,1-6 0,1-1 0,-2-6 0,-1-2 0,15 37 0,-1-15 0,-5-16 0,-2-14 0,-6-13 0,-5-14 0,-6-7 0,0-7 781,-5-3-781,2-1 0,-1 0-533,3 0-1147,2-7-2291,9-17 3971,12-28 0,-12 20 0,5-7 0</inkml:trace>
  <inkml:trace contextRef="#ctx0" brushRef="#br0" timeOffset="7">5435 3415 26106,'5'-4'55,"5"-4"1,0-2 11,3 0-5,-2 1 78,-1 2 123,-2 4 11,-1 2 6,3 7-39,2 13 375,17 48-274,-6 2-376,-5-17 1,0 3 33,6 37 0,-10-42 0,-1 0 0,0 2 0,0 0 0,0 1 0,1 0 0,-1-2 0,1 1 0,4 16 0,1-1 0,-4-18 0,-1-2 0,3 10 0,0-3 0,5 6 0,-5-15 0,0-10 0,-7-11 0,0-10 0,-5-7 0,0-4 236,0-3-837,2 0-474,1-6-925,3-7-1786,-1-20 3786,-3-26 0,-2 24 0,-4-6 0</inkml:trace>
</inkml:ink>
</file>

<file path=xl/ink/ink1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15"/>
    </inkml:context>
    <inkml:brush xml:id="br0">
      <inkml:brushProperty name="width" value="0.08571" units="cm"/>
      <inkml:brushProperty name="height" value="0.08571" units="cm"/>
      <inkml:brushProperty name="color" value="#E71224"/>
    </inkml:brush>
  </inkml:definitions>
  <inkml:trace contextRef="#ctx0" brushRef="#br0">549 622 22996,'-82'-38'2123,"17"6"-1652,65 27-18,0-2-117,4 1-89,12-6 61,19-6-62,21-7-106,21-6-56,13-1-25,-41 17 0,1 0-126,1 3 1,0 2 147,0 2 0,-1 1 37,44 1 5,-6 12 73,-12 16 39,-11 22-55,-17 22-180,-17 19 0,-15 12 0,-17-43 0,-6 1-236,-6 3 1,-6 0 235,-7 2 0,-6-1-427,-10 0 0,-5-1 427,-2-1 0,-7-1 0,-1-8 0,-6-1 0,2-3 0,-8 3 0,-2-3 0,10-8 0,-3 0 0,4-8 0,-2-7 0,3-6 0,4-3 0,0-5 0,-44-13 0,13-25 0,16-24 0,36-3 0,6-7 0,11 13 0,4-2-192,-2-20 1,7 1 191,13 17 0,6 3 0,0 0 0,4 2 0,6 3 0,4 2 0,28-34 410,0 16-2304,16 8 992,-19 27-2262,12 6-533,-9 26 3697,19 30 0,-30-20 0,4 19 0</inkml:trace>
  <inkml:trace contextRef="#ctx0" brushRef="#br0" timeOffset="1">2073 575 21187,'62'-5'771,"-1"-1"0,-2 1 0,-6 1-116,7 6 107,1 13-22,-4 12-85,-7 24 23,-11 12-275,-16 16-56,-10 7 6,-20 6-420,-21-2 286,-23-4-219,15-46 0,-3-2 0,-5-2 0,-1-3 0,-6-2 0,0-2 0,0-4 0,-1-3 0,1-3 0,0-3 0,-41 3 0,12-10 0,16-17 0,12-15 0,17-17 13,10-18-13,13-7 0,6-7 0,6-2 0,12-2-147,7 0-502,17 4-365,4 8-274,4 11-1,-1 14-766,1 13-908,9 14-6325,-1 6 9288,8 6 0,-29 0 0,-7 0 0</inkml:trace>
  <inkml:trace contextRef="#ctx0" brushRef="#br0" timeOffset="2">3533 432 17932,'4'-13'3876,"-1"2"-2570,-3 11 111,0 0-829,-76-25 51,32 19-407,-9-4 0,0 5 93,3 21-140,6 12-101,14 6-50,10 3-1,12 4 18,5 7 66,4 9 152,10 10 0,4 11 33,8 8-935,-1 8 935,-5-2-111,-5-3-320,-8-6 129,-4-7 0,-16-6 0,-9-7 0,-19-6 0,-4-8 0,-1-9 0,-14-9 0,18-15 0,-4-5 0,20-11 0,6-5 0,4-5-3009,7-22-845,12-11 3854,33-40 0,-19 42 0,19-9 0</inkml:trace>
  <inkml:trace contextRef="#ctx0" brushRef="#br0" timeOffset="3">4740 14 22060,'-23'-7'2291,"-4"1"-1669,-8 17 17,-10 12 33,-7 20-67,-8 17-697,-4 17 313,31-31 1,1 2-29,-2 6 0,2 2 23,1 6 0,0 2-533,2 3 1,2 3 316,2 4 0,4 0-657,1 2 0,3 0 657,6 0 0,4 0 0,0-1 0,3-2 0,3-2 0,3-2 0,5-3 0,2-1-178,1-4 0,3-3 178,5-3 0,2-3 0,-1-5 0,3 0 0,6 7 0,0-3 0,15 20 180,7 7-180,-20-38 0,-4-6 653,-2-3-653,-4-6 1396,-2-2-1396,2-2 464,-7-6-464,1-4 223,-6-8-2184,0-3-3450,8-21 5411,9-37 0,-10 23 0,3-18 0</inkml:trace>
</inkml:ink>
</file>

<file path=xl/ink/ink1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19"/>
    </inkml:context>
    <inkml:brush xml:id="br0">
      <inkml:brushProperty name="width" value="0.04286" units="cm"/>
      <inkml:brushProperty name="height" value="0.04286" units="cm"/>
    </inkml:brush>
  </inkml:definitions>
  <inkml:trace contextRef="#ctx0" brushRef="#br0">800 148 20795,'50'-81'2957,"-9"16"-2044,-37 64 62,1 4-264,-2 12-229,1 13-57,-3 20-55,-1 14-107,-16 12-56,-13 11-346,4-40 1,-4-1 202,-3 3 1,-3-2-23,-4 1 0,-2-1-14,1-3 0,-2-2-6,0-1 0,-1-3-8,3-4 0,0-2-8,-35 19-6,7-14 0,7-14-78,7-11-62,6-5-6,9-17-56,2-19 163,20-3-28,2-12 513,24 16-452,13 4 6,16 2 6,51 6 27,-16 7-218,-21 9 0,0 4 337,21 16 83,-3 14-94,-4 17-141,-3 7 0,-6 2 0,-4-1 0,-5-6 0,-7-8 0,-7-8 0,0-1 0,-13-13 0,0-1 538,-13-13-538,-2-2 0,0-1 0,-1 3 0,1 0 0,-3-2 0,-2 0 0,-1-5-959,0 2-1147,2-2-1737,7 0 3843,12-20 0,-8 16 0,4-16 0</inkml:trace>
  <inkml:trace contextRef="#ctx0" brushRef="#br0" timeOffset="1">1758 302 18930,'-8'-11'4800,"2"2"-4559,6 9 655,0 0-381,32-33-5,-13 23-62,27-23-90,-19 32-139,2 1-118,3 0-57,3 4-44,0 2 0,1 4-100,-3 0-85,-5-2-280,-5 2-431,-6-4-381,-7 1-1412,-5-1-700,-4 0-1164,-13 7-1021,-9 0 5574,-15 6 0,13-9 0,3-1 0</inkml:trace>
  <inkml:trace contextRef="#ctx0" brushRef="#br0" timeOffset="2">1581 596 14645,'-2'7'5987,"1"-1"-4884,1-6 18,0 0-891,80 0-6,-42 0 11,63 0-106,-62 0-84,-4 0-45,-5 0-269,-5 0-515,-6 0-415,-1 0-145,-4 2-656,3 1-2044,3 8-1893,1 3 5937,2 5 0,-11-8 0,-4-4 0</inkml:trace>
</inkml:ink>
</file>

<file path=xl/ink/ink1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22"/>
    </inkml:context>
    <inkml:brush xml:id="br0">
      <inkml:brushProperty name="width" value="0.08571" units="cm"/>
      <inkml:brushProperty name="height" value="0.08571" units="cm"/>
      <inkml:brushProperty name="color" value="#F6630D"/>
    </inkml:brush>
  </inkml:definitions>
  <inkml:trace contextRef="#ctx0" brushRef="#br0">739 54 19132,'-6'-29'2116,"2"6"-1567,4 21 73,0 5 95,0 13-146,-2 14-67,-3 21-78,-3 14-90,-7 11-34,-6 6-223,-7 0 207,-7 1-34,-3-2 0,-7-4-56,-2-4-39,-3-4-12,0-9 6,-20 10-111,17-24 4,-13 0-38,21-26 28,6-11-34,2-5-68,4-11-32,12-8-7,5-13 40,11-7 17,5-5 16,11-3 236,3-1-202,14 0 0,1 6-6,3 4 1,-1 9 5,0 7 28,5 9-23,2 5 23,11 7 101,6 12 22,9 13 6,1 16 39,-1 6 39,-6 5-28,-9-3 29,-9 2 16,-8-7-6,-9-1-127,-6-4-119,-6-3 0,-5-4 0,-3-8 0,-3-4 0,0-8 0,0-1 0,0-6 0,0-2 0,0-3-6448,0-2 2835,-6-7 3613,-14-14 0,10 8 0,-8-6 0</inkml:trace>
</inkml:ink>
</file>

<file path=xl/ink/ink1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23"/>
    </inkml:context>
    <inkml:brush xml:id="br0">
      <inkml:brushProperty name="width" value="0.08571" units="cm"/>
      <inkml:brushProperty name="height" value="0.08571" units="cm"/>
      <inkml:brushProperty name="color" value="#E71224"/>
    </inkml:brush>
  </inkml:definitions>
  <inkml:trace contextRef="#ctx0" brushRef="#br0">38 1 22419,'44'45'1029,"1"-1"0,-2 4 0,-6 1-601,-14 0 0,-4 2-721,-1 8 0,-1 3 612,-2 4 1,-3 4-376,-3 4 1,-2 2 279,-2 2 1,-2 0-225,0 1 0,-3 1 0,-2-3 0,-3 0 0,-1-4 0,-3 0 0,-2-6 0,-2-1 0,-2-5 0,-2-1 0,1-6 0,0-2 108,-16 42-108,1-14 0,2-11 0,2-16 0,4-8 0,3-15 585,5-7-585,2-8 834,3-6-1143,3-4-392,0-4-1333,2-1-1259,2-7-253,-1-10 3546,3-19 0,1 15 0,0-5 0</inkml:trace>
</inkml:ink>
</file>

<file path=xl/ink/ink1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24"/>
    </inkml:context>
    <inkml:brush xml:id="br0">
      <inkml:brushProperty name="width" value="0.08571" units="cm"/>
      <inkml:brushProperty name="height" value="0.08571" units="cm"/>
      <inkml:brushProperty name="color" value="#008C3A"/>
    </inkml:brush>
  </inkml:definitions>
  <inkml:trace contextRef="#ctx0" brushRef="#br0">2771 1120 12931,'-10'0'4458,"3"0"-3472,7 0 661,0 0-852,-38 35 67,25-22 2,-31 25-153,36-30-129,0-1-106,2-4-33,1 0-57,3-3 466,1 0-651,1-6-33,3-7-61,8-15-46,11-15-10,17-18-18,11-15-295,-19 30 1,1-1 264,3-4 0,0-2-1,4-2 1,1 0 3,0-2 0,0 0 19,1 1 0,1 1-25,-4 4 0,-1 0 3,-3 4 0,-1 2 47,21-30 6,-13 16 90,-13 15 5,-11 14-17,-7 9-11,-7 9-11,-1 6 518,-2 2-624,1 2 27,-1-1-33,2-1 6,-1 0-1,0 0 46,0 0 22,1 3 55,-2 1-77,3 0-1,1 0 40,2 6-6,4 6-23,4 11 46,3 11 78,3 13-16,2 17-169,3 21-579,-10-28 0,0 3 579,1 5 0,0 2 0,1 10 0,1 1 0,-1-1 0,1-2 0,-1-5 0,0-1 0,1 0 0,-1-3 0,0-10 0,-1-2-12,-1-2 0,0-2 12,12 30 0,1-2 0,-11-34 0,-1-1 0,-11-31 0,-3-6 0,-1-5 1155,-1-1-1155,0-4 27,0-6-27,-3-9-326,-4-6-1388,-6-6-2442,-6-3-1372,0 1 5528,-2 7 0,11 12 0,1 7 0</inkml:trace>
  <inkml:trace contextRef="#ctx0" brushRef="#br0" timeOffset="1">1194 2752 19837,'0'3'840,"6"-1"-353,6-10 6,12-6-179,8-12-129,10-9 0,7-11 28,9-9 44,3-7-5,5-8-50,1-4-271,-34 36 1,1-1 135,30-33-11,-6 2 12,-6 10-35,-6 3-22,-5 8 29,-5 4-21,6-14 15,-12 16-29,4-12 1,-14 22 5,0 1 40,-3 5 21,1 1-10,-1 4 197,0 2-180,-1 2 53,5-3-82,-8 6 1,5-3-1,-7 8 29,0-1-1,0 0 118,1 0-45,-4 5 84,-1 2-16,-3 4 123,-1 4 123,5 14-140,1 10-90,6 17-22,-1 5-40,1 2 6,-2 2 6,-1-4 202,5 27-85,-5-13-44,3 26-46,-3-14-59,-3 4-153,0 2 0,-2-6 0,2-8 0,-1-12 0,-1-13 0,1-13 0,-1-10 0,-3-10 0,0-4 0,-3-4-63,0 0-441,1-2-633,-2 0-818,3 0-2100,5-14 4055,13-22 0,-9 15 0,6-12 0</inkml:trace>
  <inkml:trace contextRef="#ctx0" brushRef="#br0" timeOffset="2">3493 2551 21265,'-4'-11'886,"4"-6"-674,12-11-38,8-12-12,16-12 12,8-12 0,8-5-298,6-6 292,-2 3-79,-2 0-10,-5 8-12,-8 7 22,-9 11 79,-7 10 17,-12 10-34,-3 9-33,-6 7 392,-1 4-442,-3 4-24,3 1-38,-1 1 67,4 0 229,4 0 68,7 0 134,8 14 667,24 48-695,-9 8-236,-11-16 1,-3 4-425,-7-9 0,-4-1 276,1 2 1,-1 0-93,8 45-146,-4-10 146,-6-10 0,0 2 0,-5-29 0,0-2 0,-6-33 0,1-5-679,-3-6-4324,2-1-1215,-2-14 6218,-5-1 0,4-2 0,-4 6 0</inkml:trace>
  <inkml:trace contextRef="#ctx0" brushRef="#br0" timeOffset="3">1216 3161 25896,'8'30'304,"16"44"183,5 15-316,-13-39 0,0 2-182,1 1 0,0 0 159,-1 1 1,0 0-32,-1-3 1,0-1-40,0-1 1,-1-1 55,10 36-50,-3-11 28,-1 2-106,-7-29-1,0-2 1,-9-29-6,-1-7-303,-2-4-363,-1-3-2320,4-1 2986,23-61 0,-19 46 0,19-46 0</inkml:trace>
  <inkml:trace contextRef="#ctx0" brushRef="#br0" timeOffset="4">2308 3988 15238,'-11'16'2941,"2"-2"-2162,9-14 610,0 0-1154,7-34 45,4 3 39,8-34 51,1 7-79,0-5-84,-1-7-77,-1 1 38,-2-2-12,-3 2-21,1 2 10,-2 7-21,-1 3-52,1 10-10,-2 4-56,-1 6 27,1 4-27,-2 1-1,1 2 1,1 0-6,0 0 6,3-2-1,3 3 29,0 0 22,3 5 61,4-1-38,-14 18-43</inkml:trace>
  <inkml:trace contextRef="#ctx0" brushRef="#br0" timeOffset="5">3159 3974 21629,'7'28'1115,"2"-20"-924,6-53-63,-1-14 40,0-9-61,-4-9-29,-3-4-22,-2-4-45,-4 1-5,1 1 0,-1 2-1,4 5-5,2 2 6,5 4-1,-1 5 1,2 6-6,-3 9 6,0 11 66,-1 9-10,-3 10-6,0 7-11,0 5 11,-1 3-23,3 2 214,9 1 145,-1 5 397,10 25 69,1 23-237,7 39-721,-15-33 1,0 2 300,1 7 1,0 2-74,-1 1 1,1 2 64,5 20 1,-1-2-130,-7-26 1,0-3-12,2 13 0,-1-6 60,1 0-432,-7-14 319,-1-14 0,-4-14-12,3-7-683,7-10-290,2-3-201,10-8-2595,-1-11-1269,2-18 5050,0-20 0,-13 20 0,-3-1 0</inkml:trace>
  <inkml:trace contextRef="#ctx0" brushRef="#br0" timeOffset="6">4252 3917 18716,'-3'17'2291,"0"-3"-1333,3-14 964,0 0-1626,4-20-144,8-5 21,5-27-5,10-11-33,-1-11-35,1-14-593,-4-5 515,-12 43 0,-1 0-5,-2 1 0,1-1-17,-2 0 0,-1 0 0,4-44 0,-2 9 6,-2 11-1,-2 11-5,0 12 0,1 10 6,0 2-1,0 18 1,-1 1 633,-3 17-443,2 1 175,1 2 323,9 18-61,4 15-107,11 29-44,7 18-333,2 13-65,-17-45 1,-1 1-85,-1-1 0,-1-1 0,16 42 0,-3-9 0,-6-7 0,-1-7 0,-3-4 0,-1-6 0,-1-4 0,-2-3 0,-1-6 0,-3-7 288,-2-5-351,-2-11-1012,-3-3-1681,0-7-1187,-3-5-2381,-1-2 6324,-1-3 0,0 0 0</inkml:trace>
</inkml:ink>
</file>

<file path=xl/ink/ink1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31"/>
    </inkml:context>
    <inkml:brush xml:id="br0">
      <inkml:brushProperty name="width" value="0.08571" units="cm"/>
      <inkml:brushProperty name="height" value="0.08571" units="cm"/>
      <inkml:brushProperty name="color" value="#E71224"/>
    </inkml:brush>
  </inkml:definitions>
  <inkml:trace contextRef="#ctx0" brushRef="#br0">299 467 21831,'-78'-43'1311,"16"1"-930,72 16 5,12-11-28,17-7 12,19-7 22,13-3-323,-30 26 0,3 2 71,2 0 0,2 3-31,0 3 0,1 3-42,0 5 1,1 4 184,44-1 0,-6 34-79,-6 17-75,-46-8 0,-3 6 14,-2 4 0,-4 2-14,-5 2 0,-5 2 47,-4 1 1,-4 0 44,-2-1 1,-5 1 168,-19 47-210,5-49 0,-6-1-149,-9 0 0,-5-2 0,-5 0 0,-5-2-284,-3-2 0,-2-3 284,-4-2 0,-2-3 0,0-4 0,-1-4 0,0-3 0,-2-4 0,-21-5 0,0-5 0,21-6 0,0-5 0,-14-6 0,4-8 0,-10-28 0,18-17 0,18-7 0,26 17 0,8-1 0,15-32 0,2 30 0,6 2-464,33-19-270,9 11-380,4 10-530,3 15-1616,5 8-308,27 9-989,-48 11 0,1 1 4557,10 2 0,-4 1 0,7-2 0,-18 5 0</inkml:trace>
</inkml:ink>
</file>

<file path=xl/ink/ink1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32"/>
    </inkml:context>
    <inkml:brush xml:id="br0">
      <inkml:brushProperty name="width" value="0.08571" units="cm"/>
      <inkml:brushProperty name="height" value="0.08571" units="cm"/>
      <inkml:brushProperty name="color" value="#E71224"/>
    </inkml:brush>
  </inkml:definitions>
  <inkml:trace contextRef="#ctx0" brushRef="#br0">192 1 23545,'73'18'674,"0"0"0,-5 0 0,-8 4-142,0 27-145,-6 5-85,-7 4 51,-10 4-17,-11 0-17,-13 1-45,-9 1-5,-22-1 63,-11 1-332,-27-5 0,-14-4 0,-8-13-228,-7-10 228,3-17 0,3-7 0,12-11 0,12-13 0,15-9 0,13-16 0,12-5 0,9-7-107,21-22-380,4 21-191,16-10-408,-3 31-116,-1 8-584,-1 5-2919,27-4-274,-10 9 4979,22-8 0,-40 16 0,-7-1 0</inkml:trace>
</inkml:ink>
</file>

<file path=xl/ink/ink1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33"/>
    </inkml:context>
    <inkml:brush xml:id="br0">
      <inkml:brushProperty name="width" value="0.08571" units="cm"/>
      <inkml:brushProperty name="height" value="0.08571" units="cm"/>
      <inkml:brushProperty name="color" value="#E71224"/>
    </inkml:brush>
  </inkml:definitions>
  <inkml:trace contextRef="#ctx0" brushRef="#br0">594 23 18688,'0'-13'3625,"0"3"-2779,0 10 705,0 0-896,-89 10-167,53 3-362,-16-3 0,3 4-59,29 11-61,10 3 44,6 5 101,9 9 73,10 7 107,6 7 105,8 8 1,-6 5-50,-6 3 90,-7 1-477,-7-1 0,-16-3 0,-10-3 0,-17-7 0,-10-5 0,-3-9 0,-2-10 0,5-10 0,4-7 0,7-11-214,1-2-576,14-5-856,4 0-1536,15 0-324,11 0-2476,10 0 5982,13-2 0,-9 2 0,-3-2 0</inkml:trace>
</inkml:ink>
</file>

<file path=xl/ink/ink1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34"/>
    </inkml:context>
    <inkml:brush xml:id="br0">
      <inkml:brushProperty name="width" value="0.08571" units="cm"/>
      <inkml:brushProperty name="height" value="0.08571" units="cm"/>
      <inkml:brushProperty name="color" value="#E71224"/>
    </inkml:brush>
  </inkml:definitions>
  <inkml:trace contextRef="#ctx0" brushRef="#br0">492 32 21338,'-56'-26'2509,"-1"20"-1579,18 44-56,-10 26-471,22-23 1,1 4-343,-3 9 1,1 4 232,0 4 0,1 3-446,1 6 0,3 1 365,1 0 1,4 0-214,4-1 0,4 0 0,2-3 0,4-2 0,4-5 0,5-3 0,6-5 0,4-2 151,29 35-151,21-15 0,5-16 0,7-14 0,-3-11 0,-4-11 0,-8-9-735,-4-6-1292,-6-4-1640,15-22-1755,-4-6 5422,10-25 0,-35 24 0,-10 4 0</inkml:trace>
</inkml:ink>
</file>

<file path=xl/ink/ink1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35"/>
    </inkml:context>
    <inkml:brush xml:id="br0">
      <inkml:brushProperty name="width" value="0.08571" units="cm"/>
      <inkml:brushProperty name="height" value="0.08571" units="cm"/>
      <inkml:brushProperty name="color" value="#E71224"/>
    </inkml:brush>
  </inkml:definitions>
  <inkml:trace contextRef="#ctx0" brushRef="#br0">257 1 21360,'-4'18'3165,"9"18"-2173,15 37-135,6 21-1100,-13-40 1,-2 1 566,0 4 1,-2 1-90,-2 1 1,-2 0 24,-1 0 1,-2-1-261,0-1 0,-2-1 0,-5-4 0,-2-1 0,-1-1 0,-3-2 0,-26 40 0,-7-3 0,-6-10 0,-1-8 366,4-12-366,7-16 188,10-9-188,10-14-1049,8-6-883,8-7-992,2-4-1429,7-10 4353,9-17 0,-6 11 0,5-8 0</inkml:trace>
</inkml:ink>
</file>

<file path=xl/ink/ink1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36"/>
    </inkml:context>
    <inkml:brush xml:id="br0">
      <inkml:brushProperty name="width" value="0.04286" units="cm"/>
      <inkml:brushProperty name="height" value="0.04286" units="cm"/>
    </inkml:brush>
  </inkml:definitions>
  <inkml:trace contextRef="#ctx0" brushRef="#br0">864 7 17473,'2'-4'1838,"0"1"-1340,-2 3 1462,0 0-744,1 26-225,-5 7-156,-4 30-168,-14 8-91,-8 9-77,-15 8-617,19-43 0,-3 1 221,-5 1 1,-2 1-15,-4-2 1,-1 0-23,-2-1 1,-1-1-15,0-4 0,0-1-22,2-5 0,1-2 36,-32 19-67,12-15-28,11-17-157,11-10-73,9-10 90,7-15-11,11-8 762,4-17-588,10-2 5,16-6 0,14 2 0,21 0 0,12 4 0,9 4 0,4 7 0,-2 8 5,-4 8 63,-5 8 122,-8 5 112,-7 9 62,-11 9 6,-6 12-68,-8 9-65,-5 5-237,-7-2 0,-4 1 0,-2-8 0,-4-2 0,0-7 0,-1-4 0,0-3 0,3-5 0,-2-2 0,1-3 0,1-3-578,0-2-1270,2-1-2062,5 0-397,15-10-3927,4-7 8234,11-12 0,-21 10 0,-5 4 0</inkml:trace>
  <inkml:trace contextRef="#ctx0" brushRef="#br0" timeOffset="1">1673 294 20677,'0'-1'3439,"0"-1"-1316,0 2-1686,94 18-39,-47-11-281,14 4 1,1 0 39,-10-4-90,-5-2-34,-8 1-33,-9-2-106,-12 2-432,-3-2-766,-8 1-1318,-2-1-985,-4 6-2683,-11 1 6290,-6 4 0,2-8 0,1-1 0</inkml:trace>
  <inkml:trace contextRef="#ctx0" brushRef="#br0" timeOffset="2">1824 609 19445,'1'7'4234,"1"-1"-3629,-2-6-190,89 3-96,-43-2-247,12 0 1,0 1-73,-10-2-162,-7 0-768,-6 0-1126,-12 0-1142,-3 0-3220,-10 1 6418,-3 2 0,-4 0 0,-3 0 0</inkml:trace>
</inkml:ink>
</file>

<file path=xl/ink/ink1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39"/>
    </inkml:context>
    <inkml:brush xml:id="br0">
      <inkml:brushProperty name="width" value="0.08571" units="cm"/>
      <inkml:brushProperty name="height" value="0.08571" units="cm"/>
      <inkml:brushProperty name="color" value="#F6630D"/>
    </inkml:brush>
  </inkml:definitions>
  <inkml:trace contextRef="#ctx0" brushRef="#br0">769 11 14146,'0'-6'4408,"0"2"-980,0 4-2363,-18 10-158,6 8-123,-16 15-50,8 9-62,-5 11-95,-7 9-96,-5 9-128,-11 7-387,-3 3 269,-6 1-50,-1-5-17,2-5-51,1-12-66,7-7 0,1-14-51,7-8-90,2-12-112,7-9-100,5-6-118,7-8-79,6-9 405,6-9-332,4-10 297,3-2 129,14 1 0,5 4 0,20 6 17,31 6 17,-13 8 218,20 5 140,-27 19 112,-3 9 61,-5 20 176,7 41-741,-18-19 0,6 24 0,-20-36 0,-1-7 0,-4-14 0,-2-6 0,-2-13 0,-1-5 0,-2-7-3109,6-4-1742,-2-18 4851,6-25 0,-8 17 0,-1-9 0</inkml:trace>
</inkml:ink>
</file>

<file path=xl/ink/ink1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40"/>
    </inkml:context>
    <inkml:brush xml:id="br0">
      <inkml:brushProperty name="width" value="0.08571" units="cm"/>
      <inkml:brushProperty name="height" value="0.08571" units="cm"/>
      <inkml:brushProperty name="color" value="#008C3A"/>
    </inkml:brush>
  </inkml:definitions>
  <inkml:trace contextRef="#ctx0" brushRef="#br0">2669 1894 19423,'-13'-7'2240,"2"1"-1495,11 6 857,0 0-1059,-12-14-106,9 3-56,-3-17-28,26-4 5,16-17-72,23-19-516,-22 27 1,1-3 316,6-5 0,1-1-12,3-4 1,1-1-18,-1-3 1,1-1-20,0-1 1,0-2-24,-2 0 1,-2 0 0,0-1 0,-2 1-14,-1 2 0,-1 1 19,-2 1 0,-1 2-19,-2 4 0,1 1 14,-4 2 0,0 3-17,-1 2 0,0 1-131,-1 1 0,-1 2 137,28-35 28,-3 4 22,-9 12 22,-9 11 79,-10 19 72,-10 13 264,-6 44-167,-5 53-326,-4-6 0,-1 10-592,0-15 1,-1 5-1,1 1 592,-1 9 0,0 3 0,0-2 0,0-4 0,0-1 0,0-3-441,0 25 0,0-6 441,0-22 0,0-6-94,0 31 94,1-18 0,4-7 0,4-2 0,1-9 0,0-14 0,-3-18 2109,-2-17-3398,-2-13-1656,-1-20-2539,-3-15 5520,-27-30 1,18 29-1,-17-5 1</inkml:trace>
  <inkml:trace contextRef="#ctx0" brushRef="#br0" timeOffset="1">1131 3608 21506,'-48'-16'1003,"24"-17"-835,75-42-875,-18 30 0,2-2 765,6-8 1,3-2 50,3-3 1,1-1-419,3-5 1,2 0 428,2 0 1,2 0 30,-1 0 1,2 1-10,1 2 1,1 2 2,-2 5 1,1 3 5,-4 5 1,1 4 125,-5 7 0,0 4-14,35-15 23,-16 24 84,-17 13 352,-18 40-61,-16 36-362,-13-17 1,-3 6 26,-1 14 1,-2 3-327,-3 3 0,0-1 0,0-3 0,0 0 0,-2 1 0,0 0 0,2 8 0,0-2 0,1-23 0,1-1 0,2 7 0,1-6 1018,7-7-1018,5-18-8,9-15-5592,48-48-668,-8-8 6220,-11 3 1,-3 0 0,-6-2 0,-10 10-1</inkml:trace>
  <inkml:trace contextRef="#ctx0" brushRef="#br0" timeOffset="2">3304 3421 17109,'0'13'3624,"0"-2"-2874,0-11 1441,0 0-1934,51-60-72,-10 4-129,3-2 0,2-4-378,-10 7 1,-2 0 399,2-4 1,-2-2-4,1-2 1,-2 0-20,-1 0 0,-1 1-6,-1 2 1,-1 0-181,-1 4 1,0 1 196,0 6 0,2 2-8,-2 4 0,1 3 2,31-27-21,3 12-6,-3 13 84,-3 12 268,-6 15 185,-10 12 331,-9 48 392,-16 53-1644,-9-17 1,-5 16 349,-5-17 0,-4 11 0,0 3 0,0-7-255,2 1 1,1-5-1,-2 4 255,-1-7 0,-2 4 0,1-2 0,1-12 0,1 3 0,2-10 38,-1 24-38,5-19 0,2-4-80,4-29-1313,6-2-2993,9-48 4791,7-41 1,-11 25-1,-1-21 1</inkml:trace>
  <inkml:trace contextRef="#ctx0" brushRef="#br0" timeOffset="3">239 5243 17893,'-60'12'1299,"1"0"1,-35 7-505,80-19-162,8-3-374,2-8-131,3-12 12,7-19 40,13-20 27,21-21-520,-10 33 1,4-3 365,6-7 0,2-1-36,7-5 0,2-1-816,1-3 0,1-1 824,2 1 1,0 0-10,-3 1 1,0 2-279,-3 4 0,-1 2 371,-5 5 1,-1 3-37,-6 8 1,-2 3 357,20-23 607,-18 22-404,-15 21 1494,-12 11-1803,-6 16 947,-3 20-836,0 19-10,0 27-28,0 14-40,0 8-235,3-28 1,1 1-124,6 29 0,-3-37 0,1-2 0,6 4 301,0-3-301,-4-25-584,1-6-508,-4-21-600,1-4-1119,5-10-1312,14-20-3242,5-10 7365,8-13 0,-17 23 0,-7 10 0</inkml:trace>
  <inkml:trace contextRef="#ctx0" brushRef="#br0" timeOffset="4">2578 4088 27646,'8'45'-1,"0"41"366,-3 0-365,-3-5 0,-2-4 0,0 18 0,0-25 0,3 11 0,2-35 0,4-14-611,3-9-1108,3-13-1787,19-15 3671,32-46 0,-27 29 0,12-25 0</inkml:trace>
  <inkml:trace contextRef="#ctx0" brushRef="#br0" timeOffset="5">4156 5146 16174,'0'-13'3518,"0"2"-2511,0 11-55,0-95-55,4 36-786,-1-12 0,3-4 432,12-15-350,-7 41 0,1-1-25,2 0 0,2-1 11,0 2 1,0 0 200,19-44-138,0 13-40,-2 9 10,-3 15 169,-3 8-84,-3 13 27,-3 6-55,-5 11-90,-2 5 477,1 8 114,-3 6-405,5 17-365,0 15 0,11 53 0,-15-40 0</inkml:trace>
</inkml:ink>
</file>

<file path=xl/ink/ink1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46"/>
    </inkml:context>
    <inkml:brush xml:id="br0">
      <inkml:brushProperty name="width" value="0.08571" units="cm"/>
      <inkml:brushProperty name="height" value="0.08571" units="cm"/>
      <inkml:brushProperty name="color" value="#E71224"/>
    </inkml:brush>
  </inkml:definitions>
  <inkml:trace contextRef="#ctx0" brushRef="#br0">916 237 23663,'-7'-56'1008,"1"1"0,-16-37-515,-22 75-45,-12 6-123,-17 6-12,-12 11-905,-11 18 740,44-4 1,2 4-7,-2 9 1,1 4-23,2 7 1,3 3 28,2 3 0,4 4-149,4 3 0,5 3 0,6 0 0,6 1 0,5-2 0,5 1 0,2-2 0,5-1 0,9-5 0,4-1 0,19 42 0,28-18 0,17-14 0,17-23 0,-40-25 0,2-6 0,3-7 0,1-8 0,2-6 0,0-6 0,-1-9 0,-1-5 0,-3-7 0,-3-4 0,-5-1 0,-5-4 0,-7 1 0,-6-2 0,-9 3 0,-6-1 0,-4-45 0,-39 9 0,-21 8 0,13 44 0,-7 5 0,-25 1 0,-4 6 0,19 8 0,0 3 0,-15 1 0,2 5 286,-10 14-286,17 5 0,15 10 146,15 2-146,13 1-343,9 1-1387,16 4-1000,22-1-1325,51-7 389,-30-16 0,2-2 3589,19-4 1,-2-2-1,4-1 1,-13 0-1</inkml:trace>
</inkml:ink>
</file>

<file path=xl/ink/ink1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47"/>
    </inkml:context>
    <inkml:brush xml:id="br0">
      <inkml:brushProperty name="width" value="0.08571" units="cm"/>
      <inkml:brushProperty name="height" value="0.08571" units="cm"/>
      <inkml:brushProperty name="color" value="#E71224"/>
    </inkml:brush>
  </inkml:definitions>
  <inkml:trace contextRef="#ctx0" brushRef="#br0">380 1 26519,'-69'26'717,"1"0"0,2 8 1,11 9-718,26 3 0,9 6-673,-2 11 0,4 5 673,5 0 0,4 2 0,2-1 0,3 0 0,6 1 0,3-2 0,3-9 0,3-3-33,4-4 0,4-4 33,22 29 0,5-25 334,-1-22-334,2-16 0,1-23 0,1-22 0,-2-27 0,-8-24 0,-24 34 0,-4-2-96,-3-1 1,-4 0 95,-8-1 0,-7 2 0,-23-44 0,8 51 0,-6 2 0,-38-26 0,2 16 0,8 16 655,16 13-655,14 11 401,17 6-1567,7 3-637,15 2-774,14 0 40,19 0-2488,37 5 5025,-16-1 0,-1 0 0,10 3 0,13 0 0</inkml:trace>
</inkml:ink>
</file>

<file path=xl/ink/ink18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48"/>
    </inkml:context>
    <inkml:brush xml:id="br0">
      <inkml:brushProperty name="width" value="0.08571" units="cm"/>
      <inkml:brushProperty name="height" value="0.08571" units="cm"/>
      <inkml:brushProperty name="color" value="#E71224"/>
    </inkml:brush>
  </inkml:definitions>
  <inkml:trace contextRef="#ctx0" brushRef="#br0">396 13 26502,'-65'-6'610,"0"1"1,6 3 0,10 10-466,13 31-139,18 20 50,9 11-45,27 9-5,10 1-389,22-1 433,6-7 7,-2-7-57,-10-7 96,-17-4-96,-13-3 0,-30 1 0,-19-1-3807,-46-22 1,-6-13-4393,39-12 8199,-21-5 0,20-9 0,70-18 0,-2 6 0</inkml:trace>
</inkml:ink>
</file>

<file path=xl/ink/ink18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49"/>
    </inkml:context>
    <inkml:brush xml:id="br0">
      <inkml:brushProperty name="width" value="0.08571" units="cm"/>
      <inkml:brushProperty name="height" value="0.08571" units="cm"/>
      <inkml:brushProperty name="color" value="#E71224"/>
    </inkml:brush>
  </inkml:definitions>
  <inkml:trace contextRef="#ctx0" brushRef="#br0">520 1 21255,'-51'57'618,"0"0"1,0-1-1,2 0 1,2 0-1,5-1-198,2 11 0,6 1-427,0 3 1,3 1 291,3 3 1,5 1-42,7-2 1,5 0-245,2-2 0,6 0 0,12-3 0,6-2 0,3-5 0,4-3 0,10-4 0,4-3 0,3-5 0,2-5 0,0-5 0,2-3 0,1-6 0,1-4-184,45 8-1490,5-16-253,-35-18 0,4-9 1841,28-18 1,-3-4 0,-37 16-1,-3 0 1,11-12 0,-1 1 0</inkml:trace>
</inkml:ink>
</file>

<file path=xl/ink/ink18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50"/>
    </inkml:context>
    <inkml:brush xml:id="br0">
      <inkml:brushProperty name="width" value="0.08571" units="cm"/>
      <inkml:brushProperty name="height" value="0.08571" units="cm"/>
      <inkml:brushProperty name="color" value="#E71224"/>
    </inkml:brush>
  </inkml:definitions>
  <inkml:trace contextRef="#ctx0" brushRef="#br0">138 0 25012,'39'54'812,"1"0"0,0-1 0,15 29 1,-13 0-608,-31-15 0,-8 2-1459,2 6 1,-3 0 1253,-5 0 0,-3 0 0,-2 0 0,-4-2-59,-5-2 0,-3-3 59,-3-2 0,-3-1 0,-2-4 0,-1-2 0,1-4 0,0-3 237,2-4 1,0-2-238,-16 28 0,12-19 0,15-22-1015,8-15-695,7-12-2883,15-25-5238,3-11 8990,14-23 0,-14 22 0,-4 5 0</inkml:trace>
</inkml:ink>
</file>

<file path=xl/ink/ink18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51"/>
    </inkml:context>
    <inkml:brush xml:id="br0">
      <inkml:brushProperty name="width" value="0.04286" units="cm"/>
      <inkml:brushProperty name="height" value="0.04286" units="cm"/>
    </inkml:brush>
  </inkml:definitions>
  <inkml:trace contextRef="#ctx0" brushRef="#br0">789 1 22010,'-17'16'2661,"-2"11"-2017,6 21-56,-9 13-134,-8 6-73,-11 5-515,-13 3 370,-11-1-161,28-38 1,-2 0-26,-1-1 1,0-2-18,-1-2 1,0-1 27,-35 22-27,10-12 70,13-15-199,15-12-95,10-9-73,11-11-57,9-13 186,5-15 33,10-14 12,11-7 369,15 2-280,11 7 0,7 9 6,7 11 5,6 9 28,9 10 12,5 3 83,4 7 101,0 14 169,-3 12 10,-7 21-11,-10 9-61,-12 5-156,-3 21-186,-20-26 0,-1 7 0,-18-34 0,-3-11 0,-4-9 0,1-6 0,-2-4 0,3-1 0,-1 0 0,3 0-444,1 0-1437,3-7-2298,16-20 4179,24-36 0,-20 26 0,10-12 0</inkml:trace>
  <inkml:trace contextRef="#ctx0" brushRef="#br0" timeOffset="1">1254 252 17288,'0'-8'3193,"0"2"-2314,0 6-32,0 0-187,79-12-167,-34 6-286,8-1 1,1-1 66,-2 3-78,-10 1-78,-7 3-79,-12 1-39,-8 0-56,-8 0-627,-4 0-1077,-3 0-972,0 3-1901,-6 14-335,-9 6 4968,-9 16 0,7-19 0,2-2 0</inkml:trace>
  <inkml:trace contextRef="#ctx0" brushRef="#br0" timeOffset="2">1368 546 15580,'7'0'5433,"-1"0"-4431,-6 0-4,0 0-774,92 0-174,-54 0-50,17 0 0,-1 0-218,-24 0-566,-5 0-303,-2 0-201,-2 0-1350,-1 0-1569,-2 0 4207,-3 0 0,-6 0 0,-5 0 0</inkml:trace>
</inkml:ink>
</file>

<file path=xl/ink/ink18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54"/>
    </inkml:context>
    <inkml:brush xml:id="br0">
      <inkml:brushProperty name="width" value="0.08571" units="cm"/>
      <inkml:brushProperty name="height" value="0.08571" units="cm"/>
      <inkml:brushProperty name="color" value="#F6630D"/>
    </inkml:brush>
  </inkml:definitions>
  <inkml:trace contextRef="#ctx0" brushRef="#br0">696 0 22352,'-3'52'966,"1"1"0,-5 39-355,2-43-34,-5 1 22,-1 3 12,-6 6-96,-5 3-95,-3 4-84,-4 3-79,-2 1-77,-3-4-29,1-3-21,-4-9-130,1-4 0,-5-10 0,-4-5 0,-2-10-91,-1-8-77,1-9-106,5-5-23,5-9 106,7-7 7,7-11 4,6-5-27,7-5-6,5 0 107,4-3 39,15-13 61,1 13 1,12-7 5,-2 21 0,2 3-6,2 7 6,5 3 34,2 5 66,7 3 147,1 8 447,25 30-330,-18 1 192,14 25-556,-25-12 0,-4-2 0,-5-1 0,-5-3 0,-5-4 0,-1 4 0,-8-15 0,1 1 0,-8-16 0,0-4 0,-2-1 0,1 0 0,1 2 0,-2-2 0,2 3-1340,3-5-1880,-4-2-1810,3-2-4801,-6-8 9562,-1-3 0,0 1 1,0 0-1</inkml:trace>
</inkml:ink>
</file>

<file path=xl/ink/ink18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55"/>
    </inkml:context>
    <inkml:brush xml:id="br0">
      <inkml:brushProperty name="width" value="0.04286" units="cm"/>
      <inkml:brushProperty name="height" value="0.04286" units="cm"/>
    </inkml:brush>
  </inkml:definitions>
  <inkml:trace contextRef="#ctx0" brushRef="#br0">626 0 20935,'0'52'3125,"0"11"-2565,0 22-84,0 11-10,0 3-805,0-1 675,-13-7-95,-8-5-106,-22-7-40,-11-7 11,-10-8-55,-6-12 16,-1-14-23,2-14 187,7-13-276,9-11 90,9-19-213,13-9 117,11-17 51,10-1 360,26-12-292,11 20 10,25 0-11,5 25 90,5 8 11,-1 4 101,-5 11 0,-5 6 16,-8 14 1,-6 4-90,-6 0-38,-4-3-158,-4-5 0,-2-6 0,-5-4 0,-1-4-41,0-1-838,11 2-314,-1-5-1686,12 0-711,10-6 3590,28-20 0,-33 13 0,9-13 0</inkml:trace>
  <inkml:trace contextRef="#ctx0" brushRef="#br0" timeOffset="1">1214 502 20918,'10'-6'3058,"-3"1"-2335,-7 5-203,98 6-217,-47 5-219,13-4 0,-1 3-16,-13 11-68,-8 1-320,-11 0-655,-7 1-1758,-10-1-1412,-6 5-5030,-10-3 9175,-12 1 0,6-13 0,-5-3 0</inkml:trace>
  <inkml:trace contextRef="#ctx0" brushRef="#br0" timeOffset="2">1378 852 18168,'0'2'3293,"0"0"-1735,0-2-942,76-11-264,-41 9-262,58-9-90,-64 11-790,-6 0-1036,-8 0-1350,0 6-5290,-3 2 8466,-1 7 0,-4-8 0,-2 1 0</inkml:trace>
</inkml:ink>
</file>

<file path=xl/ink/ink19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58"/>
    </inkml:context>
    <inkml:brush xml:id="br0">
      <inkml:brushProperty name="width" value="0.08571" units="cm"/>
      <inkml:brushProperty name="height" value="0.08571" units="cm"/>
      <inkml:brushProperty name="color" value="#F6630D"/>
    </inkml:brush>
  </inkml:definitions>
  <inkml:trace contextRef="#ctx0" brushRef="#br0">683 32 13631,'1'-13'3198,"1"3"-2257,-2 10 997,0 0-1305,0-4-275,0 2 102,0-1 228,-2 13 316,-2 8-108,-6 20-84,-9 19-146,-7 17-195,-10 15-292,15-42 0,-1 0-11,-2 0 0,-2 0-390,-2-1 0,-1 0 320,-1-4 0,-2 0-23,-1-2 1,-1-2-20,-33 29 34,1-12-46,8-11-44,11-17-33,10-12-281,17-9-145,9-14 833,8-12-419,9-11 37,13-14 3,15 1-51,40-10 50,-13 24 12,16 2 44,-32 23 314,-5 14-45,-8 10 85,-2 16 16,-4 11 358,7 34-379,-9-21-399,1 16 0,-11-34 0,-3-10 0,-2-10 0,-3-7 0,-1-7-113,-1-4-907,0-1-5096,12-11 6116,5-28 0,-4 20 0,-2-17 0</inkml:trace>
</inkml:ink>
</file>

<file path=xl/ink/ink19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59"/>
    </inkml:context>
    <inkml:brush xml:id="br0">
      <inkml:brushProperty name="width" value="0.08571" units="cm"/>
      <inkml:brushProperty name="height" value="0.08571" units="cm"/>
      <inkml:brushProperty name="color" value="#E71224"/>
    </inkml:brush>
  </inkml:definitions>
  <inkml:trace contextRef="#ctx0" brushRef="#br0">8975 421 22912,'34'77'1116,"0"0"1,-1 2 0,-1-2-639,-7-11 1,-2-1-1369,-1 5 0,-2 2 1229,-3 0 0,-3 0-339,-4 1 0,-3-1-17,-2-2 0,-2 0 17,-7-2 0,-3 0 0,-3-2 0,-4-1 0,-5-3 0,-5-2 0,-3-2 0,-2-2 125,-1-5 1,-2-2-126,2-6 0,1-2 0,-24 27 0,12-16 0,11-17-192,14-13-291,8-13-4407,7-26-4941,2-18 9809,6-25 0,-4 23 1,3 6-1</inkml:trace>
  <inkml:trace contextRef="#ctx0" brushRef="#br0" timeOffset="1">371 1360 19804,'36'-65'634,"0"-1"1,-1 5-1,5 9 146,41 2-671,10 12 266,-40 25 1,2 3-43,3 2 0,-1 5 11,3 12 1,0 6-20,0 3 0,-2 6-96,-1 12 1,-4 7-31,-3 3 0,-4 5-290,-5 3 0,-5 3 236,-6 1 1,-5 2 5,-8 1 0,-5 1 25,-5-1 1,-7 1-26,-10 1 0,-8-1-30,-7 1 0,-8-3-393,-11 2 1,-7-2 271,-6-3 0,-6-3-723,-6-2 0,-3-4 723,-2-5 0,-3-5 0,1-7 0,-2-5 0,2-9 0,1-4 0,5-3 0,1-7-66,6-11 1,3-8 65,6 0 0,5-8 0,6-9 0,7-8 0,6-2 0,7-4 0,8-3 0,6-2 0,3-2 0,7 0 0,11 0 0,6 0 0,3 1 0,5 2 0,8 1 0,4 4 0,2 4 0,1 4 235,36-27-1221,-5 19-727,-3 17-1777,14 15 3490,-21 10 0,-1 2 0,7 2 0,12 0 0</inkml:trace>
  <inkml:trace contextRef="#ctx0" brushRef="#br0" timeOffset="2">2299 1317 22677,'13'-35'1406,"3"1"-970,2 10-60,4-2-40,2-2-5,2 3 44,5 1-56,5 6 11,10 7 74,7 7-1,8 25-17,2 18-61,-1 30-185,-34-25 0,-4 3 3,-3 3 1,-4 4-144,-5 1 0,-4 2 0,-1 2 0,-5 0-200,-9 0 1,-5-2 199,-4 1 0,-5-2 0,-10-1 0,-6-2-565,-5-2 1,-5-2 564,-3-3 0,-3-4 0,-1-3 0,0-4-204,0-6 0,1-4 204,4-7 0,1-3 0,-36 1 0,15-23 0,15-22 0,11-20 0,13-18 0,11-4 0,9 1 337,7 8-337,12-13 0,4 25-192,12-9-530,3 24 598,6 5-1528,3 0-4571,45-7 661,-16 12 5658,-16 9 0,-3 2 0,-8 5 0,-11 3 0</inkml:trace>
  <inkml:trace contextRef="#ctx0" brushRef="#br0" timeOffset="3">3959 1016 22985,'-84'11'776,"-1"0"1,6-1 0,9 6-239,-2 28-236,11 1-173,20 0 11,19 0-11,13 2-28,27 3 184,12 5-66,23 5-18,9 5-371,1 3 433,-8 3 45,-9 0 45,-19 0-81,-12 0-272,-21-1 0,-23 0 0,-21-1 0,-21-5-566,-10-6 566,1-9 0,7-11 0,12-10 0,13-11 268,14-7-2021,11-7-1400,12-1-499,5-14-2935,14-3 6587,4-15 0,-2 14 0,1 2 0</inkml:trace>
  <inkml:trace contextRef="#ctx0" brushRef="#br0" timeOffset="4">4919 672 22638,'-72'52'1146,"-1"0"0,2 11 1,11 9-660,22 11 0,10 8-1073,7-24 0,1 2 1,3 0 769,4 2 1,1-1 0,3-1-14,-3 20 1,4-4-172,6-15 0,4-4 216,7-12 1,3-3-217,23 41 0,-7-46 0,5-2 0,2-1 0,4-3 0,3-3 0,4-4 0,0-5 0,2-4 0,0-5 0,1-5-231,44 6-469,-8-12-879,-10-5-1227,-9-6-633,5-23-5974,-6-7 9413,11-23 0,-39 26 0,-6 4 0</inkml:trace>
  <inkml:trace contextRef="#ctx0" brushRef="#br0" timeOffset="5">259 331 21556,'-9'-4'2566,"1"0"-1855,8 3-44,0-2-129,0 2-152,0-1 359,0 0-297,6 2-140,12 0-28,12 0-56,16 0 18,8 0-242,9 2 0,8-2 0,4 3 0,5-1 0,3 0 0,2-1 0,3-1-378,3 0 378,2 0 0,2-1 0,-3-6 0,-1 0 0,-7-5 0,-29 7 0,1 0 0,23-2 0,22 1 0,-33 3 0,1-1 0,3 3 0,0-2-24,2 2 24,0 0 0,2 1 0,1 0 0,3 0 0,-1 0 0,3 0 0,-2 0 0,-1 0 0,-2 0 0,-24 0 0,0 0 0,25 0 0,23 0 0,-36 1 0,1 4 0,-2 1 0,-1 0 0,0 1 0,-4-5 0,-1 1 0,20-3 0,-19 0 0,14 0 0,-25 0 0,-1 0 0,-2 0 0,0-2 0,1 2 376,0-2-376,1 1 26,24-1-26,-18-1 0,17-1 0,-23 3 0,-1-1 0,2 2 0,-2 0 0,1 0 0,2 0 0,1 0 0,2 0 0,1 0 0,1 0 0,0 0 0,1 0 0,0 0 0,2 0 0,0-1 0,0 0 0,24 0 0,-19 1 0,20-2 0,-24 2 0,1-3 0,1 0 0,2-3 0,1-2 0,30-6 0,-23 2 0,22-5 0,-34 6 0,1 0 0,-5 2 0,2 1 0,-2 3 0,1 2 0,-1 1 0,24 2 0,-17 0 0,19-1 0,-26 0 0,4-2 0,-2 1 0,0-1 0,0-2 0,-2 0 0,1-2 0,25-4 0,-18 3 0,20-3 0,-23 5 0,-3-1 0,3 2 0,-4 1 0,1 1 0,25 2 0,-17-4 0,23 1 0,-24-4 0,2 3 0,-1-5 0,0 1 0,-1 1 0,24-3 0,-23 5 0,16 0 0,-30 4 0,-3 2 0,-6 0 0,-2 0 0,-5 0 0,-4 0 0,-3 0 0,0 0 0,-1 3 0,1-1 0,2 5 0,0-4 0,1 1 0,-1-1 0,-2-3 0,-3 1 0,-3-1 0,-4 0 0,1 0 0,-4 0 0,1 0 0,-2 0 0,1 2 0,3-2 0,2 2 0,-1-2 0,7 0 0,-11 0 0,3 0 0,-11 0 0,-3 0 0,0 0 0,-3 0 0,3 0 0,-2 1-4303,0 0-2631,-11 0 6934,-5-1 0,1 0 0,2 0 0</inkml:trace>
</inkml:ink>
</file>

<file path=xl/ink/ink19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65"/>
    </inkml:context>
    <inkml:brush xml:id="br0">
      <inkml:brushProperty name="width" value="0.2" units="cm"/>
      <inkml:brushProperty name="height" value="0.4" units="cm"/>
      <inkml:brushProperty name="color" value="#FF40FF"/>
      <inkml:brushProperty name="tip" value="rectangle"/>
      <inkml:brushProperty name="rasterOp" value="maskPen"/>
    </inkml:brush>
  </inkml:definitions>
  <inkml:trace contextRef="#ctx0" brushRef="#br0">197 349 15217,'0'90'327,"0"1"1,-1-3 0,2-4 163,-1-19 1,1 0-1,3 14 1,1 4-165,-1-16 1,0 2 0,1 2-1,1 8 1,1 1 0,-2 1-1,0 3 1,-1 2 0,0-1-1,-1-1 1,0-1 0,-1 0-1,-1-6 1,-1 0 0,0-1-1,0-2 1,-1-1 0,1-1-1,-2-2 1,0-2 0,-1 0-1,0 1 1,0-1 0,-1-1 163,-3 27 1,0-2-1,0-9 1,-1-4-1,3-12 1,0-4-1,0-8 1,2-3 491,-2 44 0,2 3-564,1-48 1,2 0-420,-2 49 0,2-10 0,0-15 0,2-13 0,1-11 0,4-6 0,0-3 0,2-4 0,0-1 0,1-5 0,0-5 0,0-7 0,2-5 0,2-5 0,26 1 0,0-4 0,29 4 0,-1-3 0,16 0 0,-36-4 0,4 0 0,11 0 0,4-1 0,14 1 0,13 0 0,-24-3 0,9 0 0,6 0 0,0-1 0,-4 1 0,4 0 0,-3-1 0,1 1 0,5 0 0,6-1 0,6 0 0,3 0 0,-2 0 0,-8 0 0,-6 0 0,-4 0 0,-3 0 0,1 0 0,-2 0 0,0 0 0,0 0 0,-1 0 0,22-1 0,-2-1 0,0 0 0,-1 0 0,-1 0 0,0-1 0,0-1 0,0 0 0,-1-1 0,-1 0 0,-1-1 0,0 0 0,-1 0 0,0 0 0,-1 0 0,-1-1 0,-1 1 0,0 0 0,-2 0 0,0 0 0,-1 0 0,0 0 0,-1 0 0,0 1 0,-1 0 0,-1 1 0,1-1 0,-2 1 0,1-1 0,-1 0 0,-1 1 0,1 1 0,-1 0 0,-2-1 0,1 1 0,-2 0 0,1 0 0,-1 0 0,-1 0 0,-3 1 0,0 1 0,2-1 0,21 0 0,4 0 0,-6 0 0,6 0 0,-2 0 0,-21 1 0,3 0 0,-10 0 0,-9 0 0,-6 0 0,-2 1 0,1 0 0,1 0 0,1 0 0,6 0 0,1 0 0,-1 0 0,3 2 0,23 4 0,-1 3 0,-24-3 0,-1 2 0,16 4 0,-2 2 0,21 6 0,0-1 0,-3 0 0,2-3 0,-1 0 0,-4-5 0,-5-3 0,-34-6 0,-1-1 0,19 1 0,10-2 0,-40 0 0,-5 0 0,-3 0 0,-3 0 0,0 0 0,3 0 0,1 0 0,3 0 0,-2 0 0,0 0 0,-3 0 0,-4 0 0,-1 0 0,-5 1 0,-4 1 0,0 0 0,0 2 0,-2-1 0,0 3 0,-1-1 0,-1 2 0,2-1 0,3 0 0,-4 0 0,3-2 0,-6-1 0,0 0 0,-3-3 0,0 2 0,4-23 0,-4-8 0,2-32 0,-2-14 0,-5 22 0,2-4 0,1-14 0,0-4-7,2-19 1,0-4-89,-2 24 0,1-1 0,0-2 22,-1-3 0,1-1 0,0 0 11,1 2 1,1 0-1,0 2 19,-1 4 0,0 2 1,0 1-12,4-25 1,0 3 22,-1 13 1,-2 1 30,0 1 0,-2 0-17,0 3 0,-1-6 17,-1-11 0,-2-9 0,0 3 2,-1 19 0,0 3 0,0-4-2,-1 4 0,-1-4 0,1 0 0,-1 7-37,0-25 1,1 8 2,-1 17 1,1 4 30,0 11 0,0 4 3,6-37 50,-3 10-30,2 22 0,0-1-15,3-27 0,-3 32 1,-1 2 0,2-11 56,0 8-23,-2 5 28,2 5-17,-4 8-44,0 4 28,-2 6-29,1 5-5,-2 4 6,1 4-1,-1 3 46,2 1 16,0-2 28,1 3-44,-1-2-12,-1 1-6,-8-2-27,-5 2 5,-9 0-5,-8 2 44,-10 1-50,-11-3 6,-15 5-1,-12-3 7,-14 6-7,-9-1-5,48 3 0,1 0 0,-2 0 0,1 0 0,-47 0 0,3 0 6,2 0 61,1 3-5,-6 2-37,47 0 0,0 0 20,-3 1 0,-1 0-8,-2 1 0,-1 1-37,-1-1 0,-1 1 0,0 0 0,-4 1 0,-26 2 0,-2-1 0,22-2 0,-1-1 0,-20 1 0,2-2 0,26-2 0,4-1 0,0-2 0,1-1 0,2 1 0,0 0 0,2-1 0,1 0 0,3 0 0,-2 0 0,-17 0 0,-2 1 0,17 1 0,-1 0 0,-16 0 0,1 1 0,16 0 0,2 1 0,0-2 0,-1 1 0,-2 0 0,0 0 0,2-2 0,0 0 0,-1 2 0,1-1 0,2-2 0,0 0 0,1 2 0,0-1 0,-50 0 0,3 2 0,-2-3 0,-1 3 0,49-2 0,-1 0 0,-3 0 0,0 1 0,-3-1 0,0 0 0,-3 1 0,0-1 0,0-1 0,-3 0 0,-30 1 0,-1 0-18,23-1 1,-1 1 17,-22 1 0,2 0 17,29 0 1,2 1-18,1 1 0,1 0 0,2 0 0,-1 0-23,-21 4 0,0 0 6,20-2 0,0 0 14,-18 1 0,2 0 0,21-2 1,3-1-1,-3-1 0,-1 0 0,0 0 1,-1-1-24,-2 1 1,1-1 8,-2-1 1,1 0 13,-1 1 0,0-1-3,0-1 1,1 1 2,-1-1 0,1 1 0,3-1 1,-2 0 2,-21 0 0,-1 0 0,20 0 0,1 0 0,-17 0 0,1 0 0,23 0 0,2 0 33,-48 2-33,-1-1 0,2 3 0,0-2 6,0 1-6,0-3-3,29 1 0,-1-1 0,17 0 1,0 0 2,-14 0 0,1 0-6,-22 0 0,0 0 6,2 0-5,-2 0-1,0 0 9,27 3 0,0 0 2,-27 2-2,32-1 0,2 1 3,-12 2 5,7-2-6,3 0 1,2-1 0,2-1 5,-2-1-11,1 1 17,-24-3-6,19 2-6,-16-1 7,25-1-7,6 2 29,2-2-34,8 0 5,5 0-5,9 0-984,5 0 738,49 34 0,-28-25 0,33 25 0</inkml:trace>
</inkml:ink>
</file>

<file path=xl/ink/ink19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66"/>
    </inkml:context>
    <inkml:brush xml:id="br0">
      <inkml:brushProperty name="width" value="0.08571" units="cm"/>
      <inkml:brushProperty name="height" value="0.08571" units="cm"/>
      <inkml:brushProperty name="color" value="#F6630D"/>
    </inkml:brush>
  </inkml:definitions>
  <inkml:trace contextRef="#ctx0" brushRef="#br0">47 1123 9918,'-11'23'3623,"2"-5"-2111,9-18 2219,0 0-2790,3 9-190,-2 2-102,2 12 185,-3 9-77,0 18-264,0 21-213,-3 16-123,-1 11-62,-6-4-56,3-10-39,0-14-45,4-20-324,3-16-948,0-15-643,0-12-2414,3-19-858,13-25 5232,5-24 0,-2 19 0,-4 3 0</inkml:trace>
  <inkml:trace contextRef="#ctx0" brushRef="#br0" timeOffset="1">1324 495 15508,'32'69'512,"0"0"1,0-1-1,0 1 1,3 16 0,-5-1-1,-23-13-142,-32-18 0,-15-9-9,-8 3 1,-5-3-68,-5-2 0,-2-4-14,3-4 0,-1-4-68,3-6 1,1-4 723,-31 6-802,16-16-66,22-8 400,13-19-535,9-18-51,4-29 113,7-22-191,9 34 0,1 0-128,2-4 1,1 0-66,-1-1 0,4 1-133,5 4 1,4 3-1125,11-38-1703,36 8 3349,-12 36 0,0 4 0,6-5 0,13-1 0</inkml:trace>
  <inkml:trace contextRef="#ctx0" brushRef="#br0" timeOffset="2">2213 1 13433,'14'78'594,"-1"1"1,1-1 0,0 1 0,2 21-1,-1-1 1,-4-8-228,-8 3 0,-3-6-71,0 0 1,0-2-101,0-6 0,0-2-92,0-9 0,0-2-40,0-11 1,0-4-20,0 34 1324,0-23-1824,3-19-189,1-14-2308,14-17-1758,4-7 4710,11-9 0,-14 2 0,-4-2 0</inkml:trace>
</inkml:ink>
</file>

<file path=xl/ink/ink19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69"/>
    </inkml:context>
    <inkml:brush xml:id="br0">
      <inkml:brushProperty name="width" value="0.08571" units="cm"/>
      <inkml:brushProperty name="height" value="0.08571" units="cm"/>
      <inkml:brushProperty name="color" value="#F6630D"/>
    </inkml:brush>
  </inkml:definitions>
  <inkml:trace contextRef="#ctx0" brushRef="#br0">441 1 19225,'-14'88'403,"-1"0"0,1-1 1,-1 1-1,1-3 1,0 0-1,-1-2 0,0-6-189,-2-3 1,1-5 0,-2 0-491,0 3 1,-1 0 0,0-2 462,-8 25 1,0-2-48,0-5 0,0-3-70,4-10 0,2-3-53,3-8 0,3-4-17,4-8 0,2-3 935,-1 30-1170,7-19-740,3-16-518,0-14-1828,27-17-3835,6-7 7156,25-9 0,-26 2 0,-8-2 0</inkml:trace>
</inkml:ink>
</file>

<file path=xl/ink/ink19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70"/>
    </inkml:context>
    <inkml:brush xml:id="br0">
      <inkml:brushProperty name="width" value="0.08571" units="cm"/>
      <inkml:brushProperty name="height" value="0.08571" units="cm"/>
      <inkml:brushProperty name="color" value="#F6630D"/>
    </inkml:brush>
  </inkml:definitions>
  <inkml:trace contextRef="#ctx0" brushRef="#br0">489 1 20019,'-8'86'344,"0"-1"1,0 1 0,0 0 0,0-2 0,-1 0 0,0-2-1,-3-5-729,-5 4 1,-2-6-1,-1 1 503,-1 4 0,0-1 0,-1 0-40,0-3 1,-1-1-1,0-1-41,1-3 1,-1 0-1,1-3-23,-9 23 0,2-4-14,6-10 0,1-4 368,3-14 0,3-4-1204,2 22-604,5-31-1848,12-27-240,66-84 220,-28 20 1,3-8 3153,5-6 0,4-6 1,-5 6-1,-4 5 0,-6 5 1,-5 2-1,-1 1 0</inkml:trace>
</inkml:ink>
</file>

<file path=xl/ink/ink19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71"/>
    </inkml:context>
    <inkml:brush xml:id="br0">
      <inkml:brushProperty name="width" value="0.08571" units="cm"/>
      <inkml:brushProperty name="height" value="0.08571" units="cm"/>
      <inkml:brushProperty name="color" value="#F6630D"/>
    </inkml:brush>
  </inkml:definitions>
  <inkml:trace contextRef="#ctx0" brushRef="#br0">422 181 16209,'5'91'611,"0"0"1,0-1 0,-4-7-1,-4-2 1,-7-15 284,-32 10-179,-29-15 1386,-6-11-1633,2-20-116,12-13-354,16-11 564,17-27-682,17-20 118,7-33 0,5 25 0,5-2-112,5-3 1,3-1-58,3-2 1,5 0-109,7 4 0,3 3-143,2 1 0,3 4-376,2 5 1,3 3-171,-1 2 0,3 4-810,6 5 1,5 4 1775,16-1 0,-2 4 0,7 0 0,9 4 0</inkml:trace>
</inkml:ink>
</file>

<file path=xl/ink/ink19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72"/>
    </inkml:context>
    <inkml:brush xml:id="br0">
      <inkml:brushProperty name="width" value="0.08571" units="cm"/>
      <inkml:brushProperty name="height" value="0.08571" units="cm"/>
      <inkml:brushProperty name="color" value="#F6630D"/>
    </inkml:brush>
  </inkml:definitions>
  <inkml:trace contextRef="#ctx0" brushRef="#br0">415 1 19949,'0'63'935,"0"-1"1,0 4-1,0-1-507,0-1 1,0 2-1340,-2 8 0,-2 3 1191,-6 8 0,-2 3-53,-4 7 0,-3 1-138,2-29 1,-3 0 0,0 1-29,0-1 1,0 0 0,-1 0-19,1-2 0,0 0 0,-1-1-24,-8 23 1,2-3-36,4-8 0,2-5 13,4-10 1,1-5-217,-7 28 155,12-25-1145,5-25-1620,6-18-296,42-31-2727,16-34 5852,-5 5 0,1-1 0,7-13 0,-8 1 0</inkml:trace>
  <inkml:trace contextRef="#ctx0" brushRef="#br0" timeOffset="1">1036 1137 18033,'-8'91'580,"-1"0"0,0 0 1,1-7-1,0-2 1,4-8-276,4-9 0,6-6-59,3-7 1,7-4 224,28 22-191,24-26-50,12-25-29,7-28-1057,-41-11 0,-1-8 973,2-12 1,-4-9-9,-1-13 0,-6-7 39,-4-8 1,-7-4-26,-7 2 1,-6-1-57,-4 3 0,-4 1-28,-6 10 0,-5 4 264,-3 10 1,-3 4-304,-19-22-297,-8 24-230,10 22-1097,10 8-448,10 10-2886,7-7-2166,21-1 7124,10-6 0,-4 9 0,0 2 0</inkml:trace>
  <inkml:trace contextRef="#ctx0" brushRef="#br0" timeOffset="2">2380 756 17036,'-15'91'571,"-1"1"1,1-1-1,2-4 1,2 0-1,3-7-280,2 7 1,3-6-718,2-2 1,2-3 649,2-9-1,3-4-7,3-10 0,5-5 126,27 21 215,13-32-428,15-18-6,2-37-25,-27-4 0,-2-9-113,2-12 1,-3-9 64,4-12 1,-3-6-720,-5-6 0,-6-3 685,-3-2 1,-6-2-17,-8 1 0,-5 0-90,-2 4 1,-5 2-6,-5 6 0,-6 2-68,-2 10 1,-4 3-583,-27-32-258,-9 27-1047,5 20-3091,5 23 5218,8 8 1,15 9 0,6 0-1</inkml:trace>
</inkml:ink>
</file>

<file path=xl/ink/ink19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75"/>
    </inkml:context>
    <inkml:brush xml:id="br0">
      <inkml:brushProperty name="width" value="0.08571" units="cm"/>
      <inkml:brushProperty name="height" value="0.08571" units="cm"/>
      <inkml:brushProperty name="color" value="#F6630D"/>
    </inkml:brush>
  </inkml:definitions>
  <inkml:trace contextRef="#ctx0" brushRef="#br0">115 11 16443,'18'-11'3254,"-3"20"-2285,-15 28 123,0 37-585,0-24 0,0 4-503,0 12 1,0 4 314,0 8 1,0 2-800,0 8 1,0 2 680,-2 2 1,-2 0-45,-2-1 1,-1-1-476,-3-2 0,-1-2 351,-1-8 1,0-1-12,1-6 1,-1-3-20,4-8 0,-1-2-56,-7 39 53,5-18-224,2-21 9,5-15-1263,1-23-42,3-8-3320,6-35 4840,10-19 0,-6 9 0,5-2 0</inkml:trace>
</inkml:ink>
</file>

<file path=xl/ink/ink19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76"/>
    </inkml:context>
    <inkml:brush xml:id="br0">
      <inkml:brushProperty name="width" value="0.08571" units="cm"/>
      <inkml:brushProperty name="height" value="0.08571" units="cm"/>
      <inkml:brushProperty name="color" value="#F6630D"/>
    </inkml:brush>
  </inkml:definitions>
  <inkml:trace contextRef="#ctx0" brushRef="#br0">47 0 14919,'4'0'4056,"-1"0"-2667,-3 0-79,0 205-2975,-4-128 0,-1 4 1837,2-4 0,1 12 0,0 1 1,-2-7-11,-1-2 0,-2-6 1,2 1-63,1-3 1,1 0 0,0-2-22,-1 24 0,2-5-40,3-14 1,4-5-24,2-14 1,5-8 34,22 12 901,14-29-868,11-26 0,11-48-31,-31 10 0,0-6-370,7-20 0,-2-8 317,-1-6 0,-2-4 265,1-5 1,-3-2-266,-6 2 0,-3 0-42,-4 2 0,-5 1 260,-4 10 1,-4 2-524,-4 7 0,-2 1-2181,-3-4 1,-1 4-2153,0-16 4827,-12-2 0,7 55 0,-7 9 0</inkml:trace>
</inkml:ink>
</file>

<file path=xl/ink/ink20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77"/>
    </inkml:context>
    <inkml:brush xml:id="br0">
      <inkml:brushProperty name="width" value="0.08571" units="cm"/>
      <inkml:brushProperty name="height" value="0.08571" units="cm"/>
      <inkml:brushProperty name="color" value="#F6630D"/>
    </inkml:brush>
  </inkml:definitions>
  <inkml:trace contextRef="#ctx0" brushRef="#br0">8 528 15193,'-1'98'380,"0"0"1,0 0 0,-2-8 0,1-2 0,4-10-163,5-9 1,4-7-15,-2-10 1,4-4 1235,27 22-1187,0-33 762,3-19-763,1-27-28,12-35-140,-28 5 0,-1-7-205,7-16 0,-2-7 180,-3-11 0,-3-4-23,-2-7 0,-4-3 6,-5 0 0,-4 0 47,-5 2 1,-3 3-37,0 8 1,-3 4 4,-3 14 1,-3 5 681,-11-28-555,-10 36-179,-7 27-6,-5 14 309,-2 9-1703,-9 9-59,0 26-3936,2 9 5159,14 16 0,15-28 1,13-11-1</inkml:trace>
  <inkml:trace contextRef="#ctx0" brushRef="#br0" timeOffset="1">1292 20 13519,'-8'90'1181,"0"0"1,0 0 0,0-1 0,0 1 0,0 14 0,0 0 0,1-5 0,2-12-1977,1 11 1,2-11 920,2-6 0,3-4-42,7-13 0,5-5 40,17 28 61,28-37-67,1-25-51,8-22-5,5-42-18,-34 10 1,-3-8-17,2-18 0,-3-7-184,-2-8 1,-5-4 160,-3-4 1,-5-3-440,-7-2 1,-4-1 433,-3 5 0,-2 0-17,-4 5 1,-2 1 13,2 8 0,-2 3 307,-4 10 1,-2 3-462,-5-27 233,-11 29-967,3 18 424,0 18-994,3 6 494,1 5-3603,-4 3 4594,-3 36 0,7-27 1,1 27-1</inkml:trace>
</inkml:ink>
</file>

<file path=xl/ink/ink20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79"/>
    </inkml:context>
    <inkml:brush xml:id="br0">
      <inkml:brushProperty name="width" value="0.04286" units="cm"/>
      <inkml:brushProperty name="height" value="0.04286" units="cm"/>
    </inkml:brush>
  </inkml:definitions>
  <inkml:trace contextRef="#ctx0" brushRef="#br0">32321 7 17473,'2'-4'1838,"0"1"-1340,-2 3 1462,0 0-744,1 26-225,-5 7-156,-4 30-168,-14 8-91,-8 9-77,-15 8-617,19-43 0,-3 1 221,-5 1 1,-2 1-15,-4-2 1,-1 0-23,-2-1 1,-1-1-15,0-4 0,0-1-22,2-5 0,1-2 36,-32 19-67,12-15-28,11-17-157,11-10-73,9-10 90,7-15-11,11-8 762,4-17-588,10-2 5,16-6 0,14 2 0,21 0 0,12 4 0,9 4 0,4 7 0,-2 8 5,-4 8 63,-5 8 122,-8 5 112,-7 9 62,-11 9 6,-6 12-68,-8 9-65,-5 5-237,-7-2 0,-4 1 0,-2-8 0,-4-2 0,0-7 0,-1-4 0,0-3 0,3-5 0,-2-2 0,1-3 0,1-3-578,0-2-1270,2-1-2062,5 0-397,15-10-3927,4-7 8234,11-12 0,-21 10 0,-5 4 0</inkml:trace>
  <inkml:trace contextRef="#ctx0" brushRef="#br0" timeOffset="1">33130 294 20677,'0'-1'3439,"0"-1"-1316,0 2-1686,94 18-39,-47-11-281,14 4 1,1 0 39,-10-4-90,-5-2-34,-8 1-33,-9-2-106,-12 2-432,-3-2-766,-8 1-1318,-2-1-985,-4 6-2683,-11 1 6290,-6 4 0,2-8 0,1-1 0</inkml:trace>
  <inkml:trace contextRef="#ctx0" brushRef="#br0" timeOffset="2">33281 609 19445,'1'7'4234,"1"-1"-3629,-2-6-190,89 3-96,-43-2-247,12 0 1,0 1-73,-10-2-162,-7 0-768,-6 0-1126,-12 0-1142,-3 0-3220,-10 1 6418,-3 2 0,-4 0 0,-3 0 0</inkml:trace>
  <inkml:trace contextRef="#ctx0" brushRef="#br0" timeOffset="3">428 6072 15524,'0'-15'2201,"0"0"-1518,0 14-94,0-2 27,0 3 4537,0 0-5153,0 6 50,0 31 505,6 38-278,2 0 1,1 13-1012,-5-9 0,0 6 1,0 5 838,0-2 0,1 4 0,-1 4 0,-1 2-539,-2-10 1,-1 2 0,0 2 0,-2 1 0,0 0 494,-1-10 1,-1 1 0,-1 0-1,0 1 1,-1-1 0,1 1-300,-1-1 0,-1 1 0,0-1 1,0 1-1,0-1 0,-2-1 277,-1 11 0,-2 0 1,1-1-1,-2 0 0,1-1-188,1-1 0,-1 0 0,0-1 0,0 0 0,0-1 187,1-4 0,0 0 0,0-1 0,1 0 0,-1 0 10,1 0 1,1 0-1,-1 0 1,1 0-1,0-2-48,-2 16 0,1-2 0,0 0 0,1-2 0,1-7 0,0 0 0,1-3 0,0-1 0,1 13 0,0-4 0,1 0 64,0-5 0,1 0 0,0 1-64,2 6 0,0 1 0,0 3 18,-1-11 0,1 2 1,-1 2-1,1 3-18,0-8 0,0 2 0,0 1 0,0 1 0,0 1 0,-1 3 0,-1 2 0,1 0 0,-1 0 0,1-2 0,0-2 0,1-1 0,-1-1 0,0-1 0,0-2 0,0 10 0,-1-2 0,1-2 0,0-4 171,-1 8 1,1-4-1,0-4-171,2-15 0,-1-3 0,1-1 0,0 22 0,-1-2 0,2-2 0,0 0 0,0 3 0,0 0 224,0-3 1,0-1-225,0-4 0,0-3 0,0-8 0,0-3 0,0-7 0,0-1 0,0-8 0,0-2 1343,0 39-1343,3-17 2450,-2-7-2450,2-6 0,-3 1 0,0-1 1350,3 6-1350,-2-2 0,2 12 0,-3-5 0,0 9 0,0 0 0,0 1 0,0 5 0,0-5 0,0 3 0,0-7 0,0-1 0,0-5 0,0 16 0,0-27 0,0 7 924,0-37-924,0-10 571,0-4-571,0-12 0,0 2 0,0-6 0,0 0 0,3-3 0,21 2 0,30-4 0,-6 3 0,7 0-1002,20-3 1,7 0 1001,-16 2 0,4-1 0,2 1 0,10-2 0,4-1 0,1 0 0,6 0 0,2-1 0,2 0-609,2 1 1,1 0 0,-1 1 608,1-2 0,-1 0 0,0 1 0,-3 2 0,0 1 0,0 0 0,-4 0 0,1 1 0,-2 0 0,-1 1 0,-1 0 0,0 0 0,0 1 0,0 0 0,0 0 0,-1 0 0,0 0 0,0 0 0,1 1 0,0 1 0,0 1-400,0 0 1,0 0 0,1 1 399,0 2 0,0 0 0,0 0 0,-1-1 0,0 1 0,1 0 0,2-1 0,0 1 0,0-1 0,0 0 0,-1-1 0,1 0-517,2 0 1,1-1-1,0 1 517,0 0 0,0 0 0,-1 0 0,1-1 0,0-1 0,0 1-8,-1 1 0,-1 0 0,1 0 8,-3 0 0,0-1 0,1 1 0,-2 0 0,0 1 0,0-1 0,-2 1 0,0-1 0,0 1 0,1-1 0,0 0 0,0 1 0,-1-1 0,0 1 0,0-1 0,1 1 0,1-1 0,-1 1 0,-2 0 0,0 0 0,0 1 0,-2 0 0,0 1 0,-1 0 0,-4 1 0,-1 1 0,0 1 0,-4-1 0,0 1 0,-2 1 0,-4 1 0,-1 0 0,0 1 261,29 5 1,-1 1-262,-4-1 0,-1 1 0,-1-1 0,1 0 0,1-2 0,2-1 0,1-1 0,1-2 0,-30-3 0,1-2 0,0 0 76,1 0 1,0 0 0,1 0-77,0-1 0,0 1 0,0 0 0,-2-2 0,0 1 0,0 0 0,29 3 0,2 1 0,-15 0 0,3 1 0,-3 0 0,10 2 0,-1 1 0,-16-2 0,2 2 0,-4-2 0,3 2 0,-4-1 0,3 1 0,1-1 0,1-1 0,1 0 0,4-1 0,1 1 0,3-2 0,0 0 0,1-2 0,2 1 568,1-1 1,1 0-569,-1-1 0,-1 0 0,1-1 0,-1 1 0,-3 0 0,0-1 0,-2 1 0,0 0 0,0-1 0,0 1 0,0-1 0,0 1 0,5 1 0,0 1 0,0-1 0,1 1 0,3 0 0,5 2 0,-6-2 0,6 1 0,-4 0 0,-19-3 0,-4-1 0,4 0 107,20 2 1,5 0 0,-6-2-108,-25-3 0,-5-1 0,1 0 0,1-1 0,0 0 0,-1 0 0,33-1 0,0 0 0,-1 0 0,1 0 0,-1 0 0,1 0 0,-2 0 0,0 0 0,-1 0 0,-1 0-11,-3 0 0,-1 0 11,-4 0 0,-3 0 0,-4 0 0,-2 0 0,-4 1 0,-2 1 423,-7 1 0,-2 1-423,-4 2 0,-2 1 0,-4 1 0,-2 1 0,42 14 0,-6-2 0,-4 5 0,-2-5 0,-1-1 0,-6-4 0,-4-3 0,-13-2 0,-7-5 870,-10 0-870,-10-5 1375,-7 2-1375,-9-3 1141,-8 0-1141,-3 0 177,-3 3-177,0-2 0,0 2 0,0-3-1357,0 0-2160,-26-15 3517,-19-15 0,-3-3 0,-1 3 0,6 0 0,0 1 0</inkml:trace>
</inkml:ink>
</file>

<file path=xl/ink/ink20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83"/>
    </inkml:context>
    <inkml:brush xml:id="br0">
      <inkml:brushProperty name="width" value="0.08571" units="cm"/>
      <inkml:brushProperty name="height" value="0.08571" units="cm"/>
      <inkml:brushProperty name="color" value="#F6630D"/>
    </inkml:brush>
  </inkml:definitions>
  <inkml:trace contextRef="#ctx0" brushRef="#br0">471 100 13105,'18'-29'5438,"-3"5"-4177,-15 24 1556,0 0-2111,3 0-79,-2 0 1759,2 0-1893,-15 6-247,-6 7-139,-24 11-102,-9 18 68,-19 18-48,32-19 0,2 5-385,-3 10 0,3 5 418,2 6 1,4 4 11,3 7 0,5 1-644,4 3 1,5 1 648,3-1 1,4 0-40,2-3 1,2-1-185,0-5 1,4-2 164,6-6 0,5-3-15,-3-7 1,6-3 14,7-7 0,3-3-17,25 28 11,2-20-5,1-13 731,-1-17-732,1-10 1379,-4-8-1339,3-2-39,-2-17-1,5-17 62,4-36-158,-26 23 0,-1-4 135,4-11 1,0-5-566,0-8 1,0-2 534,-1-5 1,-2-4-15,-9 14 0,-1-5 0,-4 5 0,1-8 0,-5 1 0,2-14 0,-5 4 0,-10 35 0,-3 5 0,-3-48-202,-16 6 202,-12 11 0,-16 7 0,-7 19 0,1 13 0,-1 15 0,4 10 0,-6 6 0,5 3 0,-12 4 0,5 3 0,-5 0 620,9 0-620,4 0 1140,13 0-1140,7 0 246,13 0-246,8 0 0,6 0-3081,3 0-639,0 6-206,0 37-5896,0 18 9822,4-9 0,1-1 0,-3 6 0,7-6 0</inkml:trace>
  <inkml:trace contextRef="#ctx0" brushRef="#br0" timeOffset="1">805 2413 12617,'-11'0'5035,"2"0"-3830,9 0 1108,0 0-1720,-15 0 131,8 6 37,-14 1-218,5 13-240,-8 9-34,-13 15 22,-4 19-39,-5 18-418,22-34 0,1 3 318,0 4 0,2 3-7,1 2 1,3 2-23,2-1 0,3 1 3,4 2 0,3 0-73,1-4 1,2 0-21,1 1 1,2 0-12,1-4 1,2-1-23,3-4 0,2-1 0,19 39 0,9-15 5,3-17-5,0-14-33,-3-16-12,-1-14 45,-2-7 0,-1-6 5,7-15 51,4-18 12,9-28-43,-21 19 0,-1-3-240,2-4 0,-1-3 234,-1-4 1,-1-1 11,-2 1 0,-4 0-81,-6 1 1,-4 0 147,-3 5 0,-3 0 126,-2-41 56,-6 5 45,-12 12 39,-9 10-45,-16 14-195,-10 14-124,-6 12 0,-4 8 0,2 6 0,3 6 1027,11 1-1027,4 3 248,8 0-248,2 0 0,0 0-209,-2 0-43,1 0-207,-5 0-308,6 3-331,-3 1-392,3 6-1658,1 9-1713,-7 35-4028,2 20 8834,12-22 0,1 0 0,0 7 0,3-11 0</inkml:trace>
  <inkml:trace contextRef="#ctx0" brushRef="#br0" timeOffset="2">752 4539 16516,'-4'-23'4620,"1"6"-3808,3 17 1250,0 0-1536,-9 0-22,4 0 46,-5 0-7,4 0-95,2 0-146,-2 0-111,-1 2-57,0 2-50,1 0-17,-1 2-67,-3-2 45,-3 5-6,-10 2-28,-8 8 17,-9 2-22,-6 11-6,-2 6 6,1 2-6,10 0 0,7-3 0,10-10 0,7-1 0,6-6 33,4 0-33,3 4-5,0-4-7,0 6 7,0-2-29,12 6 34,3 0-11,18 10 5,1 0 1,12 7 5,4 3 0,11-2 5,2-2 40,4-3-39,0 0 27,-6-5-21,-7 5 27,-11-9 22,-13-1 7,-7 0 16,-10-8 89,-3 1 23,-6-6-22,-1-3-12,-3 2 2,0-2-164,-6 6 0,-14 7 0,-11 1 0,-16 8 0,0-5 0,-3 0 0,4-7 0,2-7 0,1-4 0,-1-9 0,1-1 0,-7-6 0,2 0 0,-1 0 0,5 0 0,4-3 0,9 0 0,5-4 0,9 0 0,1 1-13,5-1-37,2 3 0,-1-2-46,3 6-88,-3-3-91,6 3-162,1 0-1159,3 0 386,0-3-929,0 2-774,0-2-1932,0-3-3752,9 2 8597,2-3 0,1 4 0,-3 3 0</inkml:trace>
</inkml:ink>
</file>

<file path=xl/ink/ink20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86"/>
    </inkml:context>
    <inkml:brush xml:id="br0">
      <inkml:brushProperty name="width" value="0.08571" units="cm"/>
      <inkml:brushProperty name="height" value="0.08571" units="cm"/>
      <inkml:brushProperty name="color" value="#F6630D"/>
    </inkml:brush>
  </inkml:definitions>
  <inkml:trace contextRef="#ctx0" brushRef="#br0">1664 7 14163,'19'-3'4593,"-4"0"-3417,-15 3 3451,0 0-4023,0 9 86,-3 5-13,-13 24-178,-11 17-40,-20 28-639,15-35 1,-2 2 341,-5 8 0,-3 0-61,-8 2 0,-3-1 36,-6 3 1,-3-1-138,-5 0 0,-3-2 0,-4 0 0,-3-3-531,-1-3 1,-1-2 530,1-6 0,1-4 0,3-5 0,1-5-310,8-5 1,2-5 309,7-7 0,2-4 0,-29 2-12,16-12 465,24-3-549,13-13 1072,14-2-1060,9-18 751,4 2-751,3-9 0,12-4 45,18-1-6,21 2-5,25 5 44,18 14-218,-39 17 1,3 4 273,9 1 1,3 4-441,9 1 0,3 3 432,5 4 0,1 4-533,5 3 0,1 3 530,-3 6 0,-1 2-19,-2 1 0,-2 1 30,-6 2 0,-3 2 40,-5 0 1,-3 2-91,-7 1 0,-4 2-394,-6 3 1,-4 2 393,-6-2 0,-3 3 73,-7-1 1,-4 1-74,15 42 0,-16-13 0,-14-2 767,-4-18-767,-8-8 1071,2-13-1071,-3-13 1011,0-7-1011,0-7 10,0-3-1220,0-15-2161,0-13-1144,0-55 4515,0 5 0,0-2 0,0-12 0,0 33 0,0-1 0</inkml:trace>
</inkml:ink>
</file>

<file path=xl/ink/ink20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87"/>
    </inkml:context>
    <inkml:brush xml:id="br0">
      <inkml:brushProperty name="width" value="0.08571" units="cm"/>
      <inkml:brushProperty name="height" value="0.08571" units="cm"/>
      <inkml:brushProperty name="color" value="#F6630D"/>
    </inkml:brush>
  </inkml:definitions>
  <inkml:trace contextRef="#ctx0" brushRef="#br0">0 1070 17009,'0'89'368,"0"0"1,0 0 0,0-9-1,0-3 1,0-12-100,0 12 1734,0-27-1919,0-14 656,0-22-802,0-5 5,0-9-1081,0 0-197,0-3-2856,0-49-5446,0-11 9637,2 7 0,-1-1 0,0-3 0,2 10 0</inkml:trace>
  <inkml:trace contextRef="#ctx0" brushRef="#br0" timeOffset="1">675 221 12987,'26'0'6609,"-5"0"-5489,-21 0 931,0 0-1206,164 172-1889,-112-93 1292,4-11 0,12 11 1,-22-9 547,-34 10-141,-9 0-134,-24 3-197,-19-2-181,7-40 0,-6-2-54,-5-2 1,-2-3-20,-1-4 0,-1-3-20,2-6 1,-1-5-6,-37 4-40,7-15-5,13-10-84,8-15 34,12-11 1249,8-13-1429,9 0-223,10 1 96,7 3-769,7-6-302,3-4-449,18-11-228,13-8 304,3 24 0,7-2 1717,23-21 1,1 3 0,-28 27 0,-1 2 0,8-5 0,1-1 0</inkml:trace>
  <inkml:trace contextRef="#ctx0" brushRef="#br0" timeOffset="2">1718 0 15692,'27'69'2457,"0"0"1,1 0-1,-8-14 1,-2 2-2152,6 24 0,0 13 1,-8-12 3,-10-23 1,-5-5-67,1-2 0,-1 0-68,-1-1 0,0 1-213,0 45 205,0 0-72,0-10-91,-9-7 1,4-10 67,-11-15-236,9-15-559,0-17-1210,4-14-2891,15-38 4823,21-25 0,2-5 0,-6 1 0,3 6 0,1 0 0</inkml:trace>
</inkml:ink>
</file>

<file path=xl/ink/ink20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90"/>
    </inkml:context>
    <inkml:brush xml:id="br0">
      <inkml:brushProperty name="width" value="0.08571" units="cm"/>
      <inkml:brushProperty name="height" value="0.08571" units="cm"/>
      <inkml:brushProperty name="color" value="#F6630D"/>
    </inkml:brush>
  </inkml:definitions>
  <inkml:trace contextRef="#ctx0" brushRef="#br0">1 8 14342,'0'-4'9629,"0"1"-5362,0 3-4127,0 27 153,0 21-293,0 49-909,1-34 0,0 4 909,0 12 0,-1 4 0,2 4 0,-1 1-230,-1 1 0,0-1 230,0-7 0,0-3 0,0-7 0,0-3 0,0-12 0,0-4 0,0 31 0,0-27 0,3-22 0,-2-18 0,5-10 1257,-5-6-1885,8 0 64,1-15-2551,19-24 1174,4-9 1,4-8-1880,5-8 0,2-5 3559,-4 12 1,2-3 0,-5 6-1,-3 4 1,-4 5 0,20-26 0</inkml:trace>
</inkml:ink>
</file>

<file path=xl/ink/ink20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91"/>
    </inkml:context>
    <inkml:brush xml:id="br0">
      <inkml:brushProperty name="width" value="0.08571" units="cm"/>
      <inkml:brushProperty name="height" value="0.08571" units="cm"/>
      <inkml:brushProperty name="color" value="#F6630D"/>
    </inkml:brush>
  </inkml:definitions>
  <inkml:trace contextRef="#ctx0" brushRef="#br0">14 1 25450,'-4'97'853,"1"1"0,-1 1 0,2 0-522,2-11 0,0-1-1405,0 5 1,0 0 1073,0-2 0,0-1 0,0-6 0,0-3 0,0-10 0,0-3 0,0-8 0,0-4 661,0 32-661,0-27 192,3-23-1223,1-21-1557,5-10-481,8-21 387,9-24 284,2-8 1,2-7-2519,1-8 1,2-3 4764,11-15 0,-2 3 1,3-10-1,-10 25 0</inkml:trace>
</inkml:ink>
</file>

<file path=xl/ink/ink20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92"/>
    </inkml:context>
    <inkml:brush xml:id="br0">
      <inkml:brushProperty name="width" value="0.08571" units="cm"/>
      <inkml:brushProperty name="height" value="0.08571" units="cm"/>
      <inkml:brushProperty name="color" value="#F6630D"/>
    </inkml:brush>
  </inkml:definitions>
  <inkml:trace contextRef="#ctx0" brushRef="#br0">395 41 18961,'23'77'814,"1"0"1,-1-1 0,10 28 0,-10-16 37,-23-26 1222,-11-8-1726,-16 0-130,-18-4-61,-15-12 531,-4-9-688,1-15-62,2-8 174,8-21-274,6-19-12,10-24-78,7-16-179,16-6 808,5-3-1083,9 5-118,15-2-508,10 16-355,18 7-1097,8 14-1719,11 7-5328,0 8 9444,2 5 0,-29 13 0,-11 4 1</inkml:trace>
</inkml:ink>
</file>

<file path=xl/ink/ink20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93"/>
    </inkml:context>
    <inkml:brush xml:id="br0">
      <inkml:brushProperty name="width" value="0.08571" units="cm"/>
      <inkml:brushProperty name="height" value="0.08571" units="cm"/>
      <inkml:brushProperty name="color" value="#F6630D"/>
    </inkml:brush>
  </inkml:definitions>
  <inkml:trace contextRef="#ctx0" brushRef="#br0">47 161 18431,'-11'-89'3472,"2"17"-2306,9 72-259,0 15 157,0 22-106,0 36-555,0-20 1,0 5-631,0 11 1,0 3 416,-1 8 0,-1 1-44,-1 1 0,0 1-62,-1-2 0,0-2-42,1-8 0,0-3-42,1-7 0,1-3-34,1 36-291,0-27-459,0-21-784,0-26-1266,0-11 1058,20-24-1904,39-57 118,-20 27 0,4-4 3570,14-25 0,-1 2 0,3-6 0,-12 15 0</inkml:trace>
</inkml:ink>
</file>

<file path=xl/ink/ink20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94"/>
    </inkml:context>
    <inkml:brush xml:id="br0">
      <inkml:brushProperty name="width" value="0.08571" units="cm"/>
      <inkml:brushProperty name="height" value="0.08571" units="cm"/>
      <inkml:brushProperty name="color" value="#F6630D"/>
    </inkml:brush>
  </inkml:definitions>
  <inkml:trace contextRef="#ctx0" brushRef="#br0">27 495 19773,'0'75'530,"0"0"1,0 0-1,1 27 1,4-17-245,12-24 1242,4-24-1275,9-18 285,0-13-527,-3-9 231,6-21-242,-3-24-6,-2-36 120,-16 30 0,-1-3-131,-5-6 0,-2-1 17,0-4 0,-2 1 3,-1 2 0,-2 3 13,-2 6 1,-3 4-17,-11-37 0,-10 28-44,-4 12-91,1 18-129,7 11-189,-3 11-225,2 6 95,-3 3-516,0 0-1785,7 0-2795,3 0 5679,11 0 0,3 0 0,3 0 0</inkml:trace>
</inkml:ink>
</file>

<file path=xl/ink/ink2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95"/>
    </inkml:context>
    <inkml:brush xml:id="br0">
      <inkml:brushProperty name="width" value="0.08571" units="cm"/>
      <inkml:brushProperty name="height" value="0.08571" units="cm"/>
      <inkml:brushProperty name="color" value="#F6630D"/>
    </inkml:brush>
  </inkml:definitions>
  <inkml:trace contextRef="#ctx0" brushRef="#br0">1 0 20306,'19'77'560,"-1"0"0,1-1 0,0 1 0,1 4 0,-1-5 0,-1-4-384,5 14 1,-1-12 47,5 7 1124,3-24-1314,-9-24 414,1-20-543,-8-10 238,5-30-193,1-15 16,7-39 23,1-13 150,-14 44 1,-2-1-160,-2 0 1,-2 2 19,4-36 0,-8 9-67,-1 22-34,-3 8-241,0 13-380,-6 3-522,-8 6-1394,-6 1-650,-13 3 3393,-31 9 0,34 2 1,-17 9-1</inkml:trace>
</inkml:ink>
</file>

<file path=xl/ink/ink2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96"/>
    </inkml:context>
    <inkml:brush xml:id="br0">
      <inkml:brushProperty name="width" value="0.08571" units="cm"/>
      <inkml:brushProperty name="height" value="0.08571" units="cm"/>
      <inkml:brushProperty name="color" value="#F6630D"/>
    </inkml:brush>
  </inkml:definitions>
  <inkml:trace contextRef="#ctx0" brushRef="#br0">0 0 22739,'6'39'2699,"1"11"-1965,7 27-196,-4 14-1307,-5-37 0,0 2 909,-3 0 0,0 0-53,-1 1 0,1-1 134,-2-2 0,0-1-187,0-2 0,0-2 16,0 48-14,0-46 1,0 0 10,0 4 1,0 1 11,0 7 0,0 1-1,0 4 1,0 1-98,0 1 0,0-1 78,0-2 0,0-1-22,0-8 0,0-4-111,-3 33 88,2-31 603,-2-29-1437,3-15-2423,0-12 725,9-30-335,26-46 2873,4-10 0,1-2 0,-15 36 0,-2 3 0,9-15 0,-1 1 0</inkml:trace>
  <inkml:trace contextRef="#ctx0" brushRef="#br0" timeOffset="1">816 689 20672,'1'85'581,"0"1"1,0 0-1,1-7 1,3 0-1,0-9-321,3-9 1,2-5-59,4-4 0,2-3 117,8 31-84,2-23 534,-6-27-735,-3-14 162,-3-13-201,-5-18 99,-2-24-105,0-30-14,-4 19 0,0-3-9,-1-4 0,0-1 7,0-4 1,-1 0 26,-1 3 0,0 0 0,1 5 0,-2 1-62,-8-37 57,-5 16 5,-10 21-11,-2 19-90,2 18-140,-2 10-196,2 6-420,0 0-352,4 0-556,7 3-1215,6 7-806,4 16-129,9 3 3915,10 10 0,-6-20 0,5-4 0</inkml:trace>
  <inkml:trace contextRef="#ctx0" brushRef="#br0" timeOffset="2">1524 742 18834,'8'96'438,"0"0"0,0 0 0,0-8 0,0-2 0,2-12-259,1-21 0,1-6 152,18 34 1683,-2-15-1662,2-25 518,-7-15-802,-3-17 270,0-6-410,-6-6 1073,2-21-1102,-3-18 17,1-28-39,-4-17 45,0-7 5,-6-4-28,-2 5 56,-2 9-39,0 13-117,-8 15-24,-1 16-229,-10 13-475,5 14-706,-2 7-416,5 6-2245,5 0-286,3 0 4582,3 0 0,0 0 0</inkml:trace>
  <inkml:trace contextRef="#ctx0" brushRef="#br0" timeOffset="3">2273 822 14034,'11'11'6279,"-2"-2"-5153,-9-9-106,18 202-2059,-11-146 1,2 1 1196,1 31 1,1 12 0,1-11-16,0-21 0,2-8-26,1-5 1,0-2 854,15 33-731,7-32-140,0-24 386,6-18-555,1-21-49,6-29-29,0-24-135,-24 14 1,-1-5 213,-2-3 0,-3-2 28,0-2 0,-3-1 756,-5 2 1,-3 0-718,-2 7 0,-2 1 34,-2-36-34,-3 20-79,-6 17-194,-7 14-892,-8 6-415,-6 6-1691,1-2-365,-1 2-1976,3-2 5612,1 2 0,12 10 0,2 5 0</inkml:trace>
</inkml:ink>
</file>

<file path=xl/ink/ink2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00"/>
    </inkml:context>
    <inkml:brush xml:id="br0">
      <inkml:brushProperty name="width" value="0.08571" units="cm"/>
      <inkml:brushProperty name="height" value="0.08571" units="cm"/>
      <inkml:brushProperty name="color" value="#008C3A"/>
    </inkml:brush>
  </inkml:definitions>
  <inkml:trace contextRef="#ctx0" brushRef="#br0">582 254 12787,'78'-46'290,"1"-1"0,0 1 0,-6 4 0,0 2 0,-11 13 248,16 22 10,1 10 1699,-8 30-1715,-7 23-210,-36-11 0,-6 7-97,-3 6 1,-4 4 124,-5 6 0,-4 4 62,-1 4 0,-7 1-483,-11 2 1,-7-1 364,-7 2 0,-8-3-56,-15-3 0,-8-4-124,-8-2 1,-5-4 47,-5-6 1,-3-5 11,-2-7 0,-2-6 19,4-5 0,0-8 25,4-11 1,3-5-181,10-2 1,3-4 95,-41-13-16,27-25-51,13-15-45,17-31-22,9-3-207,17-10-330,8-4 111,11 44 1,5 0-91,9-4 0,6 1-366,7-2 1,7 2-200,13-1 0,6 1-676,14-3 1,4 3-1115,-1 5 0,1 3 2871,8-2 0,-5 5 0,7-1 0,-24 13 0</inkml:trace>
  <inkml:trace contextRef="#ctx0" brushRef="#br0" timeOffset="1">2600 1912 11228,'0'-11'3898,"0"2"-2760,0 9 1970,0 0-2268,-3-9-173,3 7-63,-3-10-88,3 11 392,0-2-567,0 0-44,0 3 733,0-3-974,0 0-44,0 2-7,0-2 40,0 0-11,0 2 72,0-2-100,0 0-1,3 3 6,3-3-5,8 3 28,3 0 16,6 0 0,3 0 12,8 0 11,0 0-6,2 8 67,1 7 46,-3 17 106,2 6-1,-8 12-44,-2 6-56,-9 5 17,-7 12 50,-4 1-23,-6 10 12,-18 3-496,-16 3 322,6-44 0,-5-1-17,-4-1 1,-3-2-9,-4-2 0,-2-2-3,1-5 0,-1-2-6,-1-6 1,0-3 56,-37 7-40,11-15 34,10-9-5,12-16-29,11-16-11,10-15-39,13-17 424,8-5-458,6-9-33,3-8 17,12-9-51,5 27 0,4-1-25,-2 16 0,1 0-112,6-10 0,0 4-697,4-10-365,-7 17-1298,-6 5-881,17 8-2536,-1 4 6015,19 6 0,-25 11 0,-3 7 0</inkml:trace>
</inkml:ink>
</file>

<file path=xl/ink/ink2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02"/>
    </inkml:context>
    <inkml:brush xml:id="br0">
      <inkml:brushProperty name="width" value="0.08571" units="cm"/>
      <inkml:brushProperty name="height" value="0.08571" units="cm"/>
      <inkml:brushProperty name="color" value="#008C3A"/>
    </inkml:brush>
  </inkml:definitions>
  <inkml:trace contextRef="#ctx0" brushRef="#br0">334 200 19692,'42'-51'615,"0"1"1,1 6 0,3 10-128,48 18-1333,-44 11 0,1 7 1128,5 12 0,1 8 44,-2 3 1,-2 7-154,4 16 0,-4 7 61,-4 3 0,-4 2 11,-3 3 1,-6 2-31,-8-2 0,-6 1 47,-6-4 0,-6 0 28,-4-4 1,-9-1-105,-15-2 1,-10-3-71,-8 0 1,-7-3-17,-19-3 0,-8-4 8,-7 1 0,-3-5-36,-2-8 0,-1-5 55,3-4 1,2-5-56,6-6 0,3-4 99,9-4 1,4-6-167,-35-25-6,18-19-101,23-23-45,10-1-206,20 0-108,7 7-206,10 7-381,3 7-231,21-3-458,14 5 73,29-9-493,13 6 26,-25 21 1,3 1 42,-3 3 1,1 2 2086,7-4 0,-3 3 0,4-1 0,-20 8 0</inkml:trace>
</inkml:ink>
</file>

<file path=xl/ink/ink2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03"/>
    </inkml:context>
    <inkml:brush xml:id="br0">
      <inkml:brushProperty name="width" value="0.08571" units="cm"/>
      <inkml:brushProperty name="height" value="0.08571" units="cm"/>
      <inkml:brushProperty name="color" value="#008C3A"/>
    </inkml:brush>
  </inkml:definitions>
  <inkml:trace contextRef="#ctx0" brushRef="#br0">622 161 13267,'0'-15'4111,"0"3"-3254,0 12 1104,0 0-1525,12-9-44,0 7 0,11-7 45,-6 9 40,-1 0-57,-2 0 11,-7 0-33,2 0-57,-8 0 2717,2 0-3058,0 0-5,1 0-1,2 0 6,7 3 6,4 7 78,10 13 73,6 11 39,1 16 11,0 7 28,-11 10 17,-9 3 17,-8 4 29,-21 5-754,-27 2 456,7-36 0,-6-3-621,-10 1 0,-5-2 621,-4-1 0,-1-3 0,-1-3 0,0-4-141,4-4 0,1-5 141,6-6 0,2-3-88,-31 1 88,20-11 381,14-8-381,15-10 1244,11-11-1244,11-13 271,5-10-624,8-13-268,20-12-61,-6 29 1,6-1 37,10 0 0,5-1-219,4-3 1,2-1-144,4 2 1,5 0-491,13-5 1,3 1-2539,-2 3 1,0 2 4033,13-3 0,-6 5 0,5-4 0,-20 16 0</inkml:trace>
</inkml:ink>
</file>

<file path=xl/ink/ink2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04"/>
    </inkml:context>
    <inkml:brush xml:id="br0">
      <inkml:brushProperty name="width" value="0.08571" units="cm"/>
      <inkml:brushProperty name="height" value="0.08571" units="cm"/>
      <inkml:brushProperty name="color" value="#008C3A"/>
    </inkml:brush>
  </inkml:definitions>
  <inkml:trace contextRef="#ctx0" brushRef="#br0">456 7 14566,'0'-3'4229,"0"0"-1294,0 3-2358,187 3-1647,-134 9 0,3 3 1322,28-3 0,12 1 0,-11 8 109,-15 18 0,-8 8 0,0 3 0,-4 5-47,-6 6 0,-7 4-200,-8 1 1,-6 3 187,-10 1 1,-6 0-43,-4-1 1,-10 0-49,-19 0 1,-12-2-54,-9-1 1,-11-4 8,-23 0 1,-10-7-292,20-18 0,-3-4 1,-2-2 122,-1-4 0,-1-2 0,-1-3 0,3-4 0,-1-2 0,1-3 0,-24 1 0,4-6 0,14-5 0,4-6 0,12-9 0,6-7-77,-22-36 77,31-30 0,31 36 0,5-2-230,2 1 0,4-1-300,2-1 1,4 1-1308,17-41-1703,19 6 952,-8 47 1,7 2 2691,17-5 1,1 4 0,5-4 0,11 3 0</inkml:trace>
</inkml:ink>
</file>

<file path=xl/ink/ink2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05"/>
    </inkml:context>
    <inkml:brush xml:id="br0">
      <inkml:brushProperty name="width" value="0.08571" units="cm"/>
      <inkml:brushProperty name="height" value="0.08571" units="cm"/>
      <inkml:brushProperty name="color" value="#008C3A"/>
    </inkml:brush>
  </inkml:definitions>
  <inkml:trace contextRef="#ctx0" brushRef="#br0">542 923 11558,'11'0'3658,"-2"0"-2683,-9 0 1686,0 0-1743,-24-12-100,18 6-141,-21-9 6,26 8 35,-4 0-91,4-2-33,-2-2-174,3 1-101,-3-3-84,2 6-28,-2-3-39,3 4-33,0-1-40,0 0-5,0-2-23,0-2-5,0-2-57,0-1 40,0 1-39,0-3 39,3 2-45,1-6 11,6 9 22,-3-4-33,3 7 12,-7 1 27,0 4-28,0 3 28,-2 0 521,2 0-515,-3-3-39,6-3-6,7-5 11,8-5-6,9 2 46,3-2-18,1 5 7,9 5 27,1 3 0,9 3-5,7 0 10,7 20 96,3 9-305,4 34 240,-36-28 1,-2 4 47,0 9 1,-2 4-26,-2 2 0,-3 3-356,-2 7 0,-4 2 311,-7 1 1,-5 0 4,-1 2 1,-4 0-25,-2 1 0,-5-1-62,-8-3 0,-6 0 0,-4 3 0,-7-2 0,-9-2 0,-8-2 0,-6 0 0,-5-2-432,-2-4 1,-2-4 431,-2-5 0,-1-5 0,1-8 0,0-6 0,3-8 0,0-6 0,5-5 0,0-4-254,-48-9 254,7-31 0,48 9 0,2-6-158,0-13 1,3-6 157,3-3 0,3-5 0,4-4 0,3-2 0,5-3 0,4-1 0,6-3 0,4-1 0,2 0 0,3 0 0,4-1 0,4 2 0,6 1 0,3 2-21,2 5 1,4 2-148,4 8 0,3 2-453,19-32 222,-9 26-1024,-4 20-1344,-3 15 933,9 15-2681,29 1 4515,-8 8 0,-1 2 0,10-3 0,14 5 0</inkml:trace>
  <inkml:trace contextRef="#ctx0" brushRef="#br0" timeOffset="1">2600 362 12746,'0'-37'3831,"0"7"-2946,0 30 1373,0 0-1497,18-42-33,7 17-157,22-35-156,10 29-101,7 5 78,9 6 34,4 9-141,1 5-38,-2 6 111,-5 24 45,-5 15 51,-11 25-45,-15 16 73,-20-5 55,-11 7-33,-9-4-145,-18 2-74,-13 0-810,-26-6 681,-17-7-55,-7-13-258,-6-17 264,0-14-12,3-14 6,1-6-62,9-14-5,1-19 11,6-25-45,34 19 0,2-5-43,2-3 1,1-2-20,3-2 1,3-2-57,5 2 1,4-1-185,-3-42-140,10 11-140,6 8-213,18 11-147,16 4-351,27 13-584,22 8 124,-21 22 0,6 4-583,-1 2 0,2 3 2336,15 1 0,-4 2 0,7 2 0,-25 0 0</inkml:trace>
</inkml:ink>
</file>

<file path=xl/ink/ink2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07"/>
    </inkml:context>
    <inkml:brush xml:id="br0">
      <inkml:brushProperty name="width" value="0.08571" units="cm"/>
      <inkml:brushProperty name="height" value="0.08571" units="cm"/>
      <inkml:brushProperty name="color" value="#008C3A"/>
    </inkml:brush>
  </inkml:definitions>
  <inkml:trace contextRef="#ctx0" brushRef="#br0">107 175 18880,'63'-32'487,"0"0"0,1 0 1,24-14-1,-5 14-232,-31 32 0,-3 9 39,1 4 0,0 6 58,-2 6 1,-2 5 8,-1 10 1,-3 4-60,-3 3 1,-4 3-76,-6 2 0,-4 0 16,-5-1 1,-4-1-1,-6 0 1,-4 0 249,0 41-196,-41-2-219,10-43 0,-7-2-210,-16 1 1,-8-2 173,-4 0 0,-4-2-232,-1-3 0,-1-3 223,0-6 1,1-4 8,6-4 0,1-5 143,6-6 0,4-4-185,-30 0 415,19-9-415,19-15 530,10-11-614,13-20 839,7-9-1041,7-11-156,3-9-258,12-9-297,9 3-73,16-2-431,7 14-342,6 3-263,0 12-1989,12-2-3726,0 8 7821,5 1 0,-31 24 0,-9 9 0</inkml:trace>
</inkml:ink>
</file>

<file path=xl/ink/ink2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08"/>
    </inkml:context>
    <inkml:brush xml:id="br0">
      <inkml:brushProperty name="width" value="0.08571" units="cm"/>
      <inkml:brushProperty name="height" value="0.08571" units="cm"/>
      <inkml:brushProperty name="color" value="#008C3A"/>
    </inkml:brush>
  </inkml:definitions>
  <inkml:trace contextRef="#ctx0" brushRef="#br0">0 468 11648,'0'-14'4140,"0"2"-2987,0 12 1329,0 0-1933,176-134-2767,-94 80 2388,-12 3 0,12-10 0,-10 13 384,15 10 565,-6 6-503,-8 17-174,-7 7-22,-12 16 157,-4 27 101,-13 21 22,-13 34-569,-16-40 0,-3 1 154,-2 4 1,-3 1-62,-8 0 0,-5-2-39,-3-2 0,-6-3-68,-8-2 1,-5-4-23,-5-7 0,-3-4 85,-42 21-40,-4-23-45,8-14 1921,1-10-1966,12-6-50,5-3 117,10-12-162,6-10-28,10-9-123,10 4 227,11 4-871,9 5-228,4 1-19,3-3-487,24-6-375,21-11 139,5 9 1,7-1-2696,3-1 0,3 0 4505,15-5 0,-3 3 0,6-5 0,-19 13 0</inkml:trace>
</inkml:ink>
</file>

<file path=xl/ink/ink2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09"/>
    </inkml:context>
    <inkml:brush xml:id="br0">
      <inkml:brushProperty name="width" value="0.08571" units="cm"/>
      <inkml:brushProperty name="height" value="0.08571" units="cm"/>
      <inkml:brushProperty name="color" value="#008C3A"/>
    </inkml:brush>
  </inkml:definitions>
  <inkml:trace contextRef="#ctx0" brushRef="#br0">595 27 16964,'0'-15'4116,"0"4"-3517,0 11 1883,0 0-1709,146 83-1239,-108-49 0,2 3 680,21 9 1,10 5 0,-12 1 70,-18 8 1,-10 1-54,-4 1 1,-5 3-15,-7-2 1,-7 1-197,-3 2 0,-10-2 115,-12 0 0,-9-4-53,-8 0 0,-8-5-42,-16-2 1,-8-6-43,-5-5 0,-3-7 0,-2-5 0,-2-6-434,2-8 0,1-5 434,8-2 0,2-7 0,7-10 0,3-7-105,-28-24 105,19-34-259,24-18-55,28 40 1,4-2-46,2-2 1,3-1-65,7-1 0,4 1-319,6 1 0,5 2-527,4 0 0,6 3 340,6 3 1,3 3-806,1 0 1,0 2-200,-3 4 1,-1 2 2163,22-25 0,-26 27 0,-17 16 0</inkml:trace>
</inkml:ink>
</file>

<file path=xl/ink/ink2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10"/>
    </inkml:context>
    <inkml:brush xml:id="br0">
      <inkml:brushProperty name="width" value="0.08571" units="cm"/>
      <inkml:brushProperty name="height" value="0.08571" units="cm"/>
      <inkml:brushProperty name="color" value="#008C3A"/>
    </inkml:brush>
  </inkml:definitions>
  <inkml:trace contextRef="#ctx0" brushRef="#br0">287 502 13457,'-11'-11'3854,"3"2"-3104,8 9 270,0 0-555,-12-53-45,9 33-6,-9-44-39,12 47 45,0-3-5,12-3-23,6 2-22,21-4-6,8 4 0,16-2 101,11 12-79,13 2-414,7 9 131,-44 5 1,1 4 8,-2 6 0,-1 4 28,-1 4 0,-4 6 31,-4 6 0,-3 3 283,23 33 84,-28 5 61,-12-2-28,-19 3-201,-37 6-253,11-36 1,-7-1-43,-16 4 1,-6-2-458,-5 2 1,-4-3 459,-4-2 1,-1-6 0,1-4 0,0-6-79,3-8 0,0-4 0,9-6 0,2-4-34,-40-4 34,18-27 0,19-11 0,13-26 0,21-9 0,10-4 0,10-9 0,9-4-375,19-7 47,-7 46 1,6-1-964,24-19-1,6 0 365,-12 16 1,3 0-63,15-14 0,5 4-452,-9 21 0,0 5-869,0 1 0,2 3 2310,2 6 0,-3 4 0,7-4 0,-22 14 0</inkml:trace>
</inkml:ink>
</file>

<file path=xl/ink/ink2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11"/>
    </inkml:context>
    <inkml:brush xml:id="br0">
      <inkml:brushProperty name="width" value="0.08571" units="cm"/>
      <inkml:brushProperty name="height" value="0.08571" units="cm"/>
      <inkml:brushProperty name="color" value="#008C3A"/>
    </inkml:brush>
  </inkml:definitions>
  <inkml:trace contextRef="#ctx0" brushRef="#br0">529 1 18849,'79'13'370,"0"1"1,0-1 0,-6 0 0,-2 1-1,-14 8 404,7 55-29,-14 4-101,-19 3 145,-16-1 18,-20 0-264,-39 1-344,8-39 0,-7-3-531,-16 2 0,-7-4 517,-6-1 0,-4-4-37,1-4 1,-1-5 44,2-7 0,1-4-48,9-6 1,3-3-37,8-2 1,3-5-39,-27-19-71,24-12 476,16-26-638,17-5 149,11-7-491,6 2-420,9-2-274,19 3-264,22 1-308,28 2 896,-29 34 0,4 3-500,1 1 1,3 5-450,16 6 0,3 5-1360,-5 3 0,0 5 3183,11 16 0,-5 4 0,6-5 0,-24 17 0</inkml:trace>
</inkml:ink>
</file>

<file path=xl/ink/ink2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12"/>
    </inkml:context>
    <inkml:brush xml:id="br0">
      <inkml:brushProperty name="width" value="0.08571" units="cm"/>
      <inkml:brushProperty name="height" value="0.08571" units="cm"/>
      <inkml:brushProperty name="color" value="#008C3A"/>
    </inkml:brush>
  </inkml:definitions>
  <inkml:trace contextRef="#ctx0" brushRef="#br0">236 81 14253,'-8'-7'5170,"2"1"-4280,6 6 1048,0 0-1344,-6-24 123,17 12 72,10-13-61,29 19-83,21 6-79,13 18-757,-37 0 0,-1 7 465,2 9 0,-2 7-61,1 10 0,-3 5 5,-3 1 1,-5 4 2,-6 3 1,-6 2-222,-6-3 0,-6 2 0,-3 1 0,-9 0 0,-14-1 0,-8-2 0,-4 3 0,-8-2 0,-14 0 0,-8-4 0,-2-3 0,-2-3 0,2-3 0,-2-5 0,3-8 0,1-5-481,-32 13 481,12-22 0,23-16 0,10-11 0,9-21 0,10-15 862,5-25-862,12-15 0,1-9 0,5 37 0,2-1 0,2-3 0,3-1 0,2-2 0,4-1-107,1 1 0,2 2-311,1 3 1,1 2-944,13-36-452,-3 20-881,0 23 51,2 18-1687,20 17-5501,3 6 9736,18 17 1,-33-10 0,-7 11 0</inkml:trace>
</inkml:ink>
</file>

<file path=xl/ink/ink2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13"/>
    </inkml:context>
    <inkml:brush xml:id="br0">
      <inkml:brushProperty name="width" value="0.08571" units="cm"/>
      <inkml:brushProperty name="height" value="0.08571" units="cm"/>
      <inkml:brushProperty name="color" value="#008C3A"/>
    </inkml:brush>
  </inkml:definitions>
  <inkml:trace contextRef="#ctx0" brushRef="#br0">281 1 22628,'74'3'552,"0"0"1,0 0 0,30 7 0,-15 12-183,-48 11 0,-8 6-62,2 6 0,-3 3-45,-6 2 1,-5 1-29,-4 2 0,-4 1 31,-4-2 0,-5 0-67,-7-1 1,-6-2-200,-10 0 0,-7-4-560,-9 0 0,-6-3 560,-14-3 0,-4-4 0,1-2 0,-3-5 0,0-9 0,-1-4 0,7-4 0,2-4 0,-40-13 226,19-26-226,15-23 0,15-20 0,11-11 0,16 8-365,8 2-436,9 9-610,17 4-651,18 8-1225,26 3 920,-14 27 1,4 3-1449,-2-1 1,3 2 3814,8 1 0,-4 3 0,6-4 0,-18 9 0</inkml:trace>
</inkml:ink>
</file>

<file path=xl/ink/ink2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14"/>
    </inkml:context>
    <inkml:brush xml:id="br0">
      <inkml:brushProperty name="width" value="0.08571" units="cm"/>
      <inkml:brushProperty name="height" value="0.08571" units="cm"/>
      <inkml:brushProperty name="color" value="#008C3A"/>
    </inkml:brush>
  </inkml:definitions>
  <inkml:trace contextRef="#ctx0" brushRef="#br0">348 18 23453,'85'-5'539,"0"-1"0,0 1 0,-3 4 0,-3 3 0,-11 14-195,-9 31 0,-10 13-799,6 2 0,-3 5 455,-3 6 0,-4 4 0,-4-1 0,-4 2 0,-5-1 0,-5 1-12,-8-3 0,-4 0 12,-3-6 0,-5-1 0,-5-2 0,-9-2 0,-14-1 0,-9-3 0,-11 2 0,-10-4 0,-17 2 0,-9-5-167,20-19 0,-3-3 1,0-1 166,-31 11 0,-1-6 0,2-11 0,2-7-301,11-3 1,4-8 300,10-14 0,5-11 250,9-9 1,5-9-251,9-13 0,7-9 0,3-12 0,6-3 0,7-4 0,4 0 0,2 2 0,3 0-272,4 9 0,4 3-395,4 8 1,5 4-1401,21-26-849,18 19-1895,13 14-3031,3 16 7842,-2 5 0,-28 14 0,-15 2 0</inkml:trace>
</inkml:ink>
</file>

<file path=xl/ink/ink2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15"/>
    </inkml:context>
    <inkml:brush xml:id="br0">
      <inkml:brushProperty name="width" value="0.04286" units="cm"/>
      <inkml:brushProperty name="height" value="0.04286" units="cm"/>
      <inkml:brushProperty name="color" value="#004F8B"/>
    </inkml:brush>
  </inkml:definitions>
  <inkml:trace contextRef="#ctx0" brushRef="#br0">95 174 11626,'0'-7'3623,"0"1"-2575,0 6 498,0 0-762,-9-18-33,6 10-29,-5-13-22,8 11-50,0 0-40,-3-1 7,-1-1-68,-6 1-45,3-2-73,-6 0-134,6 2-45,-3 2-6,3 5-22,4 1 23,0 3-23,3 0 11,0 0 1,-3 0-40,2-3-23,-2 2 23,3-2-39,0 3 162,0 0-319,0 12 123,15 15 45,18 26 34,25 25-741,-16-29 1,2 2 630,4 7 1,2 1-23,6 5 0,2 0 14,2 3 0,0 0-17,1-3 0,-1-1-28,1 0 1,-1-2 8,-3-5 0,-1-2-48,-3-3 0,-2-1-180,-3-5 1,-2-1 179,-5-3 0,-2-1 0,31 30 0,-10-4 0,-1-6 0,-4 1 0,4 2 0,-5-5-19,3 1 19,-10-11 0,-4-8 0,-9-11 0,-10-11 1235,-11-6-1235,-4-8 410,-8-1-410,2-3 23,-3 3-23,2-2 0,2 5 0,3 0 0,3 2 0,-3 1 0,3-2 0,-7-3 0,0-1 0,-3 0 0,0-3 0,0 3 0,0-3 0,0 3 0,0-2 0,0 2 0,0-3 0,0 0 0,0-6 0,0-4 0,0-7 0,-3-3 0,-3 0 0,-5 5 0,1 3 0,0 5 0,4 3 0,2 1 0,1 3 0,3 0 0,0 0 0,6 15 0,16 13 0,13 22 0,24 20-257,-27-30 1,1 1 256,5 7 0,1 0 0,1 3 0,0 0 0,0 3 0,1 1-376,0 1 1,1-1 375,0 2 0,-1 0 0,0 0 0,-1-1 0,0 0 0,0-1 0,0-1 0,0-1 0,-3-1 0,0-1 0,0-3 0,-1-1 0,-1-2 0,0-1 0,-1-1 0,-1-2-183,31 33 183,2-4 0,-5-10 0,2-4 0,-6-5 0,3-1 0,-6-4 0,2 1 0,-5-3 0,-4-1 463,-7-9-463,-7-1 775,-6-12-775,-4-2 209,-6-6-209,-4-2 0,0-2 0,-3-2 0,1 0 0,-1-4 0,-7 1 0,3-4 0,-5 0 0,2 0 0,-3 0 0,0 0 0,3 0 0,7 0 0,10 0 0,16-9 0,20-6 0,27-14-428,-28 10 0,4-2 428,11-6 0,4-3-1002,11-5 1,4-3 1001,-23 9 0,3-1 0,0-2 0,5-3 0,1-2 0,1-1 0,4-2 0,2 0 0,0-1 0,2-2 0,0-1 0,-1 0 0,-2 1 0,0-1 0,-1 1 0,-1-1 0,-1 1 0,-2 0-432,-3 2 0,-2 1 1,-1 0 431,-2 0 0,-2 1 0,1 1 0,-3 2 0,-1 2 0,0 0 0,-3 2 0,-1 1 0,-1 0-328,27-10 0,-2 2 328,-6 3 0,-1 2 0,-3 5 0,-2 1 0,-7 3 0,-1 0 131,-4 5 1,-1 0-132,-6 2 0,-1 0 0,43-15 0,-7-1 0,-10 1 1503,-4 2-1503,-15 1 0,-3 7 1531,-14 0-1531,1 3 1053,-4-3-1053,-1 2 399,-1-2-399,-9 6 61,-3 3-61,-11 8 0,-6 3 0,-4 3 0,-3 0 0,0 0 0,0 3 0,0-2 0,0 1 0,0 1 0,0-2 0,0 2 0,0-3 0,0 0 0,6 0 0,19 0 0,28-3 0,41-9 0,-29 1 0,6-2-606,-9-2 1,3-1-1,4-2 606,16-4 0,5-2 0,1-1-549,-15 4 0,1-2 0,1-1 0,1 1 549,5-1 0,1-1 0,1 0 0,-2 1 0,-5 0 0,0 0 0,-1 0 0,-2 2 0,14-3 0,-2 2 0,-1 0-304,-5 1 1,-1 2 0,-1 0 303,-7 4 0,-1 0 0,0 1 0,0 1 0,-1 1 0,-1 0 0,-3-1 0,0 1 0,-1 0 0,27-1 0,-3 1 0,-7-1 0,-2 2 0,-2 1 0,-1 2 0,-4 0 0,-1 1-188,-4-1 0,-1 1 188,-3 3 0,-3 0 0,-4 0 0,-2 0 0,-5 0 0,-2 1 957,32-4-957,-12 2 0,-21 0 2081,-12 5-2081,-10-2 1365,-9 3-1365,-3 0 712,-5 0-712,-5 0 184,-1 0-184,-3 0-8615,0 0 504,0-6 8111,0-2 0,0 1 0,0 1 0</inkml:trace>
</inkml:ink>
</file>

<file path=xl/ink/ink2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16"/>
    </inkml:context>
    <inkml:brush xml:id="br0">
      <inkml:brushProperty name="width" value="0.04286" units="cm"/>
      <inkml:brushProperty name="height" value="0.04286" units="cm"/>
      <inkml:brushProperty name="color" value="#004F8B"/>
    </inkml:brush>
  </inkml:definitions>
  <inkml:trace contextRef="#ctx0" brushRef="#br0">0 1338 13161,'4'0'4570,"-1"0"-3613,-3 0 1217,0 0-1497,15 0-65,3-6-8,27-14-38,16-14-624,-18 7 0,4-2 307,11-7 0,4-2-999,11-7 0,5-3 862,-20 13 0,3-1 0,0-1 5,4-3 1,1 0 0,1 0-6,4-3 0,0 1 0,1 0-15,1 0 0,-1 0 0,1 1-30,-1-1 0,-1 1 1,0 1-20,-2 2 1,0 1-1,-2 1-9,-5 2 1,0 0-1,-2 2-396,19-10 0,-4 3 407,-11 4 1,-4 4 33,27-13 50,-31 17 611,-26 11-414,-18 13 1747,-9 0-1910,-3 3 1154,0 0-1322,3 0 5,-2 0 35,2 0-35,-3 0 383,0 0-388,0 3 0,0 6 0,6 11 0,22 26 0,23 30-687,-7-21 0,5 5 687,10 14 0,3 5 0,-13-20 0,3 0 0,1 2-783,4 3 0,1 1 1,2 0 782,2 2 0,2-1 0,1-1 0,-1-2 0,1 0 0,0-1-279,0-2 1,1-1 0,0-2 278,-3-3 0,-1-1 0,1-2 0,-4-3 0,1-1 0,-2-2 0,24 15 0,-3-2 0,-9-6 0,-3-2-289,-7-8 1,-3-3 288,-8-3 0,-2-2 768,30 22-768,-14-12 0,-13-7 0,-13-11 2116,-7-6-2116,-10-3 1174,-3-7-1174,-7-3 1036,0-1-1036,-7-3 40,3 4-40,-5 0 0,5 2 0,-2 2 0,5-1 0,2 3 0,2-6 0,-2 3 0,1-3 0,-4-4 0,-2 0 0,-3-3 0,-3 0 0,0 0 0,9-3 0,11-9 0,29-15 0,-9 2 0,6-3-773,21-8 0,6-2 773,-12 5 0,5-2 0,2 0-960,11-6 0,4 0 0,3-1 960,-16 6 0,2 0 0,1 0 0,0 0 0,3-2 0,0 0 0,1 0 0,0 0-356,1-1 0,0 1 0,0-1 0,-1 1 356,-3 3 0,-1 0 0,0 1 0,-1 0 0,17-9 0,-2 0 0,-2 3 0,-9 6 0,-2 1 0,-3 2-193,20-10 1,-5 2 192,-17 10 0,-5 2 289,-12 6 1,-4 2-290,25-11 0,-23 13 0,-17 5 2271,-10 8-2271,-16 1 2222,-1 3-2222,-6 0 872,0 0-872,3 0 291,-2 0-291,2 0 0,-3 0 0,0 0 0,0-3 0,0 2 0,0-2 0,0 3 0,0 0 0,0-6 0,9-1 0,8-7 0,16 1 0,17-3 0,20-1 0,23-4-379,-34 11 0,3 0 379,11 1 0,4 1-560,10-1 0,3 2 560,-23 4 0,1 1 0,1 0-693,5-1 1,1 1-1,1 1 693,3 0 0,2 1 0,-1 1 0,3 0 0,-1 2 0,1 2-421,3 1 1,0 1 0,-1 3 420,1 1 0,0 1 0,0 3 0,0 1 0,0 2 0,0 1 0,-1 0 0,0 2 0,-1-1-116,-2 1 1,-1 0-1,0 1 116,-3 0 0,-1 1 0,-1-1 0,-2-1 0,0-1 0,-2 0 0,-4-1 0,-1 0 0,-1-1 0,30 7 0,-2-3 0,-4-3 0,-3-1 0,-6-1 0,-1-1 0,-2-4 0,-3 0 151,-5-2 0,-2 0-151,-4-2 0,-1 0 0,-5-1 0,-3-1 0,43 8 1430,-15-4-1430,-16 0 0,-17-4 1608,-10 4-1608,-14-3 1283,-9 3-1283,-4-3 606,-9-3-606,-1 2 335,-3-6-335,0 3 0,0 0 0,0-2 0,0 5 0,-12-6-1788,-9 3-3511,-31-3-4532,-4 0 8878,-17 0 0,36 0 1,7 0-1</inkml:trace>
</inkml:ink>
</file>

<file path=xl/ink/ink2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17"/>
    </inkml:context>
    <inkml:brush xml:id="br0">
      <inkml:brushProperty name="width" value="0.04286" units="cm"/>
      <inkml:brushProperty name="height" value="0.04286" units="cm"/>
      <inkml:brushProperty name="color" value="#004F8B"/>
    </inkml:brush>
  </inkml:definitions>
  <inkml:trace contextRef="#ctx0" brushRef="#br0">34 0 12360,'-7'0'5388,"1"0"-4038,6 0 1567,0 0-2104,-9 0-68,7 0-179,-7 0-118,27 0 257,31 0-4,48 0-463,-25 0 0,7 0-946,17 0 1,5 0 791,-24 0 0,1 0 0,2 0-2,6 0 0,1 0 0,1 0-4,2 0 1,0 0-1,-1 0-32,0 1 1,-1 0 0,0 0 7,-7 1 0,0 1 1,-2-1-9,-7 0 1,-1 0 0,-3 1-310,23 4 0,-5-1 344,-15-2 1,-5-1-15,-12 2 0,-5 0 158,21 2-225,-27-1 0,-17-2 0,-15-1 0,-3 0 1646,-7-2-1646,5 2 799,1 0-799,9-2 0,8 4 0,9-4 0,8 2 0,2-3 0,-2 0 0,-4 0 0,-11 0 0,-12 0 0,-5 0 0,-9 0 0,0 0 0,0 3 0,0-2 0,0 2 0,0-3 0,0 0 0,18 6 0,16 10 0,33 20 0,-19-7 0,4 3-654,10 9 0,3 5 654,11 7 0,3 4-487,-22-14 1,1 2-1,1 1 487,0 2 0,1 1 0,-1 2 0,0 0 0,-1 2 0,-1 0 0,-1-1 0,-1 1 0,-2 0 0,-3-2 0,-1 0 0,-1 0 0,20 22 0,-2-2 0,-4-4 0,-1-3 0,-6-5 0,-2-1-187,-6-7 1,-1-2 186,-7-8 0,-1-1-23,25 32 23,-13-18 0,-7 2 1036,-6-9-1036,-7 0 0,0-4 0,-6-9 1584,-4-4-1584,-4-10 511,-6-6-511,0-8 33,-3 0-33,-1-2 0,1 6 0,3 0 0,3 6 0,1 1 0,6 1 0,-6-2 0,2-6 0,-3 0 0,-5-6 0,-2-1 0,-6-3 0,0 0 0,6 0 0,10 0 0,18 0 0,22-9 0,27-5 0,-28-1 0,4-3-642,14-4 0,4-3 642,13-6 0,4-5-743,-23 8 0,1-2 0,3-2 743,6-1 0,1-2 0,2-1 0,3-4 0,0 0 0,1-1 0,3 1 0,1 0 0,-1-1 0,0 1 0,-1 0 0,0 0 0,-1 2 0,-1 0 0,0 0 0,-3 2 0,0 1 0,-1-1-391,-4 3 0,-1-1 1,-1 1 390,-2 2 0,-2 0 0,0-1 0,-4 2 0,-1 0 0,-1 1 0,-3 1 0,-2 0 0,0 0-274,24-13 0,-3 1 274,-6 5 0,-3 0 0,-11 4 0,-4 2 0,-8 4 0,-3 3 0,23-11 718,-28 10-718,-18 12 1896,-13 5-1896,-9 6 1608,-1 0-1608,-3 0 1011,0 0-1011,3 0 0,3 0 0,5 0 0,8 0 0,2 0 0,6-3 0,5 0-3392,8-7 3392,41-10 0,30-6 0,-12 2-528,-24 7 0,0 0 528,5-2 0,13-3 0,0 0 0,-14 5 0,-2 3 0,-8 4 0,9-1 0,2 2-175,6 0 0,2 1 175,3 2 0,2-1-382,3 0 0,2 1 382,-32 1 0,1 1 0,0-1 0,0 0 0,0 0 0,1-1 0,-1 0 0,1 1 0,0-1 0,30-3 0,-1 1 0,-2-1 0,0 2 774,-6 1 1,-1 1-775,-4 1 0,-1 1 0,-2 2 0,-2 0 0,-5-1 0,0 4 0,-4 4 0,0 2 0,-3 0 0,-1 3 0,-3 5 0,-2 1 0,-2-1 0,-1-1 429,-1-1 0,-1-1-429,-3-4 0,-2-1 0,0-1 0,-1-2 0,40-1 0,-7-1 0,-15-3 0,-9 0 456,-15 0-456,-10-3 1231,-11 2-1231,-10-5 1083,-3 6-1083,-7-3 385,0 3-385,-3 0 0,0 0-965,-3 0-2149,-6 0-874,-20 23-5843,-10 4 9483,-11 23 0,21-24 1,8-5-1</inkml:trace>
</inkml:ink>
</file>

<file path=xl/ink/ink2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18"/>
    </inkml:context>
    <inkml:brush xml:id="br0">
      <inkml:brushProperty name="width" value="0.08571" units="cm"/>
      <inkml:brushProperty name="height" value="0.08571" units="cm"/>
      <inkml:brushProperty name="color" value="#E71224"/>
    </inkml:brush>
  </inkml:definitions>
  <inkml:trace contextRef="#ctx0" brushRef="#br0">629 81 17994,'-18'-22'1625,"3"7"-1116,15 9-61,0 2-39,0 0-17,0-2-6,0 6 35,-3-3-18,-1 3-11,-3 0-33,4 0-90,-3 0-68,5 0-33,-2 0 11,3-3-39,0 2 84,0-2-140,0 0-22,0 2 5,0-2-28,0 0-33,0 2-6,0-2 6,3 3 22,10 0 28,4 0 28,16 0-34,1 6 12,3 5 27,0 6 46,-7 3 50,-6 0 95,-8-3-6,-6 2-5,-6-5-17,-2 3 0,-2-4-17,0-2-22,0-2-62,-2 1-27,-8 3-29,-10 7-11,-17 4 17,-22 9-51,-22-2-304,29-11 1,-3-1 270,-3-2 0,-2-2-1,-1 0 1,1-1 5,5-4 1,2-3-23,-30 3-56,32-7 0,26-3-45,19 0-28,9-9 90,15-8 39,13-16 6,29-14-6,17-10-159,-31 24 0,3 2 156,2-1 1,2 3 2,-2 1 0,1 2 22,-1 5 1,-1 2-32,43-8 20,-12 14-5,-11 7-1,-17 6 1,-15 0-1,-12 0 29,-16 0 892,-4 0-797,-6 6 148,0-1-93,0 4-72,0-2-44,0-3-12,-3-1 1,2-3-322,-2 0 181,3-3 34,3-1 16,-2-3 23,5 4-28,-5 0-90,2 3 208,-3 3 10,0 0-10,-9 1-40,1 2-34,-12-2 40,3 2-45,-3-2 6,-3-1-1,2-3-5,-2 0 0,3 0-5,3 0-6,4 0-29,6 0-38,4 0 112,3 0-1,0-3 1,0 2 264,0-2-298,3 3 0,7 0 0,4 0 0,9 0 0,1 0 0,5 3 0,2 4 0,2 3 0,-2 1 0,1 1 0,-4-4 0,5 1 0,-6-2 0,9 3 0,-2 0 0,12 4 0,7 5 0,11 2 0,13 5 0,7 4-410,9-2 410,2 1 0,-2 1 0,-6-2 0,-10 4 0,-4-1 0,-9 2 0,-1 3 0,0 5 0,1 2 0,6 7 0,0-2 0,1 1 0,-4-5 0,-7-1 0,-4-6 0,-5 0 0,-4-7 0,-10 0 0,-1-3 0,-12 0 410,5-4-410,-8 0 0,-1-3 0,-4-3 0,-2 0 0,-1-4 0,-6-2 0,-1-5 0,-6 0 0,0-5 0,0 5 0,0 0 0,0 5 0,-6 2 0,-1 7 0,-9 0 0,1 10 0,-1-2 0,6-2 0,3-6 0,4-6 0,3-8 0,0-3 0,0-3 0,-3 0 0,2 0 0,-5 0 0,6 0 0,-3 0 0,9 0 0,1 0 0,12 0 0,5 0 0,10 6 0,3 8 0,0 6 0,-7 7 0,-7-3 0,-12-1 0,-5-3 0,-6 3 0,-18 7 0,-13 7 0,-27 7 0,-9 0 0,-4-7 0,10-14 0,9-10 0,15-10 0,4-3 0,12-15 0,2-3-80,8-13 19,5 4 55,3 10-28,3 8 6,0 6 45,0 3-17,0 6 0,0-2 6,0 3 39,0-4-40,0 0 1,0-2-219,0 2 207,6-6 6,1-1 0,6-3 0,-2 3 0,-2-2 0,-2 6 6,-3-3 0,-1 3-1,-3 0 1,0-3 5,3 2-5,-2-2 303,2 3-309,-1 0 0,5 0 0,10 0 0,12 0 0,15 15 0,16 6 0,17 17 0,10 8-287,-36-23 0,2 1 287,-1 3 0,0 0 0,3-2 0,0 0 0,-1 2 0,-1-1 0,-1-2 0,0-1 0,0 2 0,-1 0 0,0-1 0,-1-1 0,-3-1 0,0 0 0,1 0 0,0 2 0,39 22 0,-42-19 0,0 0 0,-1 1 0,-1 1 0,1 2 0,-1 1 0,-1 0 0,0 0-104,0 0 1,-1 0 103,-2 1 0,-1 0 0,39 28 0,-7-1 0,-3-3 0,-4-4 0,-2 1 0,-1-1 0,-3-2 0,-1 1 0,1-1 0,-3 5 0,2-1 0,-2 1 0,-4-6 0,0-3 0,-9-10 0,-5-7 0,-9-10 0,-7-6 561,-6-8-561,-8 0 220,-3-5-220,-3 2 0,0 3 0,6 1 0,2 7 0,5 2 0,6 1 0,-1 3 0,5 0 0,-6-6 0,0 2 0,-10-12 0,2 2 0,-8-6 0,2 0 0,-3 3 0,0-2 0,0 2 0,0 0 0,0-2 0,0 2 0,12-18 0,5 2 0,17-13 0,3 6 0,0 9 0,-7 2 0,-4 9 0,-11 0 0,-3 12 0,-8 12 0,-1 17 0,-9 15 0,-22 8 0,-18 6-344,-24 1 344,30-40 0,0-1 0,-38 23 0,1-22 0,13-12 0,8-13-147,12-12-54,8-16-96,12-10 123,11-12 339,7 4-249,6 7 17,3 9 27,12 4 35,10 13 5,15 1 50,1 6 1,-1 0-46,-7 0 74,-12 0 5,-8 3 5,-10 1-10,-3 2-74,0-2 18,0-1-326,0-3 29,6-6 106,7-10 89,14-9 46,10-8-1,9 2 29,2 5-40,-4 6 45,-11 6 5,-13 8 29,-10 3 16,-7 3 320,-3 0-420,6 0 50,1 0 0,13 0-45,0 0 45,7 0-6,0 0-55,-1-3 55,-5-1-5,-1-3 5,-13 1 6,2 2 6,-8 1 134,2 3-140,0 0 0,6-3 67,11-4-5,17-6-62,13-7 11,17-7-6,16-6-303,-36 12 1,1-1 302,4-2 1,3 0-390,4-4 1,1 0 386,5-2 0,1-1-1,7-2 1,1 0 3,3-2 0,0-1-834,5-1 0,0 1 830,-2-1 1,1 0 14,1 1 0,-1 1-409,-3 2 0,-1 0 394,-2 1 1,0 0-3,-4 2 0,-2 0 0,-1 2 0,-2-1-4,-2 1 1,-1 0 3,-2 1 0,-2 0 0,-1 2 0,-2 0 3,-2-2 0,-1 1-3,-3 2 0,0 0 0,0 1 0,0 0 0,-3 1 0,0 1 0,1 0 0,1 2 187,-3 0 0,1 0-187,44-17 6,1 3-6,-4 2 5,-4 1-5,-10 10-5,-11 0 1535,-16 10-1536,-7 3 1026,-11 4-942,-5 3 607,-1 0-641,-3 0 270,0 0-281,-3 6 1,-3-1-1,-5 1 7,-5 0 21,-1-5-10,-3 2 5,0 0-6,0-2 62,0 2-73,0 0 6,0-3-45,0 3 6,-3 0 5,-10 7-6,-13 7 29,-12 4-28,-12 5 22,-3-2-28,-8 2-6,1-2 0,-4-1-5,7-6-39,7-6-34,10-6-90,13-5-44,13 0-68,8-8 152,6-12 33,0-11 34,18-13-12,13-2 23,24-2 6,9 4 16,0 8 34,-7 15 0,-10 8 6,-11 10 28,-12 3 33,-11 0 84,-7 3 0,-6 7-44,-15 10-96,-9 8-6,-20 5 63,-4-3-68,4-6-6,14-10-117,11-8-6,12-6-5,4 0-68,3-12 96,0-6 10,0-10 29,3-1 34,4 5 27,0 7-5,3 7 11,-7 7-6,1 3-100,-4 0 100,0 3 6,0-2 0,0 2 11,0 0 29,0-2 223,0 2-218,2-3-40,5 0 74,4 0-74,2 0 1,3 0 27,-5 0-27,5 0 44,-9 0-50,3 0 6,-3 0-6,-4 0 11,3 0-5,-5 0-6,2 0 0,0 0 0,-2 0 5,5 0-5,0 0 6,5 0 39,5 0-6,7 0 11,5 0 1,11 0-40,2 0 39,9 0-44,-3 0 5,6 0-5,-3 0 39,7-3 22,6-1-28,10-3 6,11-3-285,10 0 265,-43 4 1,1-1-24,0-1 1,1-1 22,2 1 1,0-1-24,0-2 1,0-1-145,-1 2 1,-1-1 163,2 1 1,0 0-20,-3 3 0,0 1 13,1 1 1,0 0 11,-2 3 0,0 1 22,1-1 1,2 1-34,-1 0 0,1 2-1,1-1 1,0 0 0,4 0 0,-1 0-1,-1-1 1,0-1-11,3-1 0,0-1 22,-4-3 0,-1-2-28,2-1 0,-1-1 0,-3-2 0,-2-1 0,1 1 0,-1 0-3,0-1 0,-1 1 6,-1-1 0,-1 1 19,49-11-22,-7 4-11,-3 1 5,-4 2 6,-5-3-5,-5 0 5,-3 0-28,-9 0 22,-2 2 6,-8 2-50,-5 3 287,-2-1-243,-7 4 6,-1 0 0,-6 4 291,3 2-296,-2-2 5,2 2 0,0-5 0,4 1-6,-3-1 6,-1 2-6,-3 0 1,-3 3-6,-6 2 5,-2 2-22,-6 0 28,-2 0 0,-2 0 0,-5 0 0,2 0-45,-2 0 45,2 0 11,-2 0 29,-1 0 402,-3 0-407,0 5-35,0 3 0,0 5 0,0 4 0,0-3 0,0 2 0,-3 3 0,-9 2 0,-15 9 0,-14 3 0,-13 5 0,-6 2 0,-1-6 0,1-5 0,10-9 0,7-6 0,12-7 0,5-4-91,12-3 24,4-18-101,7-11 78,3-21 23,0-7 67,15-1-6,13 2-44,16 9 44,13 3 1,0 14 10,0 10-5,-3 10 40,-8 7 27,-5 3-62,-8 0 63,-6 12 16,-7 6 84,-10 13-55,-4 2-113,-6 3 0,-21 1 0,-11 6 0,-25-5 0,-4-1 0,1-13 0,7-11-141,9-7-61,10-9 34,11-19-17,13-10 45,4-15 28,6 0 62,3 7 44,16 10 1,3 9 5,17 12 33,-8 6 6,2 3 57,-9 0-29,-1 9 17,-9 2 17,-1 6 22,-10-1-6,0-2-5,-3-4-78,0-3-34,0-4-45,0 0-89,0-2-9697,0 1 8530,-3-13 1,3 8-1,-3-9 1</inkml:trace>
</inkml:ink>
</file>

<file path=xl/ink/ink2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19"/>
    </inkml:context>
    <inkml:brush xml:id="br0">
      <inkml:brushProperty name="width" value="0.2" units="cm"/>
      <inkml:brushProperty name="height" value="0.4" units="cm"/>
      <inkml:brushProperty name="color" value="#FF40FF"/>
      <inkml:brushProperty name="tip" value="rectangle"/>
      <inkml:brushProperty name="rasterOp" value="maskPen"/>
    </inkml:brush>
  </inkml:definitions>
  <inkml:trace contextRef="#ctx0" brushRef="#br0">0 81 13873,'11'-30'983,"-2"7"0,-9 23 0,0-9 0,15 3 0,10-3 0,21 6 0,12 3 0,6 9 0,2 2 0,1 12 0,-3 1 0,-4-1 0,0 3-330,-6-5-480,5 5-5,-2-2 17,4 6 17,-1 3-6,3 4-39,1 3 11,3 0-12,2 1-38,-1-1-34,2 0-22,-6-6 10,-1-1 12,-6-7-5,-4-2-40,-6-4 23,-4-1 38,-6-4 19,3 4-19,0-2 35,7 3-34,3 3-1,7-2-16,0 5 17,0-5-28,-4 2-11,-6-6-12,-4 2 6,-8-5 28,-3 5-6,-2-4-10,-3 4-18,3-2-44,-3 0 44,-1 2-39,1-5-5,3 6 55,-3-3-27,6 3 33,-5 3-11,4-2-5,-4 2-1,1-3-5,-2 0-12,3 3 1,0-2-28,4 5 55,2-2-27,-2-1-29,6 3 57,-6-5-28,-1 5 5,0-2 101,29 22 0,5 3-107,-10-8-30,11 7 0,-4-2 3,-31-22 27,1 0 6,-1 2 12,-2-3-18,1 4 12,-1 0-6,5 3-27,-2 0 38,6 6-11,-3-1-5,0 1-23,2-3 23,-5-2-29,6 4 40,-6-3-11,2 4-34,1-3 33,-3 1 12,2-1-39,-2 4 27,-4-3-27,3 8 61,-3-4 6,1 8-23,1-5-5,-7 5-11,4-5-1,-5 2 1,2 0 29,1 1-63,0 6 0,0 3 0,2 4 0,2 0 0,5 3 0,-2-6 0,3 0 0,-7-11 0,0-3 0,-3-7 0,-4-3 0,0 0 0,-3-3 0,0-3 0,1-1 0,-4-3 0,-1 0 0,-6 0 0,3 0 0,-6 0 0,6 0 0,-2 3 0,2 4 0,0 0 0,-2 6 0,1 0 0,-1 5 0,-1 8 0,3-2 0,-6 6 0,3-3 0,-1-3 0,-1-4 0,1-7 0,-2-9 0,0-5 0,-1-8 0,1-2 0,0 1 0,0-3 0,-1 3 0,1-3 0,0 2 0,-1-1 0,4 4 0,0-4 0,4 4 0,2-4 0,1 4 0,3-4 0,3 4 0,-2-4 0,2 2 0,-6-4 0,-1-2 0,-5 2 0,-1-2 0,-4 2 0,4 1 0,0-3 0,1 2 0,1-3 0,-1 1 0,2 2 0,0-5 0,1 5 0,-1-6 0,4 6 0,3-5 0,3 5 0,4-5 0,6 2 0,1-3 0,9 0 0,4 0 0,6 0 0,7-6 0,4-8 0,6-9 0,-2-5 0,4-1 0,-1-1 0,3-1 0,-4-2 0,3-3 0,-9 1 0,6-4 0,-10 2 0,4-3 0,-7 0 0,-1 0-13,-2-4-65,-1 4 5,0-6 28,1 2 12,2-3-1,2 0 28,2 0-33,0 1 28,0 2-23,0-2 29,0 2-34,1-3 33,-1 0-5,3 1 5,-2-1 1,-1 3-7,-1 1 7,-4 6 5,1 0-11,0 7 5,-1-3 0,1 6 6,1-6-5,0 3-23,3-4 28,-3 1 5,3-4-5,-3 3-5,3-5-29,0 2 34,0-3-5,0 0-46,1 0 51,2 2 6,1 2-6,2 2 0,1 1-34,3 0 34,1-4 6,5 3-6,1-5-28,4 1 28,-1-2-6,0 0 6,0 3-45,0 4 45,-2 3-5,-5 3-1,0 1 6,-3 2 0,4-2-5,0 2 5,2-3-6,1-2 6,6-2 6,1 1-6,6-3 0,-2 3 0,2-1 0,-3 1 11,-3 7-6,-1 3 29,0 0-28,-5 6-6,4-2 11,-7 3 39,1 2-44,-2 1 55,-1 4-5,7-1-11,1 0 11,11 4-50,0-3 44,7-1-11,-1 0-33,-47 1 0,1-1 19,-2 2 0,1 0 11,-1-2 1,0 0 8,44-6-40,-4 2 1,-9 2 39,-5 2 1,-3 4-46,-6 0 0,6 3 0,-5 0 0,5 0 0,-9 0 0,2 0 0,-6 0 0,1 0 0,-1 0 0,0 3 0,-3 0 0,-4 1 0,-3 2 0,-6-6 0,-4 6 0,-6-2 0,-2 3 0,-7 0 0,4-1 0,-5 1 0,-1 0 0,0-4 0,-6 0 0,0 0 0,-4-2 0,-3 2 0,0-3 0,0 3 0,0-2-984,1 2 0,-17 21 0,-29 2 738,-31 33 0,20-31 0,1 2 0</inkml:trace>
</inkm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hyperlink" Target="http://shapleyvalue.com/index.php"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drive.google.com/open?id=16OQOfeGHa1OcXN5xPaw557EouUVxOq4u&amp;authuser=davethemovie%40gmail.com&amp;usp=drive_fs" TargetMode="External"/><Relationship Id="rId1" Type="http://schemas.openxmlformats.org/officeDocument/2006/relationships/hyperlink" Target="https://drive.google.com/open?id=16S9F9bva42WxV51Ybky7s9YfhQh7yNTl&amp;authuser=davethemovie%40gmail.com&amp;usp=drive_fs" TargetMode="External"/></Relationships>
</file>

<file path=xl/worksheets/_rels/sheet21.xml.rels><?xml version="1.0" encoding="UTF-8" standalone="yes"?>
<Relationships xmlns="http://schemas.openxmlformats.org/package/2006/relationships"><Relationship Id="rId1" Type="http://schemas.openxmlformats.org/officeDocument/2006/relationships/hyperlink" Target="https://drive.google.com/open?id=16VGtZ1_duadaLzBoTjBBOfdex5-YoqF5&amp;authuser=davethemovie%40gmail.com&amp;usp=drive_fs" TargetMode="Externa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drive.google.com/open?id=16Wm5Xa6Cz1vePxO-s8nk_xacYVibLQBx&amp;authuser=davethemovie%40gmail.com&amp;usp=drive_fs" TargetMode="Externa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39.xml.rels><?xml version="1.0" encoding="UTF-8" standalone="yes"?>
<Relationships xmlns="http://schemas.openxmlformats.org/package/2006/relationships"><Relationship Id="rId1" Type="http://schemas.openxmlformats.org/officeDocument/2006/relationships/hyperlink" Target="https://www.youtube.com/watch?v=iib_imkZ5fk" TargetMode="External"/></Relationships>
</file>

<file path=xl/worksheets/_rels/sheet40.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drive.google.com/open?id=1-vcOaG_PVolhUBXgTwKiAep2l6efGz0Z&amp;authuser=davethemovie%40gmail.com&amp;usp=drive_fs" TargetMode="External"/><Relationship Id="rId1" Type="http://schemas.openxmlformats.org/officeDocument/2006/relationships/hyperlink" Target="https://drive.google.com/open?id=1-v83oxMtBtxoIsSnvTGJzZaYqf4_WeOf&amp;authuser=davethemovie%40gmail.com&amp;usp=drive_fs"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3.xml"/><Relationship Id="rId1" Type="http://schemas.openxmlformats.org/officeDocument/2006/relationships/hyperlink" Target="https://drive.google.com/file/d/1hfqE2-DGiQ66VHz0e-Q0SKjWOSm5FLAx/view?usp=sharing" TargetMode="Externa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4.xml"/><Relationship Id="rId1" Type="http://schemas.openxmlformats.org/officeDocument/2006/relationships/hyperlink" Target="https://drive.google.com/file/d/11qWTzlNfhIAEaLPaC57nLC2H_0moRMed/view?usp=sharing" TargetMode="External"/><Relationship Id="rId4" Type="http://schemas.openxmlformats.org/officeDocument/2006/relationships/ctrlProp" Target="../ctrlProps/ctrlProp3.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5.xml"/><Relationship Id="rId1" Type="http://schemas.openxmlformats.org/officeDocument/2006/relationships/hyperlink" Target="https://drive.google.com/file/d/11qWTzlNfhIAEaLPaC57nLC2H_0moRMed/view?usp=sharing" TargetMode="External"/><Relationship Id="rId4" Type="http://schemas.openxmlformats.org/officeDocument/2006/relationships/ctrlProp" Target="../ctrlProps/ctrlProp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54.xml.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hyperlink" Target="https://drive.google.com/file/d/1dRCCCojfuWv5gjZatoVAEHNoCFMVhrUQ/view?usp=sharing" TargetMode="External"/><Relationship Id="rId1" Type="http://schemas.openxmlformats.org/officeDocument/2006/relationships/hyperlink" Target="https://drive.google.com/file/d/1AqtIWNFm8Jg53apwUqmB3_VVCD5-BP5j/view?usp=sharing" TargetMode="External"/></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hyperlink" Target="https://drive.google.com/file/d/15ig31flURhg_zsdjK2tmbMlBLRNSD8s9/view?usp=sharing" TargetMode="External"/></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hyperlink" Target="https://drive.google.com/file/d/1Yph8GC8OF2292Vt-jYhjJ9kXwad53koc/view?usp=sharing" TargetMode="External"/></Relationships>
</file>

<file path=xl/worksheets/_rels/sheet59.xml.rels><?xml version="1.0" encoding="UTF-8" standalone="yes"?>
<Relationships xmlns="http://schemas.openxmlformats.org/package/2006/relationships"><Relationship Id="rId1" Type="http://schemas.openxmlformats.org/officeDocument/2006/relationships/hyperlink" Target="https://drive.google.com/file/d/1uvyEJVWLjdzTAi_p5pPuhoQ1tV29z3f9/view?usp=sharing" TargetMode="External"/></Relationships>
</file>

<file path=xl/worksheets/_rels/sheet60.xml.rels><?xml version="1.0" encoding="UTF-8" standalone="yes"?>
<Relationships xmlns="http://schemas.openxmlformats.org/package/2006/relationships"><Relationship Id="rId3" Type="http://schemas.openxmlformats.org/officeDocument/2006/relationships/drawing" Target="../drawings/drawing22.xml"/><Relationship Id="rId2" Type="http://schemas.openxmlformats.org/officeDocument/2006/relationships/hyperlink" Target="https://drive.google.com/file/d/1zsgEOooxND5IyzW4YXhnu1tgY9z89hoT/view?usp=sharing" TargetMode="External"/><Relationship Id="rId1" Type="http://schemas.openxmlformats.org/officeDocument/2006/relationships/hyperlink" Target="https://drive.google.com/file/d/1SuL5syNqWvB_tq-E8YrYhPiaIgiHSr-n/view?usp=sharing" TargetMode="Externa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870558-7DF1-1C48-990B-E69D11B0FEE4}">
  <dimension ref="B2:B8"/>
  <sheetViews>
    <sheetView tabSelected="1" workbookViewId="0"/>
  </sheetViews>
  <sheetFormatPr baseColWidth="10" defaultRowHeight="26" x14ac:dyDescent="0.3"/>
  <cols>
    <col min="1" max="16384" width="10.83203125" style="1"/>
  </cols>
  <sheetData>
    <row r="2" spans="2:2" x14ac:dyDescent="0.3">
      <c r="B2" s="1" t="s">
        <v>212</v>
      </c>
    </row>
    <row r="4" spans="2:2" x14ac:dyDescent="0.3">
      <c r="B4" s="1" t="s">
        <v>213</v>
      </c>
    </row>
    <row r="6" spans="2:2" x14ac:dyDescent="0.3">
      <c r="B6" s="1" t="s">
        <v>5432</v>
      </c>
    </row>
    <row r="8" spans="2:2" x14ac:dyDescent="0.3">
      <c r="B8" s="1" t="s">
        <v>232</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39C8BC-64BC-1449-8429-AF9592CBDBAC}">
  <sheetPr codeName="Sheet49">
    <tabColor rgb="FF002060"/>
  </sheetPr>
  <dimension ref="A1:A15"/>
  <sheetViews>
    <sheetView workbookViewId="0"/>
  </sheetViews>
  <sheetFormatPr baseColWidth="10" defaultRowHeight="26" x14ac:dyDescent="0.3"/>
  <cols>
    <col min="1" max="16384" width="10.83203125" style="10"/>
  </cols>
  <sheetData>
    <row r="1" spans="1:1" x14ac:dyDescent="0.3">
      <c r="A1" s="10" t="s">
        <v>40</v>
      </c>
    </row>
    <row r="2" spans="1:1" x14ac:dyDescent="0.3">
      <c r="A2" s="10" t="s">
        <v>41</v>
      </c>
    </row>
    <row r="3" spans="1:1" x14ac:dyDescent="0.3">
      <c r="A3" s="10" t="s">
        <v>42</v>
      </c>
    </row>
    <row r="4" spans="1:1" x14ac:dyDescent="0.3">
      <c r="A4" s="10" t="s">
        <v>43</v>
      </c>
    </row>
    <row r="5" spans="1:1" x14ac:dyDescent="0.3">
      <c r="A5" s="10" t="s">
        <v>44</v>
      </c>
    </row>
    <row r="6" spans="1:1" x14ac:dyDescent="0.3">
      <c r="A6" s="10" t="s">
        <v>204</v>
      </c>
    </row>
    <row r="7" spans="1:1" x14ac:dyDescent="0.3">
      <c r="A7" s="10" t="s">
        <v>205</v>
      </c>
    </row>
    <row r="8" spans="1:1" x14ac:dyDescent="0.3">
      <c r="A8" s="10" t="s">
        <v>206</v>
      </c>
    </row>
    <row r="9" spans="1:1" x14ac:dyDescent="0.3">
      <c r="A9" s="10" t="s">
        <v>207</v>
      </c>
    </row>
    <row r="10" spans="1:1" x14ac:dyDescent="0.3">
      <c r="A10" s="10" t="s">
        <v>208</v>
      </c>
    </row>
    <row r="11" spans="1:1" x14ac:dyDescent="0.3">
      <c r="A11" s="10" t="s">
        <v>209</v>
      </c>
    </row>
    <row r="12" spans="1:1" x14ac:dyDescent="0.3">
      <c r="A12" s="10" t="s">
        <v>210</v>
      </c>
    </row>
    <row r="13" spans="1:1" x14ac:dyDescent="0.3">
      <c r="A13" s="10" t="s">
        <v>211</v>
      </c>
    </row>
    <row r="14" spans="1:1" x14ac:dyDescent="0.3">
      <c r="A14" s="10" t="s">
        <v>5448</v>
      </c>
    </row>
    <row r="15" spans="1:1" x14ac:dyDescent="0.3">
      <c r="A15" s="10" t="s">
        <v>5449</v>
      </c>
    </row>
  </sheetData>
  <phoneticPr fontId="6"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94655-4A74-BE41-9B27-F619F9C1AEFB}">
  <sheetPr codeName="Sheet41">
    <tabColor rgb="FFC00000"/>
  </sheetPr>
  <dimension ref="B2:I9"/>
  <sheetViews>
    <sheetView workbookViewId="0"/>
  </sheetViews>
  <sheetFormatPr baseColWidth="10" defaultRowHeight="26" x14ac:dyDescent="0.3"/>
  <cols>
    <col min="1" max="1" width="10.83203125" style="1"/>
    <col min="2" max="2" width="11.6640625" style="1" bestFit="1" customWidth="1"/>
    <col min="3" max="3" width="6.5" style="1" bestFit="1" customWidth="1"/>
    <col min="4" max="4" width="10.83203125" style="1"/>
    <col min="5" max="5" width="9.33203125" style="1" bestFit="1" customWidth="1"/>
    <col min="6" max="6" width="6.5" style="1" bestFit="1" customWidth="1"/>
    <col min="7" max="16384" width="10.83203125" style="1"/>
  </cols>
  <sheetData>
    <row r="2" spans="2:9" x14ac:dyDescent="0.3">
      <c r="B2" s="1" t="s">
        <v>16</v>
      </c>
      <c r="C2" s="12">
        <v>20</v>
      </c>
    </row>
    <row r="3" spans="2:9" x14ac:dyDescent="0.3">
      <c r="B3" s="1" t="s">
        <v>15</v>
      </c>
      <c r="C3" s="12">
        <v>30</v>
      </c>
    </row>
    <row r="4" spans="2:9" x14ac:dyDescent="0.3">
      <c r="B4" s="1" t="s">
        <v>14</v>
      </c>
      <c r="C4" s="12">
        <v>50</v>
      </c>
    </row>
    <row r="6" spans="2:9" x14ac:dyDescent="0.3">
      <c r="B6" s="11" t="s">
        <v>13</v>
      </c>
      <c r="C6" s="1">
        <f>C2</f>
        <v>20</v>
      </c>
      <c r="E6" s="11" t="s">
        <v>12</v>
      </c>
      <c r="F6" s="1">
        <f>C3</f>
        <v>30</v>
      </c>
    </row>
    <row r="7" spans="2:9" x14ac:dyDescent="0.3">
      <c r="B7" s="1" t="s">
        <v>11</v>
      </c>
      <c r="C7" s="1">
        <f>C4-C3</f>
        <v>20</v>
      </c>
      <c r="E7" s="1" t="s">
        <v>10</v>
      </c>
      <c r="F7" s="1">
        <f>C4-C2</f>
        <v>30</v>
      </c>
    </row>
    <row r="9" spans="2:9" x14ac:dyDescent="0.3">
      <c r="B9" s="1" t="s">
        <v>9</v>
      </c>
      <c r="C9" s="1">
        <f>AVERAGE(C6:C7)</f>
        <v>20</v>
      </c>
      <c r="E9" s="1" t="s">
        <v>9</v>
      </c>
      <c r="F9" s="1">
        <f>AVERAGE(F6:F7)</f>
        <v>30</v>
      </c>
      <c r="H9" s="1" t="s">
        <v>8</v>
      </c>
      <c r="I9" s="1">
        <f>C9+F9</f>
        <v>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6DD899-24E0-2940-B79F-CDD075A8D054}">
  <sheetPr codeName="Sheet42">
    <tabColor rgb="FFC00000"/>
  </sheetPr>
  <dimension ref="B2:I29"/>
  <sheetViews>
    <sheetView zoomScale="80" zoomScaleNormal="80" workbookViewId="0"/>
  </sheetViews>
  <sheetFormatPr baseColWidth="10" defaultRowHeight="26" x14ac:dyDescent="0.3"/>
  <cols>
    <col min="1" max="1" width="10.83203125" style="1"/>
    <col min="2" max="2" width="11.6640625" style="1" bestFit="1" customWidth="1"/>
    <col min="3" max="3" width="6.5" style="1" bestFit="1" customWidth="1"/>
    <col min="4" max="4" width="10.83203125" style="1"/>
    <col min="5" max="5" width="9.33203125" style="1" bestFit="1" customWidth="1"/>
    <col min="6" max="6" width="4.83203125" style="1" bestFit="1" customWidth="1"/>
    <col min="7" max="16384" width="10.83203125" style="1"/>
  </cols>
  <sheetData>
    <row r="2" spans="2:9" x14ac:dyDescent="0.3">
      <c r="B2" s="1" t="s">
        <v>16</v>
      </c>
      <c r="C2" s="12">
        <v>20</v>
      </c>
    </row>
    <row r="3" spans="2:9" x14ac:dyDescent="0.3">
      <c r="B3" s="1" t="s">
        <v>15</v>
      </c>
      <c r="C3" s="12">
        <v>30</v>
      </c>
    </row>
    <row r="4" spans="2:9" x14ac:dyDescent="0.3">
      <c r="B4" s="1" t="s">
        <v>14</v>
      </c>
      <c r="C4" s="12">
        <v>50</v>
      </c>
    </row>
    <row r="6" spans="2:9" x14ac:dyDescent="0.3">
      <c r="B6" s="11">
        <v>1</v>
      </c>
      <c r="C6" s="1">
        <f>C2</f>
        <v>20</v>
      </c>
      <c r="E6" s="11">
        <v>2</v>
      </c>
      <c r="F6" s="1">
        <f>C3</f>
        <v>30</v>
      </c>
    </row>
    <row r="7" spans="2:9" x14ac:dyDescent="0.3">
      <c r="B7" s="1" t="s">
        <v>11</v>
      </c>
      <c r="C7" s="1">
        <f>C4-C3</f>
        <v>20</v>
      </c>
      <c r="E7" s="1" t="s">
        <v>10</v>
      </c>
      <c r="F7" s="1">
        <f>C4-C2</f>
        <v>30</v>
      </c>
    </row>
    <row r="9" spans="2:9" x14ac:dyDescent="0.3">
      <c r="B9" s="1" t="s">
        <v>9</v>
      </c>
      <c r="C9" s="1">
        <f>AVERAGE(C6:C7)</f>
        <v>20</v>
      </c>
      <c r="E9" s="1" t="s">
        <v>9</v>
      </c>
      <c r="F9" s="1">
        <f>AVERAGE(F6:F7)</f>
        <v>30</v>
      </c>
      <c r="H9" s="1" t="s">
        <v>8</v>
      </c>
      <c r="I9" s="1">
        <f>C9+F9</f>
        <v>50</v>
      </c>
    </row>
    <row r="12" spans="2:9" x14ac:dyDescent="0.3">
      <c r="B12" s="1" t="s">
        <v>16</v>
      </c>
      <c r="C12" s="12">
        <v>20</v>
      </c>
    </row>
    <row r="13" spans="2:9" x14ac:dyDescent="0.3">
      <c r="B13" s="1" t="s">
        <v>15</v>
      </c>
      <c r="C13" s="12">
        <v>30</v>
      </c>
    </row>
    <row r="14" spans="2:9" x14ac:dyDescent="0.3">
      <c r="B14" s="1" t="s">
        <v>14</v>
      </c>
      <c r="C14" s="12">
        <v>80</v>
      </c>
    </row>
    <row r="16" spans="2:9" x14ac:dyDescent="0.3">
      <c r="B16" s="11">
        <v>1</v>
      </c>
      <c r="C16" s="1">
        <f>C12</f>
        <v>20</v>
      </c>
      <c r="E16" s="11">
        <v>2</v>
      </c>
      <c r="F16" s="1">
        <f>C13</f>
        <v>30</v>
      </c>
    </row>
    <row r="17" spans="2:9" x14ac:dyDescent="0.3">
      <c r="B17" s="1" t="s">
        <v>11</v>
      </c>
      <c r="C17" s="1">
        <f>C14-C13</f>
        <v>50</v>
      </c>
      <c r="E17" s="1" t="s">
        <v>10</v>
      </c>
      <c r="F17" s="1">
        <f>C14-C12</f>
        <v>60</v>
      </c>
    </row>
    <row r="19" spans="2:9" x14ac:dyDescent="0.3">
      <c r="B19" s="1" t="s">
        <v>9</v>
      </c>
      <c r="C19" s="1">
        <f>AVERAGE(C16:C17)</f>
        <v>35</v>
      </c>
      <c r="E19" s="1" t="s">
        <v>9</v>
      </c>
      <c r="F19" s="1">
        <f>AVERAGE(F16:F17)</f>
        <v>45</v>
      </c>
      <c r="H19" s="1" t="s">
        <v>8</v>
      </c>
      <c r="I19" s="1">
        <f>C19+F19</f>
        <v>80</v>
      </c>
    </row>
    <row r="22" spans="2:9" x14ac:dyDescent="0.3">
      <c r="B22" s="1" t="s">
        <v>16</v>
      </c>
      <c r="C22" s="12">
        <v>20</v>
      </c>
    </row>
    <row r="23" spans="2:9" x14ac:dyDescent="0.3">
      <c r="B23" s="1" t="s">
        <v>15</v>
      </c>
      <c r="C23" s="12">
        <v>30</v>
      </c>
    </row>
    <row r="24" spans="2:9" x14ac:dyDescent="0.3">
      <c r="B24" s="1" t="s">
        <v>14</v>
      </c>
      <c r="C24" s="12">
        <v>40</v>
      </c>
    </row>
    <row r="26" spans="2:9" x14ac:dyDescent="0.3">
      <c r="B26" s="11">
        <v>1</v>
      </c>
      <c r="C26" s="1">
        <f>C22</f>
        <v>20</v>
      </c>
      <c r="E26" s="11">
        <v>2</v>
      </c>
      <c r="F26" s="1">
        <f>C23</f>
        <v>30</v>
      </c>
    </row>
    <row r="27" spans="2:9" x14ac:dyDescent="0.3">
      <c r="B27" s="1" t="s">
        <v>11</v>
      </c>
      <c r="C27" s="1">
        <f>C24-C23</f>
        <v>10</v>
      </c>
      <c r="E27" s="1" t="s">
        <v>10</v>
      </c>
      <c r="F27" s="1">
        <f>C24-C22</f>
        <v>20</v>
      </c>
    </row>
    <row r="29" spans="2:9" x14ac:dyDescent="0.3">
      <c r="B29" s="1" t="s">
        <v>9</v>
      </c>
      <c r="C29" s="1">
        <f>AVERAGE(C26:C27)</f>
        <v>15</v>
      </c>
      <c r="E29" s="1" t="s">
        <v>9</v>
      </c>
      <c r="F29" s="1">
        <f>AVERAGE(F26:F27)</f>
        <v>25</v>
      </c>
      <c r="H29" s="1" t="s">
        <v>8</v>
      </c>
      <c r="I29" s="1">
        <f>C29+F29</f>
        <v>40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0A90C-9975-724E-8298-0419296A781C}">
  <sheetPr codeName="Sheet44">
    <tabColor rgb="FFC00000"/>
  </sheetPr>
  <dimension ref="B2:I12"/>
  <sheetViews>
    <sheetView workbookViewId="0"/>
  </sheetViews>
  <sheetFormatPr baseColWidth="10" defaultRowHeight="26" x14ac:dyDescent="0.3"/>
  <cols>
    <col min="1" max="1" width="10.83203125" style="1"/>
    <col min="2" max="2" width="11.6640625" style="1" bestFit="1" customWidth="1"/>
    <col min="3" max="16384" width="10.83203125" style="1"/>
  </cols>
  <sheetData>
    <row r="2" spans="2:9" x14ac:dyDescent="0.3">
      <c r="B2" s="1" t="s">
        <v>16</v>
      </c>
      <c r="C2" s="12">
        <v>20</v>
      </c>
    </row>
    <row r="3" spans="2:9" x14ac:dyDescent="0.3">
      <c r="B3" s="1" t="s">
        <v>15</v>
      </c>
      <c r="C3" s="12">
        <v>30</v>
      </c>
    </row>
    <row r="4" spans="2:9" x14ac:dyDescent="0.3">
      <c r="B4" s="1" t="s">
        <v>14</v>
      </c>
      <c r="C4" s="12">
        <v>40</v>
      </c>
    </row>
    <row r="5" spans="2:9" x14ac:dyDescent="0.3">
      <c r="B5" s="1" t="s">
        <v>17</v>
      </c>
      <c r="C5" s="12">
        <v>10</v>
      </c>
    </row>
    <row r="9" spans="2:9" x14ac:dyDescent="0.3">
      <c r="B9" s="11">
        <v>1</v>
      </c>
      <c r="C9" s="1">
        <f>C2-C5</f>
        <v>10</v>
      </c>
      <c r="E9" s="11">
        <v>2</v>
      </c>
      <c r="F9" s="1">
        <f>C3-C5</f>
        <v>20</v>
      </c>
    </row>
    <row r="10" spans="2:9" x14ac:dyDescent="0.3">
      <c r="B10" s="1" t="s">
        <v>11</v>
      </c>
      <c r="C10" s="1">
        <f>C4-C3</f>
        <v>10</v>
      </c>
      <c r="E10" s="1" t="s">
        <v>10</v>
      </c>
      <c r="F10" s="1">
        <f>C4-C2</f>
        <v>20</v>
      </c>
    </row>
    <row r="12" spans="2:9" x14ac:dyDescent="0.3">
      <c r="B12" s="1" t="s">
        <v>9</v>
      </c>
      <c r="C12" s="1">
        <f>AVERAGE(C9:C10)</f>
        <v>10</v>
      </c>
      <c r="E12" s="1" t="s">
        <v>9</v>
      </c>
      <c r="F12" s="1">
        <f>AVERAGE(F9:F10)</f>
        <v>20</v>
      </c>
      <c r="H12" s="1" t="s">
        <v>8</v>
      </c>
      <c r="I12" s="1">
        <f>C12+F12</f>
        <v>30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462EA-C5B5-E941-8E4A-BE32D4D1AC01}">
  <sheetPr codeName="Sheet57">
    <tabColor rgb="FFC00000"/>
  </sheetPr>
  <dimension ref="B2"/>
  <sheetViews>
    <sheetView workbookViewId="0"/>
  </sheetViews>
  <sheetFormatPr baseColWidth="10" defaultRowHeight="26" x14ac:dyDescent="0.3"/>
  <cols>
    <col min="1" max="16384" width="10.83203125" style="1"/>
  </cols>
  <sheetData>
    <row r="2" spans="2:2" x14ac:dyDescent="0.3">
      <c r="B2" s="3" t="s">
        <v>18</v>
      </c>
    </row>
  </sheetData>
  <hyperlinks>
    <hyperlink ref="B2" r:id="rId1" xr:uid="{69FD6D5F-92E2-FF4A-9DF1-5619E6A4D8F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5D569-A3D3-814D-BF49-426A41F85180}">
  <sheetPr codeName="Sheet58">
    <tabColor rgb="FFC00000"/>
  </sheetPr>
  <dimension ref="A2:N17"/>
  <sheetViews>
    <sheetView workbookViewId="0"/>
  </sheetViews>
  <sheetFormatPr baseColWidth="10" defaultRowHeight="26" x14ac:dyDescent="0.3"/>
  <cols>
    <col min="1" max="2" width="10.83203125" style="1"/>
    <col min="3" max="3" width="16.33203125" style="1" bestFit="1" customWidth="1"/>
    <col min="4" max="16384" width="10.83203125" style="1"/>
  </cols>
  <sheetData>
    <row r="2" spans="1:10" x14ac:dyDescent="0.3">
      <c r="C2" s="1" t="s">
        <v>30</v>
      </c>
      <c r="D2" s="12">
        <v>1</v>
      </c>
    </row>
    <row r="3" spans="1:10" x14ac:dyDescent="0.3">
      <c r="C3" s="1" t="s">
        <v>16</v>
      </c>
      <c r="D3" s="12">
        <v>3</v>
      </c>
    </row>
    <row r="4" spans="1:10" x14ac:dyDescent="0.3">
      <c r="C4" s="1" t="s">
        <v>15</v>
      </c>
      <c r="D4" s="12">
        <v>9</v>
      </c>
    </row>
    <row r="5" spans="1:10" x14ac:dyDescent="0.3">
      <c r="C5" s="1" t="s">
        <v>29</v>
      </c>
      <c r="D5" s="12">
        <v>17</v>
      </c>
    </row>
    <row r="6" spans="1:10" x14ac:dyDescent="0.3">
      <c r="C6" s="1" t="s">
        <v>28</v>
      </c>
      <c r="D6" s="12">
        <v>45</v>
      </c>
    </row>
    <row r="7" spans="1:10" x14ac:dyDescent="0.3">
      <c r="C7" s="1" t="s">
        <v>27</v>
      </c>
      <c r="D7" s="12">
        <v>55</v>
      </c>
    </row>
    <row r="8" spans="1:10" x14ac:dyDescent="0.3">
      <c r="C8" s="1" t="s">
        <v>26</v>
      </c>
      <c r="D8" s="12">
        <v>77</v>
      </c>
    </row>
    <row r="9" spans="1:10" x14ac:dyDescent="0.3">
      <c r="C9" s="1" t="s">
        <v>25</v>
      </c>
      <c r="D9" s="12">
        <v>100</v>
      </c>
    </row>
    <row r="11" spans="1:10" x14ac:dyDescent="0.3">
      <c r="A11" s="14" t="s">
        <v>24</v>
      </c>
      <c r="C11" s="7" t="s">
        <v>23</v>
      </c>
      <c r="D11" s="7" t="s">
        <v>22</v>
      </c>
      <c r="F11" s="7" t="s">
        <v>23</v>
      </c>
      <c r="G11" s="7" t="s">
        <v>22</v>
      </c>
      <c r="I11" s="7" t="s">
        <v>23</v>
      </c>
      <c r="J11" s="7" t="s">
        <v>22</v>
      </c>
    </row>
    <row r="12" spans="1:10" x14ac:dyDescent="0.3">
      <c r="A12" s="1">
        <v>1</v>
      </c>
      <c r="C12" s="13" t="s">
        <v>13</v>
      </c>
      <c r="D12" s="10">
        <f>D3-D2</f>
        <v>2</v>
      </c>
      <c r="F12" s="13">
        <v>2</v>
      </c>
      <c r="G12" s="10">
        <f>D4-D2</f>
        <v>8</v>
      </c>
      <c r="I12" s="10">
        <v>3</v>
      </c>
      <c r="J12" s="10">
        <f>D5-D2</f>
        <v>16</v>
      </c>
    </row>
    <row r="13" spans="1:10" x14ac:dyDescent="0.3">
      <c r="A13" s="1">
        <f>1/2</f>
        <v>0.5</v>
      </c>
      <c r="C13" s="13" t="s">
        <v>21</v>
      </c>
      <c r="D13" s="10">
        <f>D6-D4</f>
        <v>36</v>
      </c>
      <c r="F13" s="13">
        <v>21</v>
      </c>
      <c r="G13" s="10">
        <f>D6-D3</f>
        <v>42</v>
      </c>
      <c r="I13" s="10">
        <v>31</v>
      </c>
      <c r="J13" s="10">
        <f>D7-D3</f>
        <v>52</v>
      </c>
    </row>
    <row r="14" spans="1:10" x14ac:dyDescent="0.3">
      <c r="A14" s="1">
        <f>1/2</f>
        <v>0.5</v>
      </c>
      <c r="C14" s="13" t="s">
        <v>20</v>
      </c>
      <c r="D14" s="10">
        <f>D7-D5</f>
        <v>38</v>
      </c>
      <c r="F14" s="13">
        <v>23</v>
      </c>
      <c r="G14" s="10">
        <f>D8-D5</f>
        <v>60</v>
      </c>
      <c r="I14" s="10">
        <v>32</v>
      </c>
      <c r="J14" s="10">
        <f>D8-D4</f>
        <v>68</v>
      </c>
    </row>
    <row r="15" spans="1:10" x14ac:dyDescent="0.3">
      <c r="A15" s="1">
        <v>1</v>
      </c>
      <c r="C15" s="13" t="s">
        <v>19</v>
      </c>
      <c r="D15" s="10">
        <f>D9-D8</f>
        <v>23</v>
      </c>
      <c r="F15" s="13">
        <v>213</v>
      </c>
      <c r="G15" s="10">
        <f>D9-D7</f>
        <v>45</v>
      </c>
      <c r="I15" s="10">
        <v>312</v>
      </c>
      <c r="J15" s="10">
        <f>D9-D6</f>
        <v>55</v>
      </c>
    </row>
    <row r="17" spans="3:14" x14ac:dyDescent="0.3">
      <c r="C17" s="1" t="s">
        <v>9</v>
      </c>
      <c r="D17" s="1">
        <f>SUMPRODUCT(D12:D15,$A$12:$A$15)/SUM($A$12:$A$15)</f>
        <v>20.666666666666668</v>
      </c>
      <c r="F17" s="1" t="s">
        <v>9</v>
      </c>
      <c r="G17" s="1">
        <f>SUMPRODUCT(G12:G15,$A$12:$A$15)/SUM($A$12:$A$15)</f>
        <v>34.666666666666664</v>
      </c>
      <c r="I17" s="1" t="s">
        <v>9</v>
      </c>
      <c r="J17" s="1">
        <f>SUMPRODUCT(J12:J15,$A$12:$A$15)/SUM($A$12:$A$15)</f>
        <v>43.666666666666664</v>
      </c>
      <c r="M17" s="1" t="s">
        <v>8</v>
      </c>
      <c r="N17" s="1">
        <f>D17+G17+J17</f>
        <v>99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E6DBA-86BA-0246-A3B9-C54473199A10}">
  <sheetPr codeName="Sheet81">
    <tabColor rgb="FFFF0000"/>
  </sheetPr>
  <dimension ref="C2:E9"/>
  <sheetViews>
    <sheetView workbookViewId="0"/>
  </sheetViews>
  <sheetFormatPr baseColWidth="10" defaultRowHeight="26" x14ac:dyDescent="0.3"/>
  <cols>
    <col min="1" max="2" width="10.83203125" style="1"/>
    <col min="3" max="3" width="16.33203125" style="1" bestFit="1" customWidth="1"/>
    <col min="4" max="16384" width="10.83203125" style="1"/>
  </cols>
  <sheetData>
    <row r="2" spans="3:5" x14ac:dyDescent="0.3">
      <c r="C2" s="1" t="s">
        <v>30</v>
      </c>
      <c r="E2" s="1" t="s">
        <v>33</v>
      </c>
    </row>
    <row r="3" spans="3:5" x14ac:dyDescent="0.3">
      <c r="C3" s="1" t="s">
        <v>16</v>
      </c>
      <c r="E3" s="1" t="s">
        <v>38</v>
      </c>
    </row>
    <row r="4" spans="3:5" x14ac:dyDescent="0.3">
      <c r="C4" s="1" t="s">
        <v>15</v>
      </c>
      <c r="E4" s="1" t="s">
        <v>37</v>
      </c>
    </row>
    <row r="5" spans="3:5" x14ac:dyDescent="0.3">
      <c r="C5" s="1" t="s">
        <v>29</v>
      </c>
      <c r="E5" s="1" t="s">
        <v>36</v>
      </c>
    </row>
    <row r="6" spans="3:5" x14ac:dyDescent="0.3">
      <c r="C6" s="1" t="s">
        <v>28</v>
      </c>
      <c r="E6" s="1" t="s">
        <v>35</v>
      </c>
    </row>
    <row r="7" spans="3:5" x14ac:dyDescent="0.3">
      <c r="C7" s="1" t="s">
        <v>27</v>
      </c>
      <c r="E7" s="1" t="s">
        <v>34</v>
      </c>
    </row>
    <row r="8" spans="3:5" x14ac:dyDescent="0.3">
      <c r="C8" s="1" t="s">
        <v>26</v>
      </c>
      <c r="E8" s="1" t="s">
        <v>32</v>
      </c>
    </row>
    <row r="9" spans="3:5" x14ac:dyDescent="0.3">
      <c r="C9" s="1" t="s">
        <v>25</v>
      </c>
      <c r="E9" s="1" t="s">
        <v>31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B6DC6-9A9A-B14B-91E1-6D4B1A18A41A}">
  <sheetPr codeName="Sheet82">
    <tabColor rgb="FFFF0000"/>
  </sheetPr>
  <dimension ref="C2:G9"/>
  <sheetViews>
    <sheetView workbookViewId="0"/>
  </sheetViews>
  <sheetFormatPr baseColWidth="10" defaultRowHeight="26" x14ac:dyDescent="0.3"/>
  <cols>
    <col min="1" max="2" width="10.83203125" style="1"/>
    <col min="3" max="3" width="16.33203125" style="1" bestFit="1" customWidth="1"/>
    <col min="4" max="16384" width="10.83203125" style="1"/>
  </cols>
  <sheetData>
    <row r="2" spans="3:7" x14ac:dyDescent="0.3">
      <c r="C2" s="1" t="s">
        <v>30</v>
      </c>
      <c r="E2" s="1" t="s">
        <v>33</v>
      </c>
      <c r="G2" s="1" t="s">
        <v>199</v>
      </c>
    </row>
    <row r="3" spans="3:7" x14ac:dyDescent="0.3">
      <c r="C3" s="1" t="s">
        <v>16</v>
      </c>
      <c r="E3" s="1" t="s">
        <v>38</v>
      </c>
      <c r="G3" s="1" t="s">
        <v>192</v>
      </c>
    </row>
    <row r="4" spans="3:7" x14ac:dyDescent="0.3">
      <c r="C4" s="1" t="s">
        <v>15</v>
      </c>
      <c r="E4" s="1" t="s">
        <v>37</v>
      </c>
      <c r="G4" s="1" t="s">
        <v>193</v>
      </c>
    </row>
    <row r="5" spans="3:7" x14ac:dyDescent="0.3">
      <c r="C5" s="1" t="s">
        <v>29</v>
      </c>
      <c r="E5" s="1" t="s">
        <v>36</v>
      </c>
      <c r="G5" s="1" t="s">
        <v>194</v>
      </c>
    </row>
    <row r="6" spans="3:7" x14ac:dyDescent="0.3">
      <c r="C6" s="1" t="s">
        <v>28</v>
      </c>
      <c r="E6" s="1" t="s">
        <v>35</v>
      </c>
      <c r="G6" s="1" t="s">
        <v>195</v>
      </c>
    </row>
    <row r="7" spans="3:7" x14ac:dyDescent="0.3">
      <c r="C7" s="1" t="s">
        <v>27</v>
      </c>
      <c r="E7" s="1" t="s">
        <v>34</v>
      </c>
      <c r="G7" s="1" t="s">
        <v>196</v>
      </c>
    </row>
    <row r="8" spans="3:7" x14ac:dyDescent="0.3">
      <c r="C8" s="1" t="s">
        <v>26</v>
      </c>
      <c r="E8" s="1" t="s">
        <v>32</v>
      </c>
      <c r="G8" s="1" t="s">
        <v>197</v>
      </c>
    </row>
    <row r="9" spans="3:7" x14ac:dyDescent="0.3">
      <c r="C9" s="1" t="s">
        <v>25</v>
      </c>
      <c r="E9" s="1" t="s">
        <v>31</v>
      </c>
      <c r="G9" s="1" t="s">
        <v>198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7ED5B-2893-2A42-B7BD-81A1A4A0C4AF}">
  <sheetPr codeName="Sheet84">
    <tabColor rgb="FFFF0000"/>
  </sheetPr>
  <dimension ref="C2:K9"/>
  <sheetViews>
    <sheetView workbookViewId="0"/>
  </sheetViews>
  <sheetFormatPr baseColWidth="10" defaultRowHeight="26" x14ac:dyDescent="0.3"/>
  <cols>
    <col min="1" max="2" width="10.83203125" style="1"/>
    <col min="3" max="3" width="16.33203125" style="1" bestFit="1" customWidth="1"/>
    <col min="4" max="6" width="10.83203125" style="1"/>
    <col min="7" max="7" width="25.33203125" style="1" bestFit="1" customWidth="1"/>
    <col min="8" max="8" width="10.83203125" style="1"/>
    <col min="9" max="11" width="3.1640625" style="1" bestFit="1" customWidth="1"/>
    <col min="12" max="16384" width="10.83203125" style="1"/>
  </cols>
  <sheetData>
    <row r="2" spans="3:11" x14ac:dyDescent="0.3">
      <c r="C2" s="1" t="s">
        <v>30</v>
      </c>
      <c r="E2" s="1" t="s">
        <v>33</v>
      </c>
      <c r="G2" s="1" t="s">
        <v>199</v>
      </c>
      <c r="I2" s="1">
        <v>0</v>
      </c>
      <c r="J2" s="1">
        <v>0</v>
      </c>
      <c r="K2" s="1">
        <v>0</v>
      </c>
    </row>
    <row r="3" spans="3:11" x14ac:dyDescent="0.3">
      <c r="C3" s="1" t="s">
        <v>16</v>
      </c>
      <c r="E3" s="1" t="s">
        <v>38</v>
      </c>
      <c r="G3" s="1" t="s">
        <v>192</v>
      </c>
      <c r="I3" s="1">
        <v>1</v>
      </c>
      <c r="J3" s="1">
        <v>0</v>
      </c>
      <c r="K3" s="1">
        <v>0</v>
      </c>
    </row>
    <row r="4" spans="3:11" x14ac:dyDescent="0.3">
      <c r="C4" s="1" t="s">
        <v>15</v>
      </c>
      <c r="E4" s="1" t="s">
        <v>37</v>
      </c>
      <c r="G4" s="1" t="s">
        <v>193</v>
      </c>
      <c r="I4" s="1">
        <v>0</v>
      </c>
      <c r="J4" s="1">
        <v>1</v>
      </c>
      <c r="K4" s="1">
        <v>0</v>
      </c>
    </row>
    <row r="5" spans="3:11" x14ac:dyDescent="0.3">
      <c r="C5" s="1" t="s">
        <v>29</v>
      </c>
      <c r="E5" s="1" t="s">
        <v>36</v>
      </c>
      <c r="G5" s="1" t="s">
        <v>194</v>
      </c>
      <c r="I5" s="1">
        <v>0</v>
      </c>
      <c r="J5" s="1">
        <v>0</v>
      </c>
      <c r="K5" s="1">
        <v>1</v>
      </c>
    </row>
    <row r="6" spans="3:11" x14ac:dyDescent="0.3">
      <c r="C6" s="1" t="s">
        <v>28</v>
      </c>
      <c r="E6" s="1" t="s">
        <v>35</v>
      </c>
      <c r="G6" s="1" t="s">
        <v>195</v>
      </c>
      <c r="I6" s="1">
        <v>1</v>
      </c>
      <c r="J6" s="1">
        <v>1</v>
      </c>
      <c r="K6" s="1">
        <v>0</v>
      </c>
    </row>
    <row r="7" spans="3:11" x14ac:dyDescent="0.3">
      <c r="C7" s="1" t="s">
        <v>27</v>
      </c>
      <c r="E7" s="1" t="s">
        <v>34</v>
      </c>
      <c r="G7" s="1" t="s">
        <v>196</v>
      </c>
      <c r="I7" s="1">
        <v>1</v>
      </c>
      <c r="J7" s="1">
        <v>0</v>
      </c>
      <c r="K7" s="1">
        <v>1</v>
      </c>
    </row>
    <row r="8" spans="3:11" x14ac:dyDescent="0.3">
      <c r="C8" s="1" t="s">
        <v>26</v>
      </c>
      <c r="E8" s="1" t="s">
        <v>32</v>
      </c>
      <c r="G8" s="1" t="s">
        <v>197</v>
      </c>
      <c r="I8" s="1">
        <v>0</v>
      </c>
      <c r="J8" s="1">
        <v>1</v>
      </c>
      <c r="K8" s="1">
        <v>1</v>
      </c>
    </row>
    <row r="9" spans="3:11" x14ac:dyDescent="0.3">
      <c r="C9" s="1" t="s">
        <v>25</v>
      </c>
      <c r="E9" s="1" t="s">
        <v>31</v>
      </c>
      <c r="G9" s="1" t="s">
        <v>198</v>
      </c>
      <c r="I9" s="1">
        <v>1</v>
      </c>
      <c r="J9" s="1">
        <v>1</v>
      </c>
      <c r="K9" s="1">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48D7C-22E2-874B-A014-EBDCF9875A86}">
  <sheetPr codeName="Sheet17">
    <tabColor rgb="FFFF0000"/>
  </sheetPr>
  <dimension ref="B3:O26"/>
  <sheetViews>
    <sheetView zoomScale="80" zoomScaleNormal="80" workbookViewId="0"/>
  </sheetViews>
  <sheetFormatPr baseColWidth="10" defaultRowHeight="26" x14ac:dyDescent="0.3"/>
  <cols>
    <col min="1" max="14" width="10.83203125" style="1"/>
    <col min="15" max="15" width="23.5" style="1" bestFit="1" customWidth="1"/>
    <col min="16" max="16384" width="10.83203125" style="1"/>
  </cols>
  <sheetData>
    <row r="3" spans="2:15" x14ac:dyDescent="0.3">
      <c r="C3" s="5" t="s">
        <v>4</v>
      </c>
      <c r="D3" s="5" t="s">
        <v>1</v>
      </c>
      <c r="E3" s="5" t="s">
        <v>3</v>
      </c>
      <c r="F3" s="5" t="s">
        <v>5</v>
      </c>
      <c r="G3" s="5" t="s">
        <v>2</v>
      </c>
      <c r="H3" s="5" t="s">
        <v>200</v>
      </c>
      <c r="K3" s="5" t="s">
        <v>4</v>
      </c>
      <c r="L3" s="5" t="s">
        <v>1</v>
      </c>
      <c r="M3" s="5" t="s">
        <v>3</v>
      </c>
      <c r="N3" s="4"/>
      <c r="O3" s="66" t="s">
        <v>0</v>
      </c>
    </row>
    <row r="4" spans="2:15" x14ac:dyDescent="0.3">
      <c r="B4" s="1">
        <v>1</v>
      </c>
      <c r="C4" s="1">
        <v>0.31134091440407508</v>
      </c>
      <c r="D4" s="1">
        <v>0.26570542114219797</v>
      </c>
      <c r="E4" s="1">
        <v>0.64143177432796994</v>
      </c>
      <c r="F4" s="1">
        <v>10</v>
      </c>
      <c r="G4" s="1" cm="1">
        <f t="array" ref="G4:G23">MMULT(C4:E23,F4:F6)</f>
        <v>27.670470796723809</v>
      </c>
      <c r="H4" s="1">
        <v>10</v>
      </c>
      <c r="K4" s="5" t="s">
        <v>203</v>
      </c>
      <c r="L4" s="5" t="s">
        <v>201</v>
      </c>
      <c r="M4" s="5" t="s">
        <v>202</v>
      </c>
      <c r="O4" s="1" t="s">
        <v>199</v>
      </c>
    </row>
    <row r="5" spans="2:15" x14ac:dyDescent="0.3">
      <c r="B5" s="1">
        <v>2</v>
      </c>
      <c r="C5" s="1">
        <v>0.21730832144270829</v>
      </c>
      <c r="D5" s="1">
        <v>6.5018477512873707E-2</v>
      </c>
      <c r="E5" s="1">
        <v>0.73741374829610384</v>
      </c>
      <c r="F5" s="1">
        <v>20</v>
      </c>
      <c r="G5" s="1">
        <v>25.59586521356767</v>
      </c>
      <c r="H5" s="1">
        <v>20</v>
      </c>
      <c r="K5" s="5" t="s">
        <v>4</v>
      </c>
      <c r="L5" s="5" t="s">
        <v>201</v>
      </c>
      <c r="M5" s="5" t="s">
        <v>202</v>
      </c>
      <c r="O5" s="1" t="s">
        <v>192</v>
      </c>
    </row>
    <row r="6" spans="2:15" x14ac:dyDescent="0.3">
      <c r="B6" s="1">
        <v>3</v>
      </c>
      <c r="C6" s="1">
        <v>3.3958179287493562E-2</v>
      </c>
      <c r="D6" s="1">
        <v>0.65792105599076678</v>
      </c>
      <c r="E6" s="1">
        <v>0.74412168004169388</v>
      </c>
      <c r="F6" s="1">
        <v>30</v>
      </c>
      <c r="G6" s="1">
        <v>35.821653313941084</v>
      </c>
      <c r="H6" s="1">
        <v>30</v>
      </c>
      <c r="K6" s="5" t="s">
        <v>203</v>
      </c>
      <c r="L6" s="5" t="s">
        <v>1</v>
      </c>
      <c r="M6" s="5" t="s">
        <v>202</v>
      </c>
      <c r="O6" s="1" t="s">
        <v>193</v>
      </c>
    </row>
    <row r="7" spans="2:15" x14ac:dyDescent="0.3">
      <c r="B7" s="1">
        <v>4</v>
      </c>
      <c r="C7" s="1">
        <v>0.74179307821460716</v>
      </c>
      <c r="D7" s="1">
        <v>0.26401854570725591</v>
      </c>
      <c r="E7" s="1">
        <v>0.49477070549113344</v>
      </c>
      <c r="G7" s="1">
        <v>27.541422861025193</v>
      </c>
      <c r="K7" s="5" t="s">
        <v>203</v>
      </c>
      <c r="L7" s="5" t="s">
        <v>201</v>
      </c>
      <c r="M7" s="5" t="s">
        <v>3</v>
      </c>
      <c r="O7" s="1" t="s">
        <v>194</v>
      </c>
    </row>
    <row r="8" spans="2:15" x14ac:dyDescent="0.3">
      <c r="B8" s="1">
        <v>5</v>
      </c>
      <c r="C8" s="1">
        <v>0.57533116168814069</v>
      </c>
      <c r="D8" s="1">
        <v>0.88642897323297964</v>
      </c>
      <c r="E8" s="1">
        <v>0.78665890703476493</v>
      </c>
      <c r="G8" s="1">
        <v>47.081658292583953</v>
      </c>
      <c r="K8" s="5" t="s">
        <v>4</v>
      </c>
      <c r="L8" s="5" t="s">
        <v>1</v>
      </c>
      <c r="M8" s="5" t="s">
        <v>202</v>
      </c>
      <c r="O8" s="1" t="s">
        <v>195</v>
      </c>
    </row>
    <row r="9" spans="2:15" x14ac:dyDescent="0.3">
      <c r="B9" s="1">
        <v>6</v>
      </c>
      <c r="C9" s="1">
        <v>0.25770431879621214</v>
      </c>
      <c r="D9" s="1">
        <v>0.99831669381369081</v>
      </c>
      <c r="E9" s="1">
        <v>0.50279548651279182</v>
      </c>
      <c r="G9" s="1">
        <v>37.627241659619692</v>
      </c>
      <c r="K9" s="5" t="s">
        <v>4</v>
      </c>
      <c r="L9" s="5" t="s">
        <v>201</v>
      </c>
      <c r="M9" s="5" t="s">
        <v>3</v>
      </c>
      <c r="O9" s="1" t="s">
        <v>196</v>
      </c>
    </row>
    <row r="10" spans="2:15" x14ac:dyDescent="0.3">
      <c r="B10" s="1">
        <v>7</v>
      </c>
      <c r="C10" s="1">
        <v>0.65745977152057966</v>
      </c>
      <c r="D10" s="1">
        <v>0.36724695234591476</v>
      </c>
      <c r="E10" s="1">
        <v>0.81681845910845552</v>
      </c>
      <c r="G10" s="1">
        <v>38.424090535377758</v>
      </c>
      <c r="K10" s="5" t="s">
        <v>203</v>
      </c>
      <c r="L10" s="5" t="s">
        <v>1</v>
      </c>
      <c r="M10" s="5" t="s">
        <v>3</v>
      </c>
      <c r="O10" s="1" t="s">
        <v>197</v>
      </c>
    </row>
    <row r="11" spans="2:15" x14ac:dyDescent="0.3">
      <c r="B11" s="1">
        <v>8</v>
      </c>
      <c r="C11" s="1">
        <v>0.78946558070589257</v>
      </c>
      <c r="D11" s="1">
        <v>0.10665148544999148</v>
      </c>
      <c r="E11" s="1">
        <v>0.45145474437502642</v>
      </c>
      <c r="G11" s="1">
        <v>23.571327847309547</v>
      </c>
      <c r="K11" s="5" t="s">
        <v>4</v>
      </c>
      <c r="L11" s="5" t="s">
        <v>1</v>
      </c>
      <c r="M11" s="5" t="s">
        <v>3</v>
      </c>
      <c r="O11" s="1" t="s">
        <v>198</v>
      </c>
    </row>
    <row r="12" spans="2:15" x14ac:dyDescent="0.3">
      <c r="B12" s="1">
        <v>9</v>
      </c>
      <c r="C12" s="1">
        <v>0.35575601469610141</v>
      </c>
      <c r="D12" s="1">
        <v>0.43587270749781104</v>
      </c>
      <c r="E12" s="1">
        <v>0.88587704126521716</v>
      </c>
      <c r="G12" s="1">
        <v>38.851325534873752</v>
      </c>
    </row>
    <row r="13" spans="2:15" x14ac:dyDescent="0.3">
      <c r="B13" s="1">
        <v>10</v>
      </c>
      <c r="C13" s="1">
        <v>0.96461164202769156</v>
      </c>
      <c r="D13" s="1">
        <v>0.95693356456206935</v>
      </c>
      <c r="E13" s="1">
        <v>0.10066745212755679</v>
      </c>
      <c r="G13" s="1">
        <v>31.804811275345006</v>
      </c>
    </row>
    <row r="14" spans="2:15" x14ac:dyDescent="0.3">
      <c r="B14" s="1">
        <v>11</v>
      </c>
      <c r="C14" s="1">
        <v>0.38360676307339192</v>
      </c>
      <c r="D14" s="1">
        <v>0.85187791211180608</v>
      </c>
      <c r="E14" s="1">
        <v>0.65234361986940381</v>
      </c>
      <c r="G14" s="1">
        <v>40.443934469052152</v>
      </c>
    </row>
    <row r="15" spans="2:15" x14ac:dyDescent="0.3">
      <c r="B15" s="1">
        <v>12</v>
      </c>
      <c r="C15" s="1">
        <v>0.69444764978372131</v>
      </c>
      <c r="D15" s="1">
        <v>0.59832123493727751</v>
      </c>
      <c r="E15" s="1">
        <v>0.6914900954928308</v>
      </c>
      <c r="G15" s="1">
        <v>39.655604061367683</v>
      </c>
    </row>
    <row r="16" spans="2:15" x14ac:dyDescent="0.3">
      <c r="B16" s="1">
        <v>13</v>
      </c>
      <c r="C16" s="1">
        <v>0.37317636041366276</v>
      </c>
      <c r="D16" s="1">
        <v>0.90976865733306223</v>
      </c>
      <c r="E16" s="1">
        <v>0.21187726816612384</v>
      </c>
      <c r="G16" s="1">
        <v>28.283454795781587</v>
      </c>
    </row>
    <row r="17" spans="2:7" x14ac:dyDescent="0.3">
      <c r="B17" s="1">
        <v>14</v>
      </c>
      <c r="C17" s="1">
        <v>0.59798342291103634</v>
      </c>
      <c r="D17" s="1">
        <v>0.73378367991227489</v>
      </c>
      <c r="E17" s="1">
        <v>0.1678842275992789</v>
      </c>
      <c r="G17" s="1">
        <v>25.692034655334229</v>
      </c>
    </row>
    <row r="18" spans="2:7" x14ac:dyDescent="0.3">
      <c r="B18" s="1">
        <v>15</v>
      </c>
      <c r="C18" s="1">
        <v>4.1806147527501114E-3</v>
      </c>
      <c r="D18" s="1">
        <v>0.40944140197997292</v>
      </c>
      <c r="E18" s="1">
        <v>0.92570539972017019</v>
      </c>
      <c r="G18" s="1">
        <v>36.001796178732064</v>
      </c>
    </row>
    <row r="19" spans="2:7" x14ac:dyDescent="0.3">
      <c r="B19" s="1">
        <v>16</v>
      </c>
      <c r="C19" s="1">
        <v>0.87565173767107196</v>
      </c>
      <c r="D19" s="1">
        <v>0.46612391698972777</v>
      </c>
      <c r="E19" s="1">
        <v>0.61898540410631764</v>
      </c>
      <c r="G19" s="1">
        <v>36.648557839694803</v>
      </c>
    </row>
    <row r="20" spans="2:7" x14ac:dyDescent="0.3">
      <c r="B20" s="1">
        <v>17</v>
      </c>
      <c r="C20" s="1">
        <v>0.17483152248164258</v>
      </c>
      <c r="D20" s="1">
        <v>0.32546389067855708</v>
      </c>
      <c r="E20" s="1">
        <v>0.87348173306610477</v>
      </c>
      <c r="G20" s="1">
        <v>34.46204503037071</v>
      </c>
    </row>
    <row r="21" spans="2:7" x14ac:dyDescent="0.3">
      <c r="B21" s="1">
        <v>18</v>
      </c>
      <c r="C21" s="1">
        <v>0.21476724519250989</v>
      </c>
      <c r="D21" s="1">
        <v>0.58886029985045107</v>
      </c>
      <c r="E21" s="1">
        <v>0.42624592976600018</v>
      </c>
      <c r="G21" s="1">
        <v>26.712256341914127</v>
      </c>
    </row>
    <row r="22" spans="2:7" x14ac:dyDescent="0.3">
      <c r="B22" s="1">
        <v>19</v>
      </c>
      <c r="C22" s="1">
        <v>0.11055409474807798</v>
      </c>
      <c r="D22" s="1">
        <v>0.69247887496915528</v>
      </c>
      <c r="E22" s="1">
        <v>6.6171514717111912E-2</v>
      </c>
      <c r="G22" s="1">
        <v>16.940263888377242</v>
      </c>
    </row>
    <row r="23" spans="2:7" x14ac:dyDescent="0.3">
      <c r="B23" s="1">
        <v>20</v>
      </c>
      <c r="C23" s="1">
        <v>0.70908153939376617</v>
      </c>
      <c r="D23" s="1">
        <v>0.38653610189788667</v>
      </c>
      <c r="E23" s="1">
        <v>0.15866789216251576</v>
      </c>
      <c r="G23" s="1">
        <v>19.581574196770866</v>
      </c>
    </row>
    <row r="25" spans="2:7" x14ac:dyDescent="0.3">
      <c r="C25" s="5" t="s">
        <v>203</v>
      </c>
      <c r="D25" s="5" t="s">
        <v>201</v>
      </c>
      <c r="E25" s="5" t="s">
        <v>202</v>
      </c>
      <c r="F25" s="5"/>
    </row>
    <row r="26" spans="2:7" x14ac:dyDescent="0.3">
      <c r="C26" s="1">
        <f>AVERAGE(C4:C23)</f>
        <v>0.4521504966602567</v>
      </c>
      <c r="D26" s="1">
        <f t="shared" ref="D26:E26" si="0">AVERAGE(D4:D23)</f>
        <v>0.54833849239578614</v>
      </c>
      <c r="E26" s="1">
        <f t="shared" si="0"/>
        <v>0.54774315416232866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6B7D7-6606-A54A-8A11-9AA4EFDCBB74}">
  <sheetPr codeName="Sheet28">
    <tabColor rgb="FFFF0000"/>
  </sheetPr>
  <dimension ref="B3:O26"/>
  <sheetViews>
    <sheetView zoomScale="80" zoomScaleNormal="80" workbookViewId="0"/>
  </sheetViews>
  <sheetFormatPr baseColWidth="10" defaultRowHeight="26" x14ac:dyDescent="0.3"/>
  <cols>
    <col min="1" max="14" width="10.83203125" style="1"/>
    <col min="15" max="15" width="23.5" style="1" bestFit="1" customWidth="1"/>
    <col min="16" max="16384" width="10.83203125" style="1"/>
  </cols>
  <sheetData>
    <row r="3" spans="2:15" x14ac:dyDescent="0.3">
      <c r="C3" s="5" t="s">
        <v>4</v>
      </c>
      <c r="D3" s="5" t="s">
        <v>1</v>
      </c>
      <c r="E3" s="5" t="s">
        <v>3</v>
      </c>
      <c r="F3" s="5" t="s">
        <v>5</v>
      </c>
      <c r="G3" s="5" t="s">
        <v>2</v>
      </c>
      <c r="H3" s="5" t="s">
        <v>200</v>
      </c>
      <c r="K3" s="5" t="s">
        <v>4</v>
      </c>
      <c r="L3" s="5" t="s">
        <v>1</v>
      </c>
      <c r="M3" s="5" t="s">
        <v>3</v>
      </c>
      <c r="N3" s="4"/>
      <c r="O3" s="66" t="s">
        <v>0</v>
      </c>
    </row>
    <row r="4" spans="2:15" x14ac:dyDescent="0.3">
      <c r="B4" s="1">
        <v>1</v>
      </c>
      <c r="C4" s="1">
        <f t="array" ref="C4:E23">Example1_Notation!C4:E23</f>
        <v>0.31134091440407508</v>
      </c>
      <c r="D4" s="1">
        <v>0.26570542114219797</v>
      </c>
      <c r="E4" s="1">
        <v>0.64143177432796994</v>
      </c>
      <c r="F4" s="1">
        <v>10</v>
      </c>
      <c r="G4" s="1" cm="1">
        <f t="array" ref="G4:G23">MMULT(C4:E23,F4:F6)</f>
        <v>27.670470796723809</v>
      </c>
      <c r="H4" s="1">
        <v>10</v>
      </c>
      <c r="K4" s="5" t="s">
        <v>203</v>
      </c>
      <c r="L4" s="5" t="s">
        <v>201</v>
      </c>
      <c r="M4" s="5" t="s">
        <v>202</v>
      </c>
      <c r="O4" s="1" t="s">
        <v>199</v>
      </c>
    </row>
    <row r="5" spans="2:15" x14ac:dyDescent="0.3">
      <c r="B5" s="1">
        <v>2</v>
      </c>
      <c r="C5" s="1">
        <v>0.21730832144270829</v>
      </c>
      <c r="D5" s="1">
        <v>6.5018477512873707E-2</v>
      </c>
      <c r="E5" s="1">
        <v>0.73741374829610384</v>
      </c>
      <c r="F5" s="1">
        <v>20</v>
      </c>
      <c r="G5" s="1">
        <v>25.59586521356767</v>
      </c>
      <c r="H5" s="1">
        <v>20</v>
      </c>
      <c r="K5" s="5" t="s">
        <v>4</v>
      </c>
      <c r="L5" s="5" t="s">
        <v>201</v>
      </c>
      <c r="M5" s="5" t="s">
        <v>202</v>
      </c>
      <c r="O5" s="1" t="s">
        <v>192</v>
      </c>
    </row>
    <row r="6" spans="2:15" x14ac:dyDescent="0.3">
      <c r="B6" s="1">
        <v>3</v>
      </c>
      <c r="C6" s="1">
        <v>3.3958179287493562E-2</v>
      </c>
      <c r="D6" s="1">
        <v>0.65792105599076678</v>
      </c>
      <c r="E6" s="1">
        <v>0.74412168004169388</v>
      </c>
      <c r="F6" s="1">
        <v>30</v>
      </c>
      <c r="G6" s="1">
        <v>35.821653313941084</v>
      </c>
      <c r="H6" s="1">
        <v>30</v>
      </c>
      <c r="K6" s="5" t="s">
        <v>203</v>
      </c>
      <c r="L6" s="5" t="s">
        <v>1</v>
      </c>
      <c r="M6" s="5" t="s">
        <v>202</v>
      </c>
      <c r="O6" s="1" t="s">
        <v>193</v>
      </c>
    </row>
    <row r="7" spans="2:15" x14ac:dyDescent="0.3">
      <c r="B7" s="1">
        <v>4</v>
      </c>
      <c r="C7" s="1">
        <v>0.74179307821460716</v>
      </c>
      <c r="D7" s="1">
        <v>0.26401854570725591</v>
      </c>
      <c r="E7" s="1">
        <v>0.49477070549113344</v>
      </c>
      <c r="G7" s="1">
        <v>27.541422861025193</v>
      </c>
      <c r="K7" s="5" t="s">
        <v>203</v>
      </c>
      <c r="L7" s="5" t="s">
        <v>201</v>
      </c>
      <c r="M7" s="5" t="s">
        <v>3</v>
      </c>
      <c r="O7" s="1" t="s">
        <v>194</v>
      </c>
    </row>
    <row r="8" spans="2:15" x14ac:dyDescent="0.3">
      <c r="B8" s="1">
        <v>5</v>
      </c>
      <c r="C8" s="1">
        <v>0.57533116168814069</v>
      </c>
      <c r="D8" s="1">
        <v>0.88642897323297964</v>
      </c>
      <c r="E8" s="1">
        <v>0.78665890703476493</v>
      </c>
      <c r="G8" s="1">
        <v>47.081658292583953</v>
      </c>
      <c r="K8" s="5" t="s">
        <v>4</v>
      </c>
      <c r="L8" s="5" t="s">
        <v>1</v>
      </c>
      <c r="M8" s="5" t="s">
        <v>202</v>
      </c>
      <c r="O8" s="1" t="s">
        <v>195</v>
      </c>
    </row>
    <row r="9" spans="2:15" x14ac:dyDescent="0.3">
      <c r="B9" s="1">
        <v>6</v>
      </c>
      <c r="C9" s="1">
        <v>0.25770431879621214</v>
      </c>
      <c r="D9" s="1">
        <v>0.99831669381369081</v>
      </c>
      <c r="E9" s="1">
        <v>0.50279548651279182</v>
      </c>
      <c r="G9" s="1">
        <v>37.627241659619692</v>
      </c>
      <c r="K9" s="5" t="s">
        <v>4</v>
      </c>
      <c r="L9" s="5" t="s">
        <v>201</v>
      </c>
      <c r="M9" s="5" t="s">
        <v>3</v>
      </c>
      <c r="O9" s="1" t="s">
        <v>196</v>
      </c>
    </row>
    <row r="10" spans="2:15" x14ac:dyDescent="0.3">
      <c r="B10" s="1">
        <v>7</v>
      </c>
      <c r="C10" s="1">
        <v>0.65745977152057966</v>
      </c>
      <c r="D10" s="1">
        <v>0.36724695234591476</v>
      </c>
      <c r="E10" s="1">
        <v>0.81681845910845552</v>
      </c>
      <c r="G10" s="1">
        <v>38.424090535377758</v>
      </c>
      <c r="K10" s="5" t="s">
        <v>203</v>
      </c>
      <c r="L10" s="5" t="s">
        <v>1</v>
      </c>
      <c r="M10" s="5" t="s">
        <v>3</v>
      </c>
      <c r="O10" s="1" t="s">
        <v>197</v>
      </c>
    </row>
    <row r="11" spans="2:15" x14ac:dyDescent="0.3">
      <c r="B11" s="1">
        <v>8</v>
      </c>
      <c r="C11" s="1">
        <v>0.78946558070589257</v>
      </c>
      <c r="D11" s="1">
        <v>0.10665148544999148</v>
      </c>
      <c r="E11" s="1">
        <v>0.45145474437502642</v>
      </c>
      <c r="G11" s="1">
        <v>23.571327847309547</v>
      </c>
      <c r="K11" s="5" t="s">
        <v>4</v>
      </c>
      <c r="L11" s="5" t="s">
        <v>1</v>
      </c>
      <c r="M11" s="5" t="s">
        <v>3</v>
      </c>
      <c r="O11" s="1" t="s">
        <v>198</v>
      </c>
    </row>
    <row r="12" spans="2:15" x14ac:dyDescent="0.3">
      <c r="B12" s="1">
        <v>9</v>
      </c>
      <c r="C12" s="1">
        <v>0.35575601469610141</v>
      </c>
      <c r="D12" s="1">
        <v>0.43587270749781104</v>
      </c>
      <c r="E12" s="1">
        <v>0.88587704126521716</v>
      </c>
      <c r="G12" s="1">
        <v>38.851325534873752</v>
      </c>
    </row>
    <row r="13" spans="2:15" x14ac:dyDescent="0.3">
      <c r="B13" s="1">
        <v>10</v>
      </c>
      <c r="C13" s="1">
        <v>0.96461164202769156</v>
      </c>
      <c r="D13" s="1">
        <v>0.95693356456206935</v>
      </c>
      <c r="E13" s="1">
        <v>0.10066745212755679</v>
      </c>
      <c r="G13" s="1">
        <v>31.804811275345006</v>
      </c>
      <c r="K13" s="5" t="s">
        <v>4</v>
      </c>
      <c r="L13" s="5" t="s">
        <v>1</v>
      </c>
      <c r="M13" s="5" t="s">
        <v>3</v>
      </c>
      <c r="N13" s="4"/>
      <c r="O13" s="66" t="s">
        <v>0</v>
      </c>
    </row>
    <row r="14" spans="2:15" x14ac:dyDescent="0.3">
      <c r="B14" s="1">
        <v>11</v>
      </c>
      <c r="C14" s="1">
        <v>0.38360676307339192</v>
      </c>
      <c r="D14" s="1">
        <v>0.85187791211180608</v>
      </c>
      <c r="E14" s="1">
        <v>0.65234361986940381</v>
      </c>
      <c r="G14" s="1">
        <v>40.443934469052152</v>
      </c>
      <c r="K14" s="5">
        <v>0</v>
      </c>
      <c r="L14" s="5">
        <v>0</v>
      </c>
      <c r="M14" s="5">
        <v>0</v>
      </c>
      <c r="O14" s="1" t="s">
        <v>199</v>
      </c>
    </row>
    <row r="15" spans="2:15" x14ac:dyDescent="0.3">
      <c r="B15" s="1">
        <v>12</v>
      </c>
      <c r="C15" s="1">
        <v>0.69444764978372131</v>
      </c>
      <c r="D15" s="1">
        <v>0.59832123493727751</v>
      </c>
      <c r="E15" s="1">
        <v>0.6914900954928308</v>
      </c>
      <c r="G15" s="1">
        <v>39.655604061367683</v>
      </c>
      <c r="K15" s="1">
        <v>1</v>
      </c>
      <c r="L15" s="1">
        <v>0</v>
      </c>
      <c r="M15" s="1">
        <v>0</v>
      </c>
      <c r="O15" s="1" t="s">
        <v>192</v>
      </c>
    </row>
    <row r="16" spans="2:15" x14ac:dyDescent="0.3">
      <c r="B16" s="1">
        <v>13</v>
      </c>
      <c r="C16" s="1">
        <v>0.37317636041366276</v>
      </c>
      <c r="D16" s="1">
        <v>0.90976865733306223</v>
      </c>
      <c r="E16" s="1">
        <v>0.21187726816612384</v>
      </c>
      <c r="G16" s="1">
        <v>28.283454795781587</v>
      </c>
      <c r="K16" s="1">
        <v>0</v>
      </c>
      <c r="L16" s="1">
        <v>1</v>
      </c>
      <c r="M16" s="1">
        <v>0</v>
      </c>
      <c r="O16" s="1" t="s">
        <v>193</v>
      </c>
    </row>
    <row r="17" spans="2:15" x14ac:dyDescent="0.3">
      <c r="B17" s="1">
        <v>14</v>
      </c>
      <c r="C17" s="1">
        <v>0.59798342291103634</v>
      </c>
      <c r="D17" s="1">
        <v>0.73378367991227489</v>
      </c>
      <c r="E17" s="1">
        <v>0.1678842275992789</v>
      </c>
      <c r="G17" s="1">
        <v>25.692034655334229</v>
      </c>
      <c r="K17" s="1">
        <v>0</v>
      </c>
      <c r="L17" s="1">
        <v>0</v>
      </c>
      <c r="M17" s="1">
        <v>1</v>
      </c>
      <c r="O17" s="1" t="s">
        <v>194</v>
      </c>
    </row>
    <row r="18" spans="2:15" x14ac:dyDescent="0.3">
      <c r="B18" s="1">
        <v>15</v>
      </c>
      <c r="C18" s="1">
        <v>4.1806147527501114E-3</v>
      </c>
      <c r="D18" s="1">
        <v>0.40944140197997292</v>
      </c>
      <c r="E18" s="1">
        <v>0.92570539972017019</v>
      </c>
      <c r="G18" s="1">
        <v>36.001796178732064</v>
      </c>
      <c r="K18" s="1">
        <v>1</v>
      </c>
      <c r="L18" s="1">
        <v>1</v>
      </c>
      <c r="M18" s="1">
        <v>0</v>
      </c>
      <c r="O18" s="1" t="s">
        <v>195</v>
      </c>
    </row>
    <row r="19" spans="2:15" x14ac:dyDescent="0.3">
      <c r="B19" s="1">
        <v>16</v>
      </c>
      <c r="C19" s="1">
        <v>0.87565173767107196</v>
      </c>
      <c r="D19" s="1">
        <v>0.46612391698972777</v>
      </c>
      <c r="E19" s="1">
        <v>0.61898540410631764</v>
      </c>
      <c r="G19" s="1">
        <v>36.648557839694803</v>
      </c>
      <c r="K19" s="1">
        <v>1</v>
      </c>
      <c r="L19" s="1">
        <v>0</v>
      </c>
      <c r="M19" s="1">
        <v>1</v>
      </c>
      <c r="O19" s="1" t="s">
        <v>196</v>
      </c>
    </row>
    <row r="20" spans="2:15" x14ac:dyDescent="0.3">
      <c r="B20" s="1">
        <v>17</v>
      </c>
      <c r="C20" s="1">
        <v>0.17483152248164258</v>
      </c>
      <c r="D20" s="1">
        <v>0.32546389067855708</v>
      </c>
      <c r="E20" s="1">
        <v>0.87348173306610477</v>
      </c>
      <c r="G20" s="1">
        <v>34.46204503037071</v>
      </c>
      <c r="K20" s="1">
        <v>0</v>
      </c>
      <c r="L20" s="1">
        <v>1</v>
      </c>
      <c r="M20" s="1">
        <v>1</v>
      </c>
      <c r="O20" s="1" t="s">
        <v>197</v>
      </c>
    </row>
    <row r="21" spans="2:15" x14ac:dyDescent="0.3">
      <c r="B21" s="1">
        <v>18</v>
      </c>
      <c r="C21" s="1">
        <v>0.21476724519250989</v>
      </c>
      <c r="D21" s="1">
        <v>0.58886029985045107</v>
      </c>
      <c r="E21" s="1">
        <v>0.42624592976600018</v>
      </c>
      <c r="G21" s="1">
        <v>26.712256341914127</v>
      </c>
      <c r="K21" s="1">
        <v>1</v>
      </c>
      <c r="L21" s="1">
        <v>1</v>
      </c>
      <c r="M21" s="1">
        <v>1</v>
      </c>
      <c r="O21" s="1" t="s">
        <v>198</v>
      </c>
    </row>
    <row r="22" spans="2:15" x14ac:dyDescent="0.3">
      <c r="B22" s="1">
        <v>19</v>
      </c>
      <c r="C22" s="1">
        <v>0.11055409474807798</v>
      </c>
      <c r="D22" s="1">
        <v>0.69247887496915528</v>
      </c>
      <c r="E22" s="1">
        <v>6.6171514717111912E-2</v>
      </c>
      <c r="G22" s="1">
        <v>16.940263888377242</v>
      </c>
    </row>
    <row r="23" spans="2:15" x14ac:dyDescent="0.3">
      <c r="B23" s="1">
        <v>20</v>
      </c>
      <c r="C23" s="1">
        <v>0.70908153939376617</v>
      </c>
      <c r="D23" s="1">
        <v>0.38653610189788667</v>
      </c>
      <c r="E23" s="1">
        <v>0.15866789216251576</v>
      </c>
      <c r="G23" s="1">
        <v>19.581574196770866</v>
      </c>
    </row>
    <row r="25" spans="2:15" x14ac:dyDescent="0.3">
      <c r="C25" s="5" t="s">
        <v>203</v>
      </c>
      <c r="D25" s="5" t="s">
        <v>201</v>
      </c>
      <c r="E25" s="5" t="s">
        <v>202</v>
      </c>
      <c r="F25" s="5"/>
    </row>
    <row r="26" spans="2:15" x14ac:dyDescent="0.3">
      <c r="C26" s="1">
        <f>AVERAGE(C4:C23)</f>
        <v>0.4521504966602567</v>
      </c>
      <c r="D26" s="1">
        <f t="shared" ref="D26:E26" si="0">AVERAGE(D4:D23)</f>
        <v>0.54833849239578614</v>
      </c>
      <c r="E26" s="1">
        <f t="shared" si="0"/>
        <v>0.54774315416232866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5D1B7-897B-D74D-AFB5-18B94D388B68}">
  <sheetPr codeName="Sheet30">
    <tabColor rgb="FFFF0000"/>
  </sheetPr>
  <dimension ref="B3:O31"/>
  <sheetViews>
    <sheetView zoomScale="80" zoomScaleNormal="80" workbookViewId="0"/>
  </sheetViews>
  <sheetFormatPr baseColWidth="10" defaultRowHeight="26" x14ac:dyDescent="0.3"/>
  <cols>
    <col min="1" max="14" width="10.83203125" style="1"/>
    <col min="15" max="15" width="23.5" style="1" bestFit="1" customWidth="1"/>
    <col min="16" max="16384" width="10.83203125" style="1"/>
  </cols>
  <sheetData>
    <row r="3" spans="2:15" x14ac:dyDescent="0.3">
      <c r="C3" s="5" t="s">
        <v>4</v>
      </c>
      <c r="D3" s="5" t="s">
        <v>1</v>
      </c>
      <c r="E3" s="5" t="s">
        <v>3</v>
      </c>
      <c r="F3" s="5" t="s">
        <v>5</v>
      </c>
      <c r="G3" s="5" t="s">
        <v>2</v>
      </c>
      <c r="H3" s="5" t="s">
        <v>200</v>
      </c>
      <c r="K3" s="5" t="s">
        <v>4</v>
      </c>
      <c r="L3" s="5" t="s">
        <v>1</v>
      </c>
      <c r="M3" s="5" t="s">
        <v>3</v>
      </c>
      <c r="N3" s="4"/>
      <c r="O3" s="66" t="s">
        <v>0</v>
      </c>
    </row>
    <row r="4" spans="2:15" x14ac:dyDescent="0.3">
      <c r="B4" s="1">
        <v>1</v>
      </c>
      <c r="C4" s="1">
        <f t="array" ref="C4:E23">Example1_Notation!C4:E23</f>
        <v>0.31134091440407508</v>
      </c>
      <c r="D4" s="1">
        <v>0.26570542114219797</v>
      </c>
      <c r="E4" s="1">
        <v>0.64143177432796994</v>
      </c>
      <c r="F4" s="1">
        <v>10</v>
      </c>
      <c r="G4" s="1" cm="1">
        <f t="array" ref="G4:G23">MMULT(C4:E23,F4:F6)</f>
        <v>27.670470796723809</v>
      </c>
      <c r="H4" s="1">
        <v>10</v>
      </c>
      <c r="K4" s="5" t="s">
        <v>203</v>
      </c>
      <c r="L4" s="5" t="s">
        <v>201</v>
      </c>
      <c r="M4" s="5" t="s">
        <v>202</v>
      </c>
      <c r="O4" s="1" t="s">
        <v>199</v>
      </c>
    </row>
    <row r="5" spans="2:15" x14ac:dyDescent="0.3">
      <c r="B5" s="1">
        <v>2</v>
      </c>
      <c r="C5" s="1">
        <v>0.21730832144270829</v>
      </c>
      <c r="D5" s="1">
        <v>6.5018477512873707E-2</v>
      </c>
      <c r="E5" s="1">
        <v>0.73741374829610384</v>
      </c>
      <c r="F5" s="1">
        <v>20</v>
      </c>
      <c r="G5" s="1">
        <v>25.59586521356767</v>
      </c>
      <c r="H5" s="1">
        <v>20</v>
      </c>
      <c r="K5" s="5" t="s">
        <v>4</v>
      </c>
      <c r="L5" s="5" t="s">
        <v>201</v>
      </c>
      <c r="M5" s="5" t="s">
        <v>202</v>
      </c>
      <c r="O5" s="1" t="s">
        <v>192</v>
      </c>
    </row>
    <row r="6" spans="2:15" x14ac:dyDescent="0.3">
      <c r="B6" s="1">
        <v>3</v>
      </c>
      <c r="C6" s="1">
        <v>3.3958179287493562E-2</v>
      </c>
      <c r="D6" s="1">
        <v>0.65792105599076678</v>
      </c>
      <c r="E6" s="1">
        <v>0.74412168004169388</v>
      </c>
      <c r="F6" s="1">
        <v>30</v>
      </c>
      <c r="G6" s="1">
        <v>35.821653313941084</v>
      </c>
      <c r="H6" s="1">
        <v>30</v>
      </c>
      <c r="K6" s="5" t="s">
        <v>203</v>
      </c>
      <c r="L6" s="5" t="s">
        <v>1</v>
      </c>
      <c r="M6" s="5" t="s">
        <v>202</v>
      </c>
      <c r="O6" s="1" t="s">
        <v>193</v>
      </c>
    </row>
    <row r="7" spans="2:15" x14ac:dyDescent="0.3">
      <c r="B7" s="1">
        <v>4</v>
      </c>
      <c r="C7" s="1">
        <v>0.74179307821460716</v>
      </c>
      <c r="D7" s="1">
        <v>0.26401854570725591</v>
      </c>
      <c r="E7" s="1">
        <v>0.49477070549113344</v>
      </c>
      <c r="G7" s="1">
        <v>27.541422861025193</v>
      </c>
      <c r="K7" s="5" t="s">
        <v>203</v>
      </c>
      <c r="L7" s="5" t="s">
        <v>201</v>
      </c>
      <c r="M7" s="5" t="s">
        <v>3</v>
      </c>
      <c r="O7" s="1" t="s">
        <v>194</v>
      </c>
    </row>
    <row r="8" spans="2:15" x14ac:dyDescent="0.3">
      <c r="B8" s="1">
        <v>5</v>
      </c>
      <c r="C8" s="1">
        <v>0.57533116168814069</v>
      </c>
      <c r="D8" s="1">
        <v>0.88642897323297964</v>
      </c>
      <c r="E8" s="1">
        <v>0.78665890703476493</v>
      </c>
      <c r="G8" s="1">
        <v>47.081658292583953</v>
      </c>
      <c r="K8" s="5" t="s">
        <v>4</v>
      </c>
      <c r="L8" s="5" t="s">
        <v>1</v>
      </c>
      <c r="M8" s="5" t="s">
        <v>202</v>
      </c>
      <c r="O8" s="1" t="s">
        <v>195</v>
      </c>
    </row>
    <row r="9" spans="2:15" x14ac:dyDescent="0.3">
      <c r="B9" s="1">
        <v>6</v>
      </c>
      <c r="C9" s="1">
        <v>0.25770431879621214</v>
      </c>
      <c r="D9" s="1">
        <v>0.99831669381369081</v>
      </c>
      <c r="E9" s="1">
        <v>0.50279548651279182</v>
      </c>
      <c r="G9" s="1">
        <v>37.627241659619692</v>
      </c>
      <c r="K9" s="5" t="s">
        <v>4</v>
      </c>
      <c r="L9" s="5" t="s">
        <v>201</v>
      </c>
      <c r="M9" s="5" t="s">
        <v>3</v>
      </c>
      <c r="O9" s="1" t="s">
        <v>196</v>
      </c>
    </row>
    <row r="10" spans="2:15" x14ac:dyDescent="0.3">
      <c r="B10" s="1">
        <v>7</v>
      </c>
      <c r="C10" s="1">
        <v>0.65745977152057966</v>
      </c>
      <c r="D10" s="1">
        <v>0.36724695234591476</v>
      </c>
      <c r="E10" s="1">
        <v>0.81681845910845552</v>
      </c>
      <c r="G10" s="1">
        <v>38.424090535377758</v>
      </c>
      <c r="K10" s="5" t="s">
        <v>203</v>
      </c>
      <c r="L10" s="5" t="s">
        <v>1</v>
      </c>
      <c r="M10" s="5" t="s">
        <v>3</v>
      </c>
      <c r="O10" s="1" t="s">
        <v>197</v>
      </c>
    </row>
    <row r="11" spans="2:15" x14ac:dyDescent="0.3">
      <c r="B11" s="1">
        <v>8</v>
      </c>
      <c r="C11" s="1">
        <v>0.78946558070589257</v>
      </c>
      <c r="D11" s="1">
        <v>0.10665148544999148</v>
      </c>
      <c r="E11" s="1">
        <v>0.45145474437502642</v>
      </c>
      <c r="G11" s="1">
        <v>23.571327847309547</v>
      </c>
      <c r="K11" s="5" t="s">
        <v>4</v>
      </c>
      <c r="L11" s="5" t="s">
        <v>1</v>
      </c>
      <c r="M11" s="5" t="s">
        <v>3</v>
      </c>
      <c r="O11" s="1" t="s">
        <v>198</v>
      </c>
    </row>
    <row r="12" spans="2:15" x14ac:dyDescent="0.3">
      <c r="B12" s="1">
        <v>9</v>
      </c>
      <c r="C12" s="1">
        <v>0.35575601469610141</v>
      </c>
      <c r="D12" s="1">
        <v>0.43587270749781104</v>
      </c>
      <c r="E12" s="1">
        <v>0.88587704126521716</v>
      </c>
      <c r="G12" s="1">
        <v>38.851325534873752</v>
      </c>
    </row>
    <row r="13" spans="2:15" x14ac:dyDescent="0.3">
      <c r="B13" s="1">
        <v>10</v>
      </c>
      <c r="C13" s="1">
        <v>0.96461164202769156</v>
      </c>
      <c r="D13" s="1">
        <v>0.95693356456206935</v>
      </c>
      <c r="E13" s="1">
        <v>0.10066745212755679</v>
      </c>
      <c r="G13" s="1">
        <v>31.804811275345006</v>
      </c>
      <c r="K13" s="5" t="s">
        <v>4</v>
      </c>
      <c r="L13" s="5" t="s">
        <v>1</v>
      </c>
      <c r="M13" s="5" t="s">
        <v>3</v>
      </c>
      <c r="N13" s="4"/>
      <c r="O13" s="66" t="s">
        <v>0</v>
      </c>
    </row>
    <row r="14" spans="2:15" x14ac:dyDescent="0.3">
      <c r="B14" s="1">
        <v>11</v>
      </c>
      <c r="C14" s="1">
        <v>0.38360676307339192</v>
      </c>
      <c r="D14" s="1">
        <v>0.85187791211180608</v>
      </c>
      <c r="E14" s="1">
        <v>0.65234361986940381</v>
      </c>
      <c r="G14" s="1">
        <v>40.443934469052152</v>
      </c>
      <c r="K14" s="5">
        <v>0</v>
      </c>
      <c r="L14" s="5">
        <v>0</v>
      </c>
      <c r="M14" s="5">
        <v>0</v>
      </c>
      <c r="O14" s="1" t="s">
        <v>199</v>
      </c>
    </row>
    <row r="15" spans="2:15" x14ac:dyDescent="0.3">
      <c r="B15" s="1">
        <v>12</v>
      </c>
      <c r="C15" s="1">
        <v>0.69444764978372131</v>
      </c>
      <c r="D15" s="1">
        <v>0.59832123493727751</v>
      </c>
      <c r="E15" s="1">
        <v>0.6914900954928308</v>
      </c>
      <c r="G15" s="1">
        <v>39.655604061367683</v>
      </c>
      <c r="K15" s="1">
        <v>1</v>
      </c>
      <c r="L15" s="1">
        <v>0</v>
      </c>
      <c r="M15" s="1">
        <v>0</v>
      </c>
      <c r="O15" s="1" t="s">
        <v>192</v>
      </c>
    </row>
    <row r="16" spans="2:15" x14ac:dyDescent="0.3">
      <c r="B16" s="1">
        <v>13</v>
      </c>
      <c r="C16" s="12">
        <v>0.37317636041366276</v>
      </c>
      <c r="D16" s="12">
        <v>0.90976865733306223</v>
      </c>
      <c r="E16" s="12">
        <v>0.21187726816612384</v>
      </c>
      <c r="G16" s="1">
        <v>28.283454795781587</v>
      </c>
      <c r="K16" s="1">
        <v>0</v>
      </c>
      <c r="L16" s="1">
        <v>1</v>
      </c>
      <c r="M16" s="1">
        <v>0</v>
      </c>
      <c r="O16" s="1" t="s">
        <v>193</v>
      </c>
    </row>
    <row r="17" spans="2:15" x14ac:dyDescent="0.3">
      <c r="B17" s="1">
        <v>14</v>
      </c>
      <c r="C17" s="1">
        <v>0.59798342291103634</v>
      </c>
      <c r="D17" s="1">
        <v>0.73378367991227489</v>
      </c>
      <c r="E17" s="1">
        <v>0.1678842275992789</v>
      </c>
      <c r="G17" s="1">
        <v>25.692034655334229</v>
      </c>
      <c r="K17" s="1">
        <v>0</v>
      </c>
      <c r="L17" s="1">
        <v>0</v>
      </c>
      <c r="M17" s="1">
        <v>1</v>
      </c>
      <c r="O17" s="1" t="s">
        <v>194</v>
      </c>
    </row>
    <row r="18" spans="2:15" x14ac:dyDescent="0.3">
      <c r="B18" s="1">
        <v>15</v>
      </c>
      <c r="C18" s="1">
        <v>4.1806147527501114E-3</v>
      </c>
      <c r="D18" s="1">
        <v>0.40944140197997292</v>
      </c>
      <c r="E18" s="1">
        <v>0.92570539972017019</v>
      </c>
      <c r="G18" s="1">
        <v>36.001796178732064</v>
      </c>
      <c r="K18" s="1">
        <v>1</v>
      </c>
      <c r="L18" s="1">
        <v>1</v>
      </c>
      <c r="M18" s="1">
        <v>0</v>
      </c>
      <c r="O18" s="1" t="s">
        <v>195</v>
      </c>
    </row>
    <row r="19" spans="2:15" x14ac:dyDescent="0.3">
      <c r="B19" s="1">
        <v>16</v>
      </c>
      <c r="C19" s="1">
        <v>0.87565173767107196</v>
      </c>
      <c r="D19" s="1">
        <v>0.46612391698972777</v>
      </c>
      <c r="E19" s="1">
        <v>0.61898540410631764</v>
      </c>
      <c r="G19" s="1">
        <v>36.648557839694803</v>
      </c>
      <c r="K19" s="1">
        <v>1</v>
      </c>
      <c r="L19" s="1">
        <v>0</v>
      </c>
      <c r="M19" s="1">
        <v>1</v>
      </c>
      <c r="O19" s="1" t="s">
        <v>196</v>
      </c>
    </row>
    <row r="20" spans="2:15" x14ac:dyDescent="0.3">
      <c r="B20" s="1">
        <v>17</v>
      </c>
      <c r="C20" s="1">
        <v>0.17483152248164258</v>
      </c>
      <c r="D20" s="1">
        <v>0.32546389067855708</v>
      </c>
      <c r="E20" s="1">
        <v>0.87348173306610477</v>
      </c>
      <c r="G20" s="1">
        <v>34.46204503037071</v>
      </c>
      <c r="K20" s="1">
        <v>0</v>
      </c>
      <c r="L20" s="1">
        <v>1</v>
      </c>
      <c r="M20" s="1">
        <v>1</v>
      </c>
      <c r="O20" s="1" t="s">
        <v>197</v>
      </c>
    </row>
    <row r="21" spans="2:15" x14ac:dyDescent="0.3">
      <c r="B21" s="1">
        <v>18</v>
      </c>
      <c r="C21" s="1">
        <v>0.21476724519250989</v>
      </c>
      <c r="D21" s="1">
        <v>0.58886029985045107</v>
      </c>
      <c r="E21" s="1">
        <v>0.42624592976600018</v>
      </c>
      <c r="G21" s="1">
        <v>26.712256341914127</v>
      </c>
      <c r="K21" s="1">
        <v>1</v>
      </c>
      <c r="L21" s="1">
        <v>1</v>
      </c>
      <c r="M21" s="1">
        <v>1</v>
      </c>
      <c r="O21" s="1" t="s">
        <v>198</v>
      </c>
    </row>
    <row r="22" spans="2:15" x14ac:dyDescent="0.3">
      <c r="B22" s="1">
        <v>19</v>
      </c>
      <c r="C22" s="1">
        <v>0.11055409474807798</v>
      </c>
      <c r="D22" s="1">
        <v>0.69247887496915528</v>
      </c>
      <c r="E22" s="1">
        <v>6.6171514717111912E-2</v>
      </c>
      <c r="G22" s="1">
        <v>16.940263888377242</v>
      </c>
    </row>
    <row r="23" spans="2:15" x14ac:dyDescent="0.3">
      <c r="B23" s="1">
        <v>20</v>
      </c>
      <c r="C23" s="1">
        <v>0.70908153939376617</v>
      </c>
      <c r="D23" s="1">
        <v>0.38653610189788667</v>
      </c>
      <c r="E23" s="1">
        <v>0.15866789216251576</v>
      </c>
      <c r="G23" s="1">
        <v>19.581574196770866</v>
      </c>
      <c r="K23" s="5" t="s">
        <v>4</v>
      </c>
      <c r="L23" s="5" t="s">
        <v>1</v>
      </c>
      <c r="M23" s="5" t="s">
        <v>3</v>
      </c>
      <c r="N23" s="4"/>
      <c r="O23" s="66" t="s">
        <v>0</v>
      </c>
    </row>
    <row r="24" spans="2:15" x14ac:dyDescent="0.3">
      <c r="K24" s="5" cm="1">
        <f t="array" ref="K24:M24">IF(K14:M14,C$16:E$16,C$26:E$26)</f>
        <v>0.4521504966602567</v>
      </c>
      <c r="L24" s="5">
        <v>0.54833849239578614</v>
      </c>
      <c r="M24" s="5">
        <v>0.54774315416232866</v>
      </c>
      <c r="O24" s="1" cm="1">
        <f t="array" ref="O24">MMULT(_xlfn.ANCHORARRAY(K24),$H$4:$H$6)</f>
        <v>31.920569439388153</v>
      </c>
    </row>
    <row r="25" spans="2:15" x14ac:dyDescent="0.3">
      <c r="C25" s="5" t="s">
        <v>203</v>
      </c>
      <c r="D25" s="5" t="s">
        <v>201</v>
      </c>
      <c r="E25" s="5" t="s">
        <v>202</v>
      </c>
      <c r="F25" s="5"/>
      <c r="K25" s="5" cm="1">
        <f t="array" ref="K25:M25">IF(K15:M15,C$16:E$16,C$26:E$26)</f>
        <v>0.37317636041366276</v>
      </c>
      <c r="L25" s="5">
        <v>0.54833849239578614</v>
      </c>
      <c r="M25" s="5">
        <v>0.54774315416232866</v>
      </c>
      <c r="O25" s="1" cm="1">
        <f t="array" ref="O25">MMULT(_xlfn.ANCHORARRAY(K25),$H$4:$H$6)</f>
        <v>31.130828076922214</v>
      </c>
    </row>
    <row r="26" spans="2:15" x14ac:dyDescent="0.3">
      <c r="C26" s="12">
        <f>AVERAGE(C4:C23)</f>
        <v>0.4521504966602567</v>
      </c>
      <c r="D26" s="12">
        <f t="shared" ref="D26:E26" si="0">AVERAGE(D4:D23)</f>
        <v>0.54833849239578614</v>
      </c>
      <c r="E26" s="12">
        <f t="shared" si="0"/>
        <v>0.54774315416232866</v>
      </c>
      <c r="K26" s="5" cm="1">
        <f t="array" ref="K26:M26">IF(K16:M16,C$16:E$16,C$26:E$26)</f>
        <v>0.4521504966602567</v>
      </c>
      <c r="L26" s="5">
        <v>0.90976865733306223</v>
      </c>
      <c r="M26" s="5">
        <v>0.54774315416232866</v>
      </c>
      <c r="O26" s="1" cm="1">
        <f t="array" ref="O26">MMULT(_xlfn.ANCHORARRAY(K26),$H$4:$H$6)</f>
        <v>39.149172738133672</v>
      </c>
    </row>
    <row r="27" spans="2:15" x14ac:dyDescent="0.3">
      <c r="K27" s="5" cm="1">
        <f t="array" ref="K27:M27">IF(K17:M17,C$16:E$16,C$26:E$26)</f>
        <v>0.4521504966602567</v>
      </c>
      <c r="L27" s="5">
        <v>0.54833849239578614</v>
      </c>
      <c r="M27" s="5">
        <v>0.21187726816612384</v>
      </c>
      <c r="O27" s="1" cm="1">
        <f t="array" ref="O27">MMULT(_xlfn.ANCHORARRAY(K27),$H$4:$H$6)</f>
        <v>21.844592859502004</v>
      </c>
    </row>
    <row r="28" spans="2:15" x14ac:dyDescent="0.3">
      <c r="K28" s="5" cm="1">
        <f t="array" ref="K28:M28">IF(K18:M18,C$16:E$16,C$26:E$26)</f>
        <v>0.37317636041366276</v>
      </c>
      <c r="L28" s="5">
        <v>0.90976865733306223</v>
      </c>
      <c r="M28" s="5">
        <v>0.54774315416232866</v>
      </c>
      <c r="O28" s="1" cm="1">
        <f t="array" ref="O28">MMULT(_xlfn.ANCHORARRAY(K28),$H$4:$H$6)</f>
        <v>38.359431375667732</v>
      </c>
    </row>
    <row r="29" spans="2:15" x14ac:dyDescent="0.3">
      <c r="K29" s="5" cm="1">
        <f t="array" ref="K29:M29">IF(K19:M19,C$16:E$16,C$26:E$26)</f>
        <v>0.37317636041366276</v>
      </c>
      <c r="L29" s="5">
        <v>0.54833849239578614</v>
      </c>
      <c r="M29" s="5">
        <v>0.21187726816612384</v>
      </c>
      <c r="O29" s="1" cm="1">
        <f t="array" ref="O29">MMULT(_xlfn.ANCHORARRAY(K29),$H$4:$H$6)</f>
        <v>21.054851497036065</v>
      </c>
    </row>
    <row r="30" spans="2:15" x14ac:dyDescent="0.3">
      <c r="K30" s="5" cm="1">
        <f t="array" ref="K30:M30">IF(K20:M20,C$16:E$16,C$26:E$26)</f>
        <v>0.4521504966602567</v>
      </c>
      <c r="L30" s="5">
        <v>0.90976865733306223</v>
      </c>
      <c r="M30" s="5">
        <v>0.21187726816612384</v>
      </c>
      <c r="O30" s="1" cm="1">
        <f t="array" ref="O30">MMULT(_xlfn.ANCHORARRAY(K30),$H$4:$H$6)</f>
        <v>29.073196158247526</v>
      </c>
    </row>
    <row r="31" spans="2:15" x14ac:dyDescent="0.3">
      <c r="K31" s="5" cm="1">
        <f t="array" ref="K31:M31">IF(K21:M21,C$16:E$16,C$26:E$26)</f>
        <v>0.37317636041366276</v>
      </c>
      <c r="L31" s="5">
        <v>0.90976865733306223</v>
      </c>
      <c r="M31" s="5">
        <v>0.21187726816612384</v>
      </c>
      <c r="O31" s="1" cm="1">
        <f t="array" ref="O31">MMULT(_xlfn.ANCHORARRAY(K31),$H$4:$H$6)</f>
        <v>28.283454795781587</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93723-C081-4A4F-9284-D6DC8C1DCEFA}">
  <sheetPr codeName="Sheet83">
    <tabColor rgb="FFFF0000"/>
  </sheetPr>
  <dimension ref="A2:N17"/>
  <sheetViews>
    <sheetView workbookViewId="0"/>
  </sheetViews>
  <sheetFormatPr baseColWidth="10" defaultRowHeight="26" x14ac:dyDescent="0.3"/>
  <cols>
    <col min="1" max="2" width="10.83203125" style="1"/>
    <col min="3" max="3" width="16.33203125" style="1" bestFit="1" customWidth="1"/>
    <col min="4" max="16384" width="10.83203125" style="1"/>
  </cols>
  <sheetData>
    <row r="2" spans="1:10" x14ac:dyDescent="0.3">
      <c r="C2" s="1" t="s">
        <v>30</v>
      </c>
      <c r="D2" s="12" cm="1">
        <f t="array" ref="D2:D9">Example1_Values!O24:O31</f>
        <v>31.920569439388153</v>
      </c>
    </row>
    <row r="3" spans="1:10" x14ac:dyDescent="0.3">
      <c r="C3" s="1" t="s">
        <v>16</v>
      </c>
      <c r="D3" s="12">
        <v>31.130828076922214</v>
      </c>
    </row>
    <row r="4" spans="1:10" x14ac:dyDescent="0.3">
      <c r="C4" s="1" t="s">
        <v>15</v>
      </c>
      <c r="D4" s="12">
        <v>39.149172738133672</v>
      </c>
    </row>
    <row r="5" spans="1:10" x14ac:dyDescent="0.3">
      <c r="C5" s="1" t="s">
        <v>29</v>
      </c>
      <c r="D5" s="12">
        <v>21.844592859502004</v>
      </c>
    </row>
    <row r="6" spans="1:10" x14ac:dyDescent="0.3">
      <c r="C6" s="1" t="s">
        <v>28</v>
      </c>
      <c r="D6" s="12">
        <v>38.359431375667732</v>
      </c>
    </row>
    <row r="7" spans="1:10" x14ac:dyDescent="0.3">
      <c r="C7" s="1" t="s">
        <v>27</v>
      </c>
      <c r="D7" s="12">
        <v>21.054851497036065</v>
      </c>
    </row>
    <row r="8" spans="1:10" x14ac:dyDescent="0.3">
      <c r="C8" s="1" t="s">
        <v>26</v>
      </c>
      <c r="D8" s="12">
        <v>29.073196158247526</v>
      </c>
    </row>
    <row r="9" spans="1:10" x14ac:dyDescent="0.3">
      <c r="C9" s="1" t="s">
        <v>25</v>
      </c>
      <c r="D9" s="12">
        <v>28.283454795781587</v>
      </c>
    </row>
    <row r="11" spans="1:10" x14ac:dyDescent="0.3">
      <c r="A11" s="14" t="s">
        <v>24</v>
      </c>
      <c r="C11" s="7" t="s">
        <v>23</v>
      </c>
      <c r="D11" s="7" t="s">
        <v>22</v>
      </c>
      <c r="F11" s="7" t="s">
        <v>23</v>
      </c>
      <c r="G11" s="7" t="s">
        <v>22</v>
      </c>
      <c r="I11" s="7" t="s">
        <v>23</v>
      </c>
      <c r="J11" s="7" t="s">
        <v>22</v>
      </c>
    </row>
    <row r="12" spans="1:10" x14ac:dyDescent="0.3">
      <c r="A12" s="1">
        <v>1</v>
      </c>
      <c r="C12" s="13" t="s">
        <v>13</v>
      </c>
      <c r="D12" s="10">
        <f>D3-D2</f>
        <v>-0.78974136246593929</v>
      </c>
      <c r="F12" s="13">
        <v>2</v>
      </c>
      <c r="G12" s="10">
        <f>D4-D2</f>
        <v>7.2286032987455187</v>
      </c>
      <c r="I12" s="10">
        <v>3</v>
      </c>
      <c r="J12" s="10">
        <f>D5-D2</f>
        <v>-10.075976579886149</v>
      </c>
    </row>
    <row r="13" spans="1:10" x14ac:dyDescent="0.3">
      <c r="A13" s="1">
        <f>1/2</f>
        <v>0.5</v>
      </c>
      <c r="C13" s="13" t="s">
        <v>21</v>
      </c>
      <c r="D13" s="10">
        <f>D6-D4</f>
        <v>-0.78974136246593929</v>
      </c>
      <c r="F13" s="13">
        <v>21</v>
      </c>
      <c r="G13" s="10">
        <f>D6-D3</f>
        <v>7.2286032987455187</v>
      </c>
      <c r="I13" s="10">
        <v>31</v>
      </c>
      <c r="J13" s="10">
        <f>D7-D3</f>
        <v>-10.075976579886149</v>
      </c>
    </row>
    <row r="14" spans="1:10" x14ac:dyDescent="0.3">
      <c r="A14" s="1">
        <f>1/2</f>
        <v>0.5</v>
      </c>
      <c r="C14" s="13" t="s">
        <v>20</v>
      </c>
      <c r="D14" s="10">
        <f>D7-D5</f>
        <v>-0.78974136246593929</v>
      </c>
      <c r="F14" s="13">
        <v>23</v>
      </c>
      <c r="G14" s="10">
        <f>D8-D5</f>
        <v>7.2286032987455222</v>
      </c>
      <c r="I14" s="10">
        <v>32</v>
      </c>
      <c r="J14" s="10">
        <f>D8-D4</f>
        <v>-10.075976579886145</v>
      </c>
    </row>
    <row r="15" spans="1:10" x14ac:dyDescent="0.3">
      <c r="A15" s="1">
        <v>1</v>
      </c>
      <c r="C15" s="13" t="s">
        <v>19</v>
      </c>
      <c r="D15" s="10">
        <f>D9-D8</f>
        <v>-0.78974136246593929</v>
      </c>
      <c r="F15" s="13">
        <v>213</v>
      </c>
      <c r="G15" s="10">
        <f>D9-D7</f>
        <v>7.2286032987455222</v>
      </c>
      <c r="I15" s="10">
        <v>312</v>
      </c>
      <c r="J15" s="10">
        <f>D9-D6</f>
        <v>-10.075976579886145</v>
      </c>
    </row>
    <row r="17" spans="3:14" x14ac:dyDescent="0.3">
      <c r="C17" s="1" t="s">
        <v>9</v>
      </c>
      <c r="D17" s="1">
        <f>SUMPRODUCT(D12:D15,$A$12:$A$15)/SUM($A$12:$A$15)</f>
        <v>-0.78974136246593929</v>
      </c>
      <c r="F17" s="1" t="s">
        <v>9</v>
      </c>
      <c r="G17" s="1">
        <f>SUMPRODUCT(G12:G15,$A$12:$A$15)/SUM($A$12:$A$15)</f>
        <v>7.2286032987455213</v>
      </c>
      <c r="I17" s="1" t="s">
        <v>9</v>
      </c>
      <c r="J17" s="1">
        <f>SUMPRODUCT(J12:J15,$A$12:$A$15)/SUM($A$12:$A$15)</f>
        <v>-10.075976579886147</v>
      </c>
      <c r="M17" s="1" t="s">
        <v>8</v>
      </c>
      <c r="N17" s="1">
        <f>D17+G17+J17</f>
        <v>-3.6371146436065649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B6B0A2-5659-4A48-8AA7-1E20BAF3248B}">
  <sheetPr codeName="Sheet85">
    <tabColor rgb="FFFF0000"/>
  </sheetPr>
  <dimension ref="A2:Q17"/>
  <sheetViews>
    <sheetView workbookViewId="0"/>
  </sheetViews>
  <sheetFormatPr baseColWidth="10" defaultRowHeight="26" x14ac:dyDescent="0.3"/>
  <cols>
    <col min="1" max="2" width="10.83203125" style="1"/>
    <col min="3" max="3" width="16.33203125" style="1" bestFit="1" customWidth="1"/>
    <col min="4" max="16384" width="10.83203125" style="1"/>
  </cols>
  <sheetData>
    <row r="2" spans="1:17" x14ac:dyDescent="0.3">
      <c r="C2" s="1" t="s">
        <v>30</v>
      </c>
      <c r="D2" s="12" cm="1">
        <f t="array" ref="D2:D9">Example1_Values!O24:O31</f>
        <v>31.920569439388153</v>
      </c>
    </row>
    <row r="3" spans="1:17" x14ac:dyDescent="0.3">
      <c r="C3" s="1" t="s">
        <v>16</v>
      </c>
      <c r="D3" s="12">
        <v>31.130828076922214</v>
      </c>
    </row>
    <row r="4" spans="1:17" x14ac:dyDescent="0.3">
      <c r="C4" s="1" t="s">
        <v>15</v>
      </c>
      <c r="D4" s="12">
        <v>39.149172738133672</v>
      </c>
    </row>
    <row r="5" spans="1:17" x14ac:dyDescent="0.3">
      <c r="C5" s="1" t="s">
        <v>29</v>
      </c>
      <c r="D5" s="12">
        <v>21.844592859502004</v>
      </c>
    </row>
    <row r="6" spans="1:17" x14ac:dyDescent="0.3">
      <c r="C6" s="1" t="s">
        <v>28</v>
      </c>
      <c r="D6" s="12">
        <v>38.359431375667732</v>
      </c>
    </row>
    <row r="7" spans="1:17" x14ac:dyDescent="0.3">
      <c r="C7" s="1" t="s">
        <v>27</v>
      </c>
      <c r="D7" s="12">
        <v>21.054851497036065</v>
      </c>
    </row>
    <row r="8" spans="1:17" x14ac:dyDescent="0.3">
      <c r="C8" s="1" t="s">
        <v>26</v>
      </c>
      <c r="D8" s="12">
        <v>29.073196158247526</v>
      </c>
    </row>
    <row r="9" spans="1:17" x14ac:dyDescent="0.3">
      <c r="C9" s="1" t="s">
        <v>25</v>
      </c>
      <c r="D9" s="12">
        <v>28.283454795781587</v>
      </c>
    </row>
    <row r="11" spans="1:17" x14ac:dyDescent="0.3">
      <c r="A11" s="14" t="s">
        <v>24</v>
      </c>
      <c r="C11" s="7" t="s">
        <v>23</v>
      </c>
      <c r="D11" s="7" t="s">
        <v>22</v>
      </c>
      <c r="F11" s="7" t="s">
        <v>23</v>
      </c>
      <c r="G11" s="7" t="s">
        <v>22</v>
      </c>
      <c r="I11" s="7" t="s">
        <v>23</v>
      </c>
      <c r="J11" s="7" t="s">
        <v>22</v>
      </c>
    </row>
    <row r="12" spans="1:17" x14ac:dyDescent="0.3">
      <c r="A12" s="1">
        <v>1</v>
      </c>
      <c r="C12" s="13" t="s">
        <v>13</v>
      </c>
      <c r="D12" s="10">
        <f>D3-D2</f>
        <v>-0.78974136246593929</v>
      </c>
      <c r="F12" s="13">
        <v>2</v>
      </c>
      <c r="G12" s="10">
        <f>D4-D2</f>
        <v>7.2286032987455187</v>
      </c>
      <c r="I12" s="10">
        <v>3</v>
      </c>
      <c r="J12" s="10">
        <f>D5-D2</f>
        <v>-10.075976579886149</v>
      </c>
      <c r="N12" s="67" t="s">
        <v>33</v>
      </c>
      <c r="O12" s="68" t="s">
        <v>4</v>
      </c>
      <c r="P12" s="68" t="s">
        <v>1</v>
      </c>
      <c r="Q12" s="69" t="s">
        <v>3</v>
      </c>
    </row>
    <row r="13" spans="1:17" x14ac:dyDescent="0.3">
      <c r="A13" s="1">
        <f>1/2</f>
        <v>0.5</v>
      </c>
      <c r="C13" s="13" t="s">
        <v>21</v>
      </c>
      <c r="D13" s="10">
        <f>D6-D4</f>
        <v>-0.78974136246593929</v>
      </c>
      <c r="F13" s="13">
        <v>21</v>
      </c>
      <c r="G13" s="10">
        <f>D6-D3</f>
        <v>7.2286032987455187</v>
      </c>
      <c r="I13" s="10">
        <v>31</v>
      </c>
      <c r="J13" s="10">
        <f>D7-D3</f>
        <v>-10.075976579886149</v>
      </c>
      <c r="N13" s="70">
        <f>D2</f>
        <v>31.920569439388153</v>
      </c>
      <c r="O13" s="71">
        <f>D17</f>
        <v>-0.78974136246593929</v>
      </c>
      <c r="P13" s="71">
        <f>G17</f>
        <v>7.2286032987455213</v>
      </c>
      <c r="Q13" s="72">
        <f>J17</f>
        <v>-10.075976579886147</v>
      </c>
    </row>
    <row r="14" spans="1:17" x14ac:dyDescent="0.3">
      <c r="A14" s="1">
        <f>1/2</f>
        <v>0.5</v>
      </c>
      <c r="C14" s="13" t="s">
        <v>20</v>
      </c>
      <c r="D14" s="10">
        <f>D7-D5</f>
        <v>-0.78974136246593929</v>
      </c>
      <c r="F14" s="13">
        <v>23</v>
      </c>
      <c r="G14" s="10">
        <f>D8-D5</f>
        <v>7.2286032987455222</v>
      </c>
      <c r="I14" s="10">
        <v>32</v>
      </c>
      <c r="J14" s="10">
        <f>D8-D4</f>
        <v>-10.075976579886145</v>
      </c>
    </row>
    <row r="15" spans="1:17" x14ac:dyDescent="0.3">
      <c r="A15" s="1">
        <v>1</v>
      </c>
      <c r="C15" s="13" t="s">
        <v>19</v>
      </c>
      <c r="D15" s="10">
        <f>D9-D8</f>
        <v>-0.78974136246593929</v>
      </c>
      <c r="F15" s="13">
        <v>213</v>
      </c>
      <c r="G15" s="10">
        <f>D9-D7</f>
        <v>7.2286032987455222</v>
      </c>
      <c r="I15" s="10">
        <v>312</v>
      </c>
      <c r="J15" s="10">
        <f>D9-D6</f>
        <v>-10.075976579886145</v>
      </c>
    </row>
    <row r="17" spans="3:14" x14ac:dyDescent="0.3">
      <c r="C17" s="1" t="s">
        <v>9</v>
      </c>
      <c r="D17" s="1">
        <f>SUMPRODUCT(D12:D15,$A$12:$A$15)/SUM($A$12:$A$15)</f>
        <v>-0.78974136246593929</v>
      </c>
      <c r="F17" s="1" t="s">
        <v>9</v>
      </c>
      <c r="G17" s="1">
        <f>SUMPRODUCT(G12:G15,$A$12:$A$15)/SUM($A$12:$A$15)</f>
        <v>7.2286032987455213</v>
      </c>
      <c r="I17" s="1" t="s">
        <v>9</v>
      </c>
      <c r="J17" s="1">
        <f>SUMPRODUCT(J12:J15,$A$12:$A$15)/SUM($A$12:$A$15)</f>
        <v>-10.075976579886147</v>
      </c>
      <c r="M17" s="1" t="s">
        <v>8</v>
      </c>
      <c r="N17" s="1">
        <f>D17+G17+J17</f>
        <v>-3.6371146436065649</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55AEA-E24D-7C47-B397-2F9176B28E07}">
  <sheetPr codeName="Sheet86">
    <tabColor rgb="FFFF0000"/>
  </sheetPr>
  <dimension ref="A1"/>
  <sheetViews>
    <sheetView workbookViewId="0"/>
  </sheetViews>
  <sheetFormatPr baseColWidth="10" defaultRowHeight="26" x14ac:dyDescent="0.3"/>
  <cols>
    <col min="1" max="16384" width="10.83203125" style="1"/>
  </cols>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17FEF-0F7A-1848-B7DA-09301D8FF48F}">
  <sheetPr codeName="Sheet92">
    <tabColor rgb="FFFF0000"/>
  </sheetPr>
  <dimension ref="A1:A2"/>
  <sheetViews>
    <sheetView workbookViewId="0"/>
  </sheetViews>
  <sheetFormatPr baseColWidth="10" defaultRowHeight="26" x14ac:dyDescent="0.3"/>
  <cols>
    <col min="1" max="16384" width="10.83203125" style="1"/>
  </cols>
  <sheetData>
    <row r="1" spans="1:1" x14ac:dyDescent="0.3">
      <c r="A1" s="3" t="s">
        <v>5476</v>
      </c>
    </row>
    <row r="2" spans="1:1" x14ac:dyDescent="0.3">
      <c r="A2" s="3" t="s">
        <v>5477</v>
      </c>
    </row>
  </sheetData>
  <hyperlinks>
    <hyperlink ref="A1" r:id="rId1" xr:uid="{2FEB8647-757C-5B4A-BEED-4C7335DEADAC}"/>
    <hyperlink ref="A2" r:id="rId2" xr:uid="{58B53CFD-F25D-2246-BAAA-ECFC57924B3F}"/>
  </hyperlinks>
  <pageMargins left="0.7" right="0.7" top="0.75" bottom="0.75" header="0.3" footer="0.3"/>
  <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031FE2-6AE5-F441-8402-B1AC0609F18F}">
  <sheetPr codeName="Sheet56">
    <tabColor rgb="FF002060"/>
  </sheetPr>
  <dimension ref="A1:A8"/>
  <sheetViews>
    <sheetView workbookViewId="0">
      <selection activeCell="A9" sqref="A9"/>
    </sheetView>
  </sheetViews>
  <sheetFormatPr baseColWidth="10" defaultRowHeight="26" x14ac:dyDescent="0.3"/>
  <cols>
    <col min="1" max="16384" width="10.83203125" style="10"/>
  </cols>
  <sheetData>
    <row r="1" spans="1:1" x14ac:dyDescent="0.3">
      <c r="A1" s="10" t="s">
        <v>68</v>
      </c>
    </row>
    <row r="2" spans="1:1" x14ac:dyDescent="0.3">
      <c r="A2" s="10" t="s">
        <v>69</v>
      </c>
    </row>
    <row r="3" spans="1:1" x14ac:dyDescent="0.3">
      <c r="A3" s="10" t="s">
        <v>70</v>
      </c>
    </row>
    <row r="4" spans="1:1" x14ac:dyDescent="0.3">
      <c r="A4" s="10" t="s">
        <v>71</v>
      </c>
    </row>
    <row r="5" spans="1:1" x14ac:dyDescent="0.3">
      <c r="A5" s="10" t="s">
        <v>155</v>
      </c>
    </row>
    <row r="6" spans="1:1" x14ac:dyDescent="0.3">
      <c r="A6" s="10" t="s">
        <v>156</v>
      </c>
    </row>
    <row r="7" spans="1:1" x14ac:dyDescent="0.3">
      <c r="A7" s="10" t="s">
        <v>157</v>
      </c>
    </row>
    <row r="8" spans="1:1" x14ac:dyDescent="0.3">
      <c r="A8" s="10" t="s">
        <v>158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8F3D00-7ECC-7F42-B629-A56B9470F73B}">
  <sheetPr codeName="Sheet61">
    <tabColor rgb="FFC00000"/>
  </sheetPr>
  <dimension ref="A1:C11"/>
  <sheetViews>
    <sheetView zoomScale="80" zoomScaleNormal="80" workbookViewId="0"/>
  </sheetViews>
  <sheetFormatPr baseColWidth="10" defaultRowHeight="26" x14ac:dyDescent="0.3"/>
  <cols>
    <col min="1" max="1" width="16.6640625" style="39" bestFit="1" customWidth="1"/>
    <col min="2" max="2" width="14.33203125" style="39" bestFit="1" customWidth="1"/>
    <col min="3" max="3" width="21.5" style="39" bestFit="1" customWidth="1"/>
    <col min="4" max="16384" width="10.83203125" style="39"/>
  </cols>
  <sheetData>
    <row r="1" spans="1:3" x14ac:dyDescent="0.3">
      <c r="A1" s="39" t="s">
        <v>49</v>
      </c>
      <c r="B1" s="39" t="s">
        <v>50</v>
      </c>
      <c r="C1" s="39" t="s">
        <v>51</v>
      </c>
    </row>
    <row r="2" spans="1:3" x14ac:dyDescent="0.3">
      <c r="A2" s="40" t="s">
        <v>52</v>
      </c>
      <c r="B2" s="41" t="s">
        <v>53</v>
      </c>
      <c r="C2" s="41" t="s">
        <v>54</v>
      </c>
    </row>
    <row r="3" spans="1:3" x14ac:dyDescent="0.3">
      <c r="A3" s="40" t="s">
        <v>52</v>
      </c>
      <c r="B3" s="41" t="s">
        <v>53</v>
      </c>
      <c r="C3" s="41" t="s">
        <v>54</v>
      </c>
    </row>
    <row r="4" spans="1:3" x14ac:dyDescent="0.3">
      <c r="A4" s="40" t="s">
        <v>52</v>
      </c>
      <c r="B4" s="41" t="s">
        <v>53</v>
      </c>
      <c r="C4" s="41" t="s">
        <v>54</v>
      </c>
    </row>
    <row r="5" spans="1:3" x14ac:dyDescent="0.3">
      <c r="A5" s="40" t="s">
        <v>52</v>
      </c>
      <c r="B5" s="41" t="s">
        <v>53</v>
      </c>
      <c r="C5" s="41" t="s">
        <v>55</v>
      </c>
    </row>
    <row r="6" spans="1:3" x14ac:dyDescent="0.3">
      <c r="A6" s="40" t="s">
        <v>52</v>
      </c>
      <c r="B6" s="41" t="s">
        <v>56</v>
      </c>
      <c r="C6" s="41" t="s">
        <v>55</v>
      </c>
    </row>
    <row r="7" spans="1:3" x14ac:dyDescent="0.3">
      <c r="A7" s="40" t="s">
        <v>57</v>
      </c>
      <c r="B7" s="41" t="s">
        <v>56</v>
      </c>
      <c r="C7" s="41" t="s">
        <v>54</v>
      </c>
    </row>
    <row r="8" spans="1:3" x14ac:dyDescent="0.3">
      <c r="A8" s="40" t="s">
        <v>57</v>
      </c>
      <c r="B8" s="41" t="s">
        <v>56</v>
      </c>
      <c r="C8" s="41" t="s">
        <v>55</v>
      </c>
    </row>
    <row r="9" spans="1:3" x14ac:dyDescent="0.3">
      <c r="A9" s="40" t="s">
        <v>57</v>
      </c>
      <c r="B9" s="41" t="s">
        <v>56</v>
      </c>
      <c r="C9" s="41" t="s">
        <v>55</v>
      </c>
    </row>
    <row r="10" spans="1:3" x14ac:dyDescent="0.3">
      <c r="A10" s="40" t="s">
        <v>57</v>
      </c>
      <c r="B10" s="41" t="s">
        <v>53</v>
      </c>
      <c r="C10" s="41" t="s">
        <v>55</v>
      </c>
    </row>
    <row r="11" spans="1:3" x14ac:dyDescent="0.3">
      <c r="A11" s="40" t="s">
        <v>57</v>
      </c>
      <c r="B11" s="41" t="s">
        <v>53</v>
      </c>
      <c r="C11" s="41" t="s">
        <v>55</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23CE3-0D2A-F341-BA4E-9E09ABD9CEBF}">
  <sheetPr codeName="Sheet62">
    <tabColor rgb="FFC00000"/>
  </sheetPr>
  <dimension ref="A1:B11"/>
  <sheetViews>
    <sheetView zoomScale="80" zoomScaleNormal="80" workbookViewId="0"/>
  </sheetViews>
  <sheetFormatPr baseColWidth="10" defaultRowHeight="26" x14ac:dyDescent="0.3"/>
  <cols>
    <col min="1" max="1" width="14.33203125" style="42" bestFit="1" customWidth="1"/>
    <col min="2" max="2" width="21.5" style="42" bestFit="1" customWidth="1"/>
    <col min="3" max="16384" width="10.83203125" style="42"/>
  </cols>
  <sheetData>
    <row r="1" spans="1:2" x14ac:dyDescent="0.3">
      <c r="A1" s="39" t="s">
        <v>50</v>
      </c>
      <c r="B1" s="39" t="s">
        <v>51</v>
      </c>
    </row>
    <row r="2" spans="1:2" x14ac:dyDescent="0.3">
      <c r="A2" s="43" t="s">
        <v>53</v>
      </c>
      <c r="B2" s="43" t="s">
        <v>54</v>
      </c>
    </row>
    <row r="3" spans="1:2" x14ac:dyDescent="0.3">
      <c r="A3" s="43" t="s">
        <v>53</v>
      </c>
      <c r="B3" s="43" t="s">
        <v>55</v>
      </c>
    </row>
    <row r="4" spans="1:2" x14ac:dyDescent="0.3">
      <c r="A4" s="43" t="s">
        <v>56</v>
      </c>
      <c r="B4" s="43" t="s">
        <v>54</v>
      </c>
    </row>
    <row r="5" spans="1:2" x14ac:dyDescent="0.3">
      <c r="A5" s="43" t="s">
        <v>56</v>
      </c>
      <c r="B5" s="43" t="s">
        <v>55</v>
      </c>
    </row>
    <row r="6" spans="1:2" x14ac:dyDescent="0.3">
      <c r="A6" s="39"/>
      <c r="B6" s="39"/>
    </row>
    <row r="7" spans="1:2" x14ac:dyDescent="0.3">
      <c r="A7" s="39"/>
      <c r="B7" s="39"/>
    </row>
    <row r="8" spans="1:2" x14ac:dyDescent="0.3">
      <c r="A8" s="39"/>
      <c r="B8" s="39"/>
    </row>
    <row r="9" spans="1:2" x14ac:dyDescent="0.3">
      <c r="A9" s="39"/>
      <c r="B9" s="39"/>
    </row>
    <row r="10" spans="1:2" x14ac:dyDescent="0.3">
      <c r="A10" s="39"/>
      <c r="B10" s="39"/>
    </row>
    <row r="11" spans="1:2" x14ac:dyDescent="0.3">
      <c r="A11" s="39"/>
      <c r="B11" s="3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F0032F-7776-2343-8599-C0D631CD7A59}">
  <sheetPr codeName="Sheet63">
    <tabColor rgb="FFC00000"/>
  </sheetPr>
  <dimension ref="A1:P29"/>
  <sheetViews>
    <sheetView zoomScale="80" zoomScaleNormal="80" workbookViewId="0"/>
  </sheetViews>
  <sheetFormatPr baseColWidth="10" defaultRowHeight="26" x14ac:dyDescent="0.3"/>
  <cols>
    <col min="1" max="1" width="14.33203125" style="1" bestFit="1" customWidth="1"/>
    <col min="2" max="2" width="20.33203125" style="1" bestFit="1" customWidth="1"/>
    <col min="3" max="3" width="2.6640625" style="1" customWidth="1"/>
    <col min="4" max="4" width="14.33203125" style="1" bestFit="1" customWidth="1"/>
    <col min="5" max="5" width="21.5" style="1" bestFit="1" customWidth="1"/>
    <col min="6" max="6" width="13.5" style="1" customWidth="1"/>
    <col min="7" max="7" width="19.83203125" style="1" bestFit="1" customWidth="1"/>
    <col min="8" max="8" width="14.33203125" style="1" bestFit="1" customWidth="1"/>
    <col min="9" max="9" width="21.33203125" style="1" bestFit="1" customWidth="1"/>
    <col min="10" max="10" width="10.83203125" style="1"/>
    <col min="11" max="11" width="15.1640625" style="1" bestFit="1" customWidth="1"/>
    <col min="12" max="12" width="19" style="1" bestFit="1" customWidth="1"/>
    <col min="13" max="13" width="9" style="1" bestFit="1" customWidth="1"/>
    <col min="14" max="14" width="9" style="1" customWidth="1"/>
    <col min="15" max="15" width="13.1640625" style="1" bestFit="1" customWidth="1"/>
    <col min="16" max="16" width="17" style="1" bestFit="1" customWidth="1"/>
    <col min="17" max="16384" width="10.83203125" style="1"/>
  </cols>
  <sheetData>
    <row r="1" spans="1:16" x14ac:dyDescent="0.3">
      <c r="H1" s="6" t="s">
        <v>58</v>
      </c>
      <c r="I1" s="6" t="s">
        <v>59</v>
      </c>
    </row>
    <row r="2" spans="1:16" x14ac:dyDescent="0.3">
      <c r="A2" s="16" t="s">
        <v>52</v>
      </c>
      <c r="B2" s="17"/>
      <c r="D2" s="18" t="s">
        <v>53</v>
      </c>
      <c r="E2" s="19" t="s">
        <v>54</v>
      </c>
      <c r="F2" s="19"/>
      <c r="G2" s="20"/>
      <c r="H2" s="1">
        <v>1</v>
      </c>
      <c r="I2" s="1">
        <v>1</v>
      </c>
      <c r="P2" s="3" t="s">
        <v>5478</v>
      </c>
    </row>
    <row r="3" spans="1:16" x14ac:dyDescent="0.3">
      <c r="A3" s="16" t="s">
        <v>52</v>
      </c>
      <c r="B3" s="17"/>
      <c r="D3" s="21" t="s">
        <v>53</v>
      </c>
      <c r="E3" s="17" t="s">
        <v>54</v>
      </c>
      <c r="F3" s="17"/>
      <c r="G3" s="22"/>
      <c r="H3" s="1">
        <v>1</v>
      </c>
      <c r="I3" s="1">
        <v>1</v>
      </c>
    </row>
    <row r="4" spans="1:16" x14ac:dyDescent="0.3">
      <c r="A4" s="16" t="s">
        <v>52</v>
      </c>
      <c r="B4" s="17"/>
      <c r="D4" s="21" t="s">
        <v>53</v>
      </c>
      <c r="E4" s="17" t="s">
        <v>54</v>
      </c>
      <c r="F4" s="17"/>
      <c r="G4" s="22"/>
      <c r="H4" s="1">
        <v>1</v>
      </c>
      <c r="I4" s="1">
        <v>1</v>
      </c>
    </row>
    <row r="5" spans="1:16" x14ac:dyDescent="0.3">
      <c r="A5" s="16" t="s">
        <v>52</v>
      </c>
      <c r="B5" s="17"/>
      <c r="D5" s="21" t="s">
        <v>53</v>
      </c>
      <c r="E5" s="17" t="s">
        <v>55</v>
      </c>
      <c r="F5" s="17"/>
      <c r="G5" s="22"/>
      <c r="H5" s="1">
        <v>1</v>
      </c>
      <c r="I5" s="1">
        <f t="shared" ref="I5:I11" si="0">COUNTIF($D5:$G5,I$1)</f>
        <v>0</v>
      </c>
    </row>
    <row r="6" spans="1:16" x14ac:dyDescent="0.3">
      <c r="A6" s="16" t="s">
        <v>52</v>
      </c>
      <c r="B6" s="17"/>
      <c r="D6" s="21" t="s">
        <v>56</v>
      </c>
      <c r="E6" s="17" t="s">
        <v>55</v>
      </c>
      <c r="F6" s="17"/>
      <c r="G6" s="22"/>
      <c r="H6" s="1">
        <f t="shared" ref="H6:H9" si="1">COUNTIF($D6:$G6,H$1)</f>
        <v>0</v>
      </c>
      <c r="I6" s="1">
        <f t="shared" si="0"/>
        <v>0</v>
      </c>
    </row>
    <row r="7" spans="1:16" x14ac:dyDescent="0.3">
      <c r="A7" s="16" t="s">
        <v>57</v>
      </c>
      <c r="B7" s="17"/>
      <c r="D7" s="21" t="s">
        <v>56</v>
      </c>
      <c r="E7" s="17" t="s">
        <v>54</v>
      </c>
      <c r="F7" s="17"/>
      <c r="G7" s="22"/>
      <c r="H7" s="1">
        <f t="shared" si="1"/>
        <v>0</v>
      </c>
      <c r="I7" s="1">
        <v>1</v>
      </c>
    </row>
    <row r="8" spans="1:16" x14ac:dyDescent="0.3">
      <c r="A8" s="16" t="s">
        <v>57</v>
      </c>
      <c r="B8" s="17"/>
      <c r="D8" s="21" t="s">
        <v>56</v>
      </c>
      <c r="E8" s="17" t="s">
        <v>55</v>
      </c>
      <c r="F8" s="17"/>
      <c r="G8" s="22"/>
      <c r="H8" s="1">
        <f t="shared" si="1"/>
        <v>0</v>
      </c>
      <c r="I8" s="1">
        <f t="shared" si="0"/>
        <v>0</v>
      </c>
    </row>
    <row r="9" spans="1:16" x14ac:dyDescent="0.3">
      <c r="A9" s="16" t="s">
        <v>57</v>
      </c>
      <c r="B9" s="17"/>
      <c r="D9" s="21" t="s">
        <v>56</v>
      </c>
      <c r="E9" s="17" t="s">
        <v>55</v>
      </c>
      <c r="F9" s="17"/>
      <c r="G9" s="22"/>
      <c r="H9" s="1">
        <f t="shared" si="1"/>
        <v>0</v>
      </c>
      <c r="I9" s="1">
        <f t="shared" si="0"/>
        <v>0</v>
      </c>
    </row>
    <row r="10" spans="1:16" x14ac:dyDescent="0.3">
      <c r="A10" s="16" t="s">
        <v>57</v>
      </c>
      <c r="B10" s="17"/>
      <c r="D10" s="21" t="s">
        <v>53</v>
      </c>
      <c r="E10" s="17" t="s">
        <v>55</v>
      </c>
      <c r="F10" s="17"/>
      <c r="G10" s="22"/>
      <c r="H10" s="1">
        <v>1</v>
      </c>
      <c r="I10" s="1">
        <f t="shared" si="0"/>
        <v>0</v>
      </c>
    </row>
    <row r="11" spans="1:16" x14ac:dyDescent="0.3">
      <c r="A11" s="16" t="s">
        <v>57</v>
      </c>
      <c r="B11" s="17"/>
      <c r="D11" s="23" t="s">
        <v>53</v>
      </c>
      <c r="E11" s="24" t="s">
        <v>55</v>
      </c>
      <c r="F11" s="24"/>
      <c r="G11" s="25"/>
      <c r="H11" s="1">
        <v>1</v>
      </c>
      <c r="I11" s="1">
        <f t="shared" si="0"/>
        <v>0</v>
      </c>
    </row>
    <row r="13" spans="1:16" ht="30" x14ac:dyDescent="0.4">
      <c r="G13" s="15" t="s">
        <v>60</v>
      </c>
      <c r="H13" s="1">
        <f>SUM(H2:H11)/COUNT(H2:H11)</f>
        <v>0.6</v>
      </c>
      <c r="I13" s="1">
        <f>SUM(I2:I11)/COUNT(I2:I11)</f>
        <v>0.4</v>
      </c>
    </row>
    <row r="14" spans="1:16" x14ac:dyDescent="0.3">
      <c r="G14" s="15" t="s">
        <v>61</v>
      </c>
      <c r="H14" s="1">
        <f>COUNTIF($A$2:$A$11,A2)/COUNTA($A$2:$A$11)</f>
        <v>0.5</v>
      </c>
      <c r="I14" s="1">
        <f>COUNTIF($A$2:$A$11,A2)/COUNTA($A$2:$A$11)</f>
        <v>0.5</v>
      </c>
    </row>
    <row r="15" spans="1:16" x14ac:dyDescent="0.3">
      <c r="G15" s="15" t="s">
        <v>62</v>
      </c>
      <c r="H15" s="1">
        <f>COUNTIF($A$2:$A$11,A7)/COUNTA($A$2:$A$11)</f>
        <v>0.5</v>
      </c>
      <c r="I15" s="1">
        <f>COUNTIF($A$2:$A$11,A7)/COUNTA($A$2:$A$11)</f>
        <v>0.5</v>
      </c>
    </row>
    <row r="16" spans="1:16" x14ac:dyDescent="0.3">
      <c r="G16" s="15" t="s">
        <v>63</v>
      </c>
      <c r="H16" s="1">
        <f>COUNTIFS(H2:H11,1,$A$2:$A$11,A2)/COUNTIFS($A$2:$A$11,A2)</f>
        <v>0.8</v>
      </c>
      <c r="I16" s="1">
        <f>COUNTIFS(I2:I11,1,$A$2:$A$11,A2)/COUNTIFS($A$2:$A$11,A2)</f>
        <v>0.6</v>
      </c>
    </row>
    <row r="17" spans="1:16" x14ac:dyDescent="0.3">
      <c r="G17" s="15" t="s">
        <v>64</v>
      </c>
      <c r="H17" s="1">
        <f>COUNTIFS(H2:H11,1,$A$2:$A$11,A7)/COUNTIFS($A$2:$A$11,A7)</f>
        <v>0.4</v>
      </c>
      <c r="I17" s="1">
        <f>COUNTIFS(I2:I11,1,$A$2:$A$11,A7)/COUNTIFS($A$2:$A$11,A7)</f>
        <v>0.2</v>
      </c>
    </row>
    <row r="18" spans="1:16" x14ac:dyDescent="0.3">
      <c r="G18" s="15"/>
      <c r="H18" s="26"/>
      <c r="I18" s="26"/>
    </row>
    <row r="19" spans="1:16" x14ac:dyDescent="0.3">
      <c r="H19" s="6" t="s">
        <v>58</v>
      </c>
      <c r="I19" s="6" t="s">
        <v>59</v>
      </c>
      <c r="K19" s="6" t="s">
        <v>65</v>
      </c>
      <c r="L19" s="6" t="s">
        <v>66</v>
      </c>
      <c r="M19" s="6" t="s">
        <v>67</v>
      </c>
      <c r="N19" s="6"/>
      <c r="O19" s="6" t="s">
        <v>61</v>
      </c>
      <c r="P19" s="6" t="s">
        <v>62</v>
      </c>
    </row>
    <row r="20" spans="1:16" x14ac:dyDescent="0.3">
      <c r="A20" s="27"/>
      <c r="B20" s="28"/>
      <c r="D20" s="29" t="s">
        <v>53</v>
      </c>
      <c r="E20" s="30" t="s">
        <v>54</v>
      </c>
      <c r="F20" s="30"/>
      <c r="G20" s="31"/>
      <c r="H20" s="1">
        <v>1</v>
      </c>
      <c r="I20" s="1">
        <v>1</v>
      </c>
      <c r="K20" s="32" cm="1">
        <f t="array" ref="K20">PRODUCT(IF(H20:I20,$H$16:$I$16,1-$H$16:$I$16))</f>
        <v>0.48</v>
      </c>
      <c r="L20" s="32" cm="1">
        <f t="array" ref="L20">PRODUCT(IF(H20:I20,$H$17:$I$17,1-$H$17:$I$17))</f>
        <v>8.0000000000000016E-2</v>
      </c>
      <c r="M20" s="32">
        <f>K20*$H$14+L20*$H$15</f>
        <v>0.28000000000000003</v>
      </c>
      <c r="N20" s="32"/>
      <c r="O20" s="33">
        <f>K20*$H$14/M20</f>
        <v>0.85714285714285698</v>
      </c>
      <c r="P20" s="33">
        <f>L20*$H$14/M20</f>
        <v>0.14285714285714288</v>
      </c>
    </row>
    <row r="21" spans="1:16" x14ac:dyDescent="0.3">
      <c r="A21" s="27"/>
      <c r="B21" s="28"/>
      <c r="D21" s="34" t="s">
        <v>53</v>
      </c>
      <c r="E21" s="28" t="s">
        <v>55</v>
      </c>
      <c r="F21" s="28"/>
      <c r="G21" s="35"/>
      <c r="H21" s="1">
        <v>1</v>
      </c>
      <c r="I21" s="1">
        <v>0</v>
      </c>
      <c r="K21" s="32" cm="1">
        <f t="array" ref="K21">PRODUCT(IF(H21:I21,$H$16:$I$16,1-$H$16:$I$16))</f>
        <v>0.32000000000000006</v>
      </c>
      <c r="L21" s="32" cm="1">
        <f t="array" ref="L21">PRODUCT(IF(H21:I21,$H$17:$I$17,1-$H$17:$I$17))</f>
        <v>0.32000000000000006</v>
      </c>
      <c r="M21" s="32">
        <f t="shared" ref="M21:M23" si="2">K21*$H$14+L21*$H$15</f>
        <v>0.32000000000000006</v>
      </c>
      <c r="N21" s="32"/>
      <c r="O21" s="33">
        <f t="shared" ref="O21:O23" si="3">K21*$H$14/M21</f>
        <v>0.5</v>
      </c>
      <c r="P21" s="33">
        <f>L21*$H$14/M21</f>
        <v>0.5</v>
      </c>
    </row>
    <row r="22" spans="1:16" x14ac:dyDescent="0.3">
      <c r="A22" s="27"/>
      <c r="B22" s="28"/>
      <c r="D22" s="34" t="s">
        <v>56</v>
      </c>
      <c r="E22" s="28" t="s">
        <v>54</v>
      </c>
      <c r="F22" s="28"/>
      <c r="G22" s="35"/>
      <c r="H22" s="1">
        <v>0</v>
      </c>
      <c r="I22" s="1">
        <v>1</v>
      </c>
      <c r="K22" s="32" cm="1">
        <f t="array" ref="K22">PRODUCT(IF(H22:I22,$H$16:$I$16,1-$H$16:$I$16))</f>
        <v>0.11999999999999997</v>
      </c>
      <c r="L22" s="32" cm="1">
        <f t="array" ref="L22">PRODUCT(IF(H22:I22,$H$17:$I$17,1-$H$17:$I$17))</f>
        <v>0.12</v>
      </c>
      <c r="M22" s="32">
        <f t="shared" si="2"/>
        <v>0.11999999999999998</v>
      </c>
      <c r="N22" s="32"/>
      <c r="O22" s="33">
        <f t="shared" si="3"/>
        <v>0.49999999999999994</v>
      </c>
      <c r="P22" s="33">
        <f>L22*$H$14/M22</f>
        <v>0.50000000000000011</v>
      </c>
    </row>
    <row r="23" spans="1:16" x14ac:dyDescent="0.3">
      <c r="A23" s="27"/>
      <c r="B23" s="28"/>
      <c r="D23" s="34" t="s">
        <v>56</v>
      </c>
      <c r="E23" s="28" t="s">
        <v>55</v>
      </c>
      <c r="F23" s="28"/>
      <c r="G23" s="35"/>
      <c r="H23" s="1">
        <v>0</v>
      </c>
      <c r="I23" s="1">
        <v>0</v>
      </c>
      <c r="K23" s="32" cm="1">
        <f t="array" ref="K23">PRODUCT(IF(H23:I23,$H$16:$I$16,1-$H$16:$I$16))</f>
        <v>7.9999999999999988E-2</v>
      </c>
      <c r="L23" s="32" cm="1">
        <f t="array" ref="L23">PRODUCT(IF(H23:I23,$H$17:$I$17,1-$H$17:$I$17))</f>
        <v>0.48</v>
      </c>
      <c r="M23" s="32">
        <f t="shared" si="2"/>
        <v>0.27999999999999997</v>
      </c>
      <c r="N23" s="32"/>
      <c r="O23" s="33">
        <f t="shared" si="3"/>
        <v>0.14285714285714285</v>
      </c>
      <c r="P23" s="33">
        <f>L23*$H$14/M23</f>
        <v>0.85714285714285721</v>
      </c>
    </row>
    <row r="24" spans="1:16" x14ac:dyDescent="0.3">
      <c r="A24" s="27"/>
      <c r="B24" s="28"/>
      <c r="D24" s="34"/>
      <c r="E24" s="28"/>
      <c r="F24" s="28"/>
      <c r="G24" s="35"/>
      <c r="K24" s="32"/>
      <c r="L24" s="32"/>
      <c r="M24" s="32"/>
      <c r="N24" s="32"/>
      <c r="O24" s="33"/>
      <c r="P24" s="33"/>
    </row>
    <row r="25" spans="1:16" x14ac:dyDescent="0.3">
      <c r="A25" s="27"/>
      <c r="B25" s="28"/>
      <c r="D25" s="34"/>
      <c r="E25" s="28"/>
      <c r="F25" s="28"/>
      <c r="G25" s="35"/>
      <c r="K25" s="32"/>
      <c r="L25" s="32"/>
      <c r="M25" s="32"/>
      <c r="N25" s="32"/>
      <c r="O25" s="33"/>
      <c r="P25" s="33"/>
    </row>
    <row r="26" spans="1:16" x14ac:dyDescent="0.3">
      <c r="A26" s="27"/>
      <c r="B26" s="28"/>
      <c r="D26" s="34"/>
      <c r="E26" s="28"/>
      <c r="F26" s="28"/>
      <c r="G26" s="35"/>
      <c r="K26" s="32"/>
      <c r="L26" s="32"/>
      <c r="M26" s="32"/>
      <c r="N26" s="32"/>
      <c r="O26" s="33"/>
      <c r="P26" s="33"/>
    </row>
    <row r="27" spans="1:16" x14ac:dyDescent="0.3">
      <c r="A27" s="27"/>
      <c r="B27" s="28"/>
      <c r="D27" s="34"/>
      <c r="E27" s="28"/>
      <c r="F27" s="28"/>
      <c r="G27" s="35"/>
      <c r="K27" s="32"/>
      <c r="L27" s="32"/>
      <c r="M27" s="32"/>
      <c r="N27" s="32"/>
      <c r="O27" s="33"/>
      <c r="P27" s="33"/>
    </row>
    <row r="28" spans="1:16" x14ac:dyDescent="0.3">
      <c r="A28" s="27"/>
      <c r="B28" s="28"/>
      <c r="D28" s="34"/>
      <c r="E28" s="28"/>
      <c r="F28" s="28"/>
      <c r="G28" s="35"/>
      <c r="K28" s="32"/>
      <c r="L28" s="32"/>
      <c r="M28" s="32"/>
      <c r="N28" s="32"/>
      <c r="O28" s="33"/>
      <c r="P28" s="33"/>
    </row>
    <row r="29" spans="1:16" x14ac:dyDescent="0.3">
      <c r="A29" s="27"/>
      <c r="B29" s="28"/>
      <c r="D29" s="36"/>
      <c r="E29" s="37"/>
      <c r="F29" s="37"/>
      <c r="G29" s="38"/>
      <c r="K29" s="32"/>
      <c r="L29" s="32"/>
      <c r="M29" s="32"/>
      <c r="N29" s="32"/>
      <c r="O29" s="33"/>
      <c r="P29" s="33"/>
    </row>
  </sheetData>
  <hyperlinks>
    <hyperlink ref="P2" r:id="rId1" xr:uid="{03609EE3-764E-6845-B973-9379372542B6}"/>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D4A07-9A20-C84F-BD09-8E890A0A0861}">
  <sheetPr codeName="Sheet64">
    <tabColor rgb="FFC00000"/>
  </sheetPr>
  <dimension ref="A1"/>
  <sheetViews>
    <sheetView zoomScale="80" zoomScaleNormal="80" workbookViewId="0"/>
  </sheetViews>
  <sheetFormatPr baseColWidth="10" defaultRowHeight="26" x14ac:dyDescent="0.3"/>
  <cols>
    <col min="1" max="1" width="16.6640625" style="6" bestFit="1" customWidth="1"/>
    <col min="2" max="2" width="14.33203125" style="6" bestFit="1" customWidth="1"/>
    <col min="3" max="3" width="21.5" style="6" bestFit="1" customWidth="1"/>
    <col min="4" max="16384" width="10.83203125" style="6"/>
  </cols>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84657-140C-4241-B0AD-4D978DAF3737}">
  <sheetPr codeName="Sheet65">
    <tabColor rgb="FFFF0000"/>
  </sheetPr>
  <dimension ref="A1:B11"/>
  <sheetViews>
    <sheetView zoomScale="80" zoomScaleNormal="80" workbookViewId="0"/>
  </sheetViews>
  <sheetFormatPr baseColWidth="10" defaultRowHeight="26" x14ac:dyDescent="0.3"/>
  <cols>
    <col min="1" max="1" width="10.83203125" style="1"/>
    <col min="2" max="2" width="20.33203125" style="1" bestFit="1" customWidth="1"/>
    <col min="3" max="16384" width="10.83203125" style="1"/>
  </cols>
  <sheetData>
    <row r="1" spans="1:2" x14ac:dyDescent="0.3">
      <c r="A1" s="1" t="s">
        <v>73</v>
      </c>
      <c r="B1" s="1" t="s">
        <v>74</v>
      </c>
    </row>
    <row r="2" spans="1:2" x14ac:dyDescent="0.3">
      <c r="A2" s="16" t="s">
        <v>75</v>
      </c>
      <c r="B2" s="17" t="s">
        <v>76</v>
      </c>
    </row>
    <row r="3" spans="1:2" x14ac:dyDescent="0.3">
      <c r="A3" s="16" t="s">
        <v>75</v>
      </c>
      <c r="B3" s="17" t="s">
        <v>77</v>
      </c>
    </row>
    <row r="4" spans="1:2" x14ac:dyDescent="0.3">
      <c r="A4" s="16" t="s">
        <v>75</v>
      </c>
      <c r="B4" s="17" t="s">
        <v>78</v>
      </c>
    </row>
    <row r="5" spans="1:2" x14ac:dyDescent="0.3">
      <c r="A5" s="16" t="s">
        <v>75</v>
      </c>
      <c r="B5" s="17" t="s">
        <v>79</v>
      </c>
    </row>
    <row r="6" spans="1:2" x14ac:dyDescent="0.3">
      <c r="A6" s="16" t="s">
        <v>75</v>
      </c>
      <c r="B6" s="17" t="s">
        <v>80</v>
      </c>
    </row>
    <row r="7" spans="1:2" x14ac:dyDescent="0.3">
      <c r="A7" s="16" t="s">
        <v>81</v>
      </c>
      <c r="B7" s="17" t="s">
        <v>82</v>
      </c>
    </row>
    <row r="8" spans="1:2" x14ac:dyDescent="0.3">
      <c r="A8" s="16" t="s">
        <v>81</v>
      </c>
      <c r="B8" s="17" t="s">
        <v>83</v>
      </c>
    </row>
    <row r="9" spans="1:2" x14ac:dyDescent="0.3">
      <c r="A9" s="16" t="s">
        <v>81</v>
      </c>
      <c r="B9" s="17" t="s">
        <v>84</v>
      </c>
    </row>
    <row r="10" spans="1:2" x14ac:dyDescent="0.3">
      <c r="A10" s="16" t="s">
        <v>81</v>
      </c>
      <c r="B10" s="17" t="s">
        <v>78</v>
      </c>
    </row>
    <row r="11" spans="1:2" x14ac:dyDescent="0.3">
      <c r="A11" s="16" t="s">
        <v>81</v>
      </c>
      <c r="B11" s="17" t="s">
        <v>85</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2BB5E-1763-6E4A-8E5D-5FB88F036C40}">
  <sheetPr codeName="Sheet66">
    <tabColor rgb="FFFF0000"/>
  </sheetPr>
  <dimension ref="A1:B11"/>
  <sheetViews>
    <sheetView zoomScale="80" zoomScaleNormal="80" workbookViewId="0">
      <selection sqref="A1:B1"/>
    </sheetView>
  </sheetViews>
  <sheetFormatPr baseColWidth="10" defaultRowHeight="26" x14ac:dyDescent="0.3"/>
  <cols>
    <col min="1" max="1" width="10.83203125" style="1"/>
    <col min="2" max="2" width="20.33203125" style="1" bestFit="1" customWidth="1"/>
    <col min="3" max="16384" width="10.83203125" style="1"/>
  </cols>
  <sheetData>
    <row r="1" spans="1:2" x14ac:dyDescent="0.3">
      <c r="A1" s="1" t="s">
        <v>73</v>
      </c>
      <c r="B1" s="1" t="s">
        <v>74</v>
      </c>
    </row>
    <row r="2" spans="1:2" x14ac:dyDescent="0.3">
      <c r="A2" s="27" t="s">
        <v>81</v>
      </c>
      <c r="B2" s="28" t="s">
        <v>86</v>
      </c>
    </row>
    <row r="3" spans="1:2" x14ac:dyDescent="0.3">
      <c r="A3" s="27" t="s">
        <v>81</v>
      </c>
      <c r="B3" s="28" t="s">
        <v>79</v>
      </c>
    </row>
    <row r="4" spans="1:2" x14ac:dyDescent="0.3">
      <c r="A4" s="27" t="s">
        <v>81</v>
      </c>
      <c r="B4" s="28" t="s">
        <v>87</v>
      </c>
    </row>
    <row r="5" spans="1:2" x14ac:dyDescent="0.3">
      <c r="A5" s="27" t="s">
        <v>81</v>
      </c>
      <c r="B5" s="28" t="s">
        <v>88</v>
      </c>
    </row>
    <row r="6" spans="1:2" x14ac:dyDescent="0.3">
      <c r="A6" s="27" t="s">
        <v>81</v>
      </c>
      <c r="B6" s="28" t="s">
        <v>89</v>
      </c>
    </row>
    <row r="7" spans="1:2" x14ac:dyDescent="0.3">
      <c r="A7" s="27" t="s">
        <v>81</v>
      </c>
      <c r="B7" s="28" t="s">
        <v>87</v>
      </c>
    </row>
    <row r="8" spans="1:2" x14ac:dyDescent="0.3">
      <c r="A8" s="27" t="s">
        <v>81</v>
      </c>
      <c r="B8" s="28" t="s">
        <v>80</v>
      </c>
    </row>
    <row r="9" spans="1:2" x14ac:dyDescent="0.3">
      <c r="A9" s="27" t="s">
        <v>90</v>
      </c>
      <c r="B9" s="28" t="s">
        <v>91</v>
      </c>
    </row>
    <row r="10" spans="1:2" x14ac:dyDescent="0.3">
      <c r="A10" s="27" t="s">
        <v>90</v>
      </c>
      <c r="B10" s="28" t="s">
        <v>92</v>
      </c>
    </row>
    <row r="11" spans="1:2" x14ac:dyDescent="0.3">
      <c r="A11" s="27" t="s">
        <v>90</v>
      </c>
      <c r="B11" s="28" t="s">
        <v>93</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C3FB7-F84E-2747-AA6D-D298EEA3F0AD}">
  <sheetPr codeName="Sheet67">
    <tabColor rgb="FFFF0000"/>
  </sheetPr>
  <dimension ref="A1:T29"/>
  <sheetViews>
    <sheetView zoomScale="80" zoomScaleNormal="80" workbookViewId="0"/>
  </sheetViews>
  <sheetFormatPr baseColWidth="10" defaultRowHeight="26" x14ac:dyDescent="0.3"/>
  <cols>
    <col min="1" max="1" width="10.83203125" style="1"/>
    <col min="2" max="2" width="20.33203125" style="1" bestFit="1" customWidth="1"/>
    <col min="3" max="3" width="2.6640625" style="1" customWidth="1"/>
    <col min="4" max="6" width="13.5" style="1" customWidth="1"/>
    <col min="7" max="7" width="15.6640625" style="1" bestFit="1" customWidth="1"/>
    <col min="8" max="8" width="10.83203125" style="1" customWidth="1"/>
    <col min="9" max="14" width="10.83203125" style="1"/>
    <col min="15" max="15" width="14.5" style="1" customWidth="1"/>
    <col min="16" max="16" width="15.6640625" style="1" bestFit="1" customWidth="1"/>
    <col min="17" max="17" width="9" style="1" bestFit="1" customWidth="1"/>
    <col min="18" max="18" width="9" style="1" customWidth="1"/>
    <col min="19" max="19" width="14" style="1" bestFit="1" customWidth="1"/>
    <col min="20" max="20" width="13.33203125" style="1" bestFit="1" customWidth="1"/>
    <col min="21" max="16384" width="10.83203125" style="1"/>
  </cols>
  <sheetData>
    <row r="1" spans="1:13" x14ac:dyDescent="0.3">
      <c r="A1" s="1" t="s">
        <v>73</v>
      </c>
      <c r="B1" s="1" t="s">
        <v>74</v>
      </c>
      <c r="D1" s="1" t="s">
        <v>74</v>
      </c>
      <c r="H1" s="5" t="s">
        <v>87</v>
      </c>
      <c r="I1" s="5" t="s">
        <v>94</v>
      </c>
      <c r="J1" s="5" t="s">
        <v>95</v>
      </c>
      <c r="K1" s="5" t="s">
        <v>96</v>
      </c>
      <c r="L1" s="5" t="s">
        <v>89</v>
      </c>
      <c r="M1" s="5" t="s">
        <v>88</v>
      </c>
    </row>
    <row r="2" spans="1:13" x14ac:dyDescent="0.3">
      <c r="A2" s="16" t="s">
        <v>75</v>
      </c>
      <c r="B2" s="17" t="s">
        <v>76</v>
      </c>
      <c r="D2" s="18" t="s">
        <v>89</v>
      </c>
      <c r="E2" s="19" t="s">
        <v>97</v>
      </c>
      <c r="F2" s="19"/>
      <c r="G2" s="20"/>
      <c r="H2" s="1">
        <f>COUNTIF($D2:$G2,H$1)</f>
        <v>0</v>
      </c>
      <c r="I2" s="1">
        <f t="shared" ref="I2:M11" si="0">COUNTIF($D2:$G2,I$1)</f>
        <v>0</v>
      </c>
      <c r="J2" s="1">
        <f t="shared" si="0"/>
        <v>0</v>
      </c>
      <c r="K2" s="1">
        <f t="shared" si="0"/>
        <v>0</v>
      </c>
      <c r="L2" s="1">
        <f t="shared" si="0"/>
        <v>1</v>
      </c>
      <c r="M2" s="1">
        <f t="shared" si="0"/>
        <v>0</v>
      </c>
    </row>
    <row r="3" spans="1:13" x14ac:dyDescent="0.3">
      <c r="A3" s="16" t="s">
        <v>75</v>
      </c>
      <c r="B3" s="17" t="s">
        <v>77</v>
      </c>
      <c r="D3" s="21" t="s">
        <v>89</v>
      </c>
      <c r="E3" s="17" t="s">
        <v>98</v>
      </c>
      <c r="F3" s="17"/>
      <c r="G3" s="22"/>
      <c r="H3" s="1">
        <f t="shared" ref="H3:H11" si="1">COUNTIF($D3:$G3,H$1)</f>
        <v>0</v>
      </c>
      <c r="I3" s="1">
        <f t="shared" si="0"/>
        <v>0</v>
      </c>
      <c r="J3" s="1">
        <f t="shared" si="0"/>
        <v>0</v>
      </c>
      <c r="K3" s="1">
        <f t="shared" si="0"/>
        <v>0</v>
      </c>
      <c r="L3" s="1">
        <f t="shared" si="0"/>
        <v>1</v>
      </c>
      <c r="M3" s="1">
        <f t="shared" si="0"/>
        <v>0</v>
      </c>
    </row>
    <row r="4" spans="1:13" x14ac:dyDescent="0.3">
      <c r="A4" s="16" t="s">
        <v>75</v>
      </c>
      <c r="B4" s="17" t="s">
        <v>78</v>
      </c>
      <c r="D4" s="21" t="s">
        <v>87</v>
      </c>
      <c r="E4" s="17" t="s">
        <v>99</v>
      </c>
      <c r="F4" s="17" t="s">
        <v>39</v>
      </c>
      <c r="G4" s="22" t="s">
        <v>96</v>
      </c>
      <c r="H4" s="1">
        <f t="shared" si="1"/>
        <v>1</v>
      </c>
      <c r="I4" s="1">
        <f t="shared" si="0"/>
        <v>0</v>
      </c>
      <c r="J4" s="1">
        <f t="shared" si="0"/>
        <v>0</v>
      </c>
      <c r="K4" s="1">
        <f t="shared" si="0"/>
        <v>1</v>
      </c>
      <c r="L4" s="1">
        <f t="shared" si="0"/>
        <v>0</v>
      </c>
      <c r="M4" s="1">
        <f t="shared" si="0"/>
        <v>0</v>
      </c>
    </row>
    <row r="5" spans="1:13" x14ac:dyDescent="0.3">
      <c r="A5" s="16" t="s">
        <v>75</v>
      </c>
      <c r="B5" s="17" t="s">
        <v>79</v>
      </c>
      <c r="D5" s="21" t="s">
        <v>94</v>
      </c>
      <c r="E5" s="17" t="s">
        <v>100</v>
      </c>
      <c r="F5" s="17" t="s">
        <v>101</v>
      </c>
      <c r="G5" s="22" t="s">
        <v>96</v>
      </c>
      <c r="H5" s="1">
        <f t="shared" si="1"/>
        <v>0</v>
      </c>
      <c r="I5" s="1">
        <f t="shared" si="0"/>
        <v>1</v>
      </c>
      <c r="J5" s="1">
        <f t="shared" si="0"/>
        <v>0</v>
      </c>
      <c r="K5" s="1">
        <f t="shared" si="0"/>
        <v>1</v>
      </c>
      <c r="L5" s="1">
        <f t="shared" si="0"/>
        <v>0</v>
      </c>
      <c r="M5" s="1">
        <f t="shared" si="0"/>
        <v>0</v>
      </c>
    </row>
    <row r="6" spans="1:13" x14ac:dyDescent="0.3">
      <c r="A6" s="16" t="s">
        <v>75</v>
      </c>
      <c r="B6" s="17" t="s">
        <v>80</v>
      </c>
      <c r="D6" s="21" t="s">
        <v>95</v>
      </c>
      <c r="E6" s="17" t="s">
        <v>94</v>
      </c>
      <c r="F6" s="17"/>
      <c r="G6" s="22"/>
      <c r="H6" s="1">
        <f t="shared" si="1"/>
        <v>0</v>
      </c>
      <c r="I6" s="1">
        <f t="shared" si="0"/>
        <v>1</v>
      </c>
      <c r="J6" s="1">
        <f t="shared" si="0"/>
        <v>1</v>
      </c>
      <c r="K6" s="1">
        <f t="shared" si="0"/>
        <v>0</v>
      </c>
      <c r="L6" s="1">
        <f t="shared" si="0"/>
        <v>0</v>
      </c>
      <c r="M6" s="1">
        <f t="shared" si="0"/>
        <v>0</v>
      </c>
    </row>
    <row r="7" spans="1:13" x14ac:dyDescent="0.3">
      <c r="A7" s="16" t="s">
        <v>81</v>
      </c>
      <c r="B7" s="17" t="s">
        <v>82</v>
      </c>
      <c r="D7" s="21" t="s">
        <v>87</v>
      </c>
      <c r="E7" s="17" t="s">
        <v>97</v>
      </c>
      <c r="F7" s="17"/>
      <c r="G7" s="22"/>
      <c r="H7" s="1">
        <f t="shared" si="1"/>
        <v>1</v>
      </c>
      <c r="I7" s="1">
        <f t="shared" si="0"/>
        <v>0</v>
      </c>
      <c r="J7" s="1">
        <f t="shared" si="0"/>
        <v>0</v>
      </c>
      <c r="K7" s="1">
        <f t="shared" si="0"/>
        <v>0</v>
      </c>
      <c r="L7" s="1">
        <f t="shared" si="0"/>
        <v>0</v>
      </c>
      <c r="M7" s="1">
        <f t="shared" si="0"/>
        <v>0</v>
      </c>
    </row>
    <row r="8" spans="1:13" x14ac:dyDescent="0.3">
      <c r="A8" s="16" t="s">
        <v>81</v>
      </c>
      <c r="B8" s="17" t="s">
        <v>83</v>
      </c>
      <c r="D8" s="21" t="s">
        <v>89</v>
      </c>
      <c r="E8" s="17" t="s">
        <v>97</v>
      </c>
      <c r="F8" s="17" t="s">
        <v>87</v>
      </c>
      <c r="G8" s="22"/>
      <c r="H8" s="1">
        <f t="shared" si="1"/>
        <v>1</v>
      </c>
      <c r="I8" s="1">
        <f t="shared" si="0"/>
        <v>0</v>
      </c>
      <c r="J8" s="1">
        <f t="shared" si="0"/>
        <v>0</v>
      </c>
      <c r="K8" s="1">
        <f t="shared" si="0"/>
        <v>0</v>
      </c>
      <c r="L8" s="1">
        <f t="shared" si="0"/>
        <v>1</v>
      </c>
      <c r="M8" s="1">
        <f t="shared" si="0"/>
        <v>0</v>
      </c>
    </row>
    <row r="9" spans="1:13" x14ac:dyDescent="0.3">
      <c r="A9" s="16" t="s">
        <v>81</v>
      </c>
      <c r="B9" s="17" t="s">
        <v>84</v>
      </c>
      <c r="D9" s="21" t="s">
        <v>87</v>
      </c>
      <c r="E9" s="17" t="s">
        <v>102</v>
      </c>
      <c r="F9" s="17"/>
      <c r="G9" s="22"/>
      <c r="H9" s="1">
        <f t="shared" si="1"/>
        <v>1</v>
      </c>
      <c r="I9" s="1">
        <f t="shared" si="0"/>
        <v>0</v>
      </c>
      <c r="J9" s="1">
        <f t="shared" si="0"/>
        <v>0</v>
      </c>
      <c r="K9" s="1">
        <f t="shared" si="0"/>
        <v>0</v>
      </c>
      <c r="L9" s="1">
        <f t="shared" si="0"/>
        <v>0</v>
      </c>
      <c r="M9" s="1">
        <f t="shared" si="0"/>
        <v>0</v>
      </c>
    </row>
    <row r="10" spans="1:13" x14ac:dyDescent="0.3">
      <c r="A10" s="16" t="s">
        <v>81</v>
      </c>
      <c r="B10" s="17" t="s">
        <v>78</v>
      </c>
      <c r="D10" s="21" t="s">
        <v>87</v>
      </c>
      <c r="E10" s="17" t="s">
        <v>99</v>
      </c>
      <c r="F10" s="17" t="s">
        <v>39</v>
      </c>
      <c r="G10" s="22" t="s">
        <v>96</v>
      </c>
      <c r="H10" s="1">
        <f t="shared" si="1"/>
        <v>1</v>
      </c>
      <c r="I10" s="1">
        <f t="shared" si="0"/>
        <v>0</v>
      </c>
      <c r="J10" s="1">
        <f t="shared" si="0"/>
        <v>0</v>
      </c>
      <c r="K10" s="1">
        <f t="shared" si="0"/>
        <v>1</v>
      </c>
      <c r="L10" s="1">
        <f t="shared" si="0"/>
        <v>0</v>
      </c>
      <c r="M10" s="1">
        <f t="shared" si="0"/>
        <v>0</v>
      </c>
    </row>
    <row r="11" spans="1:13" x14ac:dyDescent="0.3">
      <c r="A11" s="16" t="s">
        <v>81</v>
      </c>
      <c r="B11" s="17" t="s">
        <v>85</v>
      </c>
      <c r="D11" s="23" t="s">
        <v>88</v>
      </c>
      <c r="E11" s="24" t="s">
        <v>103</v>
      </c>
      <c r="F11" s="24" t="s">
        <v>94</v>
      </c>
      <c r="G11" s="25"/>
      <c r="H11" s="1">
        <f t="shared" si="1"/>
        <v>0</v>
      </c>
      <c r="I11" s="1">
        <f t="shared" si="0"/>
        <v>1</v>
      </c>
      <c r="J11" s="1">
        <f t="shared" si="0"/>
        <v>0</v>
      </c>
      <c r="K11" s="1">
        <f t="shared" si="0"/>
        <v>0</v>
      </c>
      <c r="L11" s="1">
        <f t="shared" si="0"/>
        <v>0</v>
      </c>
      <c r="M11" s="1">
        <f t="shared" si="0"/>
        <v>1</v>
      </c>
    </row>
    <row r="13" spans="1:13" ht="30" x14ac:dyDescent="0.4">
      <c r="G13" s="15" t="s">
        <v>60</v>
      </c>
      <c r="H13" s="1">
        <f t="shared" ref="H13:M13" si="2">SUM(H2:H11)/COUNT(H2:H11)</f>
        <v>0.5</v>
      </c>
      <c r="I13" s="1">
        <f t="shared" si="2"/>
        <v>0.3</v>
      </c>
      <c r="J13" s="1">
        <f t="shared" si="2"/>
        <v>0.1</v>
      </c>
      <c r="K13" s="1">
        <f t="shared" si="2"/>
        <v>0.3</v>
      </c>
      <c r="L13" s="1">
        <f t="shared" si="2"/>
        <v>0.3</v>
      </c>
      <c r="M13" s="1">
        <f t="shared" si="2"/>
        <v>0.1</v>
      </c>
    </row>
    <row r="14" spans="1:13" x14ac:dyDescent="0.3">
      <c r="G14" s="15" t="s">
        <v>104</v>
      </c>
      <c r="H14" s="1">
        <f>COUNTIF($A$2:$A$11,"Ham")/COUNTA($A$2:$A$11)</f>
        <v>0.5</v>
      </c>
      <c r="I14" s="1">
        <f t="shared" ref="I14:M14" si="3">COUNTIF($A$2:$A$11,"Ham")/COUNTA($A$2:$A$11)</f>
        <v>0.5</v>
      </c>
      <c r="J14" s="1">
        <f t="shared" si="3"/>
        <v>0.5</v>
      </c>
      <c r="K14" s="1">
        <f t="shared" si="3"/>
        <v>0.5</v>
      </c>
      <c r="L14" s="1">
        <f t="shared" si="3"/>
        <v>0.5</v>
      </c>
      <c r="M14" s="1">
        <f t="shared" si="3"/>
        <v>0.5</v>
      </c>
    </row>
    <row r="15" spans="1:13" x14ac:dyDescent="0.3">
      <c r="G15" s="15" t="s">
        <v>105</v>
      </c>
      <c r="H15" s="1">
        <f>COUNTIF($A$2:$A$11,"Spam")/COUNTA($A$2:$A$11)</f>
        <v>0.5</v>
      </c>
      <c r="I15" s="1">
        <f t="shared" ref="I15:M15" si="4">COUNTIF($A$2:$A$11,"Spam")/COUNTA($A$2:$A$11)</f>
        <v>0.5</v>
      </c>
      <c r="J15" s="1">
        <f t="shared" si="4"/>
        <v>0.5</v>
      </c>
      <c r="K15" s="1">
        <f t="shared" si="4"/>
        <v>0.5</v>
      </c>
      <c r="L15" s="1">
        <f t="shared" si="4"/>
        <v>0.5</v>
      </c>
      <c r="M15" s="1">
        <f t="shared" si="4"/>
        <v>0.5</v>
      </c>
    </row>
    <row r="16" spans="1:13" ht="30" x14ac:dyDescent="0.4">
      <c r="G16" s="15" t="s">
        <v>106</v>
      </c>
      <c r="H16" s="1">
        <f t="shared" ref="H16:M16" si="5">COUNTIFS(H2:H11,1,$A$2:$A$11,"Ham")/COUNTIFS($A$2:$A$11,"Ham")</f>
        <v>0.2</v>
      </c>
      <c r="I16" s="1">
        <f t="shared" si="5"/>
        <v>0.4</v>
      </c>
      <c r="J16" s="1">
        <f t="shared" si="5"/>
        <v>0.2</v>
      </c>
      <c r="K16" s="1">
        <f t="shared" si="5"/>
        <v>0.4</v>
      </c>
      <c r="L16" s="1">
        <f t="shared" si="5"/>
        <v>0.4</v>
      </c>
      <c r="M16" s="1">
        <f t="shared" si="5"/>
        <v>0</v>
      </c>
    </row>
    <row r="17" spans="1:20" ht="30" x14ac:dyDescent="0.4">
      <c r="G17" s="15" t="s">
        <v>107</v>
      </c>
      <c r="H17" s="1">
        <f t="shared" ref="H17:M17" si="6">COUNTIFS(H2:H11,1,$A$2:$A$11,"Spam")/COUNTIFS($A$2:$A$11,"Spam")</f>
        <v>0.8</v>
      </c>
      <c r="I17" s="1">
        <f t="shared" si="6"/>
        <v>0.2</v>
      </c>
      <c r="J17" s="1">
        <f t="shared" si="6"/>
        <v>0</v>
      </c>
      <c r="K17" s="1">
        <f t="shared" si="6"/>
        <v>0.2</v>
      </c>
      <c r="L17" s="1">
        <f t="shared" si="6"/>
        <v>0.2</v>
      </c>
      <c r="M17" s="1">
        <f t="shared" si="6"/>
        <v>0.2</v>
      </c>
    </row>
    <row r="18" spans="1:20" x14ac:dyDescent="0.3">
      <c r="G18" s="15"/>
      <c r="H18" s="26"/>
      <c r="I18" s="26"/>
      <c r="J18" s="26"/>
      <c r="K18" s="26"/>
      <c r="L18" s="26"/>
      <c r="M18" s="26"/>
    </row>
    <row r="19" spans="1:20" ht="30" x14ac:dyDescent="0.4">
      <c r="A19" s="1" t="s">
        <v>73</v>
      </c>
      <c r="B19" s="1" t="s">
        <v>74</v>
      </c>
      <c r="D19" s="1" t="s">
        <v>74</v>
      </c>
      <c r="H19" s="5" t="s">
        <v>87</v>
      </c>
      <c r="I19" s="5" t="s">
        <v>94</v>
      </c>
      <c r="J19" s="5" t="s">
        <v>95</v>
      </c>
      <c r="K19" s="5" t="s">
        <v>96</v>
      </c>
      <c r="L19" s="5" t="s">
        <v>89</v>
      </c>
      <c r="M19" s="5" t="s">
        <v>88</v>
      </c>
      <c r="O19" s="44" t="s">
        <v>108</v>
      </c>
      <c r="P19" s="44" t="s">
        <v>109</v>
      </c>
      <c r="Q19" s="44" t="s">
        <v>67</v>
      </c>
      <c r="R19" s="44"/>
      <c r="S19" s="44" t="s">
        <v>110</v>
      </c>
      <c r="T19" s="44" t="s">
        <v>111</v>
      </c>
    </row>
    <row r="20" spans="1:20" x14ac:dyDescent="0.3">
      <c r="A20" s="27" t="s">
        <v>81</v>
      </c>
      <c r="B20" s="28" t="s">
        <v>86</v>
      </c>
      <c r="D20" s="29" t="s">
        <v>87</v>
      </c>
      <c r="E20" s="30" t="s">
        <v>99</v>
      </c>
      <c r="F20" s="30" t="s">
        <v>39</v>
      </c>
      <c r="G20" s="31" t="s">
        <v>94</v>
      </c>
      <c r="H20" s="1">
        <f>COUNTIF($D20:$G20,H$1)</f>
        <v>1</v>
      </c>
      <c r="I20" s="1">
        <f t="shared" ref="I20:M29" si="7">COUNTIF($D20:$G20,I$1)</f>
        <v>1</v>
      </c>
      <c r="J20" s="1">
        <f t="shared" si="7"/>
        <v>0</v>
      </c>
      <c r="K20" s="1">
        <f t="shared" si="7"/>
        <v>0</v>
      </c>
      <c r="L20" s="1">
        <f t="shared" si="7"/>
        <v>0</v>
      </c>
      <c r="M20" s="1">
        <f t="shared" si="7"/>
        <v>0</v>
      </c>
      <c r="O20" s="32" cm="1">
        <f t="array" ref="O20">PRODUCT(IF(H20:M20,$H$16:$M$16,1-$H$16:$M$16))</f>
        <v>2.3040000000000005E-2</v>
      </c>
      <c r="P20" s="32" cm="1">
        <f t="array" ref="P20">PRODUCT(IF(H20:M20,$H$17:$M$17,1-$H$17:$M$17))</f>
        <v>8.1920000000000034E-2</v>
      </c>
      <c r="Q20" s="32">
        <f>O20*$H$14+P20*$H$15</f>
        <v>5.248000000000002E-2</v>
      </c>
      <c r="R20" s="32"/>
      <c r="S20" s="45">
        <f t="shared" ref="S20:S29" si="8">O20*$H$14/Q20</f>
        <v>0.21951219512195119</v>
      </c>
      <c r="T20" s="33">
        <f t="shared" ref="T20:T29" si="9">P20*$H$14/Q20</f>
        <v>0.78048780487804881</v>
      </c>
    </row>
    <row r="21" spans="1:20" x14ac:dyDescent="0.3">
      <c r="A21" s="27" t="s">
        <v>81</v>
      </c>
      <c r="B21" s="28" t="s">
        <v>79</v>
      </c>
      <c r="D21" s="34" t="s">
        <v>94</v>
      </c>
      <c r="E21" s="28" t="s">
        <v>100</v>
      </c>
      <c r="F21" s="28" t="s">
        <v>101</v>
      </c>
      <c r="G21" s="35" t="s">
        <v>96</v>
      </c>
      <c r="H21" s="1">
        <f t="shared" ref="H21:H29" si="10">COUNTIF($D21:$G21,H$1)</f>
        <v>0</v>
      </c>
      <c r="I21" s="1">
        <f t="shared" si="7"/>
        <v>1</v>
      </c>
      <c r="J21" s="1">
        <f t="shared" si="7"/>
        <v>0</v>
      </c>
      <c r="K21" s="1">
        <f t="shared" si="7"/>
        <v>1</v>
      </c>
      <c r="L21" s="1">
        <f t="shared" si="7"/>
        <v>0</v>
      </c>
      <c r="M21" s="1">
        <f t="shared" si="7"/>
        <v>0</v>
      </c>
      <c r="O21" s="32" cm="1">
        <f t="array" ref="O21">PRODUCT(IF(H21:M21,$H$16:$M$16,1-$H$16:$M$16))</f>
        <v>6.1440000000000015E-2</v>
      </c>
      <c r="P21" s="32" cm="1">
        <f t="array" ref="P21">PRODUCT(IF(H21:M21,$H$17:$M$17,1-$H$17:$M$17))</f>
        <v>5.1199999999999996E-3</v>
      </c>
      <c r="Q21" s="32">
        <f t="shared" ref="Q21:Q29" si="11">O21*$H$14+P21*$H$15</f>
        <v>3.3280000000000004E-2</v>
      </c>
      <c r="R21" s="32"/>
      <c r="S21" s="45">
        <f t="shared" si="8"/>
        <v>0.92307692307692324</v>
      </c>
      <c r="T21" s="33">
        <f t="shared" si="9"/>
        <v>7.6923076923076913E-2</v>
      </c>
    </row>
    <row r="22" spans="1:20" x14ac:dyDescent="0.3">
      <c r="A22" s="27" t="s">
        <v>81</v>
      </c>
      <c r="B22" s="28" t="s">
        <v>87</v>
      </c>
      <c r="D22" s="34" t="s">
        <v>87</v>
      </c>
      <c r="E22" s="28"/>
      <c r="F22" s="28"/>
      <c r="G22" s="35"/>
      <c r="H22" s="1">
        <f t="shared" si="10"/>
        <v>1</v>
      </c>
      <c r="I22" s="1">
        <f t="shared" si="7"/>
        <v>0</v>
      </c>
      <c r="J22" s="1">
        <f t="shared" si="7"/>
        <v>0</v>
      </c>
      <c r="K22" s="1">
        <f t="shared" si="7"/>
        <v>0</v>
      </c>
      <c r="L22" s="1">
        <f t="shared" si="7"/>
        <v>0</v>
      </c>
      <c r="M22" s="1">
        <f t="shared" si="7"/>
        <v>0</v>
      </c>
      <c r="O22" s="32" cm="1">
        <f t="array" ref="O22">PRODUCT(IF(H22:M22,$H$16:$M$16,1-$H$16:$M$16))</f>
        <v>3.456E-2</v>
      </c>
      <c r="P22" s="32" cm="1">
        <f t="array" ref="P22">PRODUCT(IF(H22:M22,$H$17:$M$17,1-$H$17:$M$17))</f>
        <v>0.32768000000000014</v>
      </c>
      <c r="Q22" s="32">
        <f t="shared" si="11"/>
        <v>0.18112000000000006</v>
      </c>
      <c r="R22" s="32"/>
      <c r="S22" s="45">
        <f t="shared" si="8"/>
        <v>9.5406360424028239E-2</v>
      </c>
      <c r="T22" s="33">
        <f t="shared" si="9"/>
        <v>0.90459363957597183</v>
      </c>
    </row>
    <row r="23" spans="1:20" x14ac:dyDescent="0.3">
      <c r="A23" s="27" t="s">
        <v>81</v>
      </c>
      <c r="B23" s="28" t="s">
        <v>88</v>
      </c>
      <c r="D23" s="34" t="s">
        <v>88</v>
      </c>
      <c r="E23" s="28"/>
      <c r="F23" s="28"/>
      <c r="G23" s="35"/>
      <c r="H23" s="1">
        <f t="shared" si="10"/>
        <v>0</v>
      </c>
      <c r="I23" s="1">
        <f t="shared" si="7"/>
        <v>0</v>
      </c>
      <c r="J23" s="1">
        <f t="shared" si="7"/>
        <v>0</v>
      </c>
      <c r="K23" s="1">
        <f t="shared" si="7"/>
        <v>0</v>
      </c>
      <c r="L23" s="1">
        <f t="shared" si="7"/>
        <v>0</v>
      </c>
      <c r="M23" s="1">
        <f t="shared" si="7"/>
        <v>1</v>
      </c>
      <c r="O23" s="32" cm="1">
        <f t="array" ref="O23">PRODUCT(IF(H23:M23,$H$16:$M$16,1-$H$16:$M$16))</f>
        <v>0</v>
      </c>
      <c r="P23" s="32" cm="1">
        <f t="array" ref="P23">PRODUCT(IF(H23:M23,$H$17:$M$17,1-$H$17:$M$17))</f>
        <v>2.0479999999999998E-2</v>
      </c>
      <c r="Q23" s="32">
        <f t="shared" si="11"/>
        <v>1.0239999999999999E-2</v>
      </c>
      <c r="R23" s="32"/>
      <c r="S23" s="45">
        <f t="shared" si="8"/>
        <v>0</v>
      </c>
      <c r="T23" s="33">
        <f t="shared" si="9"/>
        <v>1</v>
      </c>
    </row>
    <row r="24" spans="1:20" x14ac:dyDescent="0.3">
      <c r="A24" s="27" t="s">
        <v>81</v>
      </c>
      <c r="B24" s="28" t="s">
        <v>89</v>
      </c>
      <c r="D24" s="34" t="s">
        <v>89</v>
      </c>
      <c r="E24" s="28"/>
      <c r="F24" s="28"/>
      <c r="G24" s="35"/>
      <c r="H24" s="1">
        <f t="shared" si="10"/>
        <v>0</v>
      </c>
      <c r="I24" s="1">
        <f t="shared" si="7"/>
        <v>0</v>
      </c>
      <c r="J24" s="1">
        <f t="shared" si="7"/>
        <v>0</v>
      </c>
      <c r="K24" s="1">
        <f t="shared" si="7"/>
        <v>0</v>
      </c>
      <c r="L24" s="1">
        <f t="shared" si="7"/>
        <v>1</v>
      </c>
      <c r="M24" s="1">
        <f t="shared" si="7"/>
        <v>0</v>
      </c>
      <c r="O24" s="32" cm="1">
        <f t="array" ref="O24">PRODUCT(IF(H24:M24,$H$16:$M$16,1-$H$16:$M$16))</f>
        <v>9.2160000000000006E-2</v>
      </c>
      <c r="P24" s="32" cm="1">
        <f t="array" ref="P24">PRODUCT(IF(H24:M24,$H$17:$M$17,1-$H$17:$M$17))</f>
        <v>2.0479999999999998E-2</v>
      </c>
      <c r="Q24" s="32">
        <f t="shared" si="11"/>
        <v>5.6320000000000002E-2</v>
      </c>
      <c r="R24" s="32"/>
      <c r="S24" s="45">
        <f t="shared" si="8"/>
        <v>0.81818181818181823</v>
      </c>
      <c r="T24" s="33">
        <f t="shared" si="9"/>
        <v>0.1818181818181818</v>
      </c>
    </row>
    <row r="25" spans="1:20" x14ac:dyDescent="0.3">
      <c r="A25" s="27" t="s">
        <v>81</v>
      </c>
      <c r="B25" s="28" t="s">
        <v>87</v>
      </c>
      <c r="D25" s="34" t="s">
        <v>87</v>
      </c>
      <c r="E25" s="28"/>
      <c r="F25" s="28"/>
      <c r="G25" s="35"/>
      <c r="H25" s="1">
        <f t="shared" si="10"/>
        <v>1</v>
      </c>
      <c r="I25" s="1">
        <f t="shared" si="7"/>
        <v>0</v>
      </c>
      <c r="J25" s="1">
        <f t="shared" si="7"/>
        <v>0</v>
      </c>
      <c r="K25" s="1">
        <f t="shared" si="7"/>
        <v>0</v>
      </c>
      <c r="L25" s="1">
        <f t="shared" si="7"/>
        <v>0</v>
      </c>
      <c r="M25" s="1">
        <f t="shared" si="7"/>
        <v>0</v>
      </c>
      <c r="O25" s="32" cm="1">
        <f t="array" ref="O25">PRODUCT(IF(H25:M25,$H$16:$M$16,1-$H$16:$M$16))</f>
        <v>3.456E-2</v>
      </c>
      <c r="P25" s="32" cm="1">
        <f t="array" ref="P25">PRODUCT(IF(H25:M25,$H$17:$M$17,1-$H$17:$M$17))</f>
        <v>0.32768000000000014</v>
      </c>
      <c r="Q25" s="32">
        <f t="shared" si="11"/>
        <v>0.18112000000000006</v>
      </c>
      <c r="R25" s="32"/>
      <c r="S25" s="45">
        <f t="shared" si="8"/>
        <v>9.5406360424028239E-2</v>
      </c>
      <c r="T25" s="33">
        <f t="shared" si="9"/>
        <v>0.90459363957597183</v>
      </c>
    </row>
    <row r="26" spans="1:20" x14ac:dyDescent="0.3">
      <c r="A26" s="27" t="s">
        <v>81</v>
      </c>
      <c r="B26" s="28" t="s">
        <v>80</v>
      </c>
      <c r="D26" s="34" t="s">
        <v>95</v>
      </c>
      <c r="E26" s="28" t="s">
        <v>94</v>
      </c>
      <c r="F26" s="28"/>
      <c r="G26" s="35"/>
      <c r="H26" s="1">
        <f t="shared" si="10"/>
        <v>0</v>
      </c>
      <c r="I26" s="1">
        <f t="shared" si="7"/>
        <v>1</v>
      </c>
      <c r="J26" s="1">
        <f t="shared" si="7"/>
        <v>1</v>
      </c>
      <c r="K26" s="1">
        <f t="shared" si="7"/>
        <v>0</v>
      </c>
      <c r="L26" s="1">
        <f t="shared" si="7"/>
        <v>0</v>
      </c>
      <c r="M26" s="1">
        <f t="shared" si="7"/>
        <v>0</v>
      </c>
      <c r="O26" s="32" cm="1">
        <f t="array" ref="O26">PRODUCT(IF(H26:M26,$H$16:$M$16,1-$H$16:$M$16))</f>
        <v>2.3040000000000005E-2</v>
      </c>
      <c r="P26" s="32" cm="1">
        <f t="array" ref="P26">PRODUCT(IF(H26:M26,$H$17:$M$17,1-$H$17:$M$17))</f>
        <v>0</v>
      </c>
      <c r="Q26" s="32">
        <f t="shared" si="11"/>
        <v>1.1520000000000002E-2</v>
      </c>
      <c r="R26" s="32"/>
      <c r="S26" s="45">
        <f t="shared" si="8"/>
        <v>1</v>
      </c>
      <c r="T26" s="33">
        <f t="shared" si="9"/>
        <v>0</v>
      </c>
    </row>
    <row r="27" spans="1:20" x14ac:dyDescent="0.3">
      <c r="A27" s="27" t="s">
        <v>90</v>
      </c>
      <c r="B27" s="28" t="s">
        <v>91</v>
      </c>
      <c r="D27" s="34" t="s">
        <v>87</v>
      </c>
      <c r="E27" s="28" t="s">
        <v>39</v>
      </c>
      <c r="F27" s="28" t="s">
        <v>96</v>
      </c>
      <c r="G27" s="35"/>
      <c r="H27" s="1">
        <f t="shared" si="10"/>
        <v>1</v>
      </c>
      <c r="I27" s="1">
        <f t="shared" si="7"/>
        <v>0</v>
      </c>
      <c r="J27" s="1">
        <f t="shared" si="7"/>
        <v>0</v>
      </c>
      <c r="K27" s="1">
        <f t="shared" si="7"/>
        <v>1</v>
      </c>
      <c r="L27" s="1">
        <f t="shared" si="7"/>
        <v>0</v>
      </c>
      <c r="M27" s="1">
        <f t="shared" si="7"/>
        <v>0</v>
      </c>
      <c r="O27" s="32" cm="1">
        <f t="array" ref="O27">PRODUCT(IF(H27:M27,$H$16:$M$16,1-$H$16:$M$16))</f>
        <v>2.3040000000000001E-2</v>
      </c>
      <c r="P27" s="32" cm="1">
        <f t="array" ref="P27">PRODUCT(IF(H27:M27,$H$17:$M$17,1-$H$17:$M$17))</f>
        <v>8.1920000000000034E-2</v>
      </c>
      <c r="Q27" s="32">
        <f t="shared" si="11"/>
        <v>5.248000000000002E-2</v>
      </c>
      <c r="R27" s="32"/>
      <c r="S27" s="45">
        <f t="shared" si="8"/>
        <v>0.21951219512195116</v>
      </c>
      <c r="T27" s="33">
        <f t="shared" si="9"/>
        <v>0.78048780487804881</v>
      </c>
    </row>
    <row r="28" spans="1:20" x14ac:dyDescent="0.3">
      <c r="A28" s="27" t="s">
        <v>90</v>
      </c>
      <c r="B28" s="28" t="s">
        <v>92</v>
      </c>
      <c r="D28" s="34" t="s">
        <v>89</v>
      </c>
      <c r="E28" s="28" t="s">
        <v>101</v>
      </c>
      <c r="F28" s="28" t="s">
        <v>94</v>
      </c>
      <c r="G28" s="35"/>
      <c r="H28" s="1">
        <f t="shared" si="10"/>
        <v>0</v>
      </c>
      <c r="I28" s="1">
        <f t="shared" si="7"/>
        <v>1</v>
      </c>
      <c r="J28" s="1">
        <f t="shared" si="7"/>
        <v>0</v>
      </c>
      <c r="K28" s="1">
        <f t="shared" si="7"/>
        <v>0</v>
      </c>
      <c r="L28" s="1">
        <f t="shared" si="7"/>
        <v>1</v>
      </c>
      <c r="M28" s="1">
        <f t="shared" si="7"/>
        <v>0</v>
      </c>
      <c r="O28" s="32" cm="1">
        <f t="array" ref="O28">PRODUCT(IF(H28:M28,$H$16:$M$16,1-$H$16:$M$16))</f>
        <v>6.1440000000000022E-2</v>
      </c>
      <c r="P28" s="32" cm="1">
        <f t="array" ref="P28">PRODUCT(IF(H28:M28,$H$17:$M$17,1-$H$17:$M$17))</f>
        <v>5.1199999999999996E-3</v>
      </c>
      <c r="Q28" s="32">
        <f t="shared" si="11"/>
        <v>3.3280000000000011E-2</v>
      </c>
      <c r="R28" s="32"/>
      <c r="S28" s="45">
        <f t="shared" si="8"/>
        <v>0.92307692307692313</v>
      </c>
      <c r="T28" s="33">
        <f t="shared" si="9"/>
        <v>7.6923076923076886E-2</v>
      </c>
    </row>
    <row r="29" spans="1:20" x14ac:dyDescent="0.3">
      <c r="A29" s="27" t="s">
        <v>90</v>
      </c>
      <c r="B29" s="28" t="s">
        <v>93</v>
      </c>
      <c r="D29" s="36" t="s">
        <v>89</v>
      </c>
      <c r="E29" s="37" t="s">
        <v>101</v>
      </c>
      <c r="F29" s="37" t="s">
        <v>96</v>
      </c>
      <c r="G29" s="38"/>
      <c r="H29" s="1">
        <f t="shared" si="10"/>
        <v>0</v>
      </c>
      <c r="I29" s="1">
        <f t="shared" si="7"/>
        <v>0</v>
      </c>
      <c r="J29" s="1">
        <f t="shared" si="7"/>
        <v>0</v>
      </c>
      <c r="K29" s="1">
        <f t="shared" si="7"/>
        <v>1</v>
      </c>
      <c r="L29" s="1">
        <f t="shared" si="7"/>
        <v>1</v>
      </c>
      <c r="M29" s="1">
        <f t="shared" si="7"/>
        <v>0</v>
      </c>
      <c r="O29" s="32" cm="1">
        <f t="array" ref="O29">PRODUCT(IF(H29:M29,$H$16:$M$16,1-$H$16:$M$16))</f>
        <v>6.1440000000000008E-2</v>
      </c>
      <c r="P29" s="32" cm="1">
        <f t="array" ref="P29">PRODUCT(IF(H29:M29,$H$17:$M$17,1-$H$17:$M$17))</f>
        <v>5.1199999999999996E-3</v>
      </c>
      <c r="Q29" s="32">
        <f t="shared" si="11"/>
        <v>3.3280000000000004E-2</v>
      </c>
      <c r="R29" s="32"/>
      <c r="S29" s="45">
        <f t="shared" si="8"/>
        <v>0.92307692307692313</v>
      </c>
      <c r="T29" s="33">
        <f t="shared" si="9"/>
        <v>7.6923076923076913E-2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9FA7C-B1A1-3942-87A3-95C4BA764408}">
  <sheetPr codeName="Sheet68">
    <tabColor rgb="FFFF0000"/>
  </sheetPr>
  <dimension ref="A1"/>
  <sheetViews>
    <sheetView zoomScale="80" zoomScaleNormal="80" workbookViewId="0"/>
  </sheetViews>
  <sheetFormatPr baseColWidth="10" defaultColWidth="10.83203125" defaultRowHeight="26" x14ac:dyDescent="0.3"/>
  <cols>
    <col min="1" max="16384" width="10.83203125" style="44"/>
  </cols>
  <sheetData>
    <row r="1" spans="1:1" x14ac:dyDescent="0.3">
      <c r="A1" s="96" t="s">
        <v>5479</v>
      </c>
    </row>
  </sheetData>
  <hyperlinks>
    <hyperlink ref="A1" r:id="rId1" xr:uid="{6E0BEA79-B43F-CB4D-859F-37AEEFBECFC6}"/>
  </hyperlinks>
  <pageMargins left="0.7" right="0.7" top="0.75" bottom="0.75" header="0.3" footer="0.3"/>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B5C723-85BE-7246-8979-29DE651A5E86}">
  <sheetPr codeName="Sheet29">
    <tabColor rgb="FF002060"/>
  </sheetPr>
  <dimension ref="A1:A13"/>
  <sheetViews>
    <sheetView workbookViewId="0"/>
  </sheetViews>
  <sheetFormatPr baseColWidth="10" defaultRowHeight="21" x14ac:dyDescent="0.25"/>
  <cols>
    <col min="1" max="2" width="10.83203125" style="2"/>
    <col min="3" max="3" width="15.6640625" style="2" bestFit="1" customWidth="1"/>
    <col min="4" max="4" width="12.1640625" style="2" bestFit="1" customWidth="1"/>
    <col min="5" max="16384" width="10.83203125" style="2"/>
  </cols>
  <sheetData>
    <row r="1" spans="1:1" ht="26" x14ac:dyDescent="0.3">
      <c r="A1" s="1" t="s">
        <v>123</v>
      </c>
    </row>
    <row r="2" spans="1:1" ht="26" x14ac:dyDescent="0.3">
      <c r="A2" s="1" t="s">
        <v>122</v>
      </c>
    </row>
    <row r="3" spans="1:1" ht="26" x14ac:dyDescent="0.3">
      <c r="A3" s="1" t="s">
        <v>121</v>
      </c>
    </row>
    <row r="4" spans="1:1" ht="26" x14ac:dyDescent="0.3">
      <c r="A4" s="1" t="s">
        <v>120</v>
      </c>
    </row>
    <row r="5" spans="1:1" ht="26" x14ac:dyDescent="0.3">
      <c r="A5" s="1" t="s">
        <v>119</v>
      </c>
    </row>
    <row r="6" spans="1:1" ht="26" x14ac:dyDescent="0.3">
      <c r="A6" s="1" t="s">
        <v>118</v>
      </c>
    </row>
    <row r="7" spans="1:1" ht="26" x14ac:dyDescent="0.3">
      <c r="A7" s="1" t="s">
        <v>117</v>
      </c>
    </row>
    <row r="8" spans="1:1" ht="26" x14ac:dyDescent="0.3">
      <c r="A8" s="1" t="s">
        <v>116</v>
      </c>
    </row>
    <row r="9" spans="1:1" ht="26" x14ac:dyDescent="0.3">
      <c r="A9" s="1" t="s">
        <v>115</v>
      </c>
    </row>
    <row r="10" spans="1:1" ht="26" x14ac:dyDescent="0.3">
      <c r="A10" s="1" t="s">
        <v>114</v>
      </c>
    </row>
    <row r="11" spans="1:1" ht="26" x14ac:dyDescent="0.3">
      <c r="A11" s="1" t="s">
        <v>113</v>
      </c>
    </row>
    <row r="12" spans="1:1" ht="26" x14ac:dyDescent="0.3">
      <c r="A12" s="1" t="s">
        <v>112</v>
      </c>
    </row>
    <row r="13" spans="1:1" ht="26" x14ac:dyDescent="0.3">
      <c r="A13" s="1" t="s">
        <v>5450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F210C9-1BBA-EE45-A2A8-7A1FCE91D860}">
  <sheetPr codeName="Sheet69">
    <tabColor rgb="FFC00000"/>
  </sheetPr>
  <dimension ref="B2:D6"/>
  <sheetViews>
    <sheetView workbookViewId="0">
      <selection activeCell="E8" sqref="E8"/>
    </sheetView>
  </sheetViews>
  <sheetFormatPr baseColWidth="10" defaultRowHeight="29" x14ac:dyDescent="0.35"/>
  <cols>
    <col min="1" max="16384" width="10.83203125" style="46"/>
  </cols>
  <sheetData>
    <row r="2" spans="2:4" x14ac:dyDescent="0.35">
      <c r="B2" s="46" t="s">
        <v>126</v>
      </c>
    </row>
    <row r="4" spans="2:4" x14ac:dyDescent="0.35">
      <c r="C4" s="46" t="s">
        <v>125</v>
      </c>
    </row>
    <row r="6" spans="2:4" x14ac:dyDescent="0.35">
      <c r="D6" s="46" t="s">
        <v>124</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0D434-59BA-A14D-AEED-96D4B6ED0161}">
  <sheetPr codeName="Sheet70">
    <tabColor rgb="FFC00000"/>
  </sheetPr>
  <dimension ref="B3:I27"/>
  <sheetViews>
    <sheetView workbookViewId="0">
      <selection activeCell="E8" sqref="E8"/>
    </sheetView>
  </sheetViews>
  <sheetFormatPr baseColWidth="10" defaultRowHeight="26" x14ac:dyDescent="0.3"/>
  <cols>
    <col min="1" max="1" width="10.83203125" style="44"/>
    <col min="2" max="2" width="10.33203125" style="44" bestFit="1" customWidth="1"/>
    <col min="3" max="3" width="7" style="44" bestFit="1" customWidth="1"/>
    <col min="4" max="4" width="6.1640625" style="44" bestFit="1" customWidth="1"/>
    <col min="5" max="5" width="9.6640625" style="44" bestFit="1" customWidth="1"/>
    <col min="6" max="6" width="12.6640625" style="44" bestFit="1" customWidth="1"/>
    <col min="7" max="7" width="7.83203125" style="44" bestFit="1" customWidth="1"/>
    <col min="8" max="8" width="7.6640625" style="44" bestFit="1" customWidth="1"/>
    <col min="9" max="9" width="13.6640625" style="44" bestFit="1" customWidth="1"/>
    <col min="10" max="10" width="15" style="44" bestFit="1" customWidth="1"/>
    <col min="11" max="11" width="10.83203125" style="44"/>
    <col min="12" max="12" width="15" style="44" bestFit="1" customWidth="1"/>
    <col min="13" max="16384" width="10.83203125" style="44"/>
  </cols>
  <sheetData>
    <row r="3" spans="2:9" x14ac:dyDescent="0.3">
      <c r="B3" s="44" t="s">
        <v>134</v>
      </c>
      <c r="C3" s="44" t="s">
        <v>133</v>
      </c>
      <c r="D3" s="44" t="s">
        <v>132</v>
      </c>
      <c r="E3" s="44" t="s">
        <v>131</v>
      </c>
      <c r="F3" s="44" t="s">
        <v>130</v>
      </c>
      <c r="G3" s="44" t="s">
        <v>129</v>
      </c>
      <c r="H3" s="44" t="s">
        <v>128</v>
      </c>
      <c r="I3" s="44" t="s">
        <v>127</v>
      </c>
    </row>
    <row r="4" spans="2:9" x14ac:dyDescent="0.3">
      <c r="B4" s="44">
        <v>1</v>
      </c>
      <c r="C4" s="44">
        <v>1</v>
      </c>
      <c r="D4" s="44">
        <v>1</v>
      </c>
      <c r="E4" s="44">
        <v>1</v>
      </c>
      <c r="F4" s="44">
        <v>1</v>
      </c>
      <c r="G4" s="44">
        <v>0</v>
      </c>
      <c r="H4" s="44">
        <v>0</v>
      </c>
      <c r="I4" s="44">
        <v>0</v>
      </c>
    </row>
    <row r="5" spans="2:9" x14ac:dyDescent="0.3">
      <c r="B5" s="44">
        <v>1</v>
      </c>
      <c r="C5" s="44">
        <v>0</v>
      </c>
      <c r="D5" s="44">
        <v>1</v>
      </c>
      <c r="E5" s="44">
        <v>1</v>
      </c>
      <c r="F5" s="44">
        <v>0</v>
      </c>
      <c r="G5" s="44">
        <v>0</v>
      </c>
      <c r="H5" s="44">
        <v>0</v>
      </c>
      <c r="I5" s="44">
        <v>1</v>
      </c>
    </row>
    <row r="6" spans="2:9" x14ac:dyDescent="0.3">
      <c r="B6" s="44">
        <v>0</v>
      </c>
      <c r="C6" s="44">
        <v>1</v>
      </c>
      <c r="D6" s="44">
        <v>1</v>
      </c>
      <c r="E6" s="44">
        <v>1</v>
      </c>
      <c r="F6" s="44">
        <v>0</v>
      </c>
      <c r="G6" s="44">
        <v>1</v>
      </c>
      <c r="H6" s="44">
        <v>1</v>
      </c>
      <c r="I6" s="44">
        <v>1</v>
      </c>
    </row>
    <row r="7" spans="2:9" x14ac:dyDescent="0.3">
      <c r="B7" s="44">
        <v>1</v>
      </c>
      <c r="C7" s="44">
        <v>0</v>
      </c>
      <c r="D7" s="44">
        <v>1</v>
      </c>
      <c r="E7" s="44">
        <v>1</v>
      </c>
      <c r="F7" s="44">
        <v>0</v>
      </c>
      <c r="G7" s="44">
        <v>0</v>
      </c>
      <c r="H7" s="44">
        <v>0</v>
      </c>
      <c r="I7" s="44">
        <v>1</v>
      </c>
    </row>
    <row r="8" spans="2:9" x14ac:dyDescent="0.3">
      <c r="B8" s="44">
        <v>1</v>
      </c>
      <c r="C8" s="44">
        <v>1</v>
      </c>
      <c r="D8" s="44">
        <v>1</v>
      </c>
      <c r="E8" s="44">
        <v>1</v>
      </c>
      <c r="F8" s="44">
        <v>1</v>
      </c>
      <c r="G8" s="44">
        <v>0</v>
      </c>
      <c r="H8" s="44">
        <v>0</v>
      </c>
      <c r="I8" s="44">
        <v>0</v>
      </c>
    </row>
    <row r="9" spans="2:9" x14ac:dyDescent="0.3">
      <c r="B9" s="44">
        <v>1</v>
      </c>
      <c r="C9" s="44">
        <v>0</v>
      </c>
      <c r="D9" s="44">
        <v>1</v>
      </c>
      <c r="E9" s="44">
        <v>1</v>
      </c>
      <c r="F9" s="44">
        <v>0</v>
      </c>
      <c r="G9" s="44">
        <v>0</v>
      </c>
      <c r="H9" s="44">
        <v>0</v>
      </c>
      <c r="I9" s="44">
        <v>1</v>
      </c>
    </row>
    <row r="10" spans="2:9" x14ac:dyDescent="0.3">
      <c r="B10" s="44">
        <v>0</v>
      </c>
      <c r="C10" s="44">
        <v>1</v>
      </c>
      <c r="D10" s="44">
        <v>1</v>
      </c>
      <c r="E10" s="44">
        <v>1</v>
      </c>
      <c r="F10" s="44">
        <v>0</v>
      </c>
      <c r="G10" s="44">
        <v>1</v>
      </c>
      <c r="H10" s="44">
        <v>1</v>
      </c>
      <c r="I10" s="44">
        <v>1</v>
      </c>
    </row>
    <row r="11" spans="2:9" x14ac:dyDescent="0.3">
      <c r="B11" s="44">
        <v>1</v>
      </c>
      <c r="C11" s="44">
        <v>0</v>
      </c>
      <c r="D11" s="44">
        <v>1</v>
      </c>
      <c r="E11" s="44">
        <v>1</v>
      </c>
      <c r="F11" s="44">
        <v>0</v>
      </c>
      <c r="G11" s="44">
        <v>0</v>
      </c>
      <c r="H11" s="44">
        <v>0</v>
      </c>
      <c r="I11" s="44">
        <v>1</v>
      </c>
    </row>
    <row r="12" spans="2:9" x14ac:dyDescent="0.3">
      <c r="B12" s="44">
        <v>0</v>
      </c>
      <c r="C12" s="44">
        <v>1</v>
      </c>
      <c r="D12" s="44">
        <v>1</v>
      </c>
      <c r="E12" s="44">
        <v>1</v>
      </c>
      <c r="F12" s="44">
        <v>0</v>
      </c>
      <c r="G12" s="44">
        <v>1</v>
      </c>
      <c r="H12" s="44">
        <v>1</v>
      </c>
      <c r="I12" s="44">
        <v>1</v>
      </c>
    </row>
    <row r="13" spans="2:9" x14ac:dyDescent="0.3">
      <c r="B13" s="44">
        <v>1</v>
      </c>
      <c r="C13" s="44">
        <v>0</v>
      </c>
      <c r="D13" s="44">
        <v>1</v>
      </c>
      <c r="E13" s="44">
        <v>1</v>
      </c>
      <c r="F13" s="44">
        <v>0</v>
      </c>
      <c r="G13" s="44">
        <v>0</v>
      </c>
      <c r="H13" s="44">
        <v>0</v>
      </c>
      <c r="I13" s="44">
        <v>1</v>
      </c>
    </row>
    <row r="14" spans="2:9" x14ac:dyDescent="0.3">
      <c r="B14" s="44">
        <v>1</v>
      </c>
      <c r="C14" s="44">
        <v>0</v>
      </c>
      <c r="D14" s="44">
        <v>1</v>
      </c>
      <c r="E14" s="44">
        <v>1</v>
      </c>
      <c r="F14" s="44">
        <v>0</v>
      </c>
      <c r="G14" s="44">
        <v>0</v>
      </c>
      <c r="H14" s="44">
        <v>0</v>
      </c>
      <c r="I14" s="44">
        <v>1</v>
      </c>
    </row>
    <row r="15" spans="2:9" x14ac:dyDescent="0.3">
      <c r="B15" s="44">
        <v>1</v>
      </c>
      <c r="C15" s="44">
        <v>1</v>
      </c>
      <c r="D15" s="44">
        <v>1</v>
      </c>
      <c r="E15" s="44">
        <v>1</v>
      </c>
      <c r="F15" s="44">
        <v>1</v>
      </c>
      <c r="G15" s="44">
        <v>0</v>
      </c>
      <c r="H15" s="44">
        <v>0</v>
      </c>
      <c r="I15" s="44">
        <v>0</v>
      </c>
    </row>
    <row r="16" spans="2:9" x14ac:dyDescent="0.3">
      <c r="B16" s="44">
        <v>0</v>
      </c>
      <c r="C16" s="44">
        <v>1</v>
      </c>
      <c r="D16" s="44">
        <v>1</v>
      </c>
      <c r="E16" s="44">
        <v>1</v>
      </c>
      <c r="F16" s="44">
        <v>0</v>
      </c>
      <c r="G16" s="44">
        <v>1</v>
      </c>
      <c r="H16" s="44">
        <v>1</v>
      </c>
      <c r="I16" s="44">
        <v>1</v>
      </c>
    </row>
    <row r="17" spans="2:9" x14ac:dyDescent="0.3">
      <c r="B17" s="44">
        <v>0</v>
      </c>
      <c r="C17" s="44">
        <v>1</v>
      </c>
      <c r="D17" s="44">
        <v>1</v>
      </c>
      <c r="E17" s="44">
        <v>1</v>
      </c>
      <c r="F17" s="44">
        <v>0</v>
      </c>
      <c r="G17" s="44">
        <v>1</v>
      </c>
      <c r="H17" s="44">
        <v>1</v>
      </c>
      <c r="I17" s="44">
        <v>1</v>
      </c>
    </row>
    <row r="18" spans="2:9" x14ac:dyDescent="0.3">
      <c r="B18" s="44">
        <v>1</v>
      </c>
      <c r="C18" s="44">
        <v>1</v>
      </c>
      <c r="D18" s="44">
        <v>1</v>
      </c>
      <c r="E18" s="44">
        <v>1</v>
      </c>
      <c r="F18" s="44">
        <v>1</v>
      </c>
      <c r="G18" s="44">
        <v>0</v>
      </c>
      <c r="H18" s="44">
        <v>0</v>
      </c>
      <c r="I18" s="44">
        <v>0</v>
      </c>
    </row>
    <row r="19" spans="2:9" x14ac:dyDescent="0.3">
      <c r="B19" s="44">
        <v>0</v>
      </c>
      <c r="C19" s="44">
        <v>1</v>
      </c>
      <c r="D19" s="44">
        <v>1</v>
      </c>
      <c r="E19" s="44">
        <v>1</v>
      </c>
      <c r="F19" s="44">
        <v>0</v>
      </c>
      <c r="G19" s="44">
        <v>1</v>
      </c>
      <c r="H19" s="44">
        <v>1</v>
      </c>
      <c r="I19" s="44">
        <v>1</v>
      </c>
    </row>
    <row r="20" spans="2:9" x14ac:dyDescent="0.3">
      <c r="B20" s="44">
        <v>1</v>
      </c>
      <c r="C20" s="44">
        <v>0</v>
      </c>
      <c r="D20" s="44">
        <v>1</v>
      </c>
      <c r="E20" s="44">
        <v>1</v>
      </c>
      <c r="F20" s="44">
        <v>0</v>
      </c>
      <c r="G20" s="44">
        <v>0</v>
      </c>
      <c r="H20" s="44">
        <v>0</v>
      </c>
      <c r="I20" s="44">
        <v>1</v>
      </c>
    </row>
    <row r="21" spans="2:9" x14ac:dyDescent="0.3">
      <c r="B21" s="44">
        <v>1</v>
      </c>
      <c r="C21" s="44">
        <v>0</v>
      </c>
      <c r="D21" s="44">
        <v>1</v>
      </c>
      <c r="E21" s="44">
        <v>1</v>
      </c>
      <c r="F21" s="44">
        <v>0</v>
      </c>
      <c r="G21" s="44">
        <v>0</v>
      </c>
      <c r="H21" s="44">
        <v>0</v>
      </c>
      <c r="I21" s="44">
        <v>1</v>
      </c>
    </row>
    <row r="22" spans="2:9" x14ac:dyDescent="0.3">
      <c r="B22" s="44">
        <v>0</v>
      </c>
      <c r="C22" s="44">
        <v>1</v>
      </c>
      <c r="D22" s="44">
        <v>1</v>
      </c>
      <c r="E22" s="44">
        <v>1</v>
      </c>
      <c r="F22" s="44">
        <v>0</v>
      </c>
      <c r="G22" s="44">
        <v>1</v>
      </c>
      <c r="H22" s="44">
        <v>1</v>
      </c>
      <c r="I22" s="44">
        <v>1</v>
      </c>
    </row>
    <row r="23" spans="2:9" x14ac:dyDescent="0.3">
      <c r="B23" s="44">
        <v>1</v>
      </c>
      <c r="C23" s="44">
        <v>0</v>
      </c>
      <c r="D23" s="44">
        <v>1</v>
      </c>
      <c r="E23" s="44">
        <v>1</v>
      </c>
      <c r="F23" s="44">
        <v>0</v>
      </c>
      <c r="G23" s="44">
        <v>0</v>
      </c>
      <c r="H23" s="44">
        <v>0</v>
      </c>
      <c r="I23" s="44">
        <v>1</v>
      </c>
    </row>
    <row r="24" spans="2:9" x14ac:dyDescent="0.3">
      <c r="B24" s="44">
        <v>1</v>
      </c>
      <c r="C24" s="44">
        <v>0</v>
      </c>
      <c r="D24" s="44">
        <v>1</v>
      </c>
      <c r="E24" s="44">
        <v>1</v>
      </c>
      <c r="F24" s="44">
        <v>0</v>
      </c>
      <c r="G24" s="44">
        <v>0</v>
      </c>
      <c r="H24" s="44">
        <v>0</v>
      </c>
      <c r="I24" s="44">
        <v>1</v>
      </c>
    </row>
    <row r="25" spans="2:9" x14ac:dyDescent="0.3">
      <c r="B25" s="44">
        <v>1</v>
      </c>
      <c r="C25" s="44">
        <v>1</v>
      </c>
      <c r="D25" s="44">
        <v>1</v>
      </c>
      <c r="E25" s="44">
        <v>1</v>
      </c>
      <c r="F25" s="44">
        <v>1</v>
      </c>
      <c r="G25" s="44">
        <v>0</v>
      </c>
      <c r="H25" s="44">
        <v>0</v>
      </c>
      <c r="I25" s="44">
        <v>0</v>
      </c>
    </row>
    <row r="26" spans="2:9" x14ac:dyDescent="0.3">
      <c r="B26" s="44">
        <v>0</v>
      </c>
      <c r="C26" s="44">
        <v>1</v>
      </c>
      <c r="D26" s="44">
        <v>1</v>
      </c>
      <c r="E26" s="44">
        <v>1</v>
      </c>
      <c r="F26" s="44">
        <v>0</v>
      </c>
      <c r="G26" s="44">
        <v>1</v>
      </c>
      <c r="H26" s="44">
        <v>1</v>
      </c>
      <c r="I26" s="44">
        <v>1</v>
      </c>
    </row>
    <row r="27" spans="2:9" x14ac:dyDescent="0.3">
      <c r="B27" s="44">
        <v>0</v>
      </c>
      <c r="C27" s="44">
        <v>1</v>
      </c>
      <c r="D27" s="44">
        <v>1</v>
      </c>
      <c r="E27" s="44">
        <v>1</v>
      </c>
      <c r="F27" s="44">
        <v>0</v>
      </c>
      <c r="G27" s="44">
        <v>1</v>
      </c>
      <c r="H27" s="44">
        <v>1</v>
      </c>
      <c r="I27" s="44">
        <v>1</v>
      </c>
    </row>
  </sheetData>
  <dataConsolid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2BF56-7E51-864F-8036-9815BDE613F5}">
  <sheetPr codeName="Sheet71">
    <tabColor rgb="FFC00000"/>
  </sheetPr>
  <dimension ref="B3:O27"/>
  <sheetViews>
    <sheetView workbookViewId="0">
      <selection activeCell="E8" sqref="E8"/>
    </sheetView>
  </sheetViews>
  <sheetFormatPr baseColWidth="10" defaultRowHeight="26" x14ac:dyDescent="0.3"/>
  <cols>
    <col min="1" max="1" width="10.83203125" style="44"/>
    <col min="2" max="2" width="15.83203125" style="44" bestFit="1" customWidth="1"/>
    <col min="3" max="3" width="10.33203125" style="44" bestFit="1" customWidth="1"/>
    <col min="4" max="4" width="7" style="44" bestFit="1" customWidth="1"/>
    <col min="5" max="5" width="6.1640625" style="44" bestFit="1" customWidth="1"/>
    <col min="6" max="6" width="9.6640625" style="44" bestFit="1" customWidth="1"/>
    <col min="7" max="7" width="12.6640625" style="44" bestFit="1" customWidth="1"/>
    <col min="8" max="8" width="7.83203125" style="44" bestFit="1" customWidth="1"/>
    <col min="9" max="9" width="7.6640625" style="44" bestFit="1" customWidth="1"/>
    <col min="10" max="10" width="13.6640625" style="44" bestFit="1" customWidth="1"/>
    <col min="11" max="11" width="13.6640625" style="44" customWidth="1"/>
    <col min="12" max="12" width="15" style="44" bestFit="1" customWidth="1"/>
    <col min="13" max="13" width="10.83203125" style="44"/>
    <col min="14" max="14" width="15" style="44" bestFit="1" customWidth="1"/>
    <col min="15" max="15" width="15.83203125" style="44" bestFit="1" customWidth="1"/>
    <col min="16" max="16384" width="10.83203125" style="44"/>
  </cols>
  <sheetData>
    <row r="3" spans="2:15" x14ac:dyDescent="0.3">
      <c r="C3" s="44" t="s">
        <v>134</v>
      </c>
      <c r="D3" s="44" t="s">
        <v>133</v>
      </c>
      <c r="E3" s="44" t="s">
        <v>132</v>
      </c>
      <c r="F3" s="44" t="s">
        <v>131</v>
      </c>
      <c r="G3" s="44" t="s">
        <v>130</v>
      </c>
      <c r="H3" s="44" t="s">
        <v>129</v>
      </c>
      <c r="I3" s="44" t="s">
        <v>128</v>
      </c>
      <c r="J3" s="44" t="s">
        <v>127</v>
      </c>
    </row>
    <row r="4" spans="2:15" x14ac:dyDescent="0.3">
      <c r="B4" s="15" t="str">
        <f t="shared" ref="B4:B27" si="0">VLOOKUP(L4,$N$4:$O$6,2,0)</f>
        <v>Athletic</v>
      </c>
      <c r="C4" s="44">
        <v>1</v>
      </c>
      <c r="D4" s="44">
        <v>1</v>
      </c>
      <c r="E4" s="44">
        <v>1</v>
      </c>
      <c r="F4" s="44">
        <v>1</v>
      </c>
      <c r="G4" s="44">
        <v>1</v>
      </c>
      <c r="H4" s="44">
        <v>0</v>
      </c>
      <c r="I4" s="44">
        <v>0</v>
      </c>
      <c r="J4" s="44">
        <v>0</v>
      </c>
      <c r="L4" s="44" t="str">
        <f t="shared" ref="L4:L27" si="1">C4&amp;D4&amp;E4&amp;F4&amp;G4&amp;H4&amp;I4&amp;J4</f>
        <v>11111000</v>
      </c>
      <c r="N4" s="44" t="s">
        <v>140</v>
      </c>
      <c r="O4" s="44" t="s">
        <v>139</v>
      </c>
    </row>
    <row r="5" spans="2:15" x14ac:dyDescent="0.3">
      <c r="B5" s="15" t="str">
        <f t="shared" si="0"/>
        <v>Brutish</v>
      </c>
      <c r="C5" s="44">
        <v>1</v>
      </c>
      <c r="D5" s="44">
        <v>0</v>
      </c>
      <c r="E5" s="44">
        <v>1</v>
      </c>
      <c r="F5" s="44">
        <v>1</v>
      </c>
      <c r="G5" s="44">
        <v>0</v>
      </c>
      <c r="H5" s="44">
        <v>0</v>
      </c>
      <c r="I5" s="44">
        <v>0</v>
      </c>
      <c r="J5" s="44">
        <v>1</v>
      </c>
      <c r="L5" s="44" t="str">
        <f t="shared" si="1"/>
        <v>10110001</v>
      </c>
      <c r="N5" s="44" t="s">
        <v>138</v>
      </c>
      <c r="O5" s="44" t="s">
        <v>137</v>
      </c>
    </row>
    <row r="6" spans="2:15" x14ac:dyDescent="0.3">
      <c r="B6" s="15" t="str">
        <f t="shared" si="0"/>
        <v>Aggressive</v>
      </c>
      <c r="C6" s="44">
        <v>0</v>
      </c>
      <c r="D6" s="44">
        <v>1</v>
      </c>
      <c r="E6" s="44">
        <v>1</v>
      </c>
      <c r="F6" s="44">
        <v>1</v>
      </c>
      <c r="G6" s="44">
        <v>0</v>
      </c>
      <c r="H6" s="44">
        <v>1</v>
      </c>
      <c r="I6" s="44">
        <v>1</v>
      </c>
      <c r="J6" s="44">
        <v>1</v>
      </c>
      <c r="L6" s="44" t="str">
        <f t="shared" si="1"/>
        <v>01110111</v>
      </c>
      <c r="N6" s="44" t="s">
        <v>136</v>
      </c>
      <c r="O6" s="44" t="s">
        <v>135</v>
      </c>
    </row>
    <row r="7" spans="2:15" x14ac:dyDescent="0.3">
      <c r="B7" s="15" t="str">
        <f t="shared" si="0"/>
        <v>Brutish</v>
      </c>
      <c r="C7" s="44">
        <v>1</v>
      </c>
      <c r="D7" s="44">
        <v>0</v>
      </c>
      <c r="E7" s="44">
        <v>1</v>
      </c>
      <c r="F7" s="44">
        <v>1</v>
      </c>
      <c r="G7" s="44">
        <v>0</v>
      </c>
      <c r="H7" s="44">
        <v>0</v>
      </c>
      <c r="I7" s="44">
        <v>0</v>
      </c>
      <c r="J7" s="44">
        <v>1</v>
      </c>
      <c r="L7" s="44" t="str">
        <f t="shared" si="1"/>
        <v>10110001</v>
      </c>
    </row>
    <row r="8" spans="2:15" x14ac:dyDescent="0.3">
      <c r="B8" s="15" t="str">
        <f t="shared" si="0"/>
        <v>Athletic</v>
      </c>
      <c r="C8" s="44">
        <v>1</v>
      </c>
      <c r="D8" s="44">
        <v>1</v>
      </c>
      <c r="E8" s="44">
        <v>1</v>
      </c>
      <c r="F8" s="44">
        <v>1</v>
      </c>
      <c r="G8" s="44">
        <v>1</v>
      </c>
      <c r="H8" s="44">
        <v>0</v>
      </c>
      <c r="I8" s="44">
        <v>0</v>
      </c>
      <c r="J8" s="44">
        <v>0</v>
      </c>
      <c r="L8" s="44" t="str">
        <f t="shared" si="1"/>
        <v>11111000</v>
      </c>
    </row>
    <row r="9" spans="2:15" x14ac:dyDescent="0.3">
      <c r="B9" s="15" t="str">
        <f t="shared" si="0"/>
        <v>Brutish</v>
      </c>
      <c r="C9" s="44">
        <v>1</v>
      </c>
      <c r="D9" s="44">
        <v>0</v>
      </c>
      <c r="E9" s="44">
        <v>1</v>
      </c>
      <c r="F9" s="44">
        <v>1</v>
      </c>
      <c r="G9" s="44">
        <v>0</v>
      </c>
      <c r="H9" s="44">
        <v>0</v>
      </c>
      <c r="I9" s="44">
        <v>0</v>
      </c>
      <c r="J9" s="44">
        <v>1</v>
      </c>
      <c r="L9" s="44" t="str">
        <f t="shared" si="1"/>
        <v>10110001</v>
      </c>
    </row>
    <row r="10" spans="2:15" x14ac:dyDescent="0.3">
      <c r="B10" s="15" t="str">
        <f t="shared" si="0"/>
        <v>Aggressive</v>
      </c>
      <c r="C10" s="44">
        <v>0</v>
      </c>
      <c r="D10" s="44">
        <v>1</v>
      </c>
      <c r="E10" s="44">
        <v>1</v>
      </c>
      <c r="F10" s="44">
        <v>1</v>
      </c>
      <c r="G10" s="44">
        <v>0</v>
      </c>
      <c r="H10" s="44">
        <v>1</v>
      </c>
      <c r="I10" s="44">
        <v>1</v>
      </c>
      <c r="J10" s="44">
        <v>1</v>
      </c>
      <c r="L10" s="44" t="str">
        <f t="shared" si="1"/>
        <v>01110111</v>
      </c>
    </row>
    <row r="11" spans="2:15" x14ac:dyDescent="0.3">
      <c r="B11" s="15" t="str">
        <f t="shared" si="0"/>
        <v>Brutish</v>
      </c>
      <c r="C11" s="44">
        <v>1</v>
      </c>
      <c r="D11" s="44">
        <v>0</v>
      </c>
      <c r="E11" s="44">
        <v>1</v>
      </c>
      <c r="F11" s="44">
        <v>1</v>
      </c>
      <c r="G11" s="44">
        <v>0</v>
      </c>
      <c r="H11" s="44">
        <v>0</v>
      </c>
      <c r="I11" s="44">
        <v>0</v>
      </c>
      <c r="J11" s="44">
        <v>1</v>
      </c>
      <c r="L11" s="44" t="str">
        <f t="shared" si="1"/>
        <v>10110001</v>
      </c>
    </row>
    <row r="12" spans="2:15" x14ac:dyDescent="0.3">
      <c r="B12" s="15" t="str">
        <f t="shared" si="0"/>
        <v>Aggressive</v>
      </c>
      <c r="C12" s="44">
        <v>0</v>
      </c>
      <c r="D12" s="44">
        <v>1</v>
      </c>
      <c r="E12" s="44">
        <v>1</v>
      </c>
      <c r="F12" s="44">
        <v>1</v>
      </c>
      <c r="G12" s="44">
        <v>0</v>
      </c>
      <c r="H12" s="44">
        <v>1</v>
      </c>
      <c r="I12" s="44">
        <v>1</v>
      </c>
      <c r="J12" s="44">
        <v>1</v>
      </c>
      <c r="L12" s="44" t="str">
        <f t="shared" si="1"/>
        <v>01110111</v>
      </c>
    </row>
    <row r="13" spans="2:15" x14ac:dyDescent="0.3">
      <c r="B13" s="15" t="str">
        <f t="shared" si="0"/>
        <v>Brutish</v>
      </c>
      <c r="C13" s="44">
        <v>1</v>
      </c>
      <c r="D13" s="44">
        <v>0</v>
      </c>
      <c r="E13" s="44">
        <v>1</v>
      </c>
      <c r="F13" s="44">
        <v>1</v>
      </c>
      <c r="G13" s="44">
        <v>0</v>
      </c>
      <c r="H13" s="44">
        <v>0</v>
      </c>
      <c r="I13" s="44">
        <v>0</v>
      </c>
      <c r="J13" s="44">
        <v>1</v>
      </c>
      <c r="L13" s="44" t="str">
        <f t="shared" si="1"/>
        <v>10110001</v>
      </c>
    </row>
    <row r="14" spans="2:15" x14ac:dyDescent="0.3">
      <c r="B14" s="15" t="str">
        <f t="shared" si="0"/>
        <v>Brutish</v>
      </c>
      <c r="C14" s="44">
        <v>1</v>
      </c>
      <c r="D14" s="44">
        <v>0</v>
      </c>
      <c r="E14" s="44">
        <v>1</v>
      </c>
      <c r="F14" s="44">
        <v>1</v>
      </c>
      <c r="G14" s="44">
        <v>0</v>
      </c>
      <c r="H14" s="44">
        <v>0</v>
      </c>
      <c r="I14" s="44">
        <v>0</v>
      </c>
      <c r="J14" s="44">
        <v>1</v>
      </c>
      <c r="L14" s="44" t="str">
        <f t="shared" si="1"/>
        <v>10110001</v>
      </c>
    </row>
    <row r="15" spans="2:15" x14ac:dyDescent="0.3">
      <c r="B15" s="15" t="str">
        <f t="shared" si="0"/>
        <v>Athletic</v>
      </c>
      <c r="C15" s="44">
        <v>1</v>
      </c>
      <c r="D15" s="44">
        <v>1</v>
      </c>
      <c r="E15" s="44">
        <v>1</v>
      </c>
      <c r="F15" s="44">
        <v>1</v>
      </c>
      <c r="G15" s="44">
        <v>1</v>
      </c>
      <c r="H15" s="44">
        <v>0</v>
      </c>
      <c r="I15" s="44">
        <v>0</v>
      </c>
      <c r="J15" s="44">
        <v>0</v>
      </c>
      <c r="L15" s="44" t="str">
        <f t="shared" si="1"/>
        <v>11111000</v>
      </c>
    </row>
    <row r="16" spans="2:15" x14ac:dyDescent="0.3">
      <c r="B16" s="15" t="str">
        <f t="shared" si="0"/>
        <v>Aggressive</v>
      </c>
      <c r="C16" s="44">
        <v>0</v>
      </c>
      <c r="D16" s="44">
        <v>1</v>
      </c>
      <c r="E16" s="44">
        <v>1</v>
      </c>
      <c r="F16" s="44">
        <v>1</v>
      </c>
      <c r="G16" s="44">
        <v>0</v>
      </c>
      <c r="H16" s="44">
        <v>1</v>
      </c>
      <c r="I16" s="44">
        <v>1</v>
      </c>
      <c r="J16" s="44">
        <v>1</v>
      </c>
      <c r="L16" s="44" t="str">
        <f t="shared" si="1"/>
        <v>01110111</v>
      </c>
    </row>
    <row r="17" spans="2:12" x14ac:dyDescent="0.3">
      <c r="B17" s="15" t="str">
        <f t="shared" si="0"/>
        <v>Aggressive</v>
      </c>
      <c r="C17" s="44">
        <v>0</v>
      </c>
      <c r="D17" s="44">
        <v>1</v>
      </c>
      <c r="E17" s="44">
        <v>1</v>
      </c>
      <c r="F17" s="44">
        <v>1</v>
      </c>
      <c r="G17" s="44">
        <v>0</v>
      </c>
      <c r="H17" s="44">
        <v>1</v>
      </c>
      <c r="I17" s="44">
        <v>1</v>
      </c>
      <c r="J17" s="44">
        <v>1</v>
      </c>
      <c r="L17" s="44" t="str">
        <f t="shared" si="1"/>
        <v>01110111</v>
      </c>
    </row>
    <row r="18" spans="2:12" x14ac:dyDescent="0.3">
      <c r="B18" s="15" t="str">
        <f t="shared" si="0"/>
        <v>Athletic</v>
      </c>
      <c r="C18" s="44">
        <v>1</v>
      </c>
      <c r="D18" s="44">
        <v>1</v>
      </c>
      <c r="E18" s="44">
        <v>1</v>
      </c>
      <c r="F18" s="44">
        <v>1</v>
      </c>
      <c r="G18" s="44">
        <v>1</v>
      </c>
      <c r="H18" s="44">
        <v>0</v>
      </c>
      <c r="I18" s="44">
        <v>0</v>
      </c>
      <c r="J18" s="44">
        <v>0</v>
      </c>
      <c r="L18" s="44" t="str">
        <f t="shared" si="1"/>
        <v>11111000</v>
      </c>
    </row>
    <row r="19" spans="2:12" x14ac:dyDescent="0.3">
      <c r="B19" s="15" t="str">
        <f t="shared" si="0"/>
        <v>Aggressive</v>
      </c>
      <c r="C19" s="44">
        <v>0</v>
      </c>
      <c r="D19" s="44">
        <v>1</v>
      </c>
      <c r="E19" s="44">
        <v>1</v>
      </c>
      <c r="F19" s="44">
        <v>1</v>
      </c>
      <c r="G19" s="44">
        <v>0</v>
      </c>
      <c r="H19" s="44">
        <v>1</v>
      </c>
      <c r="I19" s="44">
        <v>1</v>
      </c>
      <c r="J19" s="44">
        <v>1</v>
      </c>
      <c r="L19" s="44" t="str">
        <f t="shared" si="1"/>
        <v>01110111</v>
      </c>
    </row>
    <row r="20" spans="2:12" x14ac:dyDescent="0.3">
      <c r="B20" s="15" t="str">
        <f t="shared" si="0"/>
        <v>Brutish</v>
      </c>
      <c r="C20" s="44">
        <v>1</v>
      </c>
      <c r="D20" s="44">
        <v>0</v>
      </c>
      <c r="E20" s="44">
        <v>1</v>
      </c>
      <c r="F20" s="44">
        <v>1</v>
      </c>
      <c r="G20" s="44">
        <v>0</v>
      </c>
      <c r="H20" s="44">
        <v>0</v>
      </c>
      <c r="I20" s="44">
        <v>0</v>
      </c>
      <c r="J20" s="44">
        <v>1</v>
      </c>
      <c r="L20" s="44" t="str">
        <f t="shared" si="1"/>
        <v>10110001</v>
      </c>
    </row>
    <row r="21" spans="2:12" x14ac:dyDescent="0.3">
      <c r="B21" s="15" t="str">
        <f t="shared" si="0"/>
        <v>Brutish</v>
      </c>
      <c r="C21" s="44">
        <v>1</v>
      </c>
      <c r="D21" s="44">
        <v>0</v>
      </c>
      <c r="E21" s="44">
        <v>1</v>
      </c>
      <c r="F21" s="44">
        <v>1</v>
      </c>
      <c r="G21" s="44">
        <v>0</v>
      </c>
      <c r="H21" s="44">
        <v>0</v>
      </c>
      <c r="I21" s="44">
        <v>0</v>
      </c>
      <c r="J21" s="44">
        <v>1</v>
      </c>
      <c r="L21" s="44" t="str">
        <f t="shared" si="1"/>
        <v>10110001</v>
      </c>
    </row>
    <row r="22" spans="2:12" x14ac:dyDescent="0.3">
      <c r="B22" s="15" t="str">
        <f t="shared" si="0"/>
        <v>Aggressive</v>
      </c>
      <c r="C22" s="44">
        <v>0</v>
      </c>
      <c r="D22" s="44">
        <v>1</v>
      </c>
      <c r="E22" s="44">
        <v>1</v>
      </c>
      <c r="F22" s="44">
        <v>1</v>
      </c>
      <c r="G22" s="44">
        <v>0</v>
      </c>
      <c r="H22" s="44">
        <v>1</v>
      </c>
      <c r="I22" s="44">
        <v>1</v>
      </c>
      <c r="J22" s="44">
        <v>1</v>
      </c>
      <c r="L22" s="44" t="str">
        <f t="shared" si="1"/>
        <v>01110111</v>
      </c>
    </row>
    <row r="23" spans="2:12" x14ac:dyDescent="0.3">
      <c r="B23" s="15" t="str">
        <f t="shared" si="0"/>
        <v>Brutish</v>
      </c>
      <c r="C23" s="44">
        <v>1</v>
      </c>
      <c r="D23" s="44">
        <v>0</v>
      </c>
      <c r="E23" s="44">
        <v>1</v>
      </c>
      <c r="F23" s="44">
        <v>1</v>
      </c>
      <c r="G23" s="44">
        <v>0</v>
      </c>
      <c r="H23" s="44">
        <v>0</v>
      </c>
      <c r="I23" s="44">
        <v>0</v>
      </c>
      <c r="J23" s="44">
        <v>1</v>
      </c>
      <c r="L23" s="44" t="str">
        <f t="shared" si="1"/>
        <v>10110001</v>
      </c>
    </row>
    <row r="24" spans="2:12" x14ac:dyDescent="0.3">
      <c r="B24" s="15" t="str">
        <f t="shared" si="0"/>
        <v>Brutish</v>
      </c>
      <c r="C24" s="44">
        <v>1</v>
      </c>
      <c r="D24" s="44">
        <v>0</v>
      </c>
      <c r="E24" s="44">
        <v>1</v>
      </c>
      <c r="F24" s="44">
        <v>1</v>
      </c>
      <c r="G24" s="44">
        <v>0</v>
      </c>
      <c r="H24" s="44">
        <v>0</v>
      </c>
      <c r="I24" s="44">
        <v>0</v>
      </c>
      <c r="J24" s="44">
        <v>1</v>
      </c>
      <c r="L24" s="44" t="str">
        <f t="shared" si="1"/>
        <v>10110001</v>
      </c>
    </row>
    <row r="25" spans="2:12" x14ac:dyDescent="0.3">
      <c r="B25" s="15" t="str">
        <f t="shared" si="0"/>
        <v>Athletic</v>
      </c>
      <c r="C25" s="44">
        <v>1</v>
      </c>
      <c r="D25" s="44">
        <v>1</v>
      </c>
      <c r="E25" s="44">
        <v>1</v>
      </c>
      <c r="F25" s="44">
        <v>1</v>
      </c>
      <c r="G25" s="44">
        <v>1</v>
      </c>
      <c r="H25" s="44">
        <v>0</v>
      </c>
      <c r="I25" s="44">
        <v>0</v>
      </c>
      <c r="J25" s="44">
        <v>0</v>
      </c>
      <c r="L25" s="44" t="str">
        <f t="shared" si="1"/>
        <v>11111000</v>
      </c>
    </row>
    <row r="26" spans="2:12" x14ac:dyDescent="0.3">
      <c r="B26" s="15" t="str">
        <f t="shared" si="0"/>
        <v>Aggressive</v>
      </c>
      <c r="C26" s="44">
        <v>0</v>
      </c>
      <c r="D26" s="44">
        <v>1</v>
      </c>
      <c r="E26" s="44">
        <v>1</v>
      </c>
      <c r="F26" s="44">
        <v>1</v>
      </c>
      <c r="G26" s="44">
        <v>0</v>
      </c>
      <c r="H26" s="44">
        <v>1</v>
      </c>
      <c r="I26" s="44">
        <v>1</v>
      </c>
      <c r="J26" s="44">
        <v>1</v>
      </c>
      <c r="L26" s="44" t="str">
        <f t="shared" si="1"/>
        <v>01110111</v>
      </c>
    </row>
    <row r="27" spans="2:12" x14ac:dyDescent="0.3">
      <c r="B27" s="15" t="str">
        <f t="shared" si="0"/>
        <v>Aggressive</v>
      </c>
      <c r="C27" s="44">
        <v>0</v>
      </c>
      <c r="D27" s="44">
        <v>1</v>
      </c>
      <c r="E27" s="44">
        <v>1</v>
      </c>
      <c r="F27" s="44">
        <v>1</v>
      </c>
      <c r="G27" s="44">
        <v>0</v>
      </c>
      <c r="H27" s="44">
        <v>1</v>
      </c>
      <c r="I27" s="44">
        <v>1</v>
      </c>
      <c r="J27" s="44">
        <v>1</v>
      </c>
      <c r="L27" s="44" t="str">
        <f t="shared" si="1"/>
        <v>01110111</v>
      </c>
    </row>
  </sheetData>
  <dataConsolid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3C275-8023-8547-A9CA-D4337DED4DEB}">
  <sheetPr codeName="Sheet72">
    <tabColor rgb="FFC00000"/>
  </sheetPr>
  <dimension ref="B3:R27"/>
  <sheetViews>
    <sheetView workbookViewId="0">
      <selection activeCell="E8" sqref="E8"/>
    </sheetView>
  </sheetViews>
  <sheetFormatPr baseColWidth="10" defaultRowHeight="26" x14ac:dyDescent="0.3"/>
  <cols>
    <col min="1" max="1" width="10.83203125" style="44"/>
    <col min="2" max="2" width="15.83203125" style="44" bestFit="1" customWidth="1"/>
    <col min="3" max="3" width="10.5" style="44" bestFit="1" customWidth="1"/>
    <col min="4" max="5" width="7.33203125" style="44" bestFit="1" customWidth="1"/>
    <col min="6" max="6" width="9.83203125" style="44" bestFit="1" customWidth="1"/>
    <col min="7" max="7" width="12.83203125" style="44" bestFit="1" customWidth="1"/>
    <col min="8" max="8" width="8" style="44" bestFit="1" customWidth="1"/>
    <col min="9" max="9" width="7.83203125" style="44" bestFit="1" customWidth="1"/>
    <col min="10" max="10" width="13.83203125" style="44" bestFit="1" customWidth="1"/>
    <col min="11" max="11" width="13.6640625" style="44" customWidth="1"/>
    <col min="12" max="12" width="15" style="44" bestFit="1" customWidth="1"/>
    <col min="13" max="13" width="10.83203125" style="44"/>
    <col min="14" max="14" width="15" style="44" bestFit="1" customWidth="1"/>
    <col min="15" max="15" width="15.83203125" style="44" bestFit="1" customWidth="1"/>
    <col min="16" max="16384" width="10.83203125" style="44"/>
  </cols>
  <sheetData>
    <row r="3" spans="2:18" x14ac:dyDescent="0.3">
      <c r="C3" s="44" t="s">
        <v>134</v>
      </c>
      <c r="D3" s="44" t="s">
        <v>133</v>
      </c>
      <c r="E3" s="44" t="s">
        <v>132</v>
      </c>
      <c r="F3" s="44" t="s">
        <v>131</v>
      </c>
      <c r="G3" s="44" t="s">
        <v>130</v>
      </c>
      <c r="H3" s="44" t="s">
        <v>129</v>
      </c>
      <c r="I3" s="44" t="s">
        <v>128</v>
      </c>
      <c r="J3" s="44" t="s">
        <v>127</v>
      </c>
    </row>
    <row r="4" spans="2:18" x14ac:dyDescent="0.3">
      <c r="B4" s="15" t="s">
        <v>139</v>
      </c>
      <c r="C4" s="32">
        <v>8.3830358839885815</v>
      </c>
      <c r="D4" s="32">
        <v>9.4549122846191409</v>
      </c>
      <c r="E4" s="32">
        <v>7.9904725452811967</v>
      </c>
      <c r="F4" s="32">
        <v>7.7703277820694137</v>
      </c>
      <c r="G4" s="32">
        <v>8.2040543775696442</v>
      </c>
      <c r="H4" s="32">
        <v>1.5592917761111025</v>
      </c>
      <c r="I4" s="32">
        <v>3.4559881155421022</v>
      </c>
      <c r="J4" s="32">
        <v>3.5439432666766981</v>
      </c>
      <c r="K4" s="47"/>
      <c r="L4" s="47"/>
      <c r="M4" s="47"/>
      <c r="N4" s="47"/>
      <c r="O4" s="47"/>
      <c r="P4" s="47"/>
      <c r="Q4" s="47"/>
      <c r="R4" s="47"/>
    </row>
    <row r="5" spans="2:18" x14ac:dyDescent="0.3">
      <c r="B5" s="15" t="s">
        <v>135</v>
      </c>
      <c r="C5" s="32">
        <v>9.6155900286805682</v>
      </c>
      <c r="D5" s="32">
        <v>1.7960754918718824</v>
      </c>
      <c r="E5" s="32">
        <v>9.5639526180169554</v>
      </c>
      <c r="F5" s="32">
        <v>7.2610802333371094</v>
      </c>
      <c r="G5" s="32">
        <v>0.80971436006217834</v>
      </c>
      <c r="H5" s="32">
        <v>1.6939758640662901</v>
      </c>
      <c r="I5" s="32">
        <v>9.7043699931936178E-2</v>
      </c>
      <c r="J5" s="32">
        <v>9.7421891000969065</v>
      </c>
      <c r="K5" s="47"/>
      <c r="L5" s="47"/>
      <c r="M5" s="47"/>
      <c r="N5" s="47"/>
      <c r="O5" s="47"/>
      <c r="P5" s="47"/>
      <c r="Q5" s="47"/>
      <c r="R5" s="47"/>
    </row>
    <row r="6" spans="2:18" x14ac:dyDescent="0.3">
      <c r="B6" s="15" t="s">
        <v>137</v>
      </c>
      <c r="C6" s="32">
        <v>2.1942233258793484</v>
      </c>
      <c r="D6" s="32">
        <v>8.9183954362339009</v>
      </c>
      <c r="E6" s="32">
        <v>7.73823626817145</v>
      </c>
      <c r="F6" s="32">
        <v>8.2683242546317075</v>
      </c>
      <c r="G6" s="32">
        <v>1.9696006956310628</v>
      </c>
      <c r="H6" s="32">
        <v>8.8390439914554779</v>
      </c>
      <c r="I6" s="32">
        <v>9.642816300900769</v>
      </c>
      <c r="J6" s="32">
        <v>9.5215297487882857</v>
      </c>
      <c r="K6" s="47"/>
      <c r="L6" s="47"/>
      <c r="M6" s="47"/>
      <c r="N6" s="47"/>
      <c r="O6" s="47"/>
      <c r="P6" s="47"/>
      <c r="Q6" s="47"/>
      <c r="R6" s="47"/>
    </row>
    <row r="7" spans="2:18" x14ac:dyDescent="0.3">
      <c r="B7" s="15" t="s">
        <v>135</v>
      </c>
      <c r="C7" s="32">
        <v>9.9143793427835512</v>
      </c>
      <c r="D7" s="32">
        <v>3.5545972187087851</v>
      </c>
      <c r="E7" s="32">
        <v>7.6889676697504123</v>
      </c>
      <c r="F7" s="32">
        <v>9.111571487481541</v>
      </c>
      <c r="G7" s="32">
        <v>3.163750294557107</v>
      </c>
      <c r="H7" s="32">
        <v>2.6187607795041652</v>
      </c>
      <c r="I7" s="32">
        <v>3.0428750387995125</v>
      </c>
      <c r="J7" s="32">
        <v>8.0662706623981038</v>
      </c>
      <c r="K7" s="47"/>
      <c r="L7" s="47"/>
      <c r="M7" s="47"/>
      <c r="N7" s="47"/>
      <c r="O7" s="47"/>
      <c r="P7" s="47"/>
      <c r="Q7" s="47"/>
      <c r="R7" s="47"/>
    </row>
    <row r="8" spans="2:18" x14ac:dyDescent="0.3">
      <c r="B8" s="15" t="s">
        <v>139</v>
      </c>
      <c r="C8" s="32">
        <v>8.1285220418221158</v>
      </c>
      <c r="D8" s="32">
        <v>9.7733235994570062</v>
      </c>
      <c r="E8" s="32">
        <v>7.5214279533111164</v>
      </c>
      <c r="F8" s="32">
        <v>9.5069399198799029</v>
      </c>
      <c r="G8" s="32">
        <v>8.4499841614825257</v>
      </c>
      <c r="H8" s="32">
        <v>0.35994856070150894</v>
      </c>
      <c r="I8" s="32">
        <v>1.9026668429663918</v>
      </c>
      <c r="J8" s="32">
        <v>1.1299367690691624</v>
      </c>
      <c r="K8" s="47"/>
      <c r="L8" s="47"/>
      <c r="M8" s="47"/>
      <c r="N8" s="47"/>
      <c r="O8" s="47"/>
      <c r="P8" s="47"/>
      <c r="Q8" s="47"/>
      <c r="R8" s="47"/>
    </row>
    <row r="9" spans="2:18" x14ac:dyDescent="0.3">
      <c r="B9" s="15" t="s">
        <v>135</v>
      </c>
      <c r="C9" s="32">
        <v>7.5424430619961962</v>
      </c>
      <c r="D9" s="32">
        <v>0.94788287939712523</v>
      </c>
      <c r="E9" s="32">
        <v>8.368299684255625</v>
      </c>
      <c r="F9" s="32">
        <v>9.3000642603242696</v>
      </c>
      <c r="G9" s="32">
        <v>2.755584687187127</v>
      </c>
      <c r="H9" s="32">
        <v>0.54197721302143753</v>
      </c>
      <c r="I9" s="32">
        <v>0.43782857199314362</v>
      </c>
      <c r="J9" s="32">
        <v>9.8642442165019286</v>
      </c>
      <c r="K9" s="47"/>
      <c r="L9" s="47"/>
      <c r="M9" s="47"/>
      <c r="N9" s="47"/>
      <c r="O9" s="47"/>
      <c r="P9" s="47"/>
      <c r="Q9" s="47"/>
      <c r="R9" s="47"/>
    </row>
    <row r="10" spans="2:18" x14ac:dyDescent="0.3">
      <c r="B10" s="15" t="s">
        <v>137</v>
      </c>
      <c r="C10" s="32">
        <v>1.7718111172569193</v>
      </c>
      <c r="D10" s="32">
        <v>7.3431955128827315</v>
      </c>
      <c r="E10" s="32">
        <v>7.9247321765696546</v>
      </c>
      <c r="F10" s="32">
        <v>8.7477144669364044</v>
      </c>
      <c r="G10" s="32">
        <v>1.6652346416815944</v>
      </c>
      <c r="H10" s="32">
        <v>9.258663590078001</v>
      </c>
      <c r="I10" s="32">
        <v>9.8824423855965158</v>
      </c>
      <c r="J10" s="32">
        <v>7.8913349673825319</v>
      </c>
      <c r="K10" s="47"/>
      <c r="L10" s="47"/>
      <c r="M10" s="47"/>
      <c r="N10" s="47"/>
      <c r="O10" s="47"/>
      <c r="P10" s="47"/>
      <c r="Q10" s="47"/>
      <c r="R10" s="47"/>
    </row>
    <row r="11" spans="2:18" x14ac:dyDescent="0.3">
      <c r="B11" s="15" t="s">
        <v>135</v>
      </c>
      <c r="C11" s="32">
        <v>7.5555798249028445</v>
      </c>
      <c r="D11" s="32">
        <v>3.1696577139281832</v>
      </c>
      <c r="E11" s="32">
        <v>8.9989805640385878</v>
      </c>
      <c r="F11" s="32">
        <v>7.969513544842985</v>
      </c>
      <c r="G11" s="32">
        <v>3.0368055482694238</v>
      </c>
      <c r="H11" s="32">
        <v>2.1589748386457419</v>
      </c>
      <c r="I11" s="32">
        <v>2.2223466976158686</v>
      </c>
      <c r="J11" s="32">
        <v>9.0078044596646123</v>
      </c>
      <c r="K11" s="47"/>
      <c r="L11" s="47"/>
      <c r="M11" s="47"/>
      <c r="N11" s="47"/>
      <c r="O11" s="47"/>
      <c r="P11" s="47"/>
      <c r="Q11" s="47"/>
      <c r="R11" s="47"/>
    </row>
    <row r="12" spans="2:18" x14ac:dyDescent="0.3">
      <c r="B12" s="15" t="s">
        <v>137</v>
      </c>
      <c r="C12" s="32">
        <v>3.7058239397834041</v>
      </c>
      <c r="D12" s="32">
        <v>7.9632890268409486</v>
      </c>
      <c r="E12" s="32">
        <v>8.4001636679380827</v>
      </c>
      <c r="F12" s="32">
        <v>9.1384346495091933</v>
      </c>
      <c r="G12" s="32">
        <v>2.0446723553787454</v>
      </c>
      <c r="H12" s="32">
        <v>9.2954178220537234</v>
      </c>
      <c r="I12" s="32">
        <v>9.5324206397042079</v>
      </c>
      <c r="J12" s="32">
        <v>7.5623159203789356</v>
      </c>
      <c r="K12" s="47"/>
      <c r="L12" s="47"/>
      <c r="M12" s="47"/>
      <c r="N12" s="47"/>
      <c r="O12" s="47"/>
      <c r="P12" s="47"/>
      <c r="Q12" s="47"/>
      <c r="R12" s="47"/>
    </row>
    <row r="13" spans="2:18" x14ac:dyDescent="0.3">
      <c r="B13" s="15" t="s">
        <v>135</v>
      </c>
      <c r="C13" s="32">
        <v>9.0599452193721852</v>
      </c>
      <c r="D13" s="32">
        <v>8.772631900141592E-2</v>
      </c>
      <c r="E13" s="32">
        <v>9.6495084391913188</v>
      </c>
      <c r="F13" s="32">
        <v>8.3025958296002464</v>
      </c>
      <c r="G13" s="32">
        <v>3.7980360979010057</v>
      </c>
      <c r="H13" s="32">
        <v>1.6875586195325711</v>
      </c>
      <c r="I13" s="32">
        <v>1.1630277152193362</v>
      </c>
      <c r="J13" s="32">
        <v>9.5301503406658874</v>
      </c>
      <c r="K13" s="47"/>
      <c r="L13" s="47"/>
      <c r="M13" s="47"/>
      <c r="N13" s="47"/>
      <c r="O13" s="47"/>
      <c r="P13" s="47"/>
      <c r="Q13" s="47"/>
      <c r="R13" s="47"/>
    </row>
    <row r="14" spans="2:18" x14ac:dyDescent="0.3">
      <c r="B14" s="15" t="s">
        <v>135</v>
      </c>
      <c r="C14" s="32">
        <v>7.179188523090505</v>
      </c>
      <c r="D14" s="32">
        <v>3.1187127617381725</v>
      </c>
      <c r="E14" s="32">
        <v>8.7800873440943672</v>
      </c>
      <c r="F14" s="32">
        <v>9.6732296618491738</v>
      </c>
      <c r="G14" s="32">
        <v>1.8974973729594891</v>
      </c>
      <c r="H14" s="32">
        <v>2.6354871228391432</v>
      </c>
      <c r="I14" s="32">
        <v>0.40291506914261177</v>
      </c>
      <c r="J14" s="32">
        <v>9.6684701383460112</v>
      </c>
      <c r="K14" s="47"/>
      <c r="L14" s="47"/>
      <c r="M14" s="47"/>
      <c r="N14" s="47"/>
      <c r="O14" s="47"/>
      <c r="P14" s="47"/>
      <c r="Q14" s="47"/>
      <c r="R14" s="47"/>
    </row>
    <row r="15" spans="2:18" x14ac:dyDescent="0.3">
      <c r="B15" s="15" t="s">
        <v>139</v>
      </c>
      <c r="C15" s="32">
        <v>7.3641537773670471</v>
      </c>
      <c r="D15" s="32">
        <v>9.0311082781393477</v>
      </c>
      <c r="E15" s="32">
        <v>8.9578093982371847</v>
      </c>
      <c r="F15" s="32">
        <v>9.6997369638997348</v>
      </c>
      <c r="G15" s="32">
        <v>8.747485732284435</v>
      </c>
      <c r="H15" s="32">
        <v>2.1446014265262674</v>
      </c>
      <c r="I15" s="32">
        <v>3.9042809837607049</v>
      </c>
      <c r="J15" s="32">
        <v>2.7510282694600585</v>
      </c>
      <c r="K15" s="47"/>
      <c r="L15" s="47"/>
      <c r="M15" s="47"/>
      <c r="N15" s="47"/>
      <c r="O15" s="47"/>
      <c r="P15" s="47"/>
      <c r="Q15" s="47"/>
      <c r="R15" s="47"/>
    </row>
    <row r="16" spans="2:18" x14ac:dyDescent="0.3">
      <c r="B16" s="15" t="s">
        <v>137</v>
      </c>
      <c r="C16" s="32">
        <v>1.6995180776384395</v>
      </c>
      <c r="D16" s="32">
        <v>8.3911339886788614</v>
      </c>
      <c r="E16" s="32">
        <v>9.2493943825508751</v>
      </c>
      <c r="F16" s="32">
        <v>7.2954042134389727</v>
      </c>
      <c r="G16" s="32">
        <v>0.89520256510558793</v>
      </c>
      <c r="H16" s="32">
        <v>9.3856463102615297</v>
      </c>
      <c r="I16" s="32">
        <v>8.0973997540028524</v>
      </c>
      <c r="J16" s="32">
        <v>7.4028696961109155</v>
      </c>
      <c r="K16" s="47"/>
      <c r="L16" s="47"/>
      <c r="M16" s="47"/>
      <c r="N16" s="47"/>
      <c r="O16" s="47"/>
      <c r="P16" s="47"/>
      <c r="Q16" s="47"/>
      <c r="R16" s="47"/>
    </row>
    <row r="17" spans="2:18" x14ac:dyDescent="0.3">
      <c r="B17" s="15" t="s">
        <v>137</v>
      </c>
      <c r="C17" s="32">
        <v>2.6514857056768157</v>
      </c>
      <c r="D17" s="32">
        <v>9.5752152034001128</v>
      </c>
      <c r="E17" s="32">
        <v>8.1608317352358011</v>
      </c>
      <c r="F17" s="32">
        <v>8.4887864157349746</v>
      </c>
      <c r="G17" s="32">
        <v>2.5977764000618269</v>
      </c>
      <c r="H17" s="32">
        <v>7.0070896682909618</v>
      </c>
      <c r="I17" s="32">
        <v>8.8166445524226358</v>
      </c>
      <c r="J17" s="32">
        <v>8.9929158422858784</v>
      </c>
      <c r="K17" s="47"/>
      <c r="L17" s="47"/>
      <c r="M17" s="47"/>
      <c r="N17" s="47"/>
      <c r="O17" s="47"/>
      <c r="P17" s="47"/>
      <c r="Q17" s="47"/>
      <c r="R17" s="47"/>
    </row>
    <row r="18" spans="2:18" x14ac:dyDescent="0.3">
      <c r="B18" s="15" t="s">
        <v>139</v>
      </c>
      <c r="C18" s="32">
        <v>7.4061269602946931</v>
      </c>
      <c r="D18" s="32">
        <v>8.523800770350956</v>
      </c>
      <c r="E18" s="32">
        <v>8.6676781623768058</v>
      </c>
      <c r="F18" s="32">
        <v>7.8368335283808133</v>
      </c>
      <c r="G18" s="32">
        <v>9.9584137559025621</v>
      </c>
      <c r="H18" s="32">
        <v>2.5368405911727847</v>
      </c>
      <c r="I18" s="32">
        <v>1.0448706331487054</v>
      </c>
      <c r="J18" s="32">
        <v>3.4220192283177568</v>
      </c>
      <c r="K18" s="47"/>
      <c r="L18" s="47"/>
      <c r="M18" s="47"/>
      <c r="N18" s="47"/>
      <c r="O18" s="47"/>
      <c r="P18" s="47"/>
      <c r="Q18" s="47"/>
      <c r="R18" s="47"/>
    </row>
    <row r="19" spans="2:18" x14ac:dyDescent="0.3">
      <c r="B19" s="15" t="s">
        <v>137</v>
      </c>
      <c r="C19" s="32">
        <v>0.30882664127743498</v>
      </c>
      <c r="D19" s="32">
        <v>9.1182257726070794</v>
      </c>
      <c r="E19" s="32">
        <v>8.0140777885987369</v>
      </c>
      <c r="F19" s="32">
        <v>8.4101955221332769</v>
      </c>
      <c r="G19" s="32">
        <v>1.6049423986086859</v>
      </c>
      <c r="H19" s="32">
        <v>7.1654353766429359</v>
      </c>
      <c r="I19" s="32">
        <v>7.0408098762794138</v>
      </c>
      <c r="J19" s="32">
        <v>7.28151545860515</v>
      </c>
      <c r="K19" s="47"/>
      <c r="L19" s="47"/>
      <c r="M19" s="47"/>
      <c r="N19" s="47"/>
      <c r="O19" s="47"/>
      <c r="P19" s="47"/>
      <c r="Q19" s="47"/>
      <c r="R19" s="47"/>
    </row>
    <row r="20" spans="2:18" x14ac:dyDescent="0.3">
      <c r="B20" s="15" t="s">
        <v>135</v>
      </c>
      <c r="C20" s="32">
        <v>7.5512321546014727</v>
      </c>
      <c r="D20" s="32">
        <v>2.8729878528944135</v>
      </c>
      <c r="E20" s="32">
        <v>7.5651188544811063</v>
      </c>
      <c r="F20" s="32">
        <v>7.7666265788907918</v>
      </c>
      <c r="G20" s="32">
        <v>0.31136992303303712</v>
      </c>
      <c r="H20" s="32">
        <v>8.3635300924818079E-2</v>
      </c>
      <c r="I20" s="32">
        <v>3.1480381217234115</v>
      </c>
      <c r="J20" s="32">
        <v>9.6417051620523608</v>
      </c>
      <c r="K20" s="47"/>
      <c r="L20" s="47"/>
      <c r="M20" s="47"/>
      <c r="N20" s="47"/>
      <c r="O20" s="47"/>
      <c r="P20" s="47"/>
      <c r="Q20" s="47"/>
      <c r="R20" s="47"/>
    </row>
    <row r="21" spans="2:18" x14ac:dyDescent="0.3">
      <c r="B21" s="15" t="s">
        <v>135</v>
      </c>
      <c r="C21" s="32">
        <v>7.2566542520951671</v>
      </c>
      <c r="D21" s="32">
        <v>3.7418812931370522</v>
      </c>
      <c r="E21" s="32">
        <v>8.4883664343264673</v>
      </c>
      <c r="F21" s="32">
        <v>9.3188663477703191</v>
      </c>
      <c r="G21" s="32">
        <v>3.8813037468867635</v>
      </c>
      <c r="H21" s="32">
        <v>2.163563531719555</v>
      </c>
      <c r="I21" s="32">
        <v>3.1601653152397144</v>
      </c>
      <c r="J21" s="32">
        <v>9.0687057202135755</v>
      </c>
      <c r="K21" s="47"/>
      <c r="L21" s="47"/>
      <c r="M21" s="47"/>
      <c r="N21" s="47"/>
      <c r="O21" s="47"/>
      <c r="P21" s="47"/>
      <c r="Q21" s="47"/>
      <c r="R21" s="47"/>
    </row>
    <row r="22" spans="2:18" x14ac:dyDescent="0.3">
      <c r="B22" s="15" t="s">
        <v>137</v>
      </c>
      <c r="C22" s="32">
        <v>1.1714130855975782</v>
      </c>
      <c r="D22" s="32">
        <v>7.3762558215199325</v>
      </c>
      <c r="E22" s="32">
        <v>8.3339708154616883</v>
      </c>
      <c r="F22" s="32">
        <v>8.437109801303988</v>
      </c>
      <c r="G22" s="32">
        <v>3.4995369008519064</v>
      </c>
      <c r="H22" s="32">
        <v>9.1317266599537863</v>
      </c>
      <c r="I22" s="32">
        <v>9.4415684601769971</v>
      </c>
      <c r="J22" s="32">
        <v>8.5410837369429924</v>
      </c>
      <c r="K22" s="47"/>
      <c r="L22" s="47"/>
      <c r="M22" s="47"/>
      <c r="N22" s="47"/>
      <c r="O22" s="47"/>
      <c r="P22" s="47"/>
      <c r="Q22" s="47"/>
      <c r="R22" s="47"/>
    </row>
    <row r="23" spans="2:18" x14ac:dyDescent="0.3">
      <c r="B23" s="15" t="s">
        <v>135</v>
      </c>
      <c r="C23" s="32">
        <v>9.4056140264459813</v>
      </c>
      <c r="D23" s="32">
        <v>2.5918487756174731</v>
      </c>
      <c r="E23" s="32">
        <v>7.2315224459411489</v>
      </c>
      <c r="F23" s="32">
        <v>9.3724381040078377</v>
      </c>
      <c r="G23" s="32">
        <v>3.9626993887393258</v>
      </c>
      <c r="H23" s="32">
        <v>0.15036210720714216</v>
      </c>
      <c r="I23" s="32">
        <v>1.2605288433505217</v>
      </c>
      <c r="J23" s="32">
        <v>7.6882005690349224</v>
      </c>
      <c r="K23" s="47"/>
      <c r="L23" s="47"/>
      <c r="M23" s="47"/>
      <c r="N23" s="47"/>
      <c r="O23" s="47"/>
      <c r="P23" s="47"/>
      <c r="Q23" s="47"/>
      <c r="R23" s="47"/>
    </row>
    <row r="24" spans="2:18" x14ac:dyDescent="0.3">
      <c r="B24" s="15" t="s">
        <v>135</v>
      </c>
      <c r="C24" s="32">
        <v>7.1891996750154865</v>
      </c>
      <c r="D24" s="32">
        <v>0.36262515116013194</v>
      </c>
      <c r="E24" s="32">
        <v>7.1422119999396569</v>
      </c>
      <c r="F24" s="32">
        <v>7.643731721082478</v>
      </c>
      <c r="G24" s="32">
        <v>2.5412411058806867</v>
      </c>
      <c r="H24" s="32">
        <v>3.0926968175265936</v>
      </c>
      <c r="I24" s="32">
        <v>1.4472444649994411</v>
      </c>
      <c r="J24" s="32">
        <v>9.5754126160592445</v>
      </c>
      <c r="K24" s="47"/>
      <c r="L24" s="47"/>
      <c r="M24" s="47"/>
      <c r="N24" s="47"/>
      <c r="O24" s="47"/>
      <c r="P24" s="47"/>
      <c r="Q24" s="47"/>
      <c r="R24" s="47"/>
    </row>
    <row r="25" spans="2:18" x14ac:dyDescent="0.3">
      <c r="B25" s="15" t="s">
        <v>139</v>
      </c>
      <c r="C25" s="32">
        <v>7.665873682129436</v>
      </c>
      <c r="D25" s="32">
        <v>8.3556834242560285</v>
      </c>
      <c r="E25" s="32">
        <v>7.9585302582038278</v>
      </c>
      <c r="F25" s="32">
        <v>7.3425082423930688</v>
      </c>
      <c r="G25" s="32">
        <v>8.358891927797135</v>
      </c>
      <c r="H25" s="32">
        <v>2.5760006720134476</v>
      </c>
      <c r="I25" s="32">
        <v>1.6365741631903745</v>
      </c>
      <c r="J25" s="32">
        <v>1.4811107770245422</v>
      </c>
      <c r="K25" s="47"/>
      <c r="L25" s="47"/>
      <c r="M25" s="47"/>
      <c r="N25" s="47"/>
      <c r="O25" s="47"/>
      <c r="P25" s="47"/>
      <c r="Q25" s="47"/>
      <c r="R25" s="47"/>
    </row>
    <row r="26" spans="2:18" x14ac:dyDescent="0.3">
      <c r="B26" s="15" t="s">
        <v>137</v>
      </c>
      <c r="C26" s="32">
        <v>1.3984516223069039</v>
      </c>
      <c r="D26" s="32">
        <v>8.5736414898296225</v>
      </c>
      <c r="E26" s="32">
        <v>8.6206850373658384</v>
      </c>
      <c r="F26" s="32">
        <v>8.960533002021343</v>
      </c>
      <c r="G26" s="32">
        <v>2.1153897911914119</v>
      </c>
      <c r="H26" s="32">
        <v>7.5663140458935132</v>
      </c>
      <c r="I26" s="32">
        <v>9.2857837021620444</v>
      </c>
      <c r="J26" s="32">
        <v>9.3145876292111893</v>
      </c>
      <c r="K26" s="47"/>
      <c r="L26" s="47"/>
      <c r="M26" s="47"/>
      <c r="N26" s="47"/>
      <c r="O26" s="47"/>
      <c r="P26" s="47"/>
      <c r="Q26" s="47"/>
      <c r="R26" s="47"/>
    </row>
    <row r="27" spans="2:18" x14ac:dyDescent="0.3">
      <c r="B27" s="15" t="s">
        <v>137</v>
      </c>
      <c r="C27" s="32">
        <v>1.6113208235859706</v>
      </c>
      <c r="D27" s="32">
        <v>9.4003297828057146</v>
      </c>
      <c r="E27" s="32">
        <v>7.658626696454844</v>
      </c>
      <c r="F27" s="32">
        <v>8.7169933721635182</v>
      </c>
      <c r="G27" s="32">
        <v>1.8821113614122034</v>
      </c>
      <c r="H27" s="32">
        <v>9.5347022508583557</v>
      </c>
      <c r="I27" s="32">
        <v>8.5874468142672402</v>
      </c>
      <c r="J27" s="32">
        <v>9.602134456695655</v>
      </c>
      <c r="K27" s="47"/>
      <c r="L27" s="47"/>
      <c r="M27" s="47"/>
      <c r="N27" s="47"/>
      <c r="O27" s="47"/>
      <c r="P27" s="47"/>
      <c r="Q27" s="47"/>
      <c r="R27" s="47"/>
    </row>
  </sheetData>
  <dataConsolidate/>
  <conditionalFormatting sqref="C4:J27">
    <cfRule type="colorScale" priority="1">
      <colorScale>
        <cfvo type="min"/>
        <cfvo type="percentile" val="50"/>
        <cfvo type="max"/>
        <color rgb="FFF8696B"/>
        <color rgb="FFFCFCFF"/>
        <color rgb="FF63BE7B"/>
      </colorScale>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3E7E0E-E341-9845-AFF6-73B9E326DD32}">
  <sheetPr codeName="Sheet73">
    <tabColor rgb="FFC00000"/>
  </sheetPr>
  <dimension ref="A1"/>
  <sheetViews>
    <sheetView workbookViewId="0">
      <selection activeCell="E8" sqref="E8"/>
    </sheetView>
  </sheetViews>
  <sheetFormatPr baseColWidth="10" defaultRowHeight="16" x14ac:dyDescent="0.2"/>
  <cols>
    <col min="1" max="16384" width="10.83203125" style="7"/>
  </cols>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34AFD-04A9-2344-98FD-36B70CB0E3A7}">
  <sheetPr codeName="Sheet74">
    <tabColor rgb="FFC00000"/>
  </sheetPr>
  <dimension ref="B2:C24"/>
  <sheetViews>
    <sheetView workbookViewId="0">
      <selection activeCell="E8" sqref="E8"/>
    </sheetView>
  </sheetViews>
  <sheetFormatPr baseColWidth="10" defaultRowHeight="16" x14ac:dyDescent="0.2"/>
  <cols>
    <col min="1" max="16384" width="10.83203125" style="7"/>
  </cols>
  <sheetData>
    <row r="2" spans="2:3" s="14" customFormat="1" x14ac:dyDescent="0.2">
      <c r="B2" s="14" t="s">
        <v>142</v>
      </c>
      <c r="C2" s="14" t="s">
        <v>141</v>
      </c>
    </row>
    <row r="3" spans="2:3" x14ac:dyDescent="0.2">
      <c r="B3" s="7">
        <f t="shared" ref="B3:B24" ca="1" si="0">RANDBETWEEN(1,5)</f>
        <v>1</v>
      </c>
      <c r="C3" s="7">
        <f t="shared" ref="C3:C24" ca="1" si="1">B3</f>
        <v>1</v>
      </c>
    </row>
    <row r="4" spans="2:3" x14ac:dyDescent="0.2">
      <c r="B4" s="7">
        <f t="shared" ca="1" si="0"/>
        <v>4</v>
      </c>
      <c r="C4" s="7">
        <f t="shared" ca="1" si="1"/>
        <v>4</v>
      </c>
    </row>
    <row r="5" spans="2:3" x14ac:dyDescent="0.2">
      <c r="B5" s="7">
        <f t="shared" ca="1" si="0"/>
        <v>2</v>
      </c>
      <c r="C5" s="7">
        <f t="shared" ca="1" si="1"/>
        <v>2</v>
      </c>
    </row>
    <row r="6" spans="2:3" x14ac:dyDescent="0.2">
      <c r="B6" s="7">
        <f t="shared" ca="1" si="0"/>
        <v>1</v>
      </c>
      <c r="C6" s="7">
        <f t="shared" ca="1" si="1"/>
        <v>1</v>
      </c>
    </row>
    <row r="7" spans="2:3" x14ac:dyDescent="0.2">
      <c r="B7" s="7">
        <f t="shared" ca="1" si="0"/>
        <v>2</v>
      </c>
      <c r="C7" s="7">
        <f t="shared" ca="1" si="1"/>
        <v>2</v>
      </c>
    </row>
    <row r="8" spans="2:3" x14ac:dyDescent="0.2">
      <c r="B8" s="7">
        <f t="shared" ca="1" si="0"/>
        <v>4</v>
      </c>
      <c r="C8" s="7">
        <f t="shared" ca="1" si="1"/>
        <v>4</v>
      </c>
    </row>
    <row r="9" spans="2:3" x14ac:dyDescent="0.2">
      <c r="B9" s="7">
        <f t="shared" ca="1" si="0"/>
        <v>4</v>
      </c>
      <c r="C9" s="7">
        <f t="shared" ca="1" si="1"/>
        <v>4</v>
      </c>
    </row>
    <row r="10" spans="2:3" x14ac:dyDescent="0.2">
      <c r="B10" s="7">
        <f t="shared" ca="1" si="0"/>
        <v>3</v>
      </c>
      <c r="C10" s="7">
        <f t="shared" ca="1" si="1"/>
        <v>3</v>
      </c>
    </row>
    <row r="11" spans="2:3" x14ac:dyDescent="0.2">
      <c r="B11" s="7">
        <f t="shared" ca="1" si="0"/>
        <v>4</v>
      </c>
      <c r="C11" s="7">
        <f t="shared" ca="1" si="1"/>
        <v>4</v>
      </c>
    </row>
    <row r="12" spans="2:3" x14ac:dyDescent="0.2">
      <c r="B12" s="7">
        <f t="shared" ca="1" si="0"/>
        <v>2</v>
      </c>
      <c r="C12" s="7">
        <f t="shared" ca="1" si="1"/>
        <v>2</v>
      </c>
    </row>
    <row r="13" spans="2:3" x14ac:dyDescent="0.2">
      <c r="B13" s="7">
        <f t="shared" ca="1" si="0"/>
        <v>3</v>
      </c>
      <c r="C13" s="7">
        <f t="shared" ca="1" si="1"/>
        <v>3</v>
      </c>
    </row>
    <row r="14" spans="2:3" x14ac:dyDescent="0.2">
      <c r="B14" s="7">
        <f t="shared" ca="1" si="0"/>
        <v>2</v>
      </c>
      <c r="C14" s="7">
        <f t="shared" ca="1" si="1"/>
        <v>2</v>
      </c>
    </row>
    <row r="15" spans="2:3" x14ac:dyDescent="0.2">
      <c r="B15" s="7">
        <f t="shared" ca="1" si="0"/>
        <v>2</v>
      </c>
      <c r="C15" s="7">
        <f t="shared" ca="1" si="1"/>
        <v>2</v>
      </c>
    </row>
    <row r="16" spans="2:3" x14ac:dyDescent="0.2">
      <c r="B16" s="7">
        <f t="shared" ca="1" si="0"/>
        <v>5</v>
      </c>
      <c r="C16" s="7">
        <f t="shared" ca="1" si="1"/>
        <v>5</v>
      </c>
    </row>
    <row r="17" spans="2:3" x14ac:dyDescent="0.2">
      <c r="B17" s="7">
        <f t="shared" ca="1" si="0"/>
        <v>4</v>
      </c>
      <c r="C17" s="7">
        <f t="shared" ca="1" si="1"/>
        <v>4</v>
      </c>
    </row>
    <row r="18" spans="2:3" x14ac:dyDescent="0.2">
      <c r="B18" s="7">
        <f t="shared" ca="1" si="0"/>
        <v>4</v>
      </c>
      <c r="C18" s="7">
        <f t="shared" ca="1" si="1"/>
        <v>4</v>
      </c>
    </row>
    <row r="19" spans="2:3" x14ac:dyDescent="0.2">
      <c r="B19" s="7">
        <f t="shared" ca="1" si="0"/>
        <v>3</v>
      </c>
      <c r="C19" s="7">
        <f t="shared" ca="1" si="1"/>
        <v>3</v>
      </c>
    </row>
    <row r="20" spans="2:3" x14ac:dyDescent="0.2">
      <c r="B20" s="7">
        <f t="shared" ca="1" si="0"/>
        <v>1</v>
      </c>
      <c r="C20" s="7">
        <f t="shared" ca="1" si="1"/>
        <v>1</v>
      </c>
    </row>
    <row r="21" spans="2:3" x14ac:dyDescent="0.2">
      <c r="B21" s="7">
        <f t="shared" ca="1" si="0"/>
        <v>5</v>
      </c>
      <c r="C21" s="7">
        <f t="shared" ca="1" si="1"/>
        <v>5</v>
      </c>
    </row>
    <row r="22" spans="2:3" x14ac:dyDescent="0.2">
      <c r="B22" s="7">
        <f t="shared" ca="1" si="0"/>
        <v>1</v>
      </c>
      <c r="C22" s="7">
        <f t="shared" ca="1" si="1"/>
        <v>1</v>
      </c>
    </row>
    <row r="23" spans="2:3" x14ac:dyDescent="0.2">
      <c r="B23" s="7">
        <f t="shared" ca="1" si="0"/>
        <v>3</v>
      </c>
      <c r="C23" s="7">
        <f t="shared" ca="1" si="1"/>
        <v>3</v>
      </c>
    </row>
    <row r="24" spans="2:3" x14ac:dyDescent="0.2">
      <c r="B24" s="7">
        <f t="shared" ca="1" si="0"/>
        <v>3</v>
      </c>
      <c r="C24" s="7">
        <f t="shared" ca="1" si="1"/>
        <v>3</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88B6B-1F0D-CC4A-940D-DA01AAE2F602}">
  <sheetPr codeName="Sheet75">
    <tabColor rgb="FFC00000"/>
  </sheetPr>
  <dimension ref="B2:F24"/>
  <sheetViews>
    <sheetView workbookViewId="0">
      <selection activeCell="E8" sqref="E8"/>
    </sheetView>
  </sheetViews>
  <sheetFormatPr baseColWidth="10" defaultRowHeight="16" x14ac:dyDescent="0.2"/>
  <cols>
    <col min="1" max="16384" width="10.83203125" style="7"/>
  </cols>
  <sheetData>
    <row r="2" spans="2:6" s="14" customFormat="1" x14ac:dyDescent="0.2">
      <c r="B2" s="14" t="s">
        <v>142</v>
      </c>
      <c r="C2" s="14" t="s">
        <v>141</v>
      </c>
      <c r="E2" s="14" t="s">
        <v>144</v>
      </c>
      <c r="F2" s="14" t="s">
        <v>143</v>
      </c>
    </row>
    <row r="3" spans="2:6" x14ac:dyDescent="0.2">
      <c r="B3" s="51">
        <f t="shared" ref="B3:B24" ca="1" si="0">RANDBETWEEN(1,5)</f>
        <v>2</v>
      </c>
      <c r="C3" s="50">
        <f t="shared" ref="C3:C24" ca="1" si="1">B3</f>
        <v>2</v>
      </c>
      <c r="E3" s="49">
        <f t="shared" ref="E3:E24" ca="1" si="2">0.5*B3+0.5*C3</f>
        <v>2</v>
      </c>
      <c r="F3" s="53">
        <f t="shared" ref="F3:F24" ca="1" si="3">0.01*B3-0.01*C3</f>
        <v>0</v>
      </c>
    </row>
    <row r="4" spans="2:6" x14ac:dyDescent="0.2">
      <c r="B4" s="51">
        <f t="shared" ca="1" si="0"/>
        <v>5</v>
      </c>
      <c r="C4" s="50">
        <f t="shared" ca="1" si="1"/>
        <v>5</v>
      </c>
      <c r="E4" s="49">
        <f t="shared" ca="1" si="2"/>
        <v>5</v>
      </c>
      <c r="F4" s="52">
        <f t="shared" ca="1" si="3"/>
        <v>0</v>
      </c>
    </row>
    <row r="5" spans="2:6" x14ac:dyDescent="0.2">
      <c r="B5" s="51">
        <f t="shared" ca="1" si="0"/>
        <v>2</v>
      </c>
      <c r="C5" s="50">
        <f t="shared" ca="1" si="1"/>
        <v>2</v>
      </c>
      <c r="E5" s="49">
        <f t="shared" ca="1" si="2"/>
        <v>2</v>
      </c>
      <c r="F5" s="52">
        <f t="shared" ca="1" si="3"/>
        <v>0</v>
      </c>
    </row>
    <row r="6" spans="2:6" x14ac:dyDescent="0.2">
      <c r="B6" s="51">
        <f t="shared" ca="1" si="0"/>
        <v>4</v>
      </c>
      <c r="C6" s="50">
        <f t="shared" ca="1" si="1"/>
        <v>4</v>
      </c>
      <c r="E6" s="49">
        <f t="shared" ca="1" si="2"/>
        <v>4</v>
      </c>
      <c r="F6" s="52">
        <f t="shared" ca="1" si="3"/>
        <v>0</v>
      </c>
    </row>
    <row r="7" spans="2:6" x14ac:dyDescent="0.2">
      <c r="B7" s="51">
        <f t="shared" ca="1" si="0"/>
        <v>4</v>
      </c>
      <c r="C7" s="50">
        <f t="shared" ca="1" si="1"/>
        <v>4</v>
      </c>
      <c r="E7" s="49">
        <f t="shared" ca="1" si="2"/>
        <v>4</v>
      </c>
      <c r="F7" s="52">
        <f t="shared" ca="1" si="3"/>
        <v>0</v>
      </c>
    </row>
    <row r="8" spans="2:6" x14ac:dyDescent="0.2">
      <c r="B8" s="51">
        <f t="shared" ca="1" si="0"/>
        <v>3</v>
      </c>
      <c r="C8" s="50">
        <f t="shared" ca="1" si="1"/>
        <v>3</v>
      </c>
      <c r="E8" s="49">
        <f t="shared" ca="1" si="2"/>
        <v>3</v>
      </c>
      <c r="F8" s="52">
        <f t="shared" ca="1" si="3"/>
        <v>0</v>
      </c>
    </row>
    <row r="9" spans="2:6" x14ac:dyDescent="0.2">
      <c r="B9" s="51">
        <f t="shared" ca="1" si="0"/>
        <v>5</v>
      </c>
      <c r="C9" s="50">
        <f t="shared" ca="1" si="1"/>
        <v>5</v>
      </c>
      <c r="E9" s="49">
        <f t="shared" ca="1" si="2"/>
        <v>5</v>
      </c>
      <c r="F9" s="52">
        <f t="shared" ca="1" si="3"/>
        <v>0</v>
      </c>
    </row>
    <row r="10" spans="2:6" x14ac:dyDescent="0.2">
      <c r="B10" s="51">
        <f t="shared" ca="1" si="0"/>
        <v>5</v>
      </c>
      <c r="C10" s="50">
        <f t="shared" ca="1" si="1"/>
        <v>5</v>
      </c>
      <c r="E10" s="49">
        <f t="shared" ca="1" si="2"/>
        <v>5</v>
      </c>
      <c r="F10" s="52">
        <f t="shared" ca="1" si="3"/>
        <v>0</v>
      </c>
    </row>
    <row r="11" spans="2:6" x14ac:dyDescent="0.2">
      <c r="B11" s="51">
        <f t="shared" ca="1" si="0"/>
        <v>4</v>
      </c>
      <c r="C11" s="50">
        <f t="shared" ca="1" si="1"/>
        <v>4</v>
      </c>
      <c r="E11" s="49">
        <f t="shared" ca="1" si="2"/>
        <v>4</v>
      </c>
      <c r="F11" s="52">
        <f t="shared" ca="1" si="3"/>
        <v>0</v>
      </c>
    </row>
    <row r="12" spans="2:6" x14ac:dyDescent="0.2">
      <c r="B12" s="51">
        <f t="shared" ca="1" si="0"/>
        <v>3</v>
      </c>
      <c r="C12" s="50">
        <f t="shared" ca="1" si="1"/>
        <v>3</v>
      </c>
      <c r="E12" s="49">
        <f t="shared" ca="1" si="2"/>
        <v>3</v>
      </c>
      <c r="F12" s="52">
        <f t="shared" ca="1" si="3"/>
        <v>0</v>
      </c>
    </row>
    <row r="13" spans="2:6" x14ac:dyDescent="0.2">
      <c r="B13" s="51">
        <f t="shared" ca="1" si="0"/>
        <v>4</v>
      </c>
      <c r="C13" s="50">
        <f t="shared" ca="1" si="1"/>
        <v>4</v>
      </c>
      <c r="E13" s="49">
        <f t="shared" ca="1" si="2"/>
        <v>4</v>
      </c>
      <c r="F13" s="52">
        <f t="shared" ca="1" si="3"/>
        <v>0</v>
      </c>
    </row>
    <row r="14" spans="2:6" x14ac:dyDescent="0.2">
      <c r="B14" s="51">
        <f t="shared" ca="1" si="0"/>
        <v>5</v>
      </c>
      <c r="C14" s="50">
        <f t="shared" ca="1" si="1"/>
        <v>5</v>
      </c>
      <c r="E14" s="49">
        <f t="shared" ca="1" si="2"/>
        <v>5</v>
      </c>
      <c r="F14" s="52">
        <f t="shared" ca="1" si="3"/>
        <v>0</v>
      </c>
    </row>
    <row r="15" spans="2:6" x14ac:dyDescent="0.2">
      <c r="B15" s="51">
        <f t="shared" ca="1" si="0"/>
        <v>2</v>
      </c>
      <c r="C15" s="50">
        <f t="shared" ca="1" si="1"/>
        <v>2</v>
      </c>
      <c r="E15" s="49">
        <f t="shared" ca="1" si="2"/>
        <v>2</v>
      </c>
      <c r="F15" s="52">
        <f t="shared" ca="1" si="3"/>
        <v>0</v>
      </c>
    </row>
    <row r="16" spans="2:6" x14ac:dyDescent="0.2">
      <c r="B16" s="51">
        <f t="shared" ca="1" si="0"/>
        <v>5</v>
      </c>
      <c r="C16" s="50">
        <f t="shared" ca="1" si="1"/>
        <v>5</v>
      </c>
      <c r="E16" s="49">
        <f t="shared" ca="1" si="2"/>
        <v>5</v>
      </c>
      <c r="F16" s="52">
        <f t="shared" ca="1" si="3"/>
        <v>0</v>
      </c>
    </row>
    <row r="17" spans="2:6" x14ac:dyDescent="0.2">
      <c r="B17" s="51">
        <f t="shared" ca="1" si="0"/>
        <v>1</v>
      </c>
      <c r="C17" s="50">
        <f t="shared" ca="1" si="1"/>
        <v>1</v>
      </c>
      <c r="E17" s="49">
        <f t="shared" ca="1" si="2"/>
        <v>1</v>
      </c>
      <c r="F17" s="52">
        <f t="shared" ca="1" si="3"/>
        <v>0</v>
      </c>
    </row>
    <row r="18" spans="2:6" x14ac:dyDescent="0.2">
      <c r="B18" s="51">
        <f t="shared" ca="1" si="0"/>
        <v>5</v>
      </c>
      <c r="C18" s="50">
        <f t="shared" ca="1" si="1"/>
        <v>5</v>
      </c>
      <c r="E18" s="49">
        <f t="shared" ca="1" si="2"/>
        <v>5</v>
      </c>
      <c r="F18" s="52">
        <f t="shared" ca="1" si="3"/>
        <v>0</v>
      </c>
    </row>
    <row r="19" spans="2:6" x14ac:dyDescent="0.2">
      <c r="B19" s="51">
        <f t="shared" ca="1" si="0"/>
        <v>4</v>
      </c>
      <c r="C19" s="50">
        <f t="shared" ca="1" si="1"/>
        <v>4</v>
      </c>
      <c r="E19" s="49">
        <f t="shared" ca="1" si="2"/>
        <v>4</v>
      </c>
      <c r="F19" s="52">
        <f t="shared" ca="1" si="3"/>
        <v>0</v>
      </c>
    </row>
    <row r="20" spans="2:6" x14ac:dyDescent="0.2">
      <c r="B20" s="51">
        <f t="shared" ca="1" si="0"/>
        <v>2</v>
      </c>
      <c r="C20" s="50">
        <f t="shared" ca="1" si="1"/>
        <v>2</v>
      </c>
      <c r="E20" s="49">
        <f t="shared" ca="1" si="2"/>
        <v>2</v>
      </c>
      <c r="F20" s="52">
        <f t="shared" ca="1" si="3"/>
        <v>0</v>
      </c>
    </row>
    <row r="21" spans="2:6" x14ac:dyDescent="0.2">
      <c r="B21" s="51">
        <f t="shared" ca="1" si="0"/>
        <v>1</v>
      </c>
      <c r="C21" s="50">
        <f t="shared" ca="1" si="1"/>
        <v>1</v>
      </c>
      <c r="E21" s="49">
        <f t="shared" ca="1" si="2"/>
        <v>1</v>
      </c>
      <c r="F21" s="52">
        <f t="shared" ca="1" si="3"/>
        <v>0</v>
      </c>
    </row>
    <row r="22" spans="2:6" x14ac:dyDescent="0.2">
      <c r="B22" s="51">
        <f t="shared" ca="1" si="0"/>
        <v>1</v>
      </c>
      <c r="C22" s="50">
        <f t="shared" ca="1" si="1"/>
        <v>1</v>
      </c>
      <c r="E22" s="49">
        <f t="shared" ca="1" si="2"/>
        <v>1</v>
      </c>
      <c r="F22" s="52">
        <f t="shared" ca="1" si="3"/>
        <v>0</v>
      </c>
    </row>
    <row r="23" spans="2:6" x14ac:dyDescent="0.2">
      <c r="B23" s="51">
        <f t="shared" ca="1" si="0"/>
        <v>1</v>
      </c>
      <c r="C23" s="50">
        <f t="shared" ca="1" si="1"/>
        <v>1</v>
      </c>
      <c r="E23" s="49">
        <f t="shared" ca="1" si="2"/>
        <v>1</v>
      </c>
      <c r="F23" s="52">
        <f t="shared" ca="1" si="3"/>
        <v>0</v>
      </c>
    </row>
    <row r="24" spans="2:6" x14ac:dyDescent="0.2">
      <c r="B24" s="51">
        <f t="shared" ca="1" si="0"/>
        <v>3</v>
      </c>
      <c r="C24" s="50">
        <f t="shared" ca="1" si="1"/>
        <v>3</v>
      </c>
      <c r="E24" s="49">
        <f t="shared" ca="1" si="2"/>
        <v>3</v>
      </c>
      <c r="F24" s="48">
        <f t="shared" ca="1" si="3"/>
        <v>0</v>
      </c>
    </row>
  </sheetData>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0E2E9-75EF-1D42-9DA7-8E0C940580E1}">
  <sheetPr codeName="Sheet76">
    <tabColor rgb="FFC00000"/>
  </sheetPr>
  <dimension ref="C2:I24"/>
  <sheetViews>
    <sheetView workbookViewId="0">
      <selection activeCell="E8" sqref="E8"/>
    </sheetView>
  </sheetViews>
  <sheetFormatPr baseColWidth="10" defaultRowHeight="16" x14ac:dyDescent="0.2"/>
  <cols>
    <col min="1" max="16384" width="10.83203125" style="7"/>
  </cols>
  <sheetData>
    <row r="2" spans="3:9" s="14" customFormat="1" x14ac:dyDescent="0.2">
      <c r="C2" s="14" t="s">
        <v>142</v>
      </c>
      <c r="D2" s="14" t="s">
        <v>141</v>
      </c>
      <c r="E2" s="14" t="s">
        <v>146</v>
      </c>
      <c r="G2" s="14" t="s">
        <v>144</v>
      </c>
      <c r="H2" s="14" t="s">
        <v>143</v>
      </c>
      <c r="I2" s="14" t="s">
        <v>145</v>
      </c>
    </row>
    <row r="3" spans="3:9" x14ac:dyDescent="0.2">
      <c r="C3" s="51">
        <f t="shared" ref="C3:C24" ca="1" si="0">RANDBETWEEN(1,5)</f>
        <v>1</v>
      </c>
      <c r="D3" s="50">
        <f t="shared" ref="D3:E24" ca="1" si="1">C3</f>
        <v>1</v>
      </c>
      <c r="E3" s="57">
        <f t="shared" ca="1" si="1"/>
        <v>1</v>
      </c>
      <c r="G3" s="56">
        <f t="shared" ref="G3:G24" ca="1" si="2">0.33*C3+0.33*D3+0.33*E3</f>
        <v>0.99</v>
      </c>
      <c r="H3" s="59">
        <f t="shared" ref="H3:H24" ca="1" si="3">0.04*C3-0.04*D3+0*E3</f>
        <v>0</v>
      </c>
      <c r="I3" s="58">
        <f t="shared" ref="I3:I24" ca="1" si="4">-0.001*C3-0.001*D3+0.002*E3</f>
        <v>0</v>
      </c>
    </row>
    <row r="4" spans="3:9" x14ac:dyDescent="0.2">
      <c r="C4" s="51">
        <f t="shared" ca="1" si="0"/>
        <v>2</v>
      </c>
      <c r="D4" s="50">
        <f t="shared" ca="1" si="1"/>
        <v>2</v>
      </c>
      <c r="E4" s="57">
        <f t="shared" ca="1" si="1"/>
        <v>2</v>
      </c>
      <c r="G4" s="56">
        <f t="shared" ca="1" si="2"/>
        <v>1.98</v>
      </c>
      <c r="H4" s="8">
        <f t="shared" ca="1" si="3"/>
        <v>0</v>
      </c>
      <c r="I4" s="9">
        <f t="shared" ca="1" si="4"/>
        <v>0</v>
      </c>
    </row>
    <row r="5" spans="3:9" x14ac:dyDescent="0.2">
      <c r="C5" s="51">
        <f t="shared" ca="1" si="0"/>
        <v>1</v>
      </c>
      <c r="D5" s="50">
        <f t="shared" ca="1" si="1"/>
        <v>1</v>
      </c>
      <c r="E5" s="57">
        <f t="shared" ca="1" si="1"/>
        <v>1</v>
      </c>
      <c r="G5" s="56">
        <f t="shared" ca="1" si="2"/>
        <v>0.99</v>
      </c>
      <c r="H5" s="8">
        <f t="shared" ca="1" si="3"/>
        <v>0</v>
      </c>
      <c r="I5" s="9">
        <f t="shared" ca="1" si="4"/>
        <v>0</v>
      </c>
    </row>
    <row r="6" spans="3:9" x14ac:dyDescent="0.2">
      <c r="C6" s="51">
        <f t="shared" ca="1" si="0"/>
        <v>5</v>
      </c>
      <c r="D6" s="50">
        <f t="shared" ca="1" si="1"/>
        <v>5</v>
      </c>
      <c r="E6" s="57">
        <f t="shared" ca="1" si="1"/>
        <v>5</v>
      </c>
      <c r="G6" s="56">
        <f t="shared" ca="1" si="2"/>
        <v>4.95</v>
      </c>
      <c r="H6" s="8">
        <f t="shared" ca="1" si="3"/>
        <v>0</v>
      </c>
      <c r="I6" s="9">
        <f t="shared" ca="1" si="4"/>
        <v>0</v>
      </c>
    </row>
    <row r="7" spans="3:9" x14ac:dyDescent="0.2">
      <c r="C7" s="51">
        <f t="shared" ca="1" si="0"/>
        <v>5</v>
      </c>
      <c r="D7" s="50">
        <f t="shared" ca="1" si="1"/>
        <v>5</v>
      </c>
      <c r="E7" s="57">
        <f t="shared" ca="1" si="1"/>
        <v>5</v>
      </c>
      <c r="G7" s="56">
        <f t="shared" ca="1" si="2"/>
        <v>4.95</v>
      </c>
      <c r="H7" s="8">
        <f t="shared" ca="1" si="3"/>
        <v>0</v>
      </c>
      <c r="I7" s="9">
        <f t="shared" ca="1" si="4"/>
        <v>0</v>
      </c>
    </row>
    <row r="8" spans="3:9" x14ac:dyDescent="0.2">
      <c r="C8" s="51">
        <f t="shared" ca="1" si="0"/>
        <v>4</v>
      </c>
      <c r="D8" s="50">
        <f t="shared" ca="1" si="1"/>
        <v>4</v>
      </c>
      <c r="E8" s="57">
        <f t="shared" ca="1" si="1"/>
        <v>4</v>
      </c>
      <c r="G8" s="56">
        <f t="shared" ca="1" si="2"/>
        <v>3.96</v>
      </c>
      <c r="H8" s="8">
        <f t="shared" ca="1" si="3"/>
        <v>0</v>
      </c>
      <c r="I8" s="9">
        <f t="shared" ca="1" si="4"/>
        <v>0</v>
      </c>
    </row>
    <row r="9" spans="3:9" x14ac:dyDescent="0.2">
      <c r="C9" s="51">
        <f t="shared" ca="1" si="0"/>
        <v>1</v>
      </c>
      <c r="D9" s="50">
        <f t="shared" ca="1" si="1"/>
        <v>1</v>
      </c>
      <c r="E9" s="57">
        <f t="shared" ca="1" si="1"/>
        <v>1</v>
      </c>
      <c r="G9" s="56">
        <f t="shared" ca="1" si="2"/>
        <v>0.99</v>
      </c>
      <c r="H9" s="8">
        <f t="shared" ca="1" si="3"/>
        <v>0</v>
      </c>
      <c r="I9" s="9">
        <f t="shared" ca="1" si="4"/>
        <v>0</v>
      </c>
    </row>
    <row r="10" spans="3:9" x14ac:dyDescent="0.2">
      <c r="C10" s="51">
        <f t="shared" ca="1" si="0"/>
        <v>3</v>
      </c>
      <c r="D10" s="50">
        <f t="shared" ca="1" si="1"/>
        <v>3</v>
      </c>
      <c r="E10" s="57">
        <f t="shared" ca="1" si="1"/>
        <v>3</v>
      </c>
      <c r="G10" s="56">
        <f t="shared" ca="1" si="2"/>
        <v>2.9699999999999998</v>
      </c>
      <c r="H10" s="8">
        <f t="shared" ca="1" si="3"/>
        <v>0</v>
      </c>
      <c r="I10" s="9">
        <f t="shared" ca="1" si="4"/>
        <v>0</v>
      </c>
    </row>
    <row r="11" spans="3:9" x14ac:dyDescent="0.2">
      <c r="C11" s="51">
        <f t="shared" ca="1" si="0"/>
        <v>4</v>
      </c>
      <c r="D11" s="50">
        <f t="shared" ca="1" si="1"/>
        <v>4</v>
      </c>
      <c r="E11" s="57">
        <f t="shared" ca="1" si="1"/>
        <v>4</v>
      </c>
      <c r="G11" s="56">
        <f t="shared" ca="1" si="2"/>
        <v>3.96</v>
      </c>
      <c r="H11" s="8">
        <f t="shared" ca="1" si="3"/>
        <v>0</v>
      </c>
      <c r="I11" s="9">
        <f t="shared" ca="1" si="4"/>
        <v>0</v>
      </c>
    </row>
    <row r="12" spans="3:9" x14ac:dyDescent="0.2">
      <c r="C12" s="51">
        <f t="shared" ca="1" si="0"/>
        <v>3</v>
      </c>
      <c r="D12" s="50">
        <f t="shared" ca="1" si="1"/>
        <v>3</v>
      </c>
      <c r="E12" s="57">
        <f t="shared" ca="1" si="1"/>
        <v>3</v>
      </c>
      <c r="G12" s="56">
        <f t="shared" ca="1" si="2"/>
        <v>2.9699999999999998</v>
      </c>
      <c r="H12" s="8">
        <f t="shared" ca="1" si="3"/>
        <v>0</v>
      </c>
      <c r="I12" s="9">
        <f t="shared" ca="1" si="4"/>
        <v>0</v>
      </c>
    </row>
    <row r="13" spans="3:9" x14ac:dyDescent="0.2">
      <c r="C13" s="51">
        <f t="shared" ca="1" si="0"/>
        <v>1</v>
      </c>
      <c r="D13" s="50">
        <f t="shared" ca="1" si="1"/>
        <v>1</v>
      </c>
      <c r="E13" s="57">
        <f t="shared" ca="1" si="1"/>
        <v>1</v>
      </c>
      <c r="G13" s="56">
        <f t="shared" ca="1" si="2"/>
        <v>0.99</v>
      </c>
      <c r="H13" s="8">
        <f t="shared" ca="1" si="3"/>
        <v>0</v>
      </c>
      <c r="I13" s="9">
        <f t="shared" ca="1" si="4"/>
        <v>0</v>
      </c>
    </row>
    <row r="14" spans="3:9" x14ac:dyDescent="0.2">
      <c r="C14" s="51">
        <f t="shared" ca="1" si="0"/>
        <v>1</v>
      </c>
      <c r="D14" s="50">
        <f t="shared" ca="1" si="1"/>
        <v>1</v>
      </c>
      <c r="E14" s="57">
        <f t="shared" ca="1" si="1"/>
        <v>1</v>
      </c>
      <c r="G14" s="56">
        <f t="shared" ca="1" si="2"/>
        <v>0.99</v>
      </c>
      <c r="H14" s="8">
        <f t="shared" ca="1" si="3"/>
        <v>0</v>
      </c>
      <c r="I14" s="9">
        <f t="shared" ca="1" si="4"/>
        <v>0</v>
      </c>
    </row>
    <row r="15" spans="3:9" x14ac:dyDescent="0.2">
      <c r="C15" s="51">
        <f t="shared" ca="1" si="0"/>
        <v>3</v>
      </c>
      <c r="D15" s="50">
        <f t="shared" ca="1" si="1"/>
        <v>3</v>
      </c>
      <c r="E15" s="57">
        <f t="shared" ca="1" si="1"/>
        <v>3</v>
      </c>
      <c r="G15" s="56">
        <f t="shared" ca="1" si="2"/>
        <v>2.9699999999999998</v>
      </c>
      <c r="H15" s="8">
        <f t="shared" ca="1" si="3"/>
        <v>0</v>
      </c>
      <c r="I15" s="9">
        <f t="shared" ca="1" si="4"/>
        <v>0</v>
      </c>
    </row>
    <row r="16" spans="3:9" x14ac:dyDescent="0.2">
      <c r="C16" s="51">
        <f t="shared" ca="1" si="0"/>
        <v>5</v>
      </c>
      <c r="D16" s="50">
        <f t="shared" ca="1" si="1"/>
        <v>5</v>
      </c>
      <c r="E16" s="57">
        <f t="shared" ca="1" si="1"/>
        <v>5</v>
      </c>
      <c r="G16" s="56">
        <f t="shared" ca="1" si="2"/>
        <v>4.95</v>
      </c>
      <c r="H16" s="8">
        <f t="shared" ca="1" si="3"/>
        <v>0</v>
      </c>
      <c r="I16" s="9">
        <f t="shared" ca="1" si="4"/>
        <v>0</v>
      </c>
    </row>
    <row r="17" spans="3:9" x14ac:dyDescent="0.2">
      <c r="C17" s="51">
        <f t="shared" ca="1" si="0"/>
        <v>5</v>
      </c>
      <c r="D17" s="50">
        <f t="shared" ca="1" si="1"/>
        <v>5</v>
      </c>
      <c r="E17" s="57">
        <f t="shared" ca="1" si="1"/>
        <v>5</v>
      </c>
      <c r="G17" s="56">
        <f t="shared" ca="1" si="2"/>
        <v>4.95</v>
      </c>
      <c r="H17" s="8">
        <f t="shared" ca="1" si="3"/>
        <v>0</v>
      </c>
      <c r="I17" s="9">
        <f t="shared" ca="1" si="4"/>
        <v>0</v>
      </c>
    </row>
    <row r="18" spans="3:9" x14ac:dyDescent="0.2">
      <c r="C18" s="51">
        <f t="shared" ca="1" si="0"/>
        <v>4</v>
      </c>
      <c r="D18" s="50">
        <f t="shared" ca="1" si="1"/>
        <v>4</v>
      </c>
      <c r="E18" s="57">
        <f t="shared" ca="1" si="1"/>
        <v>4</v>
      </c>
      <c r="G18" s="56">
        <f t="shared" ca="1" si="2"/>
        <v>3.96</v>
      </c>
      <c r="H18" s="8">
        <f t="shared" ca="1" si="3"/>
        <v>0</v>
      </c>
      <c r="I18" s="9">
        <f t="shared" ca="1" si="4"/>
        <v>0</v>
      </c>
    </row>
    <row r="19" spans="3:9" x14ac:dyDescent="0.2">
      <c r="C19" s="51">
        <f t="shared" ca="1" si="0"/>
        <v>4</v>
      </c>
      <c r="D19" s="50">
        <f t="shared" ca="1" si="1"/>
        <v>4</v>
      </c>
      <c r="E19" s="57">
        <f t="shared" ca="1" si="1"/>
        <v>4</v>
      </c>
      <c r="G19" s="56">
        <f t="shared" ca="1" si="2"/>
        <v>3.96</v>
      </c>
      <c r="H19" s="8">
        <f t="shared" ca="1" si="3"/>
        <v>0</v>
      </c>
      <c r="I19" s="9">
        <f t="shared" ca="1" si="4"/>
        <v>0</v>
      </c>
    </row>
    <row r="20" spans="3:9" x14ac:dyDescent="0.2">
      <c r="C20" s="51">
        <f t="shared" ca="1" si="0"/>
        <v>2</v>
      </c>
      <c r="D20" s="50">
        <f t="shared" ca="1" si="1"/>
        <v>2</v>
      </c>
      <c r="E20" s="57">
        <f t="shared" ca="1" si="1"/>
        <v>2</v>
      </c>
      <c r="G20" s="56">
        <f t="shared" ca="1" si="2"/>
        <v>1.98</v>
      </c>
      <c r="H20" s="8">
        <f t="shared" ca="1" si="3"/>
        <v>0</v>
      </c>
      <c r="I20" s="9">
        <f t="shared" ca="1" si="4"/>
        <v>0</v>
      </c>
    </row>
    <row r="21" spans="3:9" x14ac:dyDescent="0.2">
      <c r="C21" s="51">
        <f t="shared" ca="1" si="0"/>
        <v>1</v>
      </c>
      <c r="D21" s="50">
        <f t="shared" ca="1" si="1"/>
        <v>1</v>
      </c>
      <c r="E21" s="57">
        <f t="shared" ca="1" si="1"/>
        <v>1</v>
      </c>
      <c r="G21" s="56">
        <f t="shared" ca="1" si="2"/>
        <v>0.99</v>
      </c>
      <c r="H21" s="8">
        <f t="shared" ca="1" si="3"/>
        <v>0</v>
      </c>
      <c r="I21" s="9">
        <f t="shared" ca="1" si="4"/>
        <v>0</v>
      </c>
    </row>
    <row r="22" spans="3:9" x14ac:dyDescent="0.2">
      <c r="C22" s="51">
        <f t="shared" ca="1" si="0"/>
        <v>3</v>
      </c>
      <c r="D22" s="50">
        <f t="shared" ca="1" si="1"/>
        <v>3</v>
      </c>
      <c r="E22" s="57">
        <f t="shared" ca="1" si="1"/>
        <v>3</v>
      </c>
      <c r="G22" s="56">
        <f t="shared" ca="1" si="2"/>
        <v>2.9699999999999998</v>
      </c>
      <c r="H22" s="8">
        <f t="shared" ca="1" si="3"/>
        <v>0</v>
      </c>
      <c r="I22" s="9">
        <f t="shared" ca="1" si="4"/>
        <v>0</v>
      </c>
    </row>
    <row r="23" spans="3:9" x14ac:dyDescent="0.2">
      <c r="C23" s="51">
        <f t="shared" ca="1" si="0"/>
        <v>2</v>
      </c>
      <c r="D23" s="50">
        <f t="shared" ca="1" si="1"/>
        <v>2</v>
      </c>
      <c r="E23" s="57">
        <f t="shared" ca="1" si="1"/>
        <v>2</v>
      </c>
      <c r="G23" s="56">
        <f t="shared" ca="1" si="2"/>
        <v>1.98</v>
      </c>
      <c r="H23" s="8">
        <f t="shared" ca="1" si="3"/>
        <v>0</v>
      </c>
      <c r="I23" s="9">
        <f t="shared" ca="1" si="4"/>
        <v>0</v>
      </c>
    </row>
    <row r="24" spans="3:9" x14ac:dyDescent="0.2">
      <c r="C24" s="51">
        <f t="shared" ca="1" si="0"/>
        <v>4</v>
      </c>
      <c r="D24" s="50">
        <f t="shared" ca="1" si="1"/>
        <v>4</v>
      </c>
      <c r="E24" s="57">
        <f t="shared" ca="1" si="1"/>
        <v>4</v>
      </c>
      <c r="G24" s="56">
        <f t="shared" ca="1" si="2"/>
        <v>3.96</v>
      </c>
      <c r="H24" s="55">
        <f t="shared" ca="1" si="3"/>
        <v>0</v>
      </c>
      <c r="I24" s="54">
        <f t="shared" ca="1" si="4"/>
        <v>0</v>
      </c>
    </row>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EC97B-6043-694F-8513-653C421F8AE2}">
  <sheetPr codeName="Sheet77">
    <tabColor rgb="FFC00000"/>
  </sheetPr>
  <dimension ref="A1:T27"/>
  <sheetViews>
    <sheetView workbookViewId="0">
      <selection activeCell="E8" sqref="E8"/>
    </sheetView>
  </sheetViews>
  <sheetFormatPr baseColWidth="10" defaultRowHeight="26" x14ac:dyDescent="0.3"/>
  <cols>
    <col min="1" max="1" width="10.83203125" style="44"/>
    <col min="2" max="2" width="15.83203125" style="44" bestFit="1" customWidth="1"/>
    <col min="3" max="3" width="10.5" style="44" bestFit="1" customWidth="1"/>
    <col min="4" max="5" width="7.33203125" style="44" bestFit="1" customWidth="1"/>
    <col min="6" max="6" width="9.83203125" style="44" bestFit="1" customWidth="1"/>
    <col min="7" max="7" width="12.83203125" style="44" bestFit="1" customWidth="1"/>
    <col min="8" max="8" width="8" style="44" bestFit="1" customWidth="1"/>
    <col min="9" max="9" width="7.83203125" style="44" bestFit="1" customWidth="1"/>
    <col min="10" max="10" width="13.83203125" style="44" bestFit="1" customWidth="1"/>
    <col min="11" max="11" width="13.6640625" style="44" customWidth="1"/>
    <col min="12" max="12" width="15.83203125" style="44" bestFit="1" customWidth="1"/>
    <col min="13" max="13" width="10.33203125" style="44" bestFit="1" customWidth="1"/>
    <col min="14" max="15" width="8.1640625" style="44" bestFit="1" customWidth="1"/>
    <col min="16" max="16" width="9.6640625" style="44" bestFit="1" customWidth="1"/>
    <col min="17" max="17" width="12.6640625" style="44" bestFit="1" customWidth="1"/>
    <col min="18" max="19" width="9.1640625" style="44" bestFit="1" customWidth="1"/>
    <col min="20" max="20" width="13.6640625" style="44" bestFit="1" customWidth="1"/>
    <col min="21" max="16384" width="10.83203125" style="44"/>
  </cols>
  <sheetData>
    <row r="1" spans="1:20" x14ac:dyDescent="0.3">
      <c r="A1" s="44" t="s">
        <v>147</v>
      </c>
    </row>
    <row r="3" spans="1:20" x14ac:dyDescent="0.3">
      <c r="C3" s="44" t="s">
        <v>134</v>
      </c>
      <c r="D3" s="44" t="s">
        <v>133</v>
      </c>
      <c r="E3" s="44" t="s">
        <v>132</v>
      </c>
      <c r="F3" s="44" t="s">
        <v>131</v>
      </c>
      <c r="G3" s="44" t="s">
        <v>130</v>
      </c>
      <c r="H3" s="44" t="s">
        <v>129</v>
      </c>
      <c r="I3" s="44" t="s">
        <v>128</v>
      </c>
      <c r="J3" s="44" t="s">
        <v>127</v>
      </c>
      <c r="M3" s="44" t="s">
        <v>134</v>
      </c>
      <c r="N3" s="44" t="s">
        <v>133</v>
      </c>
      <c r="O3" s="44" t="s">
        <v>132</v>
      </c>
      <c r="P3" s="44" t="s">
        <v>131</v>
      </c>
      <c r="Q3" s="44" t="s">
        <v>130</v>
      </c>
      <c r="R3" s="44" t="s">
        <v>129</v>
      </c>
      <c r="S3" s="44" t="s">
        <v>128</v>
      </c>
      <c r="T3" s="44" t="s">
        <v>127</v>
      </c>
    </row>
    <row r="4" spans="1:20" x14ac:dyDescent="0.3">
      <c r="B4" s="15" t="s">
        <v>139</v>
      </c>
      <c r="C4" s="32">
        <v>8.3830358839885815</v>
      </c>
      <c r="D4" s="32">
        <v>9.4549122846191409</v>
      </c>
      <c r="E4" s="32">
        <v>7.9904725452811967</v>
      </c>
      <c r="F4" s="32">
        <v>7.7703277820694137</v>
      </c>
      <c r="G4" s="32">
        <v>8.2040543775696442</v>
      </c>
      <c r="H4" s="32">
        <v>1.5592917761111025</v>
      </c>
      <c r="I4" s="32">
        <v>3.4559881155421022</v>
      </c>
      <c r="J4" s="32">
        <v>3.5439432666766981</v>
      </c>
      <c r="K4" s="47"/>
      <c r="L4" s="60" t="s">
        <v>139</v>
      </c>
      <c r="M4" s="44">
        <v>0.44</v>
      </c>
      <c r="N4" s="44">
        <v>0.43</v>
      </c>
      <c r="O4" s="44">
        <v>0.45</v>
      </c>
      <c r="P4" s="44">
        <v>0.41</v>
      </c>
      <c r="Q4" s="44">
        <v>0.42</v>
      </c>
      <c r="R4" s="44">
        <v>0.01</v>
      </c>
      <c r="S4" s="44">
        <v>0.02</v>
      </c>
      <c r="T4" s="44">
        <v>0.01</v>
      </c>
    </row>
    <row r="5" spans="1:20" x14ac:dyDescent="0.3">
      <c r="B5" s="15" t="s">
        <v>135</v>
      </c>
      <c r="C5" s="32">
        <v>9.6155900286805682</v>
      </c>
      <c r="D5" s="32">
        <v>1.7960754918718824</v>
      </c>
      <c r="E5" s="32">
        <v>9.5639526180169554</v>
      </c>
      <c r="F5" s="32">
        <v>7.2610802333371094</v>
      </c>
      <c r="G5" s="32">
        <v>0.80971436006217834</v>
      </c>
      <c r="H5" s="32">
        <v>1.6939758640662901</v>
      </c>
      <c r="I5" s="32">
        <v>9.7043699931936178E-2</v>
      </c>
      <c r="J5" s="32">
        <v>9.7421891000969065</v>
      </c>
      <c r="K5" s="47"/>
      <c r="L5" s="60" t="s">
        <v>135</v>
      </c>
      <c r="M5" s="44">
        <v>0.3</v>
      </c>
      <c r="N5" s="44">
        <v>0.01</v>
      </c>
      <c r="O5" s="44">
        <v>0.4</v>
      </c>
      <c r="P5" s="44">
        <v>0.4</v>
      </c>
      <c r="Q5" s="44">
        <v>0.01</v>
      </c>
      <c r="R5" s="44">
        <v>-0.11</v>
      </c>
      <c r="S5" s="44">
        <v>-0.21</v>
      </c>
      <c r="T5" s="44">
        <v>0.64</v>
      </c>
    </row>
    <row r="6" spans="1:20" x14ac:dyDescent="0.3">
      <c r="B6" s="15" t="s">
        <v>137</v>
      </c>
      <c r="C6" s="32">
        <v>2.1942233258793484</v>
      </c>
      <c r="D6" s="32">
        <v>8.9183954362339009</v>
      </c>
      <c r="E6" s="32">
        <v>7.73823626817145</v>
      </c>
      <c r="F6" s="32">
        <v>8.2683242546317075</v>
      </c>
      <c r="G6" s="32">
        <v>1.9696006956310628</v>
      </c>
      <c r="H6" s="32">
        <v>8.8390439914554779</v>
      </c>
      <c r="I6" s="32">
        <v>9.642816300900769</v>
      </c>
      <c r="J6" s="32">
        <v>9.5215297487882857</v>
      </c>
      <c r="K6" s="47"/>
      <c r="L6" s="60" t="s">
        <v>137</v>
      </c>
      <c r="M6" s="44">
        <v>0.01</v>
      </c>
      <c r="N6" s="44">
        <v>1</v>
      </c>
      <c r="O6" s="44">
        <v>1</v>
      </c>
      <c r="P6" s="44">
        <v>1</v>
      </c>
      <c r="Q6" s="44">
        <v>0.01</v>
      </c>
      <c r="R6" s="44">
        <v>1</v>
      </c>
      <c r="S6" s="44">
        <v>1</v>
      </c>
      <c r="T6" s="44">
        <v>1</v>
      </c>
    </row>
    <row r="7" spans="1:20" x14ac:dyDescent="0.3">
      <c r="B7" s="15" t="s">
        <v>135</v>
      </c>
      <c r="C7" s="32">
        <v>9.9143793427835512</v>
      </c>
      <c r="D7" s="32">
        <v>3.5545972187087851</v>
      </c>
      <c r="E7" s="32">
        <v>7.6889676697504123</v>
      </c>
      <c r="F7" s="32">
        <v>9.111571487481541</v>
      </c>
      <c r="G7" s="32">
        <v>3.163750294557107</v>
      </c>
      <c r="H7" s="32">
        <v>2.6187607795041652</v>
      </c>
      <c r="I7" s="32">
        <v>3.0428750387995125</v>
      </c>
      <c r="J7" s="32">
        <v>8.0662706623981038</v>
      </c>
      <c r="K7" s="47"/>
      <c r="L7" s="47"/>
      <c r="M7" s="47"/>
      <c r="N7" s="47"/>
      <c r="O7" s="47"/>
      <c r="P7" s="47"/>
      <c r="Q7" s="47"/>
      <c r="R7" s="47"/>
    </row>
    <row r="8" spans="1:20" x14ac:dyDescent="0.3">
      <c r="B8" s="15" t="s">
        <v>139</v>
      </c>
      <c r="C8" s="32">
        <v>8.1285220418221158</v>
      </c>
      <c r="D8" s="32">
        <v>9.7733235994570062</v>
      </c>
      <c r="E8" s="32">
        <v>7.5214279533111164</v>
      </c>
      <c r="F8" s="32">
        <v>9.5069399198799029</v>
      </c>
      <c r="G8" s="32">
        <v>8.4499841614825257</v>
      </c>
      <c r="H8" s="32">
        <v>0.35994856070150894</v>
      </c>
      <c r="I8" s="32">
        <v>1.9026668429663918</v>
      </c>
      <c r="J8" s="32">
        <v>1.1299367690691624</v>
      </c>
      <c r="K8" s="47"/>
      <c r="L8" s="47"/>
      <c r="M8" s="47"/>
      <c r="N8" s="47"/>
      <c r="O8" s="47"/>
      <c r="P8" s="47"/>
      <c r="Q8" s="47"/>
      <c r="R8" s="47"/>
    </row>
    <row r="9" spans="1:20" x14ac:dyDescent="0.3">
      <c r="B9" s="15" t="s">
        <v>135</v>
      </c>
      <c r="C9" s="32">
        <v>7.5424430619961962</v>
      </c>
      <c r="D9" s="32">
        <v>0.94788287939712523</v>
      </c>
      <c r="E9" s="32">
        <v>8.368299684255625</v>
      </c>
      <c r="F9" s="32">
        <v>9.3000642603242696</v>
      </c>
      <c r="G9" s="32">
        <v>2.755584687187127</v>
      </c>
      <c r="H9" s="32">
        <v>0.54197721302143753</v>
      </c>
      <c r="I9" s="32">
        <v>0.43782857199314362</v>
      </c>
      <c r="J9" s="32">
        <v>9.8642442165019286</v>
      </c>
      <c r="K9" s="47"/>
      <c r="L9" s="47"/>
      <c r="M9" s="47"/>
      <c r="N9" s="47"/>
      <c r="O9" s="47"/>
      <c r="P9" s="47"/>
      <c r="Q9" s="47"/>
      <c r="R9" s="47"/>
    </row>
    <row r="10" spans="1:20" x14ac:dyDescent="0.3">
      <c r="B10" s="15" t="s">
        <v>137</v>
      </c>
      <c r="C10" s="32">
        <v>1.7718111172569193</v>
      </c>
      <c r="D10" s="32">
        <v>7.3431955128827315</v>
      </c>
      <c r="E10" s="32">
        <v>7.9247321765696546</v>
      </c>
      <c r="F10" s="32">
        <v>8.7477144669364044</v>
      </c>
      <c r="G10" s="32">
        <v>1.6652346416815944</v>
      </c>
      <c r="H10" s="32">
        <v>9.258663590078001</v>
      </c>
      <c r="I10" s="32">
        <v>9.8824423855965158</v>
      </c>
      <c r="J10" s="32">
        <v>7.8913349673825319</v>
      </c>
      <c r="K10" s="47"/>
      <c r="L10" s="47"/>
      <c r="M10" s="47"/>
      <c r="N10" s="47"/>
      <c r="O10" s="47"/>
      <c r="P10" s="47"/>
      <c r="Q10" s="47"/>
      <c r="R10" s="47"/>
    </row>
    <row r="11" spans="1:20" x14ac:dyDescent="0.3">
      <c r="B11" s="15" t="s">
        <v>135</v>
      </c>
      <c r="C11" s="32">
        <v>7.5555798249028445</v>
      </c>
      <c r="D11" s="32">
        <v>3.1696577139281832</v>
      </c>
      <c r="E11" s="32">
        <v>8.9989805640385878</v>
      </c>
      <c r="F11" s="32">
        <v>7.969513544842985</v>
      </c>
      <c r="G11" s="32">
        <v>3.0368055482694238</v>
      </c>
      <c r="H11" s="32">
        <v>2.1589748386457419</v>
      </c>
      <c r="I11" s="32">
        <v>2.2223466976158686</v>
      </c>
      <c r="J11" s="32">
        <v>9.0078044596646123</v>
      </c>
      <c r="K11" s="47"/>
      <c r="L11" s="47"/>
      <c r="M11" s="47"/>
      <c r="N11" s="47"/>
      <c r="O11" s="47"/>
      <c r="P11" s="47"/>
      <c r="Q11" s="47"/>
      <c r="R11" s="47"/>
    </row>
    <row r="12" spans="1:20" x14ac:dyDescent="0.3">
      <c r="B12" s="15" t="s">
        <v>137</v>
      </c>
      <c r="C12" s="32">
        <v>3.7058239397834041</v>
      </c>
      <c r="D12" s="32">
        <v>7.9632890268409486</v>
      </c>
      <c r="E12" s="32">
        <v>8.4001636679380827</v>
      </c>
      <c r="F12" s="32">
        <v>9.1384346495091933</v>
      </c>
      <c r="G12" s="32">
        <v>2.0446723553787454</v>
      </c>
      <c r="H12" s="32">
        <v>9.2954178220537234</v>
      </c>
      <c r="I12" s="32">
        <v>9.5324206397042079</v>
      </c>
      <c r="J12" s="32">
        <v>7.5623159203789356</v>
      </c>
      <c r="K12" s="47"/>
      <c r="L12" s="47"/>
      <c r="M12" s="47"/>
      <c r="N12" s="47"/>
      <c r="O12" s="47"/>
      <c r="P12" s="47"/>
      <c r="Q12" s="47"/>
      <c r="R12" s="47"/>
    </row>
    <row r="13" spans="1:20" x14ac:dyDescent="0.3">
      <c r="B13" s="15" t="s">
        <v>135</v>
      </c>
      <c r="C13" s="32">
        <v>9.0599452193721852</v>
      </c>
      <c r="D13" s="32">
        <v>8.772631900141592E-2</v>
      </c>
      <c r="E13" s="32">
        <v>9.6495084391913188</v>
      </c>
      <c r="F13" s="32">
        <v>8.3025958296002464</v>
      </c>
      <c r="G13" s="32">
        <v>3.7980360979010057</v>
      </c>
      <c r="H13" s="32">
        <v>1.6875586195325711</v>
      </c>
      <c r="I13" s="32">
        <v>1.1630277152193362</v>
      </c>
      <c r="J13" s="32">
        <v>9.5301503406658874</v>
      </c>
      <c r="K13" s="47"/>
      <c r="L13" s="47"/>
      <c r="M13" s="47"/>
      <c r="N13" s="47"/>
      <c r="O13" s="47"/>
      <c r="P13" s="47"/>
      <c r="Q13" s="47"/>
      <c r="R13" s="47"/>
    </row>
    <row r="14" spans="1:20" x14ac:dyDescent="0.3">
      <c r="B14" s="15" t="s">
        <v>135</v>
      </c>
      <c r="C14" s="32">
        <v>7.179188523090505</v>
      </c>
      <c r="D14" s="32">
        <v>3.1187127617381725</v>
      </c>
      <c r="E14" s="32">
        <v>8.7800873440943672</v>
      </c>
      <c r="F14" s="32">
        <v>9.6732296618491738</v>
      </c>
      <c r="G14" s="32">
        <v>1.8974973729594891</v>
      </c>
      <c r="H14" s="32">
        <v>2.6354871228391432</v>
      </c>
      <c r="I14" s="32">
        <v>0.40291506914261177</v>
      </c>
      <c r="J14" s="32">
        <v>9.6684701383460112</v>
      </c>
      <c r="K14" s="47"/>
      <c r="L14" s="47"/>
      <c r="M14" s="47"/>
      <c r="N14" s="47"/>
      <c r="O14" s="47"/>
      <c r="P14" s="47"/>
      <c r="Q14" s="47"/>
      <c r="R14" s="47"/>
    </row>
    <row r="15" spans="1:20" x14ac:dyDescent="0.3">
      <c r="B15" s="15" t="s">
        <v>139</v>
      </c>
      <c r="C15" s="32">
        <v>7.3641537773670471</v>
      </c>
      <c r="D15" s="32">
        <v>9.0311082781393477</v>
      </c>
      <c r="E15" s="32">
        <v>8.9578093982371847</v>
      </c>
      <c r="F15" s="32">
        <v>9.6997369638997348</v>
      </c>
      <c r="G15" s="32">
        <v>8.747485732284435</v>
      </c>
      <c r="H15" s="32">
        <v>2.1446014265262674</v>
      </c>
      <c r="I15" s="32">
        <v>3.9042809837607049</v>
      </c>
      <c r="J15" s="32">
        <v>2.7510282694600585</v>
      </c>
      <c r="K15" s="47"/>
      <c r="L15" s="47"/>
      <c r="M15" s="47"/>
      <c r="N15" s="47"/>
      <c r="O15" s="47"/>
      <c r="P15" s="47"/>
      <c r="Q15" s="47"/>
      <c r="R15" s="47"/>
    </row>
    <row r="16" spans="1:20" x14ac:dyDescent="0.3">
      <c r="B16" s="15" t="s">
        <v>137</v>
      </c>
      <c r="C16" s="32">
        <v>1.6995180776384395</v>
      </c>
      <c r="D16" s="32">
        <v>8.3911339886788614</v>
      </c>
      <c r="E16" s="32">
        <v>9.2493943825508751</v>
      </c>
      <c r="F16" s="32">
        <v>7.2954042134389727</v>
      </c>
      <c r="G16" s="32">
        <v>0.89520256510558793</v>
      </c>
      <c r="H16" s="32">
        <v>9.3856463102615297</v>
      </c>
      <c r="I16" s="32">
        <v>8.0973997540028524</v>
      </c>
      <c r="J16" s="32">
        <v>7.4028696961109155</v>
      </c>
      <c r="K16" s="47"/>
      <c r="L16" s="47"/>
      <c r="M16" s="47"/>
      <c r="N16" s="47"/>
      <c r="O16" s="47"/>
      <c r="P16" s="47"/>
      <c r="Q16" s="47"/>
      <c r="R16" s="47"/>
    </row>
    <row r="17" spans="2:18" x14ac:dyDescent="0.3">
      <c r="B17" s="15" t="s">
        <v>137</v>
      </c>
      <c r="C17" s="32">
        <v>2.6514857056768157</v>
      </c>
      <c r="D17" s="32">
        <v>9.5752152034001128</v>
      </c>
      <c r="E17" s="32">
        <v>8.1608317352358011</v>
      </c>
      <c r="F17" s="32">
        <v>8.4887864157349746</v>
      </c>
      <c r="G17" s="32">
        <v>2.5977764000618269</v>
      </c>
      <c r="H17" s="32">
        <v>7.0070896682909618</v>
      </c>
      <c r="I17" s="32">
        <v>8.8166445524226358</v>
      </c>
      <c r="J17" s="32">
        <v>8.9929158422858784</v>
      </c>
      <c r="K17" s="47"/>
      <c r="L17" s="47"/>
      <c r="M17" s="47"/>
      <c r="N17" s="47"/>
      <c r="O17" s="47"/>
      <c r="P17" s="47"/>
      <c r="Q17" s="47"/>
      <c r="R17" s="47"/>
    </row>
    <row r="18" spans="2:18" x14ac:dyDescent="0.3">
      <c r="B18" s="15" t="s">
        <v>139</v>
      </c>
      <c r="C18" s="32">
        <v>7.4061269602946931</v>
      </c>
      <c r="D18" s="32">
        <v>8.523800770350956</v>
      </c>
      <c r="E18" s="32">
        <v>8.6676781623768058</v>
      </c>
      <c r="F18" s="32">
        <v>7.8368335283808133</v>
      </c>
      <c r="G18" s="32">
        <v>9.9584137559025621</v>
      </c>
      <c r="H18" s="32">
        <v>2.5368405911727847</v>
      </c>
      <c r="I18" s="32">
        <v>1.0448706331487054</v>
      </c>
      <c r="J18" s="32">
        <v>3.4220192283177568</v>
      </c>
      <c r="K18" s="47"/>
      <c r="L18" s="47"/>
      <c r="M18" s="47"/>
      <c r="N18" s="47"/>
      <c r="O18" s="47"/>
      <c r="P18" s="47"/>
      <c r="Q18" s="47"/>
      <c r="R18" s="47"/>
    </row>
    <row r="19" spans="2:18" x14ac:dyDescent="0.3">
      <c r="B19" s="15" t="s">
        <v>137</v>
      </c>
      <c r="C19" s="32">
        <v>0.30882664127743498</v>
      </c>
      <c r="D19" s="32">
        <v>9.1182257726070794</v>
      </c>
      <c r="E19" s="32">
        <v>8.0140777885987369</v>
      </c>
      <c r="F19" s="32">
        <v>8.4101955221332769</v>
      </c>
      <c r="G19" s="32">
        <v>1.6049423986086859</v>
      </c>
      <c r="H19" s="32">
        <v>7.1654353766429359</v>
      </c>
      <c r="I19" s="32">
        <v>7.0408098762794138</v>
      </c>
      <c r="J19" s="32">
        <v>7.28151545860515</v>
      </c>
      <c r="K19" s="47"/>
      <c r="L19" s="47"/>
      <c r="M19" s="47"/>
      <c r="N19" s="47"/>
      <c r="O19" s="47"/>
      <c r="P19" s="47"/>
      <c r="Q19" s="47"/>
      <c r="R19" s="47"/>
    </row>
    <row r="20" spans="2:18" x14ac:dyDescent="0.3">
      <c r="B20" s="15" t="s">
        <v>135</v>
      </c>
      <c r="C20" s="32">
        <v>7.5512321546014727</v>
      </c>
      <c r="D20" s="32">
        <v>2.8729878528944135</v>
      </c>
      <c r="E20" s="32">
        <v>7.5651188544811063</v>
      </c>
      <c r="F20" s="32">
        <v>7.7666265788907918</v>
      </c>
      <c r="G20" s="32">
        <v>0.31136992303303712</v>
      </c>
      <c r="H20" s="32">
        <v>8.3635300924818079E-2</v>
      </c>
      <c r="I20" s="32">
        <v>3.1480381217234115</v>
      </c>
      <c r="J20" s="32">
        <v>9.6417051620523608</v>
      </c>
      <c r="K20" s="47"/>
      <c r="L20" s="47"/>
      <c r="M20" s="47"/>
      <c r="N20" s="47"/>
      <c r="O20" s="47"/>
      <c r="P20" s="47"/>
      <c r="Q20" s="47"/>
      <c r="R20" s="47"/>
    </row>
    <row r="21" spans="2:18" x14ac:dyDescent="0.3">
      <c r="B21" s="15" t="s">
        <v>135</v>
      </c>
      <c r="C21" s="32">
        <v>7.2566542520951671</v>
      </c>
      <c r="D21" s="32">
        <v>3.7418812931370522</v>
      </c>
      <c r="E21" s="32">
        <v>8.4883664343264673</v>
      </c>
      <c r="F21" s="32">
        <v>9.3188663477703191</v>
      </c>
      <c r="G21" s="32">
        <v>3.8813037468867635</v>
      </c>
      <c r="H21" s="32">
        <v>2.163563531719555</v>
      </c>
      <c r="I21" s="32">
        <v>3.1601653152397144</v>
      </c>
      <c r="J21" s="32">
        <v>9.0687057202135755</v>
      </c>
      <c r="K21" s="47"/>
      <c r="L21" s="47"/>
      <c r="M21" s="47"/>
      <c r="N21" s="47"/>
      <c r="O21" s="47"/>
      <c r="P21" s="47"/>
      <c r="Q21" s="47"/>
      <c r="R21" s="47"/>
    </row>
    <row r="22" spans="2:18" x14ac:dyDescent="0.3">
      <c r="B22" s="15" t="s">
        <v>137</v>
      </c>
      <c r="C22" s="32">
        <v>1.1714130855975782</v>
      </c>
      <c r="D22" s="32">
        <v>7.3762558215199325</v>
      </c>
      <c r="E22" s="32">
        <v>8.3339708154616883</v>
      </c>
      <c r="F22" s="32">
        <v>8.437109801303988</v>
      </c>
      <c r="G22" s="32">
        <v>3.4995369008519064</v>
      </c>
      <c r="H22" s="32">
        <v>9.1317266599537863</v>
      </c>
      <c r="I22" s="32">
        <v>9.4415684601769971</v>
      </c>
      <c r="J22" s="32">
        <v>8.5410837369429924</v>
      </c>
      <c r="K22" s="47"/>
      <c r="L22" s="47"/>
      <c r="M22" s="47"/>
      <c r="N22" s="47"/>
      <c r="O22" s="47"/>
      <c r="P22" s="47"/>
      <c r="Q22" s="47"/>
      <c r="R22" s="47"/>
    </row>
    <row r="23" spans="2:18" x14ac:dyDescent="0.3">
      <c r="B23" s="15" t="s">
        <v>135</v>
      </c>
      <c r="C23" s="32">
        <v>9.4056140264459813</v>
      </c>
      <c r="D23" s="32">
        <v>2.5918487756174731</v>
      </c>
      <c r="E23" s="32">
        <v>7.2315224459411489</v>
      </c>
      <c r="F23" s="32">
        <v>9.3724381040078377</v>
      </c>
      <c r="G23" s="32">
        <v>3.9626993887393258</v>
      </c>
      <c r="H23" s="32">
        <v>0.15036210720714216</v>
      </c>
      <c r="I23" s="32">
        <v>1.2605288433505217</v>
      </c>
      <c r="J23" s="32">
        <v>7.6882005690349224</v>
      </c>
      <c r="K23" s="47"/>
      <c r="L23" s="47"/>
      <c r="M23" s="47"/>
      <c r="N23" s="47"/>
      <c r="O23" s="47"/>
      <c r="P23" s="47"/>
      <c r="Q23" s="47"/>
      <c r="R23" s="47"/>
    </row>
    <row r="24" spans="2:18" x14ac:dyDescent="0.3">
      <c r="B24" s="15" t="s">
        <v>135</v>
      </c>
      <c r="C24" s="32">
        <v>7.1891996750154865</v>
      </c>
      <c r="D24" s="32">
        <v>0.36262515116013194</v>
      </c>
      <c r="E24" s="32">
        <v>7.1422119999396569</v>
      </c>
      <c r="F24" s="32">
        <v>7.643731721082478</v>
      </c>
      <c r="G24" s="32">
        <v>2.5412411058806867</v>
      </c>
      <c r="H24" s="32">
        <v>3.0926968175265936</v>
      </c>
      <c r="I24" s="32">
        <v>1.4472444649994411</v>
      </c>
      <c r="J24" s="32">
        <v>9.5754126160592445</v>
      </c>
      <c r="K24" s="47"/>
      <c r="L24" s="47"/>
      <c r="M24" s="47"/>
      <c r="N24" s="47"/>
      <c r="O24" s="47"/>
      <c r="P24" s="47"/>
      <c r="Q24" s="47"/>
      <c r="R24" s="47"/>
    </row>
    <row r="25" spans="2:18" x14ac:dyDescent="0.3">
      <c r="B25" s="15" t="s">
        <v>139</v>
      </c>
      <c r="C25" s="32">
        <v>7.665873682129436</v>
      </c>
      <c r="D25" s="32">
        <v>8.3556834242560285</v>
      </c>
      <c r="E25" s="32">
        <v>7.9585302582038278</v>
      </c>
      <c r="F25" s="32">
        <v>7.3425082423930688</v>
      </c>
      <c r="G25" s="32">
        <v>8.358891927797135</v>
      </c>
      <c r="H25" s="32">
        <v>2.5760006720134476</v>
      </c>
      <c r="I25" s="32">
        <v>1.6365741631903745</v>
      </c>
      <c r="J25" s="32">
        <v>1.4811107770245422</v>
      </c>
      <c r="K25" s="47"/>
      <c r="L25" s="47"/>
      <c r="M25" s="47"/>
      <c r="N25" s="47"/>
      <c r="O25" s="47"/>
      <c r="P25" s="47"/>
      <c r="Q25" s="47"/>
      <c r="R25" s="47"/>
    </row>
    <row r="26" spans="2:18" x14ac:dyDescent="0.3">
      <c r="B26" s="15" t="s">
        <v>137</v>
      </c>
      <c r="C26" s="32">
        <v>1.3984516223069039</v>
      </c>
      <c r="D26" s="32">
        <v>8.5736414898296225</v>
      </c>
      <c r="E26" s="32">
        <v>8.6206850373658384</v>
      </c>
      <c r="F26" s="32">
        <v>8.960533002021343</v>
      </c>
      <c r="G26" s="32">
        <v>2.1153897911914119</v>
      </c>
      <c r="H26" s="32">
        <v>7.5663140458935132</v>
      </c>
      <c r="I26" s="32">
        <v>9.2857837021620444</v>
      </c>
      <c r="J26" s="32">
        <v>9.3145876292111893</v>
      </c>
      <c r="K26" s="47"/>
      <c r="L26" s="47"/>
      <c r="M26" s="47"/>
      <c r="N26" s="47"/>
      <c r="O26" s="47"/>
      <c r="P26" s="47"/>
      <c r="Q26" s="47"/>
      <c r="R26" s="47"/>
    </row>
    <row r="27" spans="2:18" x14ac:dyDescent="0.3">
      <c r="B27" s="15" t="s">
        <v>137</v>
      </c>
      <c r="C27" s="32">
        <v>1.6113208235859706</v>
      </c>
      <c r="D27" s="32">
        <v>9.4003297828057146</v>
      </c>
      <c r="E27" s="32">
        <v>7.658626696454844</v>
      </c>
      <c r="F27" s="32">
        <v>8.7169933721635182</v>
      </c>
      <c r="G27" s="32">
        <v>1.8821113614122034</v>
      </c>
      <c r="H27" s="32">
        <v>9.5347022508583557</v>
      </c>
      <c r="I27" s="32">
        <v>8.5874468142672402</v>
      </c>
      <c r="J27" s="32">
        <v>9.602134456695655</v>
      </c>
      <c r="K27" s="47"/>
      <c r="L27" s="47"/>
      <c r="M27" s="47"/>
      <c r="N27" s="47"/>
      <c r="O27" s="47"/>
      <c r="P27" s="47"/>
      <c r="Q27" s="47"/>
      <c r="R27" s="47"/>
    </row>
  </sheetData>
  <dataConsolidate/>
  <conditionalFormatting sqref="C4:J27">
    <cfRule type="colorScale" priority="1">
      <colorScale>
        <cfvo type="min"/>
        <cfvo type="percentile" val="50"/>
        <cfvo type="max"/>
        <color rgb="FFF8696B"/>
        <color rgb="FFFCFCFF"/>
        <color rgb="FF63BE7B"/>
      </colorScale>
    </cfRule>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19DC55-5330-3540-B6AE-5196B3E0F45E}">
  <sheetPr codeName="Sheet78">
    <tabColor rgb="FFC00000"/>
  </sheetPr>
  <dimension ref="B2:B10"/>
  <sheetViews>
    <sheetView workbookViewId="0"/>
  </sheetViews>
  <sheetFormatPr baseColWidth="10" defaultRowHeight="26" x14ac:dyDescent="0.3"/>
  <cols>
    <col min="1" max="16384" width="10.83203125" style="1"/>
  </cols>
  <sheetData>
    <row r="2" spans="2:2" x14ac:dyDescent="0.3">
      <c r="B2" s="1" t="s">
        <v>152</v>
      </c>
    </row>
    <row r="4" spans="2:2" x14ac:dyDescent="0.3">
      <c r="B4" s="1" t="s">
        <v>151</v>
      </c>
    </row>
    <row r="6" spans="2:2" x14ac:dyDescent="0.3">
      <c r="B6" s="1" t="s">
        <v>150</v>
      </c>
    </row>
    <row r="8" spans="2:2" x14ac:dyDescent="0.3">
      <c r="B8" s="1" t="s">
        <v>149</v>
      </c>
    </row>
    <row r="10" spans="2:2" x14ac:dyDescent="0.3">
      <c r="B10" s="1" t="s">
        <v>148</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FBE21F-0FB6-E146-96C5-53B8FF58D0F9}">
  <sheetPr codeName="Sheet79">
    <tabColor rgb="FFC00000"/>
  </sheetPr>
  <dimension ref="A1"/>
  <sheetViews>
    <sheetView workbookViewId="0"/>
  </sheetViews>
  <sheetFormatPr baseColWidth="10" defaultRowHeight="26" x14ac:dyDescent="0.3"/>
  <cols>
    <col min="1" max="16384" width="10.83203125" style="1"/>
  </cols>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611C84-1CC7-7F44-A6F8-5A62A92902B5}">
  <sheetPr codeName="Sheet80">
    <tabColor rgb="FFC00000"/>
  </sheetPr>
  <dimension ref="B2:B3"/>
  <sheetViews>
    <sheetView workbookViewId="0"/>
  </sheetViews>
  <sheetFormatPr baseColWidth="10" defaultRowHeight="26" x14ac:dyDescent="0.3"/>
  <cols>
    <col min="1" max="16384" width="10.83203125" style="1"/>
  </cols>
  <sheetData>
    <row r="2" spans="2:2" x14ac:dyDescent="0.3">
      <c r="B2" s="1" t="s">
        <v>154</v>
      </c>
    </row>
    <row r="3" spans="2:2" x14ac:dyDescent="0.3">
      <c r="B3" s="3" t="s">
        <v>153</v>
      </c>
    </row>
  </sheetData>
  <hyperlinks>
    <hyperlink ref="B3" r:id="rId1" xr:uid="{4DC8AD5F-B2C3-4542-A72E-D95067735FD3}"/>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96DF6-89CA-4042-93FB-4ABE0579A546}">
  <sheetPr>
    <tabColor rgb="FFFF0000"/>
  </sheetPr>
  <dimension ref="A1:A2"/>
  <sheetViews>
    <sheetView workbookViewId="0"/>
  </sheetViews>
  <sheetFormatPr baseColWidth="10" defaultRowHeight="26" x14ac:dyDescent="0.3"/>
  <cols>
    <col min="1" max="16384" width="10.83203125" style="1"/>
  </cols>
  <sheetData>
    <row r="1" spans="1:1" x14ac:dyDescent="0.3">
      <c r="A1" s="3" t="s">
        <v>5481</v>
      </c>
    </row>
    <row r="2" spans="1:1" x14ac:dyDescent="0.3">
      <c r="A2" s="3" t="s">
        <v>5482</v>
      </c>
    </row>
  </sheetData>
  <hyperlinks>
    <hyperlink ref="A1" r:id="rId1" xr:uid="{9B092F7C-032E-F845-9E94-FCB5181788CE}"/>
    <hyperlink ref="A2" r:id="rId2" xr:uid="{0A5781E7-B631-404D-BFE5-DBB948DA4DE7}"/>
  </hyperlinks>
  <pageMargins left="0.7" right="0.7" top="0.75" bottom="0.75" header="0.3" footer="0.3"/>
  <drawing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B6C057-79E3-4A4F-9552-F0D314F0B4A0}">
  <sheetPr codeName="Sheet40">
    <tabColor rgb="FF002060"/>
  </sheetPr>
  <dimension ref="A1:A6"/>
  <sheetViews>
    <sheetView workbookViewId="0"/>
  </sheetViews>
  <sheetFormatPr baseColWidth="10" defaultRowHeight="21" x14ac:dyDescent="0.25"/>
  <cols>
    <col min="1" max="2" width="10.83203125" style="2"/>
    <col min="3" max="3" width="15.6640625" style="2" bestFit="1" customWidth="1"/>
    <col min="4" max="4" width="12.1640625" style="2" bestFit="1" customWidth="1"/>
    <col min="5" max="16384" width="10.83203125" style="2"/>
  </cols>
  <sheetData>
    <row r="1" spans="1:1" ht="26" x14ac:dyDescent="0.3">
      <c r="A1" s="1" t="s">
        <v>5467</v>
      </c>
    </row>
    <row r="2" spans="1:1" ht="26" x14ac:dyDescent="0.3">
      <c r="A2" s="1" t="s">
        <v>5468</v>
      </c>
    </row>
    <row r="3" spans="1:1" ht="26" x14ac:dyDescent="0.3">
      <c r="A3" s="1" t="s">
        <v>5469</v>
      </c>
    </row>
    <row r="4" spans="1:1" ht="26" x14ac:dyDescent="0.3">
      <c r="A4" s="1" t="s">
        <v>5471</v>
      </c>
    </row>
    <row r="5" spans="1:1" ht="26" x14ac:dyDescent="0.3">
      <c r="A5" s="1"/>
    </row>
    <row r="6" spans="1:1" ht="26" x14ac:dyDescent="0.3">
      <c r="A6" s="1"/>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3C37D-358C-DD47-AE38-4256DBA467C7}">
  <sheetPr>
    <tabColor rgb="FFFF0000"/>
  </sheetPr>
  <dimension ref="A1:P42"/>
  <sheetViews>
    <sheetView zoomScale="75" zoomScaleNormal="75" zoomScalePageLayoutView="75" workbookViewId="0"/>
  </sheetViews>
  <sheetFormatPr baseColWidth="10" defaultColWidth="10.6640625" defaultRowHeight="19" x14ac:dyDescent="0.25"/>
  <cols>
    <col min="1" max="1" width="10.6640625" style="80"/>
    <col min="2" max="2" width="14.6640625" style="80" bestFit="1" customWidth="1"/>
    <col min="3" max="4" width="3.6640625" style="80" bestFit="1" customWidth="1"/>
    <col min="5" max="5" width="5.5" style="80" bestFit="1" customWidth="1"/>
    <col min="6" max="6" width="12.1640625" style="80" bestFit="1" customWidth="1"/>
    <col min="7" max="7" width="12.1640625" style="81" customWidth="1"/>
    <col min="8" max="8" width="14.83203125" style="80" customWidth="1"/>
    <col min="9" max="9" width="13.33203125" style="80" bestFit="1" customWidth="1"/>
    <col min="10" max="10" width="13.83203125" style="80" bestFit="1" customWidth="1"/>
    <col min="11" max="11" width="10.6640625" style="80"/>
    <col min="12" max="12" width="15.6640625" style="80" bestFit="1" customWidth="1"/>
    <col min="13" max="16384" width="10.6640625" style="80"/>
  </cols>
  <sheetData>
    <row r="1" spans="1:16" x14ac:dyDescent="0.25">
      <c r="A1" s="3" t="s">
        <v>5467</v>
      </c>
      <c r="I1" s="82"/>
    </row>
    <row r="2" spans="1:16" x14ac:dyDescent="0.25">
      <c r="B2" s="83" t="s">
        <v>5451</v>
      </c>
      <c r="C2" s="83" t="s">
        <v>4</v>
      </c>
      <c r="D2" s="83" t="s">
        <v>1</v>
      </c>
      <c r="E2" s="83" t="s">
        <v>5452</v>
      </c>
      <c r="F2" s="83" t="s">
        <v>5453</v>
      </c>
      <c r="G2" s="84"/>
      <c r="I2" s="83"/>
      <c r="J2" s="83" t="s">
        <v>5454</v>
      </c>
      <c r="K2" s="83" t="s">
        <v>5455</v>
      </c>
    </row>
    <row r="3" spans="1:16" x14ac:dyDescent="0.25">
      <c r="B3" s="83">
        <v>1</v>
      </c>
      <c r="C3" s="83">
        <v>4</v>
      </c>
      <c r="D3" s="83">
        <v>2</v>
      </c>
      <c r="E3" s="83">
        <v>1</v>
      </c>
      <c r="F3" s="80">
        <f t="array" ref="F3:F42">MMULT(C3:D42,TRANSPOSE(J3:K3))</f>
        <v>0.43999999999999995</v>
      </c>
      <c r="G3" s="81">
        <v>1</v>
      </c>
      <c r="I3" s="83"/>
      <c r="J3" s="85">
        <f>(J4-50)/100</f>
        <v>0.35</v>
      </c>
      <c r="K3" s="85">
        <f>(K4-50)/100</f>
        <v>-0.48</v>
      </c>
    </row>
    <row r="4" spans="1:16" x14ac:dyDescent="0.25">
      <c r="B4" s="83">
        <v>2</v>
      </c>
      <c r="C4" s="83">
        <v>2</v>
      </c>
      <c r="D4" s="83">
        <v>4</v>
      </c>
      <c r="E4" s="83">
        <v>1</v>
      </c>
      <c r="F4" s="80">
        <v>-1.22</v>
      </c>
      <c r="G4" s="81">
        <v>1</v>
      </c>
      <c r="J4" s="81">
        <v>85</v>
      </c>
      <c r="K4" s="81">
        <v>2</v>
      </c>
    </row>
    <row r="5" spans="1:16" x14ac:dyDescent="0.25">
      <c r="B5" s="83">
        <v>3</v>
      </c>
      <c r="C5" s="83">
        <v>2</v>
      </c>
      <c r="D5" s="83">
        <v>3</v>
      </c>
      <c r="E5" s="83">
        <v>1</v>
      </c>
      <c r="F5" s="80">
        <v>-0.74</v>
      </c>
      <c r="G5" s="81">
        <v>1</v>
      </c>
      <c r="J5" s="83"/>
      <c r="K5" s="83"/>
    </row>
    <row r="6" spans="1:16" x14ac:dyDescent="0.25">
      <c r="B6" s="83">
        <v>4</v>
      </c>
      <c r="C6" s="83">
        <v>3</v>
      </c>
      <c r="D6" s="83">
        <v>6</v>
      </c>
      <c r="E6" s="83">
        <v>1</v>
      </c>
      <c r="F6" s="80">
        <v>-1.83</v>
      </c>
      <c r="G6" s="81">
        <v>1</v>
      </c>
      <c r="J6" s="83"/>
      <c r="K6" s="83"/>
    </row>
    <row r="7" spans="1:16" x14ac:dyDescent="0.25">
      <c r="B7" s="83">
        <v>5</v>
      </c>
      <c r="C7" s="83">
        <v>4</v>
      </c>
      <c r="D7" s="83">
        <v>4</v>
      </c>
      <c r="E7" s="83">
        <v>1</v>
      </c>
      <c r="F7" s="80">
        <v>-0.52</v>
      </c>
      <c r="G7" s="81">
        <v>1</v>
      </c>
      <c r="I7" s="83"/>
    </row>
    <row r="8" spans="1:16" x14ac:dyDescent="0.25">
      <c r="B8" s="83">
        <v>6</v>
      </c>
      <c r="C8" s="83">
        <v>7</v>
      </c>
      <c r="D8" s="83">
        <v>7</v>
      </c>
      <c r="E8" s="83">
        <v>1</v>
      </c>
      <c r="F8" s="80">
        <v>-0.91000000000000014</v>
      </c>
      <c r="G8" s="81">
        <v>1</v>
      </c>
      <c r="I8" s="83"/>
      <c r="J8" s="83"/>
      <c r="K8" s="83"/>
    </row>
    <row r="9" spans="1:16" x14ac:dyDescent="0.25">
      <c r="B9" s="83">
        <v>7</v>
      </c>
      <c r="C9" s="83">
        <v>6</v>
      </c>
      <c r="D9" s="83">
        <v>7</v>
      </c>
      <c r="E9" s="83">
        <v>1</v>
      </c>
      <c r="F9" s="80">
        <v>-1.2600000000000002</v>
      </c>
      <c r="G9" s="81">
        <v>1</v>
      </c>
      <c r="I9" s="83"/>
      <c r="J9" s="83"/>
      <c r="K9" s="83"/>
    </row>
    <row r="10" spans="1:16" x14ac:dyDescent="0.25">
      <c r="B10" s="83">
        <v>8</v>
      </c>
      <c r="C10" s="83">
        <v>7</v>
      </c>
      <c r="D10" s="83">
        <v>5</v>
      </c>
      <c r="E10" s="83">
        <v>1</v>
      </c>
      <c r="F10" s="80">
        <v>4.9999999999999822E-2</v>
      </c>
      <c r="G10" s="81">
        <v>1</v>
      </c>
      <c r="I10" s="83"/>
    </row>
    <row r="11" spans="1:16" x14ac:dyDescent="0.25">
      <c r="B11" s="83">
        <v>9</v>
      </c>
      <c r="C11" s="83">
        <v>3</v>
      </c>
      <c r="D11" s="83">
        <v>7</v>
      </c>
      <c r="E11" s="83">
        <v>1</v>
      </c>
      <c r="F11" s="80">
        <v>-2.31</v>
      </c>
      <c r="G11" s="81">
        <v>1</v>
      </c>
    </row>
    <row r="12" spans="1:16" x14ac:dyDescent="0.25">
      <c r="B12" s="83">
        <v>10</v>
      </c>
      <c r="C12" s="83">
        <v>3</v>
      </c>
      <c r="D12" s="83">
        <v>3</v>
      </c>
      <c r="E12" s="83">
        <v>1</v>
      </c>
      <c r="F12" s="80">
        <v>-0.39000000000000012</v>
      </c>
      <c r="G12" s="81">
        <v>1</v>
      </c>
      <c r="N12" s="86" t="s">
        <v>5456</v>
      </c>
      <c r="O12" s="87" t="s">
        <v>5457</v>
      </c>
      <c r="P12" s="88" t="s">
        <v>5458</v>
      </c>
    </row>
    <row r="13" spans="1:16" x14ac:dyDescent="0.25">
      <c r="B13" s="83">
        <v>11</v>
      </c>
      <c r="C13" s="83">
        <v>4</v>
      </c>
      <c r="D13" s="83">
        <v>2</v>
      </c>
      <c r="E13" s="83">
        <v>1</v>
      </c>
      <c r="F13" s="80">
        <v>0.43999999999999995</v>
      </c>
      <c r="G13" s="81">
        <v>1</v>
      </c>
      <c r="N13" s="89">
        <v>10</v>
      </c>
      <c r="O13" s="90">
        <f>J3*N13</f>
        <v>3.5</v>
      </c>
      <c r="P13" s="91">
        <f>K3*N13</f>
        <v>-4.8</v>
      </c>
    </row>
    <row r="14" spans="1:16" x14ac:dyDescent="0.25">
      <c r="B14" s="83">
        <v>12</v>
      </c>
      <c r="C14" s="83">
        <v>2</v>
      </c>
      <c r="D14" s="83">
        <v>4</v>
      </c>
      <c r="E14" s="83">
        <v>1</v>
      </c>
      <c r="F14" s="80">
        <v>-1.22</v>
      </c>
      <c r="G14" s="81">
        <v>1</v>
      </c>
      <c r="N14" s="92"/>
      <c r="O14" s="93">
        <v>0</v>
      </c>
      <c r="P14" s="94">
        <v>0</v>
      </c>
    </row>
    <row r="15" spans="1:16" x14ac:dyDescent="0.25">
      <c r="B15" s="83">
        <v>13</v>
      </c>
      <c r="C15" s="83">
        <v>2</v>
      </c>
      <c r="D15" s="83">
        <v>3</v>
      </c>
      <c r="E15" s="83">
        <v>1</v>
      </c>
      <c r="F15" s="80">
        <v>-0.74</v>
      </c>
      <c r="G15" s="81">
        <v>1</v>
      </c>
    </row>
    <row r="16" spans="1:16" x14ac:dyDescent="0.25">
      <c r="B16" s="83">
        <v>14</v>
      </c>
      <c r="C16" s="83">
        <v>3</v>
      </c>
      <c r="D16" s="83">
        <v>6</v>
      </c>
      <c r="E16" s="83">
        <v>1</v>
      </c>
      <c r="F16" s="80">
        <v>-1.83</v>
      </c>
      <c r="G16" s="81">
        <v>1</v>
      </c>
    </row>
    <row r="17" spans="2:7" x14ac:dyDescent="0.25">
      <c r="B17" s="83">
        <v>15</v>
      </c>
      <c r="C17" s="83">
        <v>4</v>
      </c>
      <c r="D17" s="83">
        <v>4</v>
      </c>
      <c r="E17" s="83">
        <v>1</v>
      </c>
      <c r="F17" s="80">
        <v>-0.52</v>
      </c>
      <c r="G17" s="81">
        <v>1</v>
      </c>
    </row>
    <row r="18" spans="2:7" x14ac:dyDescent="0.25">
      <c r="B18" s="83">
        <v>16</v>
      </c>
      <c r="C18" s="83">
        <v>7</v>
      </c>
      <c r="D18" s="83">
        <v>4</v>
      </c>
      <c r="E18" s="83">
        <v>1</v>
      </c>
      <c r="F18" s="80">
        <v>0.5299999999999998</v>
      </c>
      <c r="G18" s="81">
        <v>1</v>
      </c>
    </row>
    <row r="19" spans="2:7" x14ac:dyDescent="0.25">
      <c r="B19" s="83">
        <v>17</v>
      </c>
      <c r="C19" s="83">
        <v>6</v>
      </c>
      <c r="D19" s="83">
        <v>5</v>
      </c>
      <c r="E19" s="83">
        <v>1</v>
      </c>
      <c r="F19" s="80">
        <v>-0.30000000000000027</v>
      </c>
      <c r="G19" s="81">
        <v>1</v>
      </c>
    </row>
    <row r="20" spans="2:7" x14ac:dyDescent="0.25">
      <c r="B20" s="83">
        <v>18</v>
      </c>
      <c r="C20" s="83">
        <v>9</v>
      </c>
      <c r="D20" s="83">
        <v>5</v>
      </c>
      <c r="E20" s="83">
        <v>1</v>
      </c>
      <c r="F20" s="80">
        <v>0.75</v>
      </c>
      <c r="G20" s="81">
        <v>1</v>
      </c>
    </row>
    <row r="21" spans="2:7" x14ac:dyDescent="0.25">
      <c r="B21" s="83">
        <v>19</v>
      </c>
      <c r="C21" s="83">
        <v>1</v>
      </c>
      <c r="D21" s="83">
        <v>1</v>
      </c>
      <c r="E21" s="83">
        <v>1</v>
      </c>
      <c r="F21" s="80">
        <v>-0.13</v>
      </c>
      <c r="G21" s="81">
        <v>1</v>
      </c>
    </row>
    <row r="22" spans="2:7" x14ac:dyDescent="0.25">
      <c r="B22" s="83">
        <v>20</v>
      </c>
      <c r="C22" s="83">
        <v>1</v>
      </c>
      <c r="D22" s="83">
        <v>2</v>
      </c>
      <c r="E22" s="83">
        <v>1</v>
      </c>
      <c r="F22" s="80">
        <v>-0.61</v>
      </c>
      <c r="G22" s="81">
        <v>1</v>
      </c>
    </row>
    <row r="23" spans="2:7" x14ac:dyDescent="0.25">
      <c r="B23" s="83">
        <v>21</v>
      </c>
      <c r="C23" s="83">
        <v>11</v>
      </c>
      <c r="D23" s="83">
        <v>14</v>
      </c>
      <c r="E23" s="83">
        <v>2</v>
      </c>
      <c r="F23" s="80">
        <v>-2.87</v>
      </c>
      <c r="G23" s="81">
        <v>1</v>
      </c>
    </row>
    <row r="24" spans="2:7" x14ac:dyDescent="0.25">
      <c r="B24" s="83">
        <v>22</v>
      </c>
      <c r="C24" s="83">
        <v>14</v>
      </c>
      <c r="D24" s="83">
        <v>13</v>
      </c>
      <c r="E24" s="83">
        <v>2</v>
      </c>
      <c r="F24" s="80">
        <v>-1.3400000000000007</v>
      </c>
      <c r="G24" s="81">
        <v>1</v>
      </c>
    </row>
    <row r="25" spans="2:7" x14ac:dyDescent="0.25">
      <c r="B25" s="83">
        <v>23</v>
      </c>
      <c r="C25" s="83">
        <v>12</v>
      </c>
      <c r="D25" s="83">
        <v>13</v>
      </c>
      <c r="E25" s="83">
        <v>2</v>
      </c>
      <c r="F25" s="80">
        <v>-2.0400000000000009</v>
      </c>
      <c r="G25" s="81">
        <v>1</v>
      </c>
    </row>
    <row r="26" spans="2:7" x14ac:dyDescent="0.25">
      <c r="B26" s="83">
        <v>24</v>
      </c>
      <c r="C26" s="83">
        <v>13</v>
      </c>
      <c r="D26" s="83">
        <v>14</v>
      </c>
      <c r="E26" s="83">
        <v>2</v>
      </c>
      <c r="F26" s="80">
        <v>-2.17</v>
      </c>
      <c r="G26" s="81">
        <v>1</v>
      </c>
    </row>
    <row r="27" spans="2:7" x14ac:dyDescent="0.25">
      <c r="B27" s="83">
        <v>25</v>
      </c>
      <c r="C27" s="83">
        <v>14</v>
      </c>
      <c r="D27" s="83">
        <v>10</v>
      </c>
      <c r="E27" s="83">
        <v>2</v>
      </c>
      <c r="F27" s="80">
        <v>9.9999999999999645E-2</v>
      </c>
      <c r="G27" s="81">
        <v>1</v>
      </c>
    </row>
    <row r="28" spans="2:7" x14ac:dyDescent="0.25">
      <c r="B28" s="83">
        <v>26</v>
      </c>
      <c r="C28" s="83">
        <v>11</v>
      </c>
      <c r="D28" s="83">
        <v>10</v>
      </c>
      <c r="E28" s="83">
        <v>2</v>
      </c>
      <c r="F28" s="80">
        <v>-0.95000000000000018</v>
      </c>
      <c r="G28" s="81">
        <v>1</v>
      </c>
    </row>
    <row r="29" spans="2:7" x14ac:dyDescent="0.25">
      <c r="B29" s="83">
        <v>27</v>
      </c>
      <c r="C29" s="83">
        <v>12</v>
      </c>
      <c r="D29" s="83">
        <v>8</v>
      </c>
      <c r="E29" s="83">
        <v>2</v>
      </c>
      <c r="F29" s="80">
        <v>0.35999999999999943</v>
      </c>
      <c r="G29" s="81">
        <v>1</v>
      </c>
    </row>
    <row r="30" spans="2:7" x14ac:dyDescent="0.25">
      <c r="B30" s="83">
        <v>28</v>
      </c>
      <c r="C30" s="83">
        <v>7</v>
      </c>
      <c r="D30" s="83">
        <v>7</v>
      </c>
      <c r="E30" s="83">
        <v>2</v>
      </c>
      <c r="F30" s="80">
        <v>-0.91000000000000014</v>
      </c>
      <c r="G30" s="81">
        <v>1</v>
      </c>
    </row>
    <row r="31" spans="2:7" x14ac:dyDescent="0.25">
      <c r="B31" s="83">
        <v>29</v>
      </c>
      <c r="C31" s="83">
        <v>8</v>
      </c>
      <c r="D31" s="83">
        <v>7</v>
      </c>
      <c r="E31" s="83">
        <v>2</v>
      </c>
      <c r="F31" s="80">
        <v>-0.56000000000000005</v>
      </c>
      <c r="G31" s="81">
        <v>1</v>
      </c>
    </row>
    <row r="32" spans="2:7" x14ac:dyDescent="0.25">
      <c r="B32" s="83">
        <v>30</v>
      </c>
      <c r="C32" s="83">
        <v>10</v>
      </c>
      <c r="D32" s="83">
        <v>8</v>
      </c>
      <c r="E32" s="83">
        <v>2</v>
      </c>
      <c r="F32" s="80">
        <v>-0.33999999999999986</v>
      </c>
      <c r="G32" s="81">
        <v>1</v>
      </c>
    </row>
    <row r="33" spans="2:7" x14ac:dyDescent="0.25">
      <c r="B33" s="83">
        <v>31</v>
      </c>
      <c r="C33" s="83">
        <v>11</v>
      </c>
      <c r="D33" s="83">
        <v>13</v>
      </c>
      <c r="E33" s="83">
        <v>2</v>
      </c>
      <c r="F33" s="80">
        <v>-2.3900000000000006</v>
      </c>
      <c r="G33" s="81">
        <v>1</v>
      </c>
    </row>
    <row r="34" spans="2:7" x14ac:dyDescent="0.25">
      <c r="B34" s="83">
        <v>32</v>
      </c>
      <c r="C34" s="83">
        <v>13</v>
      </c>
      <c r="D34" s="83">
        <v>14</v>
      </c>
      <c r="E34" s="83">
        <v>2</v>
      </c>
      <c r="F34" s="80">
        <v>-2.17</v>
      </c>
      <c r="G34" s="81">
        <v>1</v>
      </c>
    </row>
    <row r="35" spans="2:7" x14ac:dyDescent="0.25">
      <c r="B35" s="83">
        <v>33</v>
      </c>
      <c r="C35" s="83">
        <v>10</v>
      </c>
      <c r="D35" s="83">
        <v>10</v>
      </c>
      <c r="E35" s="83">
        <v>2</v>
      </c>
      <c r="F35" s="80">
        <v>-1.2999999999999998</v>
      </c>
      <c r="G35" s="81">
        <v>1</v>
      </c>
    </row>
    <row r="36" spans="2:7" x14ac:dyDescent="0.25">
      <c r="B36" s="83">
        <v>34</v>
      </c>
      <c r="C36" s="83">
        <v>8</v>
      </c>
      <c r="D36" s="83">
        <v>13</v>
      </c>
      <c r="E36" s="83">
        <v>2</v>
      </c>
      <c r="F36" s="80">
        <v>-3.4400000000000004</v>
      </c>
      <c r="G36" s="81">
        <v>1</v>
      </c>
    </row>
    <row r="37" spans="2:7" x14ac:dyDescent="0.25">
      <c r="B37" s="83">
        <v>35</v>
      </c>
      <c r="C37" s="83">
        <v>13</v>
      </c>
      <c r="D37" s="83">
        <v>13</v>
      </c>
      <c r="E37" s="83">
        <v>2</v>
      </c>
      <c r="F37" s="80">
        <v>-1.6900000000000004</v>
      </c>
      <c r="G37" s="81">
        <v>1</v>
      </c>
    </row>
    <row r="38" spans="2:7" x14ac:dyDescent="0.25">
      <c r="B38" s="83">
        <v>36</v>
      </c>
      <c r="C38" s="83">
        <v>12</v>
      </c>
      <c r="D38" s="83">
        <v>10</v>
      </c>
      <c r="E38" s="83">
        <v>2</v>
      </c>
      <c r="F38" s="80">
        <v>-0.60000000000000053</v>
      </c>
      <c r="G38" s="81">
        <v>1</v>
      </c>
    </row>
    <row r="39" spans="2:7" x14ac:dyDescent="0.25">
      <c r="B39" s="83">
        <v>37</v>
      </c>
      <c r="C39" s="83">
        <v>11</v>
      </c>
      <c r="D39" s="83">
        <v>8</v>
      </c>
      <c r="E39" s="83">
        <v>2</v>
      </c>
      <c r="F39" s="80">
        <v>9.9999999999997868E-3</v>
      </c>
      <c r="G39" s="81">
        <v>1</v>
      </c>
    </row>
    <row r="40" spans="2:7" x14ac:dyDescent="0.25">
      <c r="B40" s="83">
        <v>38</v>
      </c>
      <c r="C40" s="83">
        <v>9</v>
      </c>
      <c r="D40" s="83">
        <v>11</v>
      </c>
      <c r="E40" s="83">
        <v>2</v>
      </c>
      <c r="F40" s="80">
        <v>-2.1299999999999994</v>
      </c>
      <c r="G40" s="81">
        <v>1</v>
      </c>
    </row>
    <row r="41" spans="2:7" x14ac:dyDescent="0.25">
      <c r="B41" s="83">
        <v>39</v>
      </c>
      <c r="C41" s="83">
        <v>8</v>
      </c>
      <c r="D41" s="83">
        <v>10</v>
      </c>
      <c r="E41" s="83">
        <v>2</v>
      </c>
      <c r="F41" s="80">
        <v>-2</v>
      </c>
      <c r="G41" s="81">
        <v>1</v>
      </c>
    </row>
    <row r="42" spans="2:7" x14ac:dyDescent="0.25">
      <c r="B42" s="83">
        <v>40</v>
      </c>
      <c r="C42" s="83">
        <v>10</v>
      </c>
      <c r="D42" s="83">
        <v>8</v>
      </c>
      <c r="E42" s="83">
        <v>2</v>
      </c>
      <c r="F42" s="80">
        <v>-0.33999999999999986</v>
      </c>
      <c r="G42" s="81">
        <v>1</v>
      </c>
    </row>
  </sheetData>
  <hyperlinks>
    <hyperlink ref="A1" r:id="rId1" xr:uid="{0EED68F3-B6FD-4D42-B9CF-9D1F38935667}"/>
  </hyperlinks>
  <pageMargins left="0.7" right="0.7" top="0.75" bottom="0.75" header="0.3" footer="0.3"/>
  <pageSetup orientation="portrait" horizontalDpi="4294967292" verticalDpi="4294967292"/>
  <drawing r:id="rId2"/>
  <legacyDrawing r:id="rId3"/>
  <mc:AlternateContent xmlns:mc="http://schemas.openxmlformats.org/markup-compatibility/2006">
    <mc:Choice Requires="x14">
      <controls>
        <mc:AlternateContent xmlns:mc="http://schemas.openxmlformats.org/markup-compatibility/2006">
          <mc:Choice Requires="x14">
            <control shapeId="67585" r:id="rId4" name="Scroll Bar 1">
              <controlPr defaultSize="0" autoPict="0">
                <anchor moveWithCells="1">
                  <from>
                    <xdr:col>9</xdr:col>
                    <xdr:colOff>342900</xdr:colOff>
                    <xdr:row>5</xdr:row>
                    <xdr:rowOff>101600</xdr:rowOff>
                  </from>
                  <to>
                    <xdr:col>9</xdr:col>
                    <xdr:colOff>723900</xdr:colOff>
                    <xdr:row>13</xdr:row>
                    <xdr:rowOff>165100</xdr:rowOff>
                  </to>
                </anchor>
              </controlPr>
            </control>
          </mc:Choice>
        </mc:AlternateContent>
        <mc:AlternateContent xmlns:mc="http://schemas.openxmlformats.org/markup-compatibility/2006">
          <mc:Choice Requires="x14">
            <control shapeId="67586" r:id="rId5" name="Scroll Bar 2">
              <controlPr defaultSize="0" autoPict="0">
                <anchor moveWithCells="1">
                  <from>
                    <xdr:col>10</xdr:col>
                    <xdr:colOff>342900</xdr:colOff>
                    <xdr:row>5</xdr:row>
                    <xdr:rowOff>101600</xdr:rowOff>
                  </from>
                  <to>
                    <xdr:col>10</xdr:col>
                    <xdr:colOff>723900</xdr:colOff>
                    <xdr:row>13</xdr:row>
                    <xdr:rowOff>165100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67643-67C2-D545-A045-892EDEA32381}">
  <sheetPr>
    <tabColor rgb="FFFF0000"/>
  </sheetPr>
  <dimension ref="A1:P42"/>
  <sheetViews>
    <sheetView zoomScale="75" zoomScaleNormal="75" zoomScalePageLayoutView="75" workbookViewId="0"/>
  </sheetViews>
  <sheetFormatPr baseColWidth="10" defaultColWidth="10.6640625" defaultRowHeight="19" x14ac:dyDescent="0.25"/>
  <cols>
    <col min="1" max="1" width="10.6640625" style="80"/>
    <col min="2" max="2" width="14.6640625" style="80" bestFit="1" customWidth="1"/>
    <col min="3" max="4" width="3.6640625" style="80" bestFit="1" customWidth="1"/>
    <col min="5" max="5" width="5.5" style="80" bestFit="1" customWidth="1"/>
    <col min="6" max="6" width="12.1640625" style="80" bestFit="1" customWidth="1"/>
    <col min="7" max="7" width="12.1640625" style="80" customWidth="1"/>
    <col min="8" max="8" width="14.83203125" style="80" customWidth="1"/>
    <col min="9" max="9" width="13.33203125" style="80" bestFit="1" customWidth="1"/>
    <col min="10" max="10" width="13.83203125" style="80" bestFit="1" customWidth="1"/>
    <col min="11" max="11" width="10.6640625" style="80"/>
    <col min="12" max="12" width="15.6640625" style="80" bestFit="1" customWidth="1"/>
    <col min="13" max="16384" width="10.6640625" style="80"/>
  </cols>
  <sheetData>
    <row r="1" spans="1:16" x14ac:dyDescent="0.25">
      <c r="A1" s="3" t="s">
        <v>5470</v>
      </c>
      <c r="I1" s="82"/>
    </row>
    <row r="2" spans="1:16" x14ac:dyDescent="0.25">
      <c r="B2" s="83" t="s">
        <v>5451</v>
      </c>
      <c r="C2" s="83" t="s">
        <v>4</v>
      </c>
      <c r="D2" s="83" t="s">
        <v>1</v>
      </c>
      <c r="E2" s="83" t="s">
        <v>5452</v>
      </c>
      <c r="F2" s="83"/>
      <c r="G2" s="83"/>
      <c r="I2" s="83"/>
      <c r="J2" s="83" t="s">
        <v>5454</v>
      </c>
      <c r="K2" s="83" t="s">
        <v>5455</v>
      </c>
    </row>
    <row r="3" spans="1:16" x14ac:dyDescent="0.25">
      <c r="B3" s="83">
        <v>1</v>
      </c>
      <c r="C3" s="83">
        <v>4</v>
      </c>
      <c r="D3" s="83">
        <v>2</v>
      </c>
      <c r="E3" s="83">
        <v>1</v>
      </c>
      <c r="F3" s="83"/>
      <c r="G3" s="83"/>
      <c r="I3" s="83"/>
      <c r="J3" s="85"/>
      <c r="K3" s="85"/>
    </row>
    <row r="4" spans="1:16" x14ac:dyDescent="0.25">
      <c r="B4" s="83">
        <v>2</v>
      </c>
      <c r="C4" s="83">
        <v>2</v>
      </c>
      <c r="D4" s="83">
        <v>4</v>
      </c>
      <c r="E4" s="83">
        <v>1</v>
      </c>
      <c r="F4" s="83"/>
      <c r="G4" s="83"/>
      <c r="J4" s="81">
        <v>0</v>
      </c>
      <c r="K4" s="81">
        <v>0</v>
      </c>
    </row>
    <row r="5" spans="1:16" x14ac:dyDescent="0.25">
      <c r="B5" s="83">
        <v>3</v>
      </c>
      <c r="C5" s="83">
        <v>2</v>
      </c>
      <c r="D5" s="83">
        <v>3</v>
      </c>
      <c r="E5" s="83">
        <v>1</v>
      </c>
      <c r="F5" s="83"/>
      <c r="G5" s="83"/>
      <c r="J5" s="83" t="s">
        <v>5459</v>
      </c>
      <c r="K5" s="83" t="s">
        <v>5460</v>
      </c>
    </row>
    <row r="6" spans="1:16" x14ac:dyDescent="0.25">
      <c r="B6" s="83">
        <v>4</v>
      </c>
      <c r="C6" s="83">
        <v>3</v>
      </c>
      <c r="D6" s="83">
        <v>6</v>
      </c>
      <c r="E6" s="83">
        <v>1</v>
      </c>
      <c r="F6" s="83"/>
      <c r="G6" s="83"/>
      <c r="J6" s="83" t="e">
        <f t="array" ref="J6">AVERAGE(MMULT(C3:D22,TRANSPOSE(J3:K3)))</f>
        <v>#VALUE!</v>
      </c>
      <c r="K6" s="83" t="e">
        <f t="array" ref="K6">AVERAGE(MMULT(C23:D42,TRANSPOSE(J3:K3)))</f>
        <v>#VALUE!</v>
      </c>
    </row>
    <row r="7" spans="1:16" x14ac:dyDescent="0.25">
      <c r="B7" s="83">
        <v>5</v>
      </c>
      <c r="C7" s="83">
        <v>4</v>
      </c>
      <c r="D7" s="83">
        <v>4</v>
      </c>
      <c r="E7" s="83">
        <v>1</v>
      </c>
      <c r="F7" s="83"/>
      <c r="G7" s="83"/>
      <c r="I7" s="83"/>
    </row>
    <row r="8" spans="1:16" ht="22" x14ac:dyDescent="0.25">
      <c r="B8" s="83">
        <v>6</v>
      </c>
      <c r="C8" s="83">
        <v>7</v>
      </c>
      <c r="D8" s="83">
        <v>7</v>
      </c>
      <c r="E8" s="83">
        <v>1</v>
      </c>
      <c r="F8" s="83"/>
      <c r="G8" s="83"/>
      <c r="I8" s="83"/>
      <c r="J8" s="83" t="s">
        <v>5461</v>
      </c>
      <c r="K8" s="83" t="s">
        <v>5462</v>
      </c>
    </row>
    <row r="9" spans="1:16" x14ac:dyDescent="0.25">
      <c r="B9" s="83">
        <v>7</v>
      </c>
      <c r="C9" s="83">
        <v>6</v>
      </c>
      <c r="D9" s="83">
        <v>7</v>
      </c>
      <c r="E9" s="83">
        <v>1</v>
      </c>
      <c r="F9" s="83"/>
      <c r="G9" s="83"/>
      <c r="I9" s="83"/>
      <c r="J9" s="83" t="e">
        <f t="array" ref="J9">_xlfn.VAR.S(MMULT(C3:D22,TRANSPOSE(J3:K3)))</f>
        <v>#VALUE!</v>
      </c>
      <c r="K9" s="83" t="e">
        <f t="array" ref="K9">_xlfn.VAR.S(MMULT(C23:D42,TRANSPOSE(J3:K3)))</f>
        <v>#VALUE!</v>
      </c>
    </row>
    <row r="10" spans="1:16" x14ac:dyDescent="0.25">
      <c r="B10" s="83">
        <v>8</v>
      </c>
      <c r="C10" s="83">
        <v>7</v>
      </c>
      <c r="D10" s="83">
        <v>5</v>
      </c>
      <c r="E10" s="83">
        <v>1</v>
      </c>
      <c r="F10" s="83"/>
      <c r="G10" s="83"/>
      <c r="I10" s="83"/>
    </row>
    <row r="11" spans="1:16" x14ac:dyDescent="0.25">
      <c r="B11" s="83">
        <v>9</v>
      </c>
      <c r="C11" s="83">
        <v>3</v>
      </c>
      <c r="D11" s="83">
        <v>7</v>
      </c>
      <c r="E11" s="83">
        <v>1</v>
      </c>
      <c r="F11" s="83"/>
      <c r="G11" s="83"/>
    </row>
    <row r="12" spans="1:16" x14ac:dyDescent="0.25">
      <c r="B12" s="83">
        <v>10</v>
      </c>
      <c r="C12" s="83">
        <v>3</v>
      </c>
      <c r="D12" s="83">
        <v>3</v>
      </c>
      <c r="E12" s="83">
        <v>1</v>
      </c>
      <c r="F12" s="83"/>
      <c r="G12" s="83"/>
      <c r="I12" s="80" t="s">
        <v>5463</v>
      </c>
      <c r="J12" s="80" t="e">
        <f t="array" ref="J12">(J6-K6)^2</f>
        <v>#VALUE!</v>
      </c>
      <c r="N12" s="86" t="s">
        <v>5456</v>
      </c>
      <c r="O12" s="87" t="s">
        <v>5457</v>
      </c>
      <c r="P12" s="88" t="s">
        <v>5458</v>
      </c>
    </row>
    <row r="13" spans="1:16" x14ac:dyDescent="0.25">
      <c r="B13" s="83">
        <v>11</v>
      </c>
      <c r="C13" s="83">
        <v>4</v>
      </c>
      <c r="D13" s="83">
        <v>2</v>
      </c>
      <c r="E13" s="83">
        <v>1</v>
      </c>
      <c r="F13" s="83"/>
      <c r="G13" s="83"/>
      <c r="I13" s="80" t="s">
        <v>5464</v>
      </c>
      <c r="J13" s="80" t="e">
        <f>SUM(J9:K9)</f>
        <v>#VALUE!</v>
      </c>
      <c r="N13" s="89">
        <v>18</v>
      </c>
      <c r="O13" s="90">
        <f>J3*N13</f>
        <v>0</v>
      </c>
      <c r="P13" s="91">
        <f>K3*N13</f>
        <v>0</v>
      </c>
    </row>
    <row r="14" spans="1:16" x14ac:dyDescent="0.25">
      <c r="B14" s="83">
        <v>12</v>
      </c>
      <c r="C14" s="83">
        <v>2</v>
      </c>
      <c r="D14" s="83">
        <v>4</v>
      </c>
      <c r="E14" s="83">
        <v>1</v>
      </c>
      <c r="F14" s="83"/>
      <c r="G14" s="83"/>
      <c r="I14" s="80" t="s">
        <v>5465</v>
      </c>
      <c r="J14" s="95" t="e">
        <f t="array" ref="J14">J12/J13</f>
        <v>#VALUE!</v>
      </c>
      <c r="N14" s="92"/>
      <c r="O14" s="93">
        <v>0</v>
      </c>
      <c r="P14" s="94">
        <v>0</v>
      </c>
    </row>
    <row r="15" spans="1:16" x14ac:dyDescent="0.25">
      <c r="B15" s="83">
        <v>13</v>
      </c>
      <c r="C15" s="83">
        <v>2</v>
      </c>
      <c r="D15" s="83">
        <v>3</v>
      </c>
      <c r="E15" s="83">
        <v>1</v>
      </c>
      <c r="F15" s="83"/>
      <c r="G15" s="83"/>
    </row>
    <row r="16" spans="1:16" x14ac:dyDescent="0.25">
      <c r="B16" s="83">
        <v>14</v>
      </c>
      <c r="C16" s="83">
        <v>3</v>
      </c>
      <c r="D16" s="83">
        <v>6</v>
      </c>
      <c r="E16" s="83">
        <v>1</v>
      </c>
      <c r="F16" s="83"/>
      <c r="G16" s="83"/>
    </row>
    <row r="17" spans="2:7" x14ac:dyDescent="0.25">
      <c r="B17" s="83">
        <v>15</v>
      </c>
      <c r="C17" s="83">
        <v>4</v>
      </c>
      <c r="D17" s="83">
        <v>4</v>
      </c>
      <c r="E17" s="83">
        <v>1</v>
      </c>
      <c r="F17" s="83"/>
      <c r="G17" s="83"/>
    </row>
    <row r="18" spans="2:7" x14ac:dyDescent="0.25">
      <c r="B18" s="83">
        <v>16</v>
      </c>
      <c r="C18" s="83">
        <v>7</v>
      </c>
      <c r="D18" s="83">
        <v>4</v>
      </c>
      <c r="E18" s="83">
        <v>1</v>
      </c>
      <c r="F18" s="83"/>
      <c r="G18" s="83"/>
    </row>
    <row r="19" spans="2:7" x14ac:dyDescent="0.25">
      <c r="B19" s="83">
        <v>17</v>
      </c>
      <c r="C19" s="83">
        <v>6</v>
      </c>
      <c r="D19" s="83">
        <v>5</v>
      </c>
      <c r="E19" s="83">
        <v>1</v>
      </c>
      <c r="F19" s="83"/>
      <c r="G19" s="83"/>
    </row>
    <row r="20" spans="2:7" x14ac:dyDescent="0.25">
      <c r="B20" s="83">
        <v>18</v>
      </c>
      <c r="C20" s="83">
        <v>9</v>
      </c>
      <c r="D20" s="83">
        <v>5</v>
      </c>
      <c r="E20" s="83">
        <v>1</v>
      </c>
      <c r="F20" s="83"/>
      <c r="G20" s="83"/>
    </row>
    <row r="21" spans="2:7" x14ac:dyDescent="0.25">
      <c r="B21" s="83">
        <v>19</v>
      </c>
      <c r="C21" s="83">
        <v>1</v>
      </c>
      <c r="D21" s="83">
        <v>1</v>
      </c>
      <c r="E21" s="83">
        <v>1</v>
      </c>
      <c r="F21" s="83"/>
      <c r="G21" s="83"/>
    </row>
    <row r="22" spans="2:7" x14ac:dyDescent="0.25">
      <c r="B22" s="83">
        <v>20</v>
      </c>
      <c r="C22" s="83">
        <v>1</v>
      </c>
      <c r="D22" s="83">
        <v>2</v>
      </c>
      <c r="E22" s="83">
        <v>1</v>
      </c>
      <c r="F22" s="83"/>
      <c r="G22" s="83"/>
    </row>
    <row r="23" spans="2:7" x14ac:dyDescent="0.25">
      <c r="B23" s="83">
        <v>21</v>
      </c>
      <c r="C23" s="83">
        <v>11</v>
      </c>
      <c r="D23" s="83">
        <v>14</v>
      </c>
      <c r="E23" s="83">
        <v>2</v>
      </c>
      <c r="F23" s="83"/>
      <c r="G23" s="83"/>
    </row>
    <row r="24" spans="2:7" x14ac:dyDescent="0.25">
      <c r="B24" s="83">
        <v>22</v>
      </c>
      <c r="C24" s="83">
        <v>14</v>
      </c>
      <c r="D24" s="83">
        <v>13</v>
      </c>
      <c r="E24" s="83">
        <v>2</v>
      </c>
      <c r="F24" s="83"/>
      <c r="G24" s="83"/>
    </row>
    <row r="25" spans="2:7" x14ac:dyDescent="0.25">
      <c r="B25" s="83">
        <v>23</v>
      </c>
      <c r="C25" s="83">
        <v>12</v>
      </c>
      <c r="D25" s="83">
        <v>13</v>
      </c>
      <c r="E25" s="83">
        <v>2</v>
      </c>
      <c r="F25" s="83"/>
      <c r="G25" s="83"/>
    </row>
    <row r="26" spans="2:7" x14ac:dyDescent="0.25">
      <c r="B26" s="83">
        <v>24</v>
      </c>
      <c r="C26" s="83">
        <v>13</v>
      </c>
      <c r="D26" s="83">
        <v>14</v>
      </c>
      <c r="E26" s="83">
        <v>2</v>
      </c>
      <c r="F26" s="83"/>
      <c r="G26" s="83"/>
    </row>
    <row r="27" spans="2:7" x14ac:dyDescent="0.25">
      <c r="B27" s="83">
        <v>25</v>
      </c>
      <c r="C27" s="83">
        <v>14</v>
      </c>
      <c r="D27" s="83">
        <v>10</v>
      </c>
      <c r="E27" s="83">
        <v>2</v>
      </c>
      <c r="F27" s="83"/>
      <c r="G27" s="83"/>
    </row>
    <row r="28" spans="2:7" x14ac:dyDescent="0.25">
      <c r="B28" s="83">
        <v>26</v>
      </c>
      <c r="C28" s="83">
        <v>11</v>
      </c>
      <c r="D28" s="83">
        <v>10</v>
      </c>
      <c r="E28" s="83">
        <v>2</v>
      </c>
      <c r="F28" s="83"/>
      <c r="G28" s="83"/>
    </row>
    <row r="29" spans="2:7" x14ac:dyDescent="0.25">
      <c r="B29" s="83">
        <v>27</v>
      </c>
      <c r="C29" s="83">
        <v>12</v>
      </c>
      <c r="D29" s="83">
        <v>8</v>
      </c>
      <c r="E29" s="83">
        <v>2</v>
      </c>
      <c r="F29" s="83"/>
      <c r="G29" s="83"/>
    </row>
    <row r="30" spans="2:7" x14ac:dyDescent="0.25">
      <c r="B30" s="83">
        <v>28</v>
      </c>
      <c r="C30" s="83">
        <v>7</v>
      </c>
      <c r="D30" s="83">
        <v>7</v>
      </c>
      <c r="E30" s="83">
        <v>2</v>
      </c>
      <c r="F30" s="83"/>
      <c r="G30" s="83"/>
    </row>
    <row r="31" spans="2:7" x14ac:dyDescent="0.25">
      <c r="B31" s="83">
        <v>29</v>
      </c>
      <c r="C31" s="83">
        <v>8</v>
      </c>
      <c r="D31" s="83">
        <v>7</v>
      </c>
      <c r="E31" s="83">
        <v>2</v>
      </c>
      <c r="F31" s="83"/>
      <c r="G31" s="83"/>
    </row>
    <row r="32" spans="2:7" x14ac:dyDescent="0.25">
      <c r="B32" s="83">
        <v>30</v>
      </c>
      <c r="C32" s="83">
        <v>10</v>
      </c>
      <c r="D32" s="83">
        <v>8</v>
      </c>
      <c r="E32" s="83">
        <v>2</v>
      </c>
      <c r="F32" s="83"/>
      <c r="G32" s="83"/>
    </row>
    <row r="33" spans="2:7" x14ac:dyDescent="0.25">
      <c r="B33" s="83">
        <v>31</v>
      </c>
      <c r="C33" s="83">
        <v>11</v>
      </c>
      <c r="D33" s="83">
        <v>13</v>
      </c>
      <c r="E33" s="83">
        <v>2</v>
      </c>
      <c r="F33" s="83"/>
      <c r="G33" s="83"/>
    </row>
    <row r="34" spans="2:7" x14ac:dyDescent="0.25">
      <c r="B34" s="83">
        <v>32</v>
      </c>
      <c r="C34" s="83">
        <v>13</v>
      </c>
      <c r="D34" s="83">
        <v>14</v>
      </c>
      <c r="E34" s="83">
        <v>2</v>
      </c>
      <c r="F34" s="83"/>
      <c r="G34" s="83"/>
    </row>
    <row r="35" spans="2:7" x14ac:dyDescent="0.25">
      <c r="B35" s="83">
        <v>33</v>
      </c>
      <c r="C35" s="83">
        <v>10</v>
      </c>
      <c r="D35" s="83">
        <v>10</v>
      </c>
      <c r="E35" s="83">
        <v>2</v>
      </c>
      <c r="F35" s="83"/>
      <c r="G35" s="83"/>
    </row>
    <row r="36" spans="2:7" x14ac:dyDescent="0.25">
      <c r="B36" s="83">
        <v>34</v>
      </c>
      <c r="C36" s="83">
        <v>8</v>
      </c>
      <c r="D36" s="83">
        <v>13</v>
      </c>
      <c r="E36" s="83">
        <v>2</v>
      </c>
      <c r="F36" s="83"/>
      <c r="G36" s="83"/>
    </row>
    <row r="37" spans="2:7" x14ac:dyDescent="0.25">
      <c r="B37" s="83">
        <v>35</v>
      </c>
      <c r="C37" s="83">
        <v>13</v>
      </c>
      <c r="D37" s="83">
        <v>13</v>
      </c>
      <c r="E37" s="83">
        <v>2</v>
      </c>
      <c r="F37" s="83"/>
      <c r="G37" s="83"/>
    </row>
    <row r="38" spans="2:7" x14ac:dyDescent="0.25">
      <c r="B38" s="83">
        <v>36</v>
      </c>
      <c r="C38" s="83">
        <v>12</v>
      </c>
      <c r="D38" s="83">
        <v>10</v>
      </c>
      <c r="E38" s="83">
        <v>2</v>
      </c>
      <c r="F38" s="83"/>
      <c r="G38" s="83"/>
    </row>
    <row r="39" spans="2:7" x14ac:dyDescent="0.25">
      <c r="B39" s="83">
        <v>37</v>
      </c>
      <c r="C39" s="83">
        <v>11</v>
      </c>
      <c r="D39" s="83">
        <v>8</v>
      </c>
      <c r="E39" s="83">
        <v>2</v>
      </c>
      <c r="F39" s="83"/>
      <c r="G39" s="83"/>
    </row>
    <row r="40" spans="2:7" x14ac:dyDescent="0.25">
      <c r="B40" s="83">
        <v>38</v>
      </c>
      <c r="C40" s="83">
        <v>9</v>
      </c>
      <c r="D40" s="83">
        <v>11</v>
      </c>
      <c r="E40" s="83">
        <v>2</v>
      </c>
      <c r="F40" s="83"/>
      <c r="G40" s="83"/>
    </row>
    <row r="41" spans="2:7" x14ac:dyDescent="0.25">
      <c r="B41" s="83">
        <v>39</v>
      </c>
      <c r="C41" s="83">
        <v>8</v>
      </c>
      <c r="D41" s="83">
        <v>10</v>
      </c>
      <c r="E41" s="83">
        <v>2</v>
      </c>
      <c r="F41" s="83"/>
      <c r="G41" s="83"/>
    </row>
    <row r="42" spans="2:7" x14ac:dyDescent="0.25">
      <c r="B42" s="83">
        <v>40</v>
      </c>
      <c r="C42" s="83">
        <v>10</v>
      </c>
      <c r="D42" s="83">
        <v>8</v>
      </c>
      <c r="E42" s="83">
        <v>2</v>
      </c>
      <c r="F42" s="83"/>
      <c r="G42" s="83"/>
    </row>
  </sheetData>
  <hyperlinks>
    <hyperlink ref="A1" r:id="rId1" xr:uid="{D9104E88-B5FC-0B4D-AAAD-9583B26EB1E4}"/>
  </hyperlinks>
  <pageMargins left="0.7" right="0.7" top="0.75" bottom="0.75" header="0.3" footer="0.3"/>
  <pageSetup orientation="portrait" horizontalDpi="4294967292" verticalDpi="4294967292"/>
  <drawing r:id="rId2"/>
  <legacyDrawing r:id="rId3"/>
  <mc:AlternateContent xmlns:mc="http://schemas.openxmlformats.org/markup-compatibility/2006">
    <mc:Choice Requires="x14">
      <controls>
        <mc:AlternateContent xmlns:mc="http://schemas.openxmlformats.org/markup-compatibility/2006">
          <mc:Choice Requires="x14">
            <control shapeId="68609" r:id="rId4" name="Scroll Bar 1">
              <controlPr defaultSize="0" autoPict="0">
                <anchor moveWithCells="1">
                  <from>
                    <xdr:col>17</xdr:col>
                    <xdr:colOff>304800</xdr:colOff>
                    <xdr:row>15</xdr:row>
                    <xdr:rowOff>190500</xdr:rowOff>
                  </from>
                  <to>
                    <xdr:col>17</xdr:col>
                    <xdr:colOff>622300</xdr:colOff>
                    <xdr:row>41</xdr:row>
                    <xdr:rowOff>190500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1B70C-BB4D-C144-ADE9-31C2BDE26668}">
  <sheetPr>
    <tabColor rgb="FFFF0000"/>
  </sheetPr>
  <dimension ref="A1:P42"/>
  <sheetViews>
    <sheetView zoomScale="75" zoomScaleNormal="75" zoomScalePageLayoutView="75" workbookViewId="0"/>
  </sheetViews>
  <sheetFormatPr baseColWidth="10" defaultColWidth="10.6640625" defaultRowHeight="19" x14ac:dyDescent="0.25"/>
  <cols>
    <col min="1" max="1" width="10.6640625" style="80"/>
    <col min="2" max="2" width="14.6640625" style="80" bestFit="1" customWidth="1"/>
    <col min="3" max="4" width="3.6640625" style="80" bestFit="1" customWidth="1"/>
    <col min="5" max="5" width="5.5" style="80" bestFit="1" customWidth="1"/>
    <col min="6" max="6" width="12.1640625" style="80" bestFit="1" customWidth="1"/>
    <col min="7" max="7" width="12.1640625" style="80" customWidth="1"/>
    <col min="8" max="8" width="14.83203125" style="80" customWidth="1"/>
    <col min="9" max="9" width="13.33203125" style="80" bestFit="1" customWidth="1"/>
    <col min="10" max="10" width="13.83203125" style="80" bestFit="1" customWidth="1"/>
    <col min="11" max="11" width="10.6640625" style="80"/>
    <col min="12" max="12" width="15.6640625" style="80" bestFit="1" customWidth="1"/>
    <col min="13" max="16384" width="10.6640625" style="80"/>
  </cols>
  <sheetData>
    <row r="1" spans="1:16" x14ac:dyDescent="0.25">
      <c r="A1" s="3" t="s">
        <v>5470</v>
      </c>
      <c r="I1" s="82"/>
    </row>
    <row r="2" spans="1:16" x14ac:dyDescent="0.25">
      <c r="B2" s="83" t="s">
        <v>5451</v>
      </c>
      <c r="C2" s="83" t="s">
        <v>4</v>
      </c>
      <c r="D2" s="83" t="s">
        <v>1</v>
      </c>
      <c r="E2" s="83" t="s">
        <v>5452</v>
      </c>
      <c r="F2" s="83"/>
      <c r="G2" s="83"/>
      <c r="I2" s="83"/>
      <c r="J2" s="83" t="s">
        <v>5454</v>
      </c>
      <c r="K2" s="83" t="s">
        <v>5455</v>
      </c>
    </row>
    <row r="3" spans="1:16" x14ac:dyDescent="0.25">
      <c r="B3" s="83">
        <v>1</v>
      </c>
      <c r="C3" s="83">
        <v>4</v>
      </c>
      <c r="D3" s="83">
        <v>2</v>
      </c>
      <c r="E3" s="83">
        <v>1</v>
      </c>
      <c r="F3" s="83"/>
      <c r="G3" s="83"/>
      <c r="I3" s="83"/>
      <c r="J3" s="85"/>
      <c r="K3" s="85"/>
    </row>
    <row r="4" spans="1:16" x14ac:dyDescent="0.25">
      <c r="B4" s="83">
        <v>2</v>
      </c>
      <c r="C4" s="83">
        <v>2</v>
      </c>
      <c r="D4" s="83">
        <v>4</v>
      </c>
      <c r="E4" s="83">
        <v>1</v>
      </c>
      <c r="F4" s="83"/>
      <c r="G4" s="83"/>
      <c r="J4" s="81">
        <v>0</v>
      </c>
      <c r="K4" s="81">
        <v>0</v>
      </c>
    </row>
    <row r="5" spans="1:16" x14ac:dyDescent="0.25">
      <c r="B5" s="83">
        <v>3</v>
      </c>
      <c r="C5" s="83">
        <v>2</v>
      </c>
      <c r="D5" s="83">
        <v>3</v>
      </c>
      <c r="E5" s="83">
        <v>1</v>
      </c>
      <c r="F5" s="83"/>
      <c r="G5" s="83"/>
      <c r="J5" s="83" t="s">
        <v>5459</v>
      </c>
      <c r="K5" s="83" t="s">
        <v>5460</v>
      </c>
    </row>
    <row r="6" spans="1:16" x14ac:dyDescent="0.25">
      <c r="B6" s="83">
        <v>4</v>
      </c>
      <c r="C6" s="83">
        <v>3</v>
      </c>
      <c r="D6" s="83">
        <v>6</v>
      </c>
      <c r="E6" s="83">
        <v>1</v>
      </c>
      <c r="F6" s="83"/>
      <c r="G6" s="83"/>
      <c r="J6" s="83" t="e">
        <f t="array" ref="J6">AVERAGE(MMULT(C3:D22,TRANSPOSE(J3:K3)))</f>
        <v>#VALUE!</v>
      </c>
      <c r="K6" s="83" t="e">
        <f t="array" ref="K6">AVERAGE(MMULT(C23:D42,TRANSPOSE(J3:K3)))</f>
        <v>#VALUE!</v>
      </c>
    </row>
    <row r="7" spans="1:16" x14ac:dyDescent="0.25">
      <c r="B7" s="83">
        <v>5</v>
      </c>
      <c r="C7" s="83">
        <v>4</v>
      </c>
      <c r="D7" s="83">
        <v>4</v>
      </c>
      <c r="E7" s="83">
        <v>1</v>
      </c>
      <c r="F7" s="83"/>
      <c r="G7" s="83"/>
      <c r="I7" s="83"/>
    </row>
    <row r="8" spans="1:16" ht="22" x14ac:dyDescent="0.25">
      <c r="B8" s="83">
        <v>6</v>
      </c>
      <c r="C8" s="83">
        <v>7</v>
      </c>
      <c r="D8" s="83">
        <v>7</v>
      </c>
      <c r="E8" s="83">
        <v>1</v>
      </c>
      <c r="F8" s="83"/>
      <c r="G8" s="83"/>
      <c r="I8" s="83"/>
      <c r="J8" s="83" t="s">
        <v>5461</v>
      </c>
      <c r="K8" s="83" t="s">
        <v>5462</v>
      </c>
    </row>
    <row r="9" spans="1:16" x14ac:dyDescent="0.25">
      <c r="B9" s="83">
        <v>7</v>
      </c>
      <c r="C9" s="83">
        <v>6</v>
      </c>
      <c r="D9" s="83">
        <v>7</v>
      </c>
      <c r="E9" s="83">
        <v>1</v>
      </c>
      <c r="F9" s="83"/>
      <c r="G9" s="83"/>
      <c r="I9" s="83"/>
      <c r="J9" s="83" t="e">
        <f t="array" ref="J9">_xlfn.VAR.S(MMULT(C3:D22,TRANSPOSE(J3:K3)))</f>
        <v>#VALUE!</v>
      </c>
      <c r="K9" s="83" t="e">
        <f t="array" ref="K9">_xlfn.VAR.S(MMULT(C23:D42,TRANSPOSE(J3:K3)))</f>
        <v>#VALUE!</v>
      </c>
    </row>
    <row r="10" spans="1:16" x14ac:dyDescent="0.25">
      <c r="B10" s="83">
        <v>8</v>
      </c>
      <c r="C10" s="83">
        <v>7</v>
      </c>
      <c r="D10" s="83">
        <v>5</v>
      </c>
      <c r="E10" s="83">
        <v>1</v>
      </c>
      <c r="F10" s="83"/>
      <c r="G10" s="83"/>
      <c r="I10" s="83"/>
    </row>
    <row r="11" spans="1:16" x14ac:dyDescent="0.25">
      <c r="B11" s="83">
        <v>9</v>
      </c>
      <c r="C11" s="83">
        <v>3</v>
      </c>
      <c r="D11" s="83">
        <v>7</v>
      </c>
      <c r="E11" s="83">
        <v>1</v>
      </c>
      <c r="F11" s="83"/>
      <c r="G11" s="83"/>
    </row>
    <row r="12" spans="1:16" x14ac:dyDescent="0.25">
      <c r="B12" s="83">
        <v>10</v>
      </c>
      <c r="C12" s="83">
        <v>3</v>
      </c>
      <c r="D12" s="83">
        <v>3</v>
      </c>
      <c r="E12" s="83">
        <v>1</v>
      </c>
      <c r="F12" s="83"/>
      <c r="G12" s="83"/>
      <c r="I12" s="80" t="s">
        <v>5463</v>
      </c>
      <c r="J12" s="80" t="e">
        <f t="array" ref="J12">(J6-K6)^2</f>
        <v>#VALUE!</v>
      </c>
      <c r="N12" s="86" t="s">
        <v>5456</v>
      </c>
      <c r="O12" s="87" t="s">
        <v>5457</v>
      </c>
      <c r="P12" s="88" t="s">
        <v>5458</v>
      </c>
    </row>
    <row r="13" spans="1:16" x14ac:dyDescent="0.25">
      <c r="B13" s="83">
        <v>11</v>
      </c>
      <c r="C13" s="83">
        <v>4</v>
      </c>
      <c r="D13" s="83">
        <v>2</v>
      </c>
      <c r="E13" s="83">
        <v>1</v>
      </c>
      <c r="F13" s="83"/>
      <c r="G13" s="83"/>
      <c r="I13" s="80" t="s">
        <v>5464</v>
      </c>
      <c r="J13" s="80" t="e">
        <f>SUM(J9:K9)</f>
        <v>#VALUE!</v>
      </c>
      <c r="L13" s="80" t="s">
        <v>5466</v>
      </c>
      <c r="N13" s="89">
        <v>18</v>
      </c>
      <c r="O13" s="90">
        <f>J3*N13</f>
        <v>0</v>
      </c>
      <c r="P13" s="91">
        <f>K3*N13</f>
        <v>0</v>
      </c>
    </row>
    <row r="14" spans="1:16" x14ac:dyDescent="0.25">
      <c r="B14" s="83">
        <v>12</v>
      </c>
      <c r="C14" s="83">
        <v>2</v>
      </c>
      <c r="D14" s="83">
        <v>4</v>
      </c>
      <c r="E14" s="83">
        <v>1</v>
      </c>
      <c r="F14" s="83"/>
      <c r="G14" s="83"/>
      <c r="I14" s="80" t="s">
        <v>5465</v>
      </c>
      <c r="J14" s="95" t="e">
        <f t="array" ref="J14">J12/J13</f>
        <v>#VALUE!</v>
      </c>
      <c r="L14" s="80">
        <f>SUMSQ(J3:K3)</f>
        <v>0</v>
      </c>
      <c r="N14" s="92"/>
      <c r="O14" s="93">
        <v>0</v>
      </c>
      <c r="P14" s="94">
        <v>0</v>
      </c>
    </row>
    <row r="15" spans="1:16" x14ac:dyDescent="0.25">
      <c r="B15" s="83">
        <v>13</v>
      </c>
      <c r="C15" s="83">
        <v>2</v>
      </c>
      <c r="D15" s="83">
        <v>3</v>
      </c>
      <c r="E15" s="83">
        <v>1</v>
      </c>
      <c r="F15" s="83"/>
      <c r="G15" s="83"/>
    </row>
    <row r="16" spans="1:16" x14ac:dyDescent="0.25">
      <c r="B16" s="83">
        <v>14</v>
      </c>
      <c r="C16" s="83">
        <v>3</v>
      </c>
      <c r="D16" s="83">
        <v>6</v>
      </c>
      <c r="E16" s="83">
        <v>1</v>
      </c>
      <c r="F16" s="83"/>
      <c r="G16" s="83"/>
    </row>
    <row r="17" spans="2:7" x14ac:dyDescent="0.25">
      <c r="B17" s="83">
        <v>15</v>
      </c>
      <c r="C17" s="83">
        <v>4</v>
      </c>
      <c r="D17" s="83">
        <v>4</v>
      </c>
      <c r="E17" s="83">
        <v>1</v>
      </c>
      <c r="F17" s="83"/>
      <c r="G17" s="83"/>
    </row>
    <row r="18" spans="2:7" x14ac:dyDescent="0.25">
      <c r="B18" s="83">
        <v>16</v>
      </c>
      <c r="C18" s="83">
        <v>7</v>
      </c>
      <c r="D18" s="83">
        <v>4</v>
      </c>
      <c r="E18" s="83">
        <v>1</v>
      </c>
      <c r="F18" s="83"/>
      <c r="G18" s="83"/>
    </row>
    <row r="19" spans="2:7" x14ac:dyDescent="0.25">
      <c r="B19" s="83">
        <v>17</v>
      </c>
      <c r="C19" s="83">
        <v>6</v>
      </c>
      <c r="D19" s="83">
        <v>5</v>
      </c>
      <c r="E19" s="83">
        <v>1</v>
      </c>
      <c r="F19" s="83"/>
      <c r="G19" s="83"/>
    </row>
    <row r="20" spans="2:7" x14ac:dyDescent="0.25">
      <c r="B20" s="83">
        <v>18</v>
      </c>
      <c r="C20" s="83">
        <v>9</v>
      </c>
      <c r="D20" s="83">
        <v>5</v>
      </c>
      <c r="E20" s="83">
        <v>1</v>
      </c>
      <c r="F20" s="83"/>
      <c r="G20" s="83"/>
    </row>
    <row r="21" spans="2:7" x14ac:dyDescent="0.25">
      <c r="B21" s="83">
        <v>19</v>
      </c>
      <c r="C21" s="83">
        <v>1</v>
      </c>
      <c r="D21" s="83">
        <v>1</v>
      </c>
      <c r="E21" s="83">
        <v>1</v>
      </c>
      <c r="F21" s="83"/>
      <c r="G21" s="83"/>
    </row>
    <row r="22" spans="2:7" x14ac:dyDescent="0.25">
      <c r="B22" s="83">
        <v>20</v>
      </c>
      <c r="C22" s="83">
        <v>1</v>
      </c>
      <c r="D22" s="83">
        <v>2</v>
      </c>
      <c r="E22" s="83">
        <v>1</v>
      </c>
      <c r="F22" s="83"/>
      <c r="G22" s="83"/>
    </row>
    <row r="23" spans="2:7" x14ac:dyDescent="0.25">
      <c r="B23" s="83">
        <v>21</v>
      </c>
      <c r="C23" s="83">
        <v>11</v>
      </c>
      <c r="D23" s="83">
        <v>14</v>
      </c>
      <c r="E23" s="83">
        <v>2</v>
      </c>
      <c r="F23" s="83"/>
      <c r="G23" s="83"/>
    </row>
    <row r="24" spans="2:7" x14ac:dyDescent="0.25">
      <c r="B24" s="83">
        <v>22</v>
      </c>
      <c r="C24" s="83">
        <v>14</v>
      </c>
      <c r="D24" s="83">
        <v>13</v>
      </c>
      <c r="E24" s="83">
        <v>2</v>
      </c>
      <c r="F24" s="83"/>
      <c r="G24" s="83"/>
    </row>
    <row r="25" spans="2:7" x14ac:dyDescent="0.25">
      <c r="B25" s="83">
        <v>23</v>
      </c>
      <c r="C25" s="83">
        <v>12</v>
      </c>
      <c r="D25" s="83">
        <v>13</v>
      </c>
      <c r="E25" s="83">
        <v>2</v>
      </c>
      <c r="F25" s="83"/>
      <c r="G25" s="83"/>
    </row>
    <row r="26" spans="2:7" x14ac:dyDescent="0.25">
      <c r="B26" s="83">
        <v>24</v>
      </c>
      <c r="C26" s="83">
        <v>13</v>
      </c>
      <c r="D26" s="83">
        <v>14</v>
      </c>
      <c r="E26" s="83">
        <v>2</v>
      </c>
      <c r="F26" s="83"/>
      <c r="G26" s="83"/>
    </row>
    <row r="27" spans="2:7" x14ac:dyDescent="0.25">
      <c r="B27" s="83">
        <v>25</v>
      </c>
      <c r="C27" s="83">
        <v>14</v>
      </c>
      <c r="D27" s="83">
        <v>10</v>
      </c>
      <c r="E27" s="83">
        <v>2</v>
      </c>
      <c r="F27" s="83"/>
      <c r="G27" s="83"/>
    </row>
    <row r="28" spans="2:7" x14ac:dyDescent="0.25">
      <c r="B28" s="83">
        <v>26</v>
      </c>
      <c r="C28" s="83">
        <v>11</v>
      </c>
      <c r="D28" s="83">
        <v>10</v>
      </c>
      <c r="E28" s="83">
        <v>2</v>
      </c>
      <c r="F28" s="83"/>
      <c r="G28" s="83"/>
    </row>
    <row r="29" spans="2:7" x14ac:dyDescent="0.25">
      <c r="B29" s="83">
        <v>27</v>
      </c>
      <c r="C29" s="83">
        <v>12</v>
      </c>
      <c r="D29" s="83">
        <v>8</v>
      </c>
      <c r="E29" s="83">
        <v>2</v>
      </c>
      <c r="F29" s="83"/>
      <c r="G29" s="83"/>
    </row>
    <row r="30" spans="2:7" x14ac:dyDescent="0.25">
      <c r="B30" s="83">
        <v>28</v>
      </c>
      <c r="C30" s="83">
        <v>7</v>
      </c>
      <c r="D30" s="83">
        <v>7</v>
      </c>
      <c r="E30" s="83">
        <v>2</v>
      </c>
      <c r="F30" s="83"/>
      <c r="G30" s="83"/>
    </row>
    <row r="31" spans="2:7" x14ac:dyDescent="0.25">
      <c r="B31" s="83">
        <v>29</v>
      </c>
      <c r="C31" s="83">
        <v>8</v>
      </c>
      <c r="D31" s="83">
        <v>7</v>
      </c>
      <c r="E31" s="83">
        <v>2</v>
      </c>
      <c r="F31" s="83"/>
      <c r="G31" s="83"/>
    </row>
    <row r="32" spans="2:7" x14ac:dyDescent="0.25">
      <c r="B32" s="83">
        <v>30</v>
      </c>
      <c r="C32" s="83">
        <v>10</v>
      </c>
      <c r="D32" s="83">
        <v>8</v>
      </c>
      <c r="E32" s="83">
        <v>2</v>
      </c>
      <c r="F32" s="83"/>
      <c r="G32" s="83"/>
    </row>
    <row r="33" spans="2:7" x14ac:dyDescent="0.25">
      <c r="B33" s="83">
        <v>31</v>
      </c>
      <c r="C33" s="83">
        <v>11</v>
      </c>
      <c r="D33" s="83">
        <v>13</v>
      </c>
      <c r="E33" s="83">
        <v>2</v>
      </c>
      <c r="F33" s="83"/>
      <c r="G33" s="83"/>
    </row>
    <row r="34" spans="2:7" x14ac:dyDescent="0.25">
      <c r="B34" s="83">
        <v>32</v>
      </c>
      <c r="C34" s="83">
        <v>13</v>
      </c>
      <c r="D34" s="83">
        <v>14</v>
      </c>
      <c r="E34" s="83">
        <v>2</v>
      </c>
      <c r="F34" s="83"/>
      <c r="G34" s="83"/>
    </row>
    <row r="35" spans="2:7" x14ac:dyDescent="0.25">
      <c r="B35" s="83">
        <v>33</v>
      </c>
      <c r="C35" s="83">
        <v>10</v>
      </c>
      <c r="D35" s="83">
        <v>10</v>
      </c>
      <c r="E35" s="83">
        <v>2</v>
      </c>
      <c r="F35" s="83"/>
      <c r="G35" s="83"/>
    </row>
    <row r="36" spans="2:7" x14ac:dyDescent="0.25">
      <c r="B36" s="83">
        <v>34</v>
      </c>
      <c r="C36" s="83">
        <v>8</v>
      </c>
      <c r="D36" s="83">
        <v>13</v>
      </c>
      <c r="E36" s="83">
        <v>2</v>
      </c>
      <c r="F36" s="83"/>
      <c r="G36" s="83"/>
    </row>
    <row r="37" spans="2:7" x14ac:dyDescent="0.25">
      <c r="B37" s="83">
        <v>35</v>
      </c>
      <c r="C37" s="83">
        <v>13</v>
      </c>
      <c r="D37" s="83">
        <v>13</v>
      </c>
      <c r="E37" s="83">
        <v>2</v>
      </c>
      <c r="F37" s="83"/>
      <c r="G37" s="83"/>
    </row>
    <row r="38" spans="2:7" x14ac:dyDescent="0.25">
      <c r="B38" s="83">
        <v>36</v>
      </c>
      <c r="C38" s="83">
        <v>12</v>
      </c>
      <c r="D38" s="83">
        <v>10</v>
      </c>
      <c r="E38" s="83">
        <v>2</v>
      </c>
      <c r="F38" s="83"/>
      <c r="G38" s="83"/>
    </row>
    <row r="39" spans="2:7" x14ac:dyDescent="0.25">
      <c r="B39" s="83">
        <v>37</v>
      </c>
      <c r="C39" s="83">
        <v>11</v>
      </c>
      <c r="D39" s="83">
        <v>8</v>
      </c>
      <c r="E39" s="83">
        <v>2</v>
      </c>
      <c r="F39" s="83"/>
      <c r="G39" s="83"/>
    </row>
    <row r="40" spans="2:7" x14ac:dyDescent="0.25">
      <c r="B40" s="83">
        <v>38</v>
      </c>
      <c r="C40" s="83">
        <v>9</v>
      </c>
      <c r="D40" s="83">
        <v>11</v>
      </c>
      <c r="E40" s="83">
        <v>2</v>
      </c>
      <c r="F40" s="83"/>
      <c r="G40" s="83"/>
    </row>
    <row r="41" spans="2:7" x14ac:dyDescent="0.25">
      <c r="B41" s="83">
        <v>39</v>
      </c>
      <c r="C41" s="83">
        <v>8</v>
      </c>
      <c r="D41" s="83">
        <v>10</v>
      </c>
      <c r="E41" s="83">
        <v>2</v>
      </c>
      <c r="F41" s="83"/>
      <c r="G41" s="83"/>
    </row>
    <row r="42" spans="2:7" x14ac:dyDescent="0.25">
      <c r="B42" s="83">
        <v>40</v>
      </c>
      <c r="C42" s="83">
        <v>10</v>
      </c>
      <c r="D42" s="83">
        <v>8</v>
      </c>
      <c r="E42" s="83">
        <v>2</v>
      </c>
      <c r="F42" s="83"/>
      <c r="G42" s="83"/>
    </row>
  </sheetData>
  <hyperlinks>
    <hyperlink ref="A1" r:id="rId1" xr:uid="{FFF4E78A-D307-9043-AA2E-1F949A3FBCD1}"/>
  </hyperlinks>
  <pageMargins left="0.7" right="0.7" top="0.75" bottom="0.75" header="0.3" footer="0.3"/>
  <pageSetup orientation="portrait" horizontalDpi="4294967292" verticalDpi="4294967292"/>
  <drawing r:id="rId2"/>
  <legacyDrawing r:id="rId3"/>
  <mc:AlternateContent xmlns:mc="http://schemas.openxmlformats.org/markup-compatibility/2006">
    <mc:Choice Requires="x14">
      <controls>
        <mc:AlternateContent xmlns:mc="http://schemas.openxmlformats.org/markup-compatibility/2006">
          <mc:Choice Requires="x14">
            <control shapeId="69633" r:id="rId4" name="Scroll Bar 1">
              <controlPr defaultSize="0" autoPict="0">
                <anchor moveWithCells="1">
                  <from>
                    <xdr:col>17</xdr:col>
                    <xdr:colOff>304800</xdr:colOff>
                    <xdr:row>15</xdr:row>
                    <xdr:rowOff>190500</xdr:rowOff>
                  </from>
                  <to>
                    <xdr:col>17</xdr:col>
                    <xdr:colOff>622300</xdr:colOff>
                    <xdr:row>41</xdr:row>
                    <xdr:rowOff>190500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837D25-6347-9E4F-8B75-119876785E7E}">
  <sheetPr>
    <tabColor rgb="FFFF0000"/>
  </sheetPr>
  <dimension ref="A1"/>
  <sheetViews>
    <sheetView workbookViewId="0"/>
  </sheetViews>
  <sheetFormatPr baseColWidth="10" defaultRowHeight="26" x14ac:dyDescent="0.3"/>
  <cols>
    <col min="1" max="16384" width="10.83203125" style="1"/>
  </cols>
  <sheetData/>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125E6-9865-1D42-9DB1-5DF99ADF8537}">
  <sheetPr codeName="Sheet38">
    <tabColor rgb="FF002060"/>
  </sheetPr>
  <dimension ref="A1:A6"/>
  <sheetViews>
    <sheetView workbookViewId="0">
      <selection activeCell="B9" sqref="B9"/>
    </sheetView>
  </sheetViews>
  <sheetFormatPr baseColWidth="10" defaultRowHeight="21" x14ac:dyDescent="0.25"/>
  <cols>
    <col min="1" max="2" width="10.83203125" style="2"/>
    <col min="3" max="3" width="15.6640625" style="2" bestFit="1" customWidth="1"/>
    <col min="4" max="4" width="12.1640625" style="2" bestFit="1" customWidth="1"/>
    <col min="5" max="16384" width="10.83203125" style="2"/>
  </cols>
  <sheetData>
    <row r="1" spans="1:1" ht="26" x14ac:dyDescent="0.3">
      <c r="A1" s="1" t="s">
        <v>186</v>
      </c>
    </row>
    <row r="2" spans="1:1" ht="26" x14ac:dyDescent="0.3">
      <c r="A2" s="1" t="s">
        <v>187</v>
      </c>
    </row>
    <row r="3" spans="1:1" ht="26" x14ac:dyDescent="0.3">
      <c r="A3" s="1" t="s">
        <v>188</v>
      </c>
    </row>
    <row r="4" spans="1:1" ht="26" x14ac:dyDescent="0.3">
      <c r="A4" s="1" t="s">
        <v>189</v>
      </c>
    </row>
    <row r="5" spans="1:1" ht="26" x14ac:dyDescent="0.3">
      <c r="A5" s="1" t="s">
        <v>190</v>
      </c>
    </row>
    <row r="6" spans="1:1" ht="26" x14ac:dyDescent="0.3">
      <c r="A6" s="1" t="s">
        <v>191</v>
      </c>
    </row>
  </sheetData>
  <phoneticPr fontId="6" type="noConversion"/>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32C175-9D1E-EE44-BC14-B0E71F752C59}">
  <sheetPr codeName="Sheet31">
    <tabColor rgb="FF92D050"/>
  </sheetPr>
  <dimension ref="A1:B17"/>
  <sheetViews>
    <sheetView workbookViewId="0"/>
  </sheetViews>
  <sheetFormatPr baseColWidth="10" defaultRowHeight="26" x14ac:dyDescent="0.3"/>
  <cols>
    <col min="1" max="1" width="24.83203125" style="1" bestFit="1" customWidth="1"/>
    <col min="2" max="2" width="23.33203125" style="1" bestFit="1" customWidth="1"/>
    <col min="3" max="16384" width="10.83203125" style="1"/>
  </cols>
  <sheetData>
    <row r="1" spans="1:2" x14ac:dyDescent="0.3">
      <c r="A1" s="1" t="s">
        <v>179</v>
      </c>
      <c r="B1" s="1" t="s">
        <v>180</v>
      </c>
    </row>
    <row r="2" spans="1:2" x14ac:dyDescent="0.3">
      <c r="A2" s="1" t="s">
        <v>181</v>
      </c>
      <c r="B2" s="1" t="s">
        <v>165</v>
      </c>
    </row>
    <row r="3" spans="1:2" x14ac:dyDescent="0.3">
      <c r="A3" s="1" t="s">
        <v>181</v>
      </c>
      <c r="B3" s="1" t="s">
        <v>166</v>
      </c>
    </row>
    <row r="4" spans="1:2" x14ac:dyDescent="0.3">
      <c r="A4" s="1" t="s">
        <v>181</v>
      </c>
      <c r="B4" s="1" t="s">
        <v>167</v>
      </c>
    </row>
    <row r="5" spans="1:2" x14ac:dyDescent="0.3">
      <c r="A5" s="1" t="s">
        <v>182</v>
      </c>
      <c r="B5" s="1" t="s">
        <v>165</v>
      </c>
    </row>
    <row r="6" spans="1:2" x14ac:dyDescent="0.3">
      <c r="A6" s="1" t="s">
        <v>182</v>
      </c>
      <c r="B6" s="1" t="s">
        <v>168</v>
      </c>
    </row>
    <row r="7" spans="1:2" x14ac:dyDescent="0.3">
      <c r="A7" s="1" t="s">
        <v>182</v>
      </c>
      <c r="B7" s="1" t="s">
        <v>169</v>
      </c>
    </row>
    <row r="8" spans="1:2" x14ac:dyDescent="0.3">
      <c r="A8" s="1" t="s">
        <v>182</v>
      </c>
      <c r="B8" s="1" t="s">
        <v>170</v>
      </c>
    </row>
    <row r="9" spans="1:2" x14ac:dyDescent="0.3">
      <c r="A9" s="1" t="s">
        <v>183</v>
      </c>
      <c r="B9" s="1" t="s">
        <v>165</v>
      </c>
    </row>
    <row r="10" spans="1:2" x14ac:dyDescent="0.3">
      <c r="A10" s="1" t="s">
        <v>183</v>
      </c>
      <c r="B10" s="1" t="s">
        <v>166</v>
      </c>
    </row>
    <row r="11" spans="1:2" x14ac:dyDescent="0.3">
      <c r="A11" s="1" t="s">
        <v>183</v>
      </c>
      <c r="B11" s="1" t="s">
        <v>170</v>
      </c>
    </row>
    <row r="12" spans="1:2" x14ac:dyDescent="0.3">
      <c r="A12" s="1" t="s">
        <v>184</v>
      </c>
      <c r="B12" s="1" t="s">
        <v>167</v>
      </c>
    </row>
    <row r="13" spans="1:2" x14ac:dyDescent="0.3">
      <c r="A13" s="1" t="s">
        <v>184</v>
      </c>
      <c r="B13" s="1" t="s">
        <v>168</v>
      </c>
    </row>
    <row r="14" spans="1:2" x14ac:dyDescent="0.3">
      <c r="A14" s="1" t="s">
        <v>184</v>
      </c>
      <c r="B14" s="1" t="s">
        <v>169</v>
      </c>
    </row>
    <row r="15" spans="1:2" x14ac:dyDescent="0.3">
      <c r="A15" s="1" t="s">
        <v>185</v>
      </c>
      <c r="B15" s="1" t="s">
        <v>165</v>
      </c>
    </row>
    <row r="16" spans="1:2" x14ac:dyDescent="0.3">
      <c r="A16" s="1" t="s">
        <v>185</v>
      </c>
      <c r="B16" s="1" t="s">
        <v>166</v>
      </c>
    </row>
    <row r="17" spans="1:2" x14ac:dyDescent="0.3">
      <c r="A17" s="1" t="s">
        <v>185</v>
      </c>
      <c r="B17" s="1" t="s">
        <v>167</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FD74CA-8A82-6147-A5A0-E5371C7855B9}">
  <sheetPr codeName="Sheet59">
    <tabColor rgb="FF92D050"/>
  </sheetPr>
  <dimension ref="A1:D5"/>
  <sheetViews>
    <sheetView workbookViewId="0"/>
  </sheetViews>
  <sheetFormatPr baseColWidth="10" defaultRowHeight="26" x14ac:dyDescent="0.3"/>
  <cols>
    <col min="1" max="1" width="12.1640625" style="1" bestFit="1" customWidth="1"/>
    <col min="2" max="2" width="23.33203125" style="1" bestFit="1" customWidth="1"/>
    <col min="3" max="4" width="16.6640625" style="1" bestFit="1" customWidth="1"/>
    <col min="5" max="5" width="9.5" style="1" bestFit="1" customWidth="1"/>
    <col min="6" max="6" width="10" style="1" bestFit="1" customWidth="1"/>
    <col min="7" max="16384" width="10.83203125" style="1"/>
  </cols>
  <sheetData>
    <row r="1" spans="1:4" x14ac:dyDescent="0.3">
      <c r="A1" s="1" t="s">
        <v>165</v>
      </c>
      <c r="B1" s="1" t="s">
        <v>166</v>
      </c>
      <c r="C1" s="1" t="s">
        <v>167</v>
      </c>
    </row>
    <row r="2" spans="1:4" x14ac:dyDescent="0.3">
      <c r="A2" s="1" t="s">
        <v>165</v>
      </c>
      <c r="B2" s="1" t="s">
        <v>168</v>
      </c>
      <c r="C2" s="1" t="s">
        <v>169</v>
      </c>
      <c r="D2" s="1" t="s">
        <v>170</v>
      </c>
    </row>
    <row r="3" spans="1:4" x14ac:dyDescent="0.3">
      <c r="A3" s="1" t="s">
        <v>165</v>
      </c>
      <c r="B3" s="1" t="s">
        <v>166</v>
      </c>
      <c r="C3" s="1" t="s">
        <v>170</v>
      </c>
    </row>
    <row r="4" spans="1:4" x14ac:dyDescent="0.3">
      <c r="A4" s="1" t="s">
        <v>167</v>
      </c>
      <c r="B4" s="1" t="s">
        <v>168</v>
      </c>
      <c r="C4" s="1" t="s">
        <v>169</v>
      </c>
    </row>
    <row r="5" spans="1:4" x14ac:dyDescent="0.3">
      <c r="A5" s="1" t="s">
        <v>165</v>
      </c>
      <c r="B5" s="1" t="s">
        <v>166</v>
      </c>
      <c r="C5" s="1" t="s">
        <v>167</v>
      </c>
    </row>
  </sheetData>
  <pageMargins left="0.7" right="0.7" top="0.75" bottom="0.75" header="0.3" footer="0.3"/>
  <pageSetup orientation="portrait" horizontalDpi="0" verticalDpi="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5E619-02C0-7C42-BC7D-7396903DEC36}">
  <sheetPr codeName="Sheet60">
    <tabColor rgb="FF92D050"/>
  </sheetPr>
  <dimension ref="A1:A5"/>
  <sheetViews>
    <sheetView workbookViewId="0"/>
  </sheetViews>
  <sheetFormatPr baseColWidth="10" defaultRowHeight="26" x14ac:dyDescent="0.3"/>
  <cols>
    <col min="1" max="1" width="12.1640625" style="1" bestFit="1" customWidth="1"/>
    <col min="2" max="2" width="23.33203125" style="1" bestFit="1" customWidth="1"/>
    <col min="3" max="4" width="16.6640625" style="1" bestFit="1" customWidth="1"/>
    <col min="5" max="5" width="9.5" style="1" bestFit="1" customWidth="1"/>
    <col min="6" max="6" width="10" style="1" bestFit="1" customWidth="1"/>
    <col min="7" max="16384" width="10.83203125" style="1"/>
  </cols>
  <sheetData>
    <row r="1" spans="1:1" x14ac:dyDescent="0.3">
      <c r="A1" s="1" t="s">
        <v>159</v>
      </c>
    </row>
    <row r="2" spans="1:1" x14ac:dyDescent="0.3">
      <c r="A2" s="1" t="s">
        <v>160</v>
      </c>
    </row>
    <row r="3" spans="1:1" x14ac:dyDescent="0.3">
      <c r="A3" s="1" t="s">
        <v>161</v>
      </c>
    </row>
    <row r="4" spans="1:1" x14ac:dyDescent="0.3">
      <c r="A4" s="1" t="s">
        <v>162</v>
      </c>
    </row>
    <row r="5" spans="1:1" x14ac:dyDescent="0.3">
      <c r="A5" s="1" t="s">
        <v>159</v>
      </c>
    </row>
  </sheetData>
  <pageMargins left="0.7" right="0.7" top="0.75" bottom="0.75" header="0.3" footer="0.3"/>
  <pageSetup orientation="portrait" horizontalDpi="0" verticalDpi="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4C3DB-BF56-054B-8687-97E3794E63DB}">
  <sheetPr codeName="Sheet87">
    <tabColor rgb="FF92D050"/>
  </sheetPr>
  <dimension ref="B2:J28"/>
  <sheetViews>
    <sheetView zoomScale="70" zoomScaleNormal="70" zoomScalePageLayoutView="70" workbookViewId="0"/>
  </sheetViews>
  <sheetFormatPr baseColWidth="10" defaultColWidth="21.83203125" defaultRowHeight="26" x14ac:dyDescent="0.3"/>
  <cols>
    <col min="1" max="1" width="21.83203125" style="61"/>
    <col min="2" max="2" width="12.6640625" style="61" bestFit="1" customWidth="1"/>
    <col min="3" max="16384" width="21.83203125" style="61"/>
  </cols>
  <sheetData>
    <row r="2" spans="4:10" x14ac:dyDescent="0.3">
      <c r="D2" s="61" t="s">
        <v>163</v>
      </c>
    </row>
    <row r="3" spans="4:10" x14ac:dyDescent="0.3">
      <c r="D3" s="62" t="s">
        <v>164</v>
      </c>
      <c r="E3" s="62" t="s">
        <v>165</v>
      </c>
      <c r="F3" s="62" t="s">
        <v>166</v>
      </c>
      <c r="G3" s="62" t="s">
        <v>167</v>
      </c>
      <c r="H3" s="62" t="s">
        <v>168</v>
      </c>
      <c r="I3" s="62" t="s">
        <v>169</v>
      </c>
      <c r="J3" s="62" t="s">
        <v>170</v>
      </c>
    </row>
    <row r="4" spans="4:10" x14ac:dyDescent="0.3">
      <c r="D4" s="63" t="s">
        <v>171</v>
      </c>
      <c r="E4" s="63">
        <v>1</v>
      </c>
      <c r="F4" s="63">
        <v>1</v>
      </c>
      <c r="G4" s="63">
        <v>1</v>
      </c>
      <c r="H4" s="63">
        <v>0</v>
      </c>
      <c r="I4" s="63">
        <v>0</v>
      </c>
      <c r="J4" s="63">
        <v>0</v>
      </c>
    </row>
    <row r="5" spans="4:10" x14ac:dyDescent="0.3">
      <c r="D5" s="63" t="s">
        <v>172</v>
      </c>
      <c r="E5" s="63">
        <v>1</v>
      </c>
      <c r="F5" s="63">
        <v>0</v>
      </c>
      <c r="G5" s="63">
        <v>0</v>
      </c>
      <c r="H5" s="63">
        <v>1</v>
      </c>
      <c r="I5" s="63">
        <v>1</v>
      </c>
      <c r="J5" s="63">
        <v>1</v>
      </c>
    </row>
    <row r="6" spans="4:10" x14ac:dyDescent="0.3">
      <c r="D6" s="63" t="s">
        <v>173</v>
      </c>
      <c r="E6" s="63">
        <v>1</v>
      </c>
      <c r="F6" s="63">
        <v>1</v>
      </c>
      <c r="G6" s="63">
        <v>0</v>
      </c>
      <c r="H6" s="63">
        <v>0</v>
      </c>
      <c r="I6" s="63">
        <v>0</v>
      </c>
      <c r="J6" s="63">
        <v>1</v>
      </c>
    </row>
    <row r="7" spans="4:10" x14ac:dyDescent="0.3">
      <c r="D7" s="63" t="s">
        <v>174</v>
      </c>
      <c r="E7" s="63">
        <v>0</v>
      </c>
      <c r="F7" s="63">
        <v>0</v>
      </c>
      <c r="G7" s="63">
        <v>1</v>
      </c>
      <c r="H7" s="63">
        <v>1</v>
      </c>
      <c r="I7" s="63">
        <v>1</v>
      </c>
      <c r="J7" s="63">
        <v>0</v>
      </c>
    </row>
    <row r="8" spans="4:10" x14ac:dyDescent="0.3">
      <c r="D8" s="63" t="s">
        <v>175</v>
      </c>
      <c r="E8" s="63">
        <v>1</v>
      </c>
      <c r="F8" s="63">
        <v>1</v>
      </c>
      <c r="G8" s="63">
        <v>1</v>
      </c>
      <c r="H8" s="63">
        <v>0</v>
      </c>
      <c r="I8" s="63">
        <v>0</v>
      </c>
      <c r="J8" s="63">
        <v>0</v>
      </c>
    </row>
    <row r="9" spans="4:10" x14ac:dyDescent="0.3">
      <c r="D9" s="61" t="s">
        <v>176</v>
      </c>
      <c r="E9" s="64">
        <f t="shared" ref="E9:J9" si="0">SUM(E4:E8)</f>
        <v>4</v>
      </c>
      <c r="F9" s="64">
        <f t="shared" si="0"/>
        <v>3</v>
      </c>
      <c r="G9" s="64">
        <f t="shared" si="0"/>
        <v>3</v>
      </c>
      <c r="H9" s="64">
        <f t="shared" si="0"/>
        <v>2</v>
      </c>
      <c r="I9" s="64">
        <f t="shared" si="0"/>
        <v>2</v>
      </c>
      <c r="J9" s="64">
        <f t="shared" si="0"/>
        <v>2</v>
      </c>
    </row>
    <row r="12" spans="4:10" x14ac:dyDescent="0.3">
      <c r="D12" s="61" t="s">
        <v>177</v>
      </c>
      <c r="E12" s="62" t="s">
        <v>165</v>
      </c>
      <c r="F12" s="62" t="s">
        <v>166</v>
      </c>
      <c r="G12" s="62" t="s">
        <v>167</v>
      </c>
      <c r="H12" s="62" t="s">
        <v>168</v>
      </c>
      <c r="I12" s="62" t="s">
        <v>169</v>
      </c>
      <c r="J12" s="62" t="s">
        <v>170</v>
      </c>
    </row>
    <row r="13" spans="4:10" x14ac:dyDescent="0.3">
      <c r="D13" s="62" t="s">
        <v>165</v>
      </c>
      <c r="E13" s="65" cm="1">
        <f t="array" aca="1" ref="E13" ca="1">SUM(INDIRECT($D13)*INDIRECT(E$12))/SUM(INDIRECT(E$12))</f>
        <v>1</v>
      </c>
      <c r="F13" s="65" cm="1">
        <f t="array" aca="1" ref="F13" ca="1">SUM(INDIRECT($D13)*INDIRECT(F$12))/SUM(INDIRECT(F$12))</f>
        <v>1</v>
      </c>
      <c r="G13" s="65" cm="1">
        <f t="array" aca="1" ref="G13" ca="1">SUM(INDIRECT($D13)*INDIRECT(G$12))/SUM(INDIRECT(G$12))</f>
        <v>0.66666666666666663</v>
      </c>
      <c r="H13" s="65" cm="1">
        <f t="array" aca="1" ref="H13" ca="1">SUM(INDIRECT($D13)*INDIRECT(H$12))/SUM(INDIRECT(H$12))</f>
        <v>0.5</v>
      </c>
      <c r="I13" s="65" cm="1">
        <f t="array" aca="1" ref="I13" ca="1">SUM(INDIRECT($D13)*INDIRECT(I$12))/SUM(INDIRECT(I$12))</f>
        <v>0.5</v>
      </c>
      <c r="J13" s="65" cm="1">
        <f t="array" aca="1" ref="J13" ca="1">SUM(INDIRECT($D13)*INDIRECT(J$12))/SUM(INDIRECT(J$12))</f>
        <v>1</v>
      </c>
    </row>
    <row r="14" spans="4:10" x14ac:dyDescent="0.3">
      <c r="D14" s="62" t="s">
        <v>166</v>
      </c>
      <c r="E14" s="65" cm="1">
        <f t="array" aca="1" ref="E14" ca="1">SUM(INDIRECT($D14)*INDIRECT(E$12))/SUM(INDIRECT(E$12))</f>
        <v>0.75</v>
      </c>
      <c r="F14" s="65" cm="1">
        <f t="array" aca="1" ref="F14" ca="1">SUM(INDIRECT($D14)*INDIRECT(F$12))/SUM(INDIRECT(F$12))</f>
        <v>1</v>
      </c>
      <c r="G14" s="65" cm="1">
        <f t="array" aca="1" ref="G14" ca="1">SUM(INDIRECT($D14)*INDIRECT(G$12))/SUM(INDIRECT(G$12))</f>
        <v>0.66666666666666663</v>
      </c>
      <c r="H14" s="65" cm="1">
        <f t="array" aca="1" ref="H14" ca="1">SUM(INDIRECT($D14)*INDIRECT(H$12))/SUM(INDIRECT(H$12))</f>
        <v>0</v>
      </c>
      <c r="I14" s="65" cm="1">
        <f t="array" aca="1" ref="I14" ca="1">SUM(INDIRECT($D14)*INDIRECT(I$12))/SUM(INDIRECT(I$12))</f>
        <v>0</v>
      </c>
      <c r="J14" s="65" cm="1">
        <f t="array" aca="1" ref="J14" ca="1">SUM(INDIRECT($D14)*INDIRECT(J$12))/SUM(INDIRECT(J$12))</f>
        <v>0.5</v>
      </c>
    </row>
    <row r="15" spans="4:10" x14ac:dyDescent="0.3">
      <c r="D15" s="62" t="s">
        <v>167</v>
      </c>
      <c r="E15" s="65" cm="1">
        <f t="array" aca="1" ref="E15" ca="1">SUM(INDIRECT($D15)*INDIRECT(E$12))/SUM(INDIRECT(E$12))</f>
        <v>0.5</v>
      </c>
      <c r="F15" s="65" cm="1">
        <f t="array" aca="1" ref="F15" ca="1">SUM(INDIRECT($D15)*INDIRECT(F$12))/SUM(INDIRECT(F$12))</f>
        <v>0.66666666666666663</v>
      </c>
      <c r="G15" s="65" cm="1">
        <f t="array" aca="1" ref="G15" ca="1">SUM(INDIRECT($D15)*INDIRECT(G$12))/SUM(INDIRECT(G$12))</f>
        <v>1</v>
      </c>
      <c r="H15" s="65" cm="1">
        <f t="array" aca="1" ref="H15" ca="1">SUM(INDIRECT($D15)*INDIRECT(H$12))/SUM(INDIRECT(H$12))</f>
        <v>0.5</v>
      </c>
      <c r="I15" s="65" cm="1">
        <f t="array" aca="1" ref="I15" ca="1">SUM(INDIRECT($D15)*INDIRECT(I$12))/SUM(INDIRECT(I$12))</f>
        <v>0.5</v>
      </c>
      <c r="J15" s="65" cm="1">
        <f t="array" aca="1" ref="J15" ca="1">SUM(INDIRECT($D15)*INDIRECT(J$12))/SUM(INDIRECT(J$12))</f>
        <v>0</v>
      </c>
    </row>
    <row r="16" spans="4:10" x14ac:dyDescent="0.3">
      <c r="D16" s="62" t="s">
        <v>168</v>
      </c>
      <c r="E16" s="65" cm="1">
        <f t="array" aca="1" ref="E16" ca="1">SUM(INDIRECT($D16)*INDIRECT(E$12))/SUM(INDIRECT(E$12))</f>
        <v>0.25</v>
      </c>
      <c r="F16" s="65" cm="1">
        <f t="array" aca="1" ref="F16" ca="1">SUM(INDIRECT($D16)*INDIRECT(F$12))/SUM(INDIRECT(F$12))</f>
        <v>0</v>
      </c>
      <c r="G16" s="65" cm="1">
        <f t="array" aca="1" ref="G16" ca="1">SUM(INDIRECT($D16)*INDIRECT(G$12))/SUM(INDIRECT(G$12))</f>
        <v>0.33333333333333331</v>
      </c>
      <c r="H16" s="65" cm="1">
        <f t="array" aca="1" ref="H16" ca="1">SUM(INDIRECT($D16)*INDIRECT(H$12))/SUM(INDIRECT(H$12))</f>
        <v>1</v>
      </c>
      <c r="I16" s="65" cm="1">
        <f t="array" aca="1" ref="I16" ca="1">SUM(INDIRECT($D16)*INDIRECT(I$12))/SUM(INDIRECT(I$12))</f>
        <v>1</v>
      </c>
      <c r="J16" s="65" cm="1">
        <f t="array" aca="1" ref="J16" ca="1">SUM(INDIRECT($D16)*INDIRECT(J$12))/SUM(INDIRECT(J$12))</f>
        <v>0.5</v>
      </c>
    </row>
    <row r="17" spans="2:10" x14ac:dyDescent="0.3">
      <c r="D17" s="62" t="s">
        <v>169</v>
      </c>
      <c r="E17" s="65" cm="1">
        <f t="array" aca="1" ref="E17" ca="1">SUM(INDIRECT($D17)*INDIRECT(E$12))/SUM(INDIRECT(E$12))</f>
        <v>0.25</v>
      </c>
      <c r="F17" s="65" cm="1">
        <f t="array" aca="1" ref="F17" ca="1">SUM(INDIRECT($D17)*INDIRECT(F$12))/SUM(INDIRECT(F$12))</f>
        <v>0</v>
      </c>
      <c r="G17" s="65" cm="1">
        <f t="array" aca="1" ref="G17" ca="1">SUM(INDIRECT($D17)*INDIRECT(G$12))/SUM(INDIRECT(G$12))</f>
        <v>0.33333333333333331</v>
      </c>
      <c r="H17" s="65" cm="1">
        <f t="array" aca="1" ref="H17" ca="1">SUM(INDIRECT($D17)*INDIRECT(H$12))/SUM(INDIRECT(H$12))</f>
        <v>1</v>
      </c>
      <c r="I17" s="65" cm="1">
        <f t="array" aca="1" ref="I17" ca="1">SUM(INDIRECT($D17)*INDIRECT(I$12))/SUM(INDIRECT(I$12))</f>
        <v>1</v>
      </c>
      <c r="J17" s="65" cm="1">
        <f t="array" aca="1" ref="J17" ca="1">SUM(INDIRECT($D17)*INDIRECT(J$12))/SUM(INDIRECT(J$12))</f>
        <v>0.5</v>
      </c>
    </row>
    <row r="18" spans="2:10" x14ac:dyDescent="0.3">
      <c r="D18" s="62" t="s">
        <v>170</v>
      </c>
      <c r="E18" s="65" cm="1">
        <f t="array" aca="1" ref="E18" ca="1">SUM(INDIRECT($D18)*INDIRECT(E$12))/SUM(INDIRECT(E$12))</f>
        <v>0.5</v>
      </c>
      <c r="F18" s="65" cm="1">
        <f t="array" aca="1" ref="F18" ca="1">SUM(INDIRECT($D18)*INDIRECT(F$12))/SUM(INDIRECT(F$12))</f>
        <v>0.33333333333333331</v>
      </c>
      <c r="G18" s="65" cm="1">
        <f t="array" aca="1" ref="G18" ca="1">SUM(INDIRECT($D18)*INDIRECT(G$12))/SUM(INDIRECT(G$12))</f>
        <v>0</v>
      </c>
      <c r="H18" s="65" cm="1">
        <f t="array" aca="1" ref="H18" ca="1">SUM(INDIRECT($D18)*INDIRECT(H$12))/SUM(INDIRECT(H$12))</f>
        <v>0.5</v>
      </c>
      <c r="I18" s="65" cm="1">
        <f t="array" aca="1" ref="I18" ca="1">SUM(INDIRECT($D18)*INDIRECT(I$12))/SUM(INDIRECT(I$12))</f>
        <v>0.5</v>
      </c>
      <c r="J18" s="65" cm="1">
        <f t="array" aca="1" ref="J18" ca="1">SUM(INDIRECT($D18)*INDIRECT(J$12))/SUM(INDIRECT(J$12))</f>
        <v>1</v>
      </c>
    </row>
    <row r="22" spans="2:10" x14ac:dyDescent="0.3">
      <c r="B22" s="64" t="s">
        <v>163</v>
      </c>
      <c r="D22" s="61" t="s">
        <v>178</v>
      </c>
      <c r="E22" s="62" t="s">
        <v>165</v>
      </c>
      <c r="F22" s="62" t="s">
        <v>166</v>
      </c>
      <c r="G22" s="62" t="s">
        <v>167</v>
      </c>
      <c r="H22" s="62" t="s">
        <v>168</v>
      </c>
      <c r="I22" s="62" t="s">
        <v>169</v>
      </c>
      <c r="J22" s="62" t="s">
        <v>170</v>
      </c>
    </row>
    <row r="23" spans="2:10" x14ac:dyDescent="0.3">
      <c r="B23" s="64" cm="1">
        <f t="array" ref="B23:B28">TRANSPOSE(E9:J9)/5</f>
        <v>0.8</v>
      </c>
      <c r="D23" s="62" t="s">
        <v>165</v>
      </c>
      <c r="E23" s="65">
        <f ca="1">E13/$B23</f>
        <v>1.25</v>
      </c>
      <c r="F23" s="65">
        <f t="shared" ref="F23:J23" ca="1" si="1">F13/$B23</f>
        <v>1.25</v>
      </c>
      <c r="G23" s="65">
        <f t="shared" ca="1" si="1"/>
        <v>0.83333333333333326</v>
      </c>
      <c r="H23" s="65">
        <f t="shared" ca="1" si="1"/>
        <v>0.625</v>
      </c>
      <c r="I23" s="65">
        <f t="shared" ca="1" si="1"/>
        <v>0.625</v>
      </c>
      <c r="J23" s="65">
        <f t="shared" ca="1" si="1"/>
        <v>1.25</v>
      </c>
    </row>
    <row r="24" spans="2:10" x14ac:dyDescent="0.3">
      <c r="B24" s="64">
        <v>0.6</v>
      </c>
      <c r="D24" s="62" t="s">
        <v>166</v>
      </c>
      <c r="E24" s="65">
        <f t="shared" ref="E24:J28" ca="1" si="2">E14/$B24</f>
        <v>1.25</v>
      </c>
      <c r="F24" s="65">
        <f t="shared" ca="1" si="2"/>
        <v>1.6666666666666667</v>
      </c>
      <c r="G24" s="65">
        <f t="shared" ca="1" si="2"/>
        <v>1.1111111111111112</v>
      </c>
      <c r="H24" s="65">
        <f t="shared" ca="1" si="2"/>
        <v>0</v>
      </c>
      <c r="I24" s="65">
        <f t="shared" ca="1" si="2"/>
        <v>0</v>
      </c>
      <c r="J24" s="65">
        <f t="shared" ca="1" si="2"/>
        <v>0.83333333333333337</v>
      </c>
    </row>
    <row r="25" spans="2:10" x14ac:dyDescent="0.3">
      <c r="B25" s="64">
        <v>0.6</v>
      </c>
      <c r="D25" s="62" t="s">
        <v>167</v>
      </c>
      <c r="E25" s="65">
        <f t="shared" ca="1" si="2"/>
        <v>0.83333333333333337</v>
      </c>
      <c r="F25" s="65">
        <f t="shared" ca="1" si="2"/>
        <v>1.1111111111111112</v>
      </c>
      <c r="G25" s="65">
        <f t="shared" ca="1" si="2"/>
        <v>1.6666666666666667</v>
      </c>
      <c r="H25" s="65">
        <f t="shared" ca="1" si="2"/>
        <v>0.83333333333333337</v>
      </c>
      <c r="I25" s="65">
        <f t="shared" ca="1" si="2"/>
        <v>0.83333333333333337</v>
      </c>
      <c r="J25" s="65">
        <f t="shared" ca="1" si="2"/>
        <v>0</v>
      </c>
    </row>
    <row r="26" spans="2:10" x14ac:dyDescent="0.3">
      <c r="B26" s="64">
        <v>0.4</v>
      </c>
      <c r="D26" s="62" t="s">
        <v>168</v>
      </c>
      <c r="E26" s="65">
        <f t="shared" ca="1" si="2"/>
        <v>0.625</v>
      </c>
      <c r="F26" s="65">
        <f t="shared" ca="1" si="2"/>
        <v>0</v>
      </c>
      <c r="G26" s="65">
        <f t="shared" ca="1" si="2"/>
        <v>0.83333333333333326</v>
      </c>
      <c r="H26" s="65">
        <f t="shared" ca="1" si="2"/>
        <v>2.5</v>
      </c>
      <c r="I26" s="65">
        <f t="shared" ca="1" si="2"/>
        <v>2.5</v>
      </c>
      <c r="J26" s="65">
        <f t="shared" ca="1" si="2"/>
        <v>1.25</v>
      </c>
    </row>
    <row r="27" spans="2:10" x14ac:dyDescent="0.3">
      <c r="B27" s="64">
        <v>0.4</v>
      </c>
      <c r="D27" s="62" t="s">
        <v>169</v>
      </c>
      <c r="E27" s="65">
        <f t="shared" ca="1" si="2"/>
        <v>0.625</v>
      </c>
      <c r="F27" s="65">
        <f t="shared" ca="1" si="2"/>
        <v>0</v>
      </c>
      <c r="G27" s="65">
        <f t="shared" ca="1" si="2"/>
        <v>0.83333333333333326</v>
      </c>
      <c r="H27" s="65">
        <f t="shared" ca="1" si="2"/>
        <v>2.5</v>
      </c>
      <c r="I27" s="65">
        <f t="shared" ca="1" si="2"/>
        <v>2.5</v>
      </c>
      <c r="J27" s="65">
        <f t="shared" ca="1" si="2"/>
        <v>1.25</v>
      </c>
    </row>
    <row r="28" spans="2:10" x14ac:dyDescent="0.3">
      <c r="B28" s="64">
        <v>0.4</v>
      </c>
      <c r="D28" s="62" t="s">
        <v>170</v>
      </c>
      <c r="E28" s="65">
        <f t="shared" ca="1" si="2"/>
        <v>1.25</v>
      </c>
      <c r="F28" s="65">
        <f t="shared" ca="1" si="2"/>
        <v>0.83333333333333326</v>
      </c>
      <c r="G28" s="65">
        <f t="shared" ca="1" si="2"/>
        <v>0</v>
      </c>
      <c r="H28" s="65">
        <f t="shared" ca="1" si="2"/>
        <v>1.25</v>
      </c>
      <c r="I28" s="65">
        <f t="shared" ca="1" si="2"/>
        <v>1.25</v>
      </c>
      <c r="J28" s="65">
        <f t="shared" ca="1" si="2"/>
        <v>2.5</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F8BC4-2092-1442-9572-F916E6A56022}">
  <sheetPr codeName="Sheet88">
    <tabColor rgb="FF92D050"/>
  </sheetPr>
  <dimension ref="A1"/>
  <sheetViews>
    <sheetView workbookViewId="0"/>
  </sheetViews>
  <sheetFormatPr baseColWidth="10" defaultRowHeight="26" x14ac:dyDescent="0.3"/>
  <cols>
    <col min="1" max="1" width="8.33203125" style="1" bestFit="1" customWidth="1"/>
    <col min="2" max="2" width="10.6640625" style="1" bestFit="1" customWidth="1"/>
    <col min="3" max="3" width="9.5" style="1" bestFit="1" customWidth="1"/>
    <col min="4" max="4" width="10" style="1" bestFit="1" customWidth="1"/>
    <col min="5" max="16384" width="10.83203125" style="1"/>
  </cols>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51719-4935-554D-8583-453CFE4154A8}">
  <sheetPr codeName="Sheet89">
    <tabColor rgb="FF92D050"/>
  </sheetPr>
  <dimension ref="A1"/>
  <sheetViews>
    <sheetView workbookViewId="0"/>
  </sheetViews>
  <sheetFormatPr baseColWidth="10" defaultRowHeight="26" x14ac:dyDescent="0.3"/>
  <cols>
    <col min="1" max="1" width="8.33203125" style="1" bestFit="1" customWidth="1"/>
    <col min="2" max="2" width="10.6640625" style="1" bestFit="1" customWidth="1"/>
    <col min="3" max="3" width="9.5" style="1" bestFit="1" customWidth="1"/>
    <col min="4" max="4" width="10" style="1" bestFit="1" customWidth="1"/>
    <col min="5" max="16384" width="10.83203125" style="1"/>
  </cols>
  <sheetData/>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FA572F-A268-964C-A738-497464A24589}">
  <sheetPr codeName="Sheet39">
    <tabColor rgb="FF002060"/>
  </sheetPr>
  <dimension ref="A1:A9"/>
  <sheetViews>
    <sheetView workbookViewId="0"/>
  </sheetViews>
  <sheetFormatPr baseColWidth="10" defaultRowHeight="21" x14ac:dyDescent="0.25"/>
  <cols>
    <col min="1" max="1" width="10.83203125" style="2"/>
    <col min="2" max="2" width="15.6640625" style="2" bestFit="1" customWidth="1"/>
    <col min="3" max="3" width="12.1640625" style="2" bestFit="1" customWidth="1"/>
    <col min="4" max="16384" width="10.83203125" style="2"/>
  </cols>
  <sheetData>
    <row r="1" spans="1:1" x14ac:dyDescent="0.25">
      <c r="A1" s="2" t="s">
        <v>244</v>
      </c>
    </row>
    <row r="2" spans="1:1" x14ac:dyDescent="0.25">
      <c r="A2" s="2" t="s">
        <v>245</v>
      </c>
    </row>
    <row r="3" spans="1:1" x14ac:dyDescent="0.25">
      <c r="A3" s="2" t="s">
        <v>246</v>
      </c>
    </row>
    <row r="4" spans="1:1" x14ac:dyDescent="0.25">
      <c r="A4" s="2" t="s">
        <v>247</v>
      </c>
    </row>
    <row r="5" spans="1:1" x14ac:dyDescent="0.25">
      <c r="A5" s="2" t="s">
        <v>248</v>
      </c>
    </row>
    <row r="6" spans="1:1" x14ac:dyDescent="0.25">
      <c r="A6" s="2" t="s">
        <v>252</v>
      </c>
    </row>
    <row r="7" spans="1:1" x14ac:dyDescent="0.25">
      <c r="A7" s="2" t="s">
        <v>249</v>
      </c>
    </row>
    <row r="8" spans="1:1" x14ac:dyDescent="0.25">
      <c r="A8" s="2" t="s">
        <v>250</v>
      </c>
    </row>
    <row r="9" spans="1:1" x14ac:dyDescent="0.25">
      <c r="A9" s="2" t="s">
        <v>251</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1D4CF-B588-7942-930E-012C35F6D782}">
  <sheetPr codeName="Sheet1">
    <tabColor rgb="FFFF0000"/>
  </sheetPr>
  <dimension ref="A1:A2"/>
  <sheetViews>
    <sheetView workbookViewId="0"/>
  </sheetViews>
  <sheetFormatPr baseColWidth="10" defaultRowHeight="26" x14ac:dyDescent="0.3"/>
  <cols>
    <col min="1" max="16384" width="10.83203125" style="1"/>
  </cols>
  <sheetData>
    <row r="1" spans="1:1" x14ac:dyDescent="0.3">
      <c r="A1" s="3" t="s">
        <v>214</v>
      </c>
    </row>
    <row r="2" spans="1:1" x14ac:dyDescent="0.3">
      <c r="A2" s="3" t="s">
        <v>215</v>
      </c>
    </row>
  </sheetData>
  <hyperlinks>
    <hyperlink ref="A1" r:id="rId1" xr:uid="{1DF1EF35-057D-CE4F-A28C-E4DD9A7AC075}"/>
    <hyperlink ref="A2" r:id="rId2" xr:uid="{64E6BD65-78ED-F04C-A228-16B0A68755B3}"/>
  </hyperlinks>
  <pageMargins left="0.7" right="0.7" top="0.75" bottom="0.75" header="0.3" footer="0.3"/>
  <drawing r:id="rId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F9A72E-D8BC-104A-9F6C-66096F48426A}">
  <sheetPr codeName="Sheet2">
    <tabColor rgb="FFFF0000"/>
  </sheetPr>
  <dimension ref="A1:F1004"/>
  <sheetViews>
    <sheetView workbookViewId="0"/>
  </sheetViews>
  <sheetFormatPr baseColWidth="10" defaultColWidth="11" defaultRowHeight="26" x14ac:dyDescent="0.3"/>
  <cols>
    <col min="1" max="1" width="4.6640625" style="1" customWidth="1"/>
    <col min="2" max="2" width="8.1640625" style="1" bestFit="1" customWidth="1"/>
    <col min="3" max="3" width="10.5" style="1" bestFit="1" customWidth="1"/>
    <col min="4" max="4" width="21" style="1" bestFit="1" customWidth="1"/>
    <col min="5" max="5" width="22.6640625" style="1" bestFit="1" customWidth="1"/>
    <col min="6" max="6" width="5.6640625" style="1" bestFit="1" customWidth="1"/>
    <col min="7" max="16384" width="11" style="1"/>
  </cols>
  <sheetData>
    <row r="1" spans="1:6" x14ac:dyDescent="0.3">
      <c r="A1" s="3" t="s">
        <v>216</v>
      </c>
    </row>
    <row r="3" spans="1:6" x14ac:dyDescent="0.3">
      <c r="C3" s="5" t="s">
        <v>217</v>
      </c>
      <c r="D3" s="5" t="s">
        <v>218</v>
      </c>
      <c r="E3" s="5" t="s">
        <v>219</v>
      </c>
    </row>
    <row r="4" spans="1:6" x14ac:dyDescent="0.3">
      <c r="C4" s="73">
        <f ca="1">_xlfn.NORM.INV(RAND(),12,3)</f>
        <v>9.8651138599193366</v>
      </c>
      <c r="D4" s="73">
        <f ca="1">_xlfn.NORM.INV(RAND(),8,1)</f>
        <v>9.6654417523089453</v>
      </c>
      <c r="E4" s="74">
        <f ca="1">(2^(C4-8)*2^(D4-5)+1.5^(D4-10))*500</f>
        <v>46660.105834586713</v>
      </c>
      <c r="F4" s="73"/>
    </row>
    <row r="5" spans="1:6" x14ac:dyDescent="0.3">
      <c r="B5" s="1">
        <v>1</v>
      </c>
      <c r="C5" s="73">
        <f t="dataTable" ref="C5:E1004" dt2D="0" dtr="0" r1="A1" ca="1"/>
        <v>6.9869085098627632</v>
      </c>
      <c r="D5" s="73">
        <v>8.61931002974592</v>
      </c>
      <c r="E5" s="74">
        <v>3330.1833982019784</v>
      </c>
    </row>
    <row r="6" spans="1:6" x14ac:dyDescent="0.3">
      <c r="B6" s="1">
        <v>2</v>
      </c>
      <c r="C6" s="73">
        <v>9.5101810795772614</v>
      </c>
      <c r="D6" s="73">
        <v>6.2811650756524244</v>
      </c>
      <c r="E6" s="74">
        <v>3572.0690322765677</v>
      </c>
    </row>
    <row r="7" spans="1:6" x14ac:dyDescent="0.3">
      <c r="B7" s="1">
        <v>3</v>
      </c>
      <c r="C7" s="73">
        <v>13.204025966491619</v>
      </c>
      <c r="D7" s="73">
        <v>9.417176791241328</v>
      </c>
      <c r="E7" s="74">
        <v>394162.95564557245</v>
      </c>
    </row>
    <row r="8" spans="1:6" x14ac:dyDescent="0.3">
      <c r="B8" s="1">
        <v>4</v>
      </c>
      <c r="C8" s="73">
        <v>19.098695859375034</v>
      </c>
      <c r="D8" s="73">
        <v>7.5338480213801047</v>
      </c>
      <c r="E8" s="74">
        <v>6350197.1740088584</v>
      </c>
    </row>
    <row r="9" spans="1:6" x14ac:dyDescent="0.3">
      <c r="B9" s="1">
        <v>5</v>
      </c>
      <c r="C9" s="73">
        <v>12.442238478103144</v>
      </c>
      <c r="D9" s="73">
        <v>8.6096867463108389</v>
      </c>
      <c r="E9" s="74">
        <v>132975.40637724305</v>
      </c>
    </row>
    <row r="10" spans="1:6" x14ac:dyDescent="0.3">
      <c r="B10" s="1">
        <v>6</v>
      </c>
      <c r="C10" s="73">
        <v>15.830517608946371</v>
      </c>
      <c r="D10" s="73">
        <v>6.3922214455488948</v>
      </c>
      <c r="E10" s="74">
        <v>298854.22545204608</v>
      </c>
    </row>
    <row r="11" spans="1:6" x14ac:dyDescent="0.3">
      <c r="B11" s="1">
        <v>7</v>
      </c>
      <c r="C11" s="73">
        <v>14.109341987893131</v>
      </c>
      <c r="D11" s="73">
        <v>6.8784174724939851</v>
      </c>
      <c r="E11" s="74">
        <v>127059.60063227991</v>
      </c>
    </row>
    <row r="12" spans="1:6" x14ac:dyDescent="0.3">
      <c r="B12" s="1">
        <v>8</v>
      </c>
      <c r="C12" s="73">
        <v>12.134733268735923</v>
      </c>
      <c r="D12" s="73">
        <v>7.1661978233799584</v>
      </c>
      <c r="E12" s="74">
        <v>39580.530906980937</v>
      </c>
    </row>
    <row r="13" spans="1:6" x14ac:dyDescent="0.3">
      <c r="B13" s="1">
        <v>9</v>
      </c>
      <c r="C13" s="73">
        <v>13.948330717473048</v>
      </c>
      <c r="D13" s="73">
        <v>6.2999273580656174</v>
      </c>
      <c r="E13" s="74">
        <v>76128.952889973298</v>
      </c>
    </row>
    <row r="14" spans="1:6" x14ac:dyDescent="0.3">
      <c r="B14" s="1">
        <v>10</v>
      </c>
      <c r="C14" s="73">
        <v>13.015309876282993</v>
      </c>
      <c r="D14" s="73">
        <v>7.591657212661401</v>
      </c>
      <c r="E14" s="74">
        <v>97663.769374330877</v>
      </c>
    </row>
    <row r="15" spans="1:6" x14ac:dyDescent="0.3">
      <c r="B15" s="1">
        <v>11</v>
      </c>
      <c r="C15" s="73">
        <v>15.025346095726482</v>
      </c>
      <c r="D15" s="73">
        <v>7.7343244224827821</v>
      </c>
      <c r="E15" s="74">
        <v>433634.12932748685</v>
      </c>
    </row>
    <row r="16" spans="1:6" x14ac:dyDescent="0.3">
      <c r="B16" s="1">
        <v>12</v>
      </c>
      <c r="C16" s="73">
        <v>13.207010710432598</v>
      </c>
      <c r="D16" s="73">
        <v>10.551189045323692</v>
      </c>
      <c r="E16" s="74">
        <v>866611.13377599581</v>
      </c>
    </row>
    <row r="17" spans="2:5" x14ac:dyDescent="0.3">
      <c r="B17" s="1">
        <v>13</v>
      </c>
      <c r="C17" s="73">
        <v>9.1848653617643929</v>
      </c>
      <c r="D17" s="73">
        <v>9.4333033323413673</v>
      </c>
      <c r="E17" s="74">
        <v>24956.164933842727</v>
      </c>
    </row>
    <row r="18" spans="2:5" x14ac:dyDescent="0.3">
      <c r="B18" s="1">
        <v>14</v>
      </c>
      <c r="C18" s="73">
        <v>19.038270484420892</v>
      </c>
      <c r="D18" s="73">
        <v>6.1613090885258108</v>
      </c>
      <c r="E18" s="74">
        <v>2351954.201644273</v>
      </c>
    </row>
    <row r="19" spans="2:5" x14ac:dyDescent="0.3">
      <c r="B19" s="1">
        <v>15</v>
      </c>
      <c r="C19" s="73">
        <v>12.103397424075391</v>
      </c>
      <c r="D19" s="73">
        <v>8.4467405354773284</v>
      </c>
      <c r="E19" s="74">
        <v>93976.796451070564</v>
      </c>
    </row>
    <row r="20" spans="2:5" x14ac:dyDescent="0.3">
      <c r="B20" s="1">
        <v>16</v>
      </c>
      <c r="C20" s="73">
        <v>10.251156793343284</v>
      </c>
      <c r="D20" s="73">
        <v>8.4894403354814241</v>
      </c>
      <c r="E20" s="74">
        <v>27004.878955145166</v>
      </c>
    </row>
    <row r="21" spans="2:5" x14ac:dyDescent="0.3">
      <c r="B21" s="1">
        <v>17</v>
      </c>
      <c r="C21" s="73">
        <v>11.168290512992318</v>
      </c>
      <c r="D21" s="73">
        <v>8.4118701135035767</v>
      </c>
      <c r="E21" s="74">
        <v>48103.113902066063</v>
      </c>
    </row>
    <row r="22" spans="2:5" x14ac:dyDescent="0.3">
      <c r="B22" s="1">
        <v>18</v>
      </c>
      <c r="C22" s="73">
        <v>13.132530295696753</v>
      </c>
      <c r="D22" s="73">
        <v>8.0023605651738983</v>
      </c>
      <c r="E22" s="74">
        <v>140767.6826065951</v>
      </c>
    </row>
    <row r="23" spans="2:5" x14ac:dyDescent="0.3">
      <c r="B23" s="1">
        <v>19</v>
      </c>
      <c r="C23" s="73">
        <v>7.8836208220745885</v>
      </c>
      <c r="D23" s="73">
        <v>8.3313861914880682</v>
      </c>
      <c r="E23" s="74">
        <v>4897.0184171004448</v>
      </c>
    </row>
    <row r="24" spans="2:5" x14ac:dyDescent="0.3">
      <c r="B24" s="1">
        <v>20</v>
      </c>
      <c r="C24" s="73">
        <v>16.275832553470714</v>
      </c>
      <c r="D24" s="73">
        <v>7.7456749681703201</v>
      </c>
      <c r="E24" s="74">
        <v>1039580.4725954625</v>
      </c>
    </row>
    <row r="25" spans="2:5" x14ac:dyDescent="0.3">
      <c r="B25" s="1">
        <v>21</v>
      </c>
      <c r="C25" s="73">
        <v>11.594451586300066</v>
      </c>
      <c r="D25" s="73">
        <v>9.4352606810168993</v>
      </c>
      <c r="E25" s="74">
        <v>131061.16121115602</v>
      </c>
    </row>
    <row r="26" spans="2:5" x14ac:dyDescent="0.3">
      <c r="B26" s="1">
        <v>22</v>
      </c>
      <c r="C26" s="73">
        <v>12.318089388004733</v>
      </c>
      <c r="D26" s="73">
        <v>5.7703260949949291</v>
      </c>
      <c r="E26" s="74">
        <v>17101.212356296161</v>
      </c>
    </row>
    <row r="27" spans="2:5" x14ac:dyDescent="0.3">
      <c r="B27" s="1">
        <v>23</v>
      </c>
      <c r="C27" s="73">
        <v>8.1895128100049224</v>
      </c>
      <c r="D27" s="73">
        <v>9.0455248765057217</v>
      </c>
      <c r="E27" s="74">
        <v>9755.0432372907198</v>
      </c>
    </row>
    <row r="28" spans="2:5" x14ac:dyDescent="0.3">
      <c r="B28" s="1">
        <v>24</v>
      </c>
      <c r="C28" s="73">
        <v>13.086783378294236</v>
      </c>
      <c r="D28" s="73">
        <v>6.6989525886673933</v>
      </c>
      <c r="E28" s="74">
        <v>55298.214291278062</v>
      </c>
    </row>
    <row r="29" spans="2:5" x14ac:dyDescent="0.3">
      <c r="B29" s="1">
        <v>25</v>
      </c>
      <c r="C29" s="73">
        <v>11.466723796080871</v>
      </c>
      <c r="D29" s="73">
        <v>7.6630577034590477</v>
      </c>
      <c r="E29" s="74">
        <v>35205.94048193637</v>
      </c>
    </row>
    <row r="30" spans="2:5" x14ac:dyDescent="0.3">
      <c r="B30" s="1">
        <v>26</v>
      </c>
      <c r="C30" s="73">
        <v>9.1979512127631757</v>
      </c>
      <c r="D30" s="73">
        <v>10.199291443828123</v>
      </c>
      <c r="E30" s="74">
        <v>42685.70945695835</v>
      </c>
    </row>
    <row r="31" spans="2:5" x14ac:dyDescent="0.3">
      <c r="B31" s="1">
        <v>27</v>
      </c>
      <c r="C31" s="73">
        <v>11.542199741983376</v>
      </c>
      <c r="D31" s="73">
        <v>8.055815688137919</v>
      </c>
      <c r="E31" s="74">
        <v>48663.56415806913</v>
      </c>
    </row>
    <row r="32" spans="2:5" x14ac:dyDescent="0.3">
      <c r="B32" s="1">
        <v>28</v>
      </c>
      <c r="C32" s="73">
        <v>13.611154145394856</v>
      </c>
      <c r="D32" s="73">
        <v>8.8103238722502919</v>
      </c>
      <c r="E32" s="74">
        <v>343169.18784364278</v>
      </c>
    </row>
    <row r="33" spans="2:5" x14ac:dyDescent="0.3">
      <c r="B33" s="1">
        <v>29</v>
      </c>
      <c r="C33" s="73">
        <v>15.557915293118622</v>
      </c>
      <c r="D33" s="73">
        <v>9.3509039623164814</v>
      </c>
      <c r="E33" s="74">
        <v>1922952.7586069477</v>
      </c>
    </row>
    <row r="34" spans="2:5" x14ac:dyDescent="0.3">
      <c r="B34" s="1">
        <v>30</v>
      </c>
      <c r="C34" s="73">
        <v>15.338402732798835</v>
      </c>
      <c r="D34" s="73">
        <v>6.1768896183151876</v>
      </c>
      <c r="E34" s="74">
        <v>183054.42856545659</v>
      </c>
    </row>
    <row r="35" spans="2:5" x14ac:dyDescent="0.3">
      <c r="B35" s="1">
        <v>31</v>
      </c>
      <c r="C35" s="73">
        <v>11.798420038346258</v>
      </c>
      <c r="D35" s="73">
        <v>6.5479582220645298</v>
      </c>
      <c r="E35" s="74">
        <v>20465.177395880386</v>
      </c>
    </row>
    <row r="36" spans="2:5" x14ac:dyDescent="0.3">
      <c r="B36" s="1">
        <v>32</v>
      </c>
      <c r="C36" s="73">
        <v>4.3419574172697484</v>
      </c>
      <c r="D36" s="73">
        <v>7.3152328130879773</v>
      </c>
      <c r="E36" s="74">
        <v>365.47326253510863</v>
      </c>
    </row>
    <row r="37" spans="2:5" x14ac:dyDescent="0.3">
      <c r="B37" s="1">
        <v>33</v>
      </c>
      <c r="C37" s="73">
        <v>12.621152138523181</v>
      </c>
      <c r="D37" s="73">
        <v>7.4261967564133951</v>
      </c>
      <c r="E37" s="74">
        <v>66311.4072304898</v>
      </c>
    </row>
    <row r="38" spans="2:5" x14ac:dyDescent="0.3">
      <c r="B38" s="1">
        <v>34</v>
      </c>
      <c r="C38" s="73">
        <v>12.170446341818723</v>
      </c>
      <c r="D38" s="73">
        <v>9.0013391890976937</v>
      </c>
      <c r="E38" s="74">
        <v>144519.33956623037</v>
      </c>
    </row>
    <row r="39" spans="2:5" x14ac:dyDescent="0.3">
      <c r="B39" s="1">
        <v>35</v>
      </c>
      <c r="C39" s="73">
        <v>13.467480205686686</v>
      </c>
      <c r="D39" s="73">
        <v>9.6299161035602356</v>
      </c>
      <c r="E39" s="74">
        <v>548188.88779993728</v>
      </c>
    </row>
    <row r="40" spans="2:5" x14ac:dyDescent="0.3">
      <c r="B40" s="1">
        <v>36</v>
      </c>
      <c r="C40" s="73">
        <v>8.8575758583378352</v>
      </c>
      <c r="D40" s="73">
        <v>7.6633715891309375</v>
      </c>
      <c r="E40" s="74">
        <v>5933.4588621290004</v>
      </c>
    </row>
    <row r="41" spans="2:5" x14ac:dyDescent="0.3">
      <c r="B41" s="1">
        <v>37</v>
      </c>
      <c r="C41" s="73">
        <v>12.723189351662189</v>
      </c>
      <c r="D41" s="73">
        <v>7.5092260787189264</v>
      </c>
      <c r="E41" s="74">
        <v>75369.337239507469</v>
      </c>
    </row>
    <row r="42" spans="2:5" x14ac:dyDescent="0.3">
      <c r="B42" s="1">
        <v>38</v>
      </c>
      <c r="C42" s="73">
        <v>3.2319433238468953</v>
      </c>
      <c r="D42" s="73">
        <v>6.850771726413722</v>
      </c>
      <c r="E42" s="74">
        <v>205.63804406181168</v>
      </c>
    </row>
    <row r="43" spans="2:5" x14ac:dyDescent="0.3">
      <c r="B43" s="1">
        <v>39</v>
      </c>
      <c r="C43" s="73">
        <v>14.620263390153948</v>
      </c>
      <c r="D43" s="73">
        <v>8.816051237929825</v>
      </c>
      <c r="E43" s="74">
        <v>693118.74441723677</v>
      </c>
    </row>
    <row r="44" spans="2:5" x14ac:dyDescent="0.3">
      <c r="B44" s="1">
        <v>40</v>
      </c>
      <c r="C44" s="73">
        <v>8.1238087828363987</v>
      </c>
      <c r="D44" s="73">
        <v>9.4119223214998513</v>
      </c>
      <c r="E44" s="74">
        <v>11991.338903771029</v>
      </c>
    </row>
    <row r="45" spans="2:5" x14ac:dyDescent="0.3">
      <c r="B45" s="1">
        <v>41</v>
      </c>
      <c r="C45" s="73">
        <v>12.033202004736397</v>
      </c>
      <c r="D45" s="73">
        <v>8.1914433527028319</v>
      </c>
      <c r="E45" s="74">
        <v>75023.517507889177</v>
      </c>
    </row>
    <row r="46" spans="2:5" x14ac:dyDescent="0.3">
      <c r="B46" s="1">
        <v>42</v>
      </c>
      <c r="C46" s="73">
        <v>12.234262219136111</v>
      </c>
      <c r="D46" s="73">
        <v>9.2008301400313552</v>
      </c>
      <c r="E46" s="74">
        <v>173417.27732249143</v>
      </c>
    </row>
    <row r="47" spans="2:5" x14ac:dyDescent="0.3">
      <c r="B47" s="1">
        <v>43</v>
      </c>
      <c r="C47" s="73">
        <v>14.45455010534414</v>
      </c>
      <c r="D47" s="73">
        <v>8.4775318605201431</v>
      </c>
      <c r="E47" s="74">
        <v>488724.73772188323</v>
      </c>
    </row>
    <row r="48" spans="2:5" x14ac:dyDescent="0.3">
      <c r="B48" s="1">
        <v>44</v>
      </c>
      <c r="C48" s="73">
        <v>10.288172097461095</v>
      </c>
      <c r="D48" s="73">
        <v>6.9429357835293208</v>
      </c>
      <c r="E48" s="74">
        <v>9534.6472657627364</v>
      </c>
    </row>
    <row r="49" spans="2:5" x14ac:dyDescent="0.3">
      <c r="B49" s="1">
        <v>45</v>
      </c>
      <c r="C49" s="73">
        <v>10.148721225317811</v>
      </c>
      <c r="D49" s="73">
        <v>8.3635971241330314</v>
      </c>
      <c r="E49" s="74">
        <v>23078.968430784986</v>
      </c>
    </row>
    <row r="50" spans="2:5" x14ac:dyDescent="0.3">
      <c r="B50" s="1">
        <v>46</v>
      </c>
      <c r="C50" s="73">
        <v>13.289315082493356</v>
      </c>
      <c r="D50" s="73">
        <v>8.5460713293435475</v>
      </c>
      <c r="E50" s="74">
        <v>228672.16357264781</v>
      </c>
    </row>
    <row r="51" spans="2:5" x14ac:dyDescent="0.3">
      <c r="B51" s="1">
        <v>47</v>
      </c>
      <c r="C51" s="73">
        <v>11.079553173644424</v>
      </c>
      <c r="D51" s="73">
        <v>6.9241085545993615</v>
      </c>
      <c r="E51" s="74">
        <v>16184.320302741246</v>
      </c>
    </row>
    <row r="52" spans="2:5" x14ac:dyDescent="0.3">
      <c r="B52" s="1">
        <v>48</v>
      </c>
      <c r="C52" s="73">
        <v>8.2954963259319356</v>
      </c>
      <c r="D52" s="73">
        <v>8.4905511623646284</v>
      </c>
      <c r="E52" s="74">
        <v>7168.5002013783987</v>
      </c>
    </row>
    <row r="53" spans="2:5" x14ac:dyDescent="0.3">
      <c r="B53" s="1">
        <v>49</v>
      </c>
      <c r="C53" s="73">
        <v>10.531940691226797</v>
      </c>
      <c r="D53" s="73">
        <v>8.6054009588135258</v>
      </c>
      <c r="E53" s="74">
        <v>35480.099725673943</v>
      </c>
    </row>
    <row r="54" spans="2:5" x14ac:dyDescent="0.3">
      <c r="B54" s="1">
        <v>50</v>
      </c>
      <c r="C54" s="73">
        <v>9.0467060098442964</v>
      </c>
      <c r="D54" s="73">
        <v>8.2397611094552534</v>
      </c>
      <c r="E54" s="74">
        <v>10002.109904067387</v>
      </c>
    </row>
    <row r="55" spans="2:5" x14ac:dyDescent="0.3">
      <c r="B55" s="1">
        <v>51</v>
      </c>
      <c r="C55" s="73">
        <v>12.265669658891483</v>
      </c>
      <c r="D55" s="73">
        <v>7.3649604796140098</v>
      </c>
      <c r="E55" s="74">
        <v>49715.490745298041</v>
      </c>
    </row>
    <row r="56" spans="2:5" x14ac:dyDescent="0.3">
      <c r="B56" s="1">
        <v>52</v>
      </c>
      <c r="C56" s="73">
        <v>15.221278473039931</v>
      </c>
      <c r="D56" s="73">
        <v>5.9067674030822017</v>
      </c>
      <c r="E56" s="74">
        <v>139975.10009905999</v>
      </c>
    </row>
    <row r="57" spans="2:5" x14ac:dyDescent="0.3">
      <c r="B57" s="1">
        <v>53</v>
      </c>
      <c r="C57" s="73">
        <v>13.555447021063884</v>
      </c>
      <c r="D57" s="73">
        <v>8.9092574776035338</v>
      </c>
      <c r="E57" s="74">
        <v>353610.16424397816</v>
      </c>
    </row>
    <row r="58" spans="2:5" x14ac:dyDescent="0.3">
      <c r="B58" s="1">
        <v>54</v>
      </c>
      <c r="C58" s="73">
        <v>13.741269057670529</v>
      </c>
      <c r="D58" s="73">
        <v>6.8536849967286573</v>
      </c>
      <c r="E58" s="74">
        <v>96806.781653704093</v>
      </c>
    </row>
    <row r="59" spans="2:5" x14ac:dyDescent="0.3">
      <c r="B59" s="1">
        <v>55</v>
      </c>
      <c r="C59" s="73">
        <v>10.653135329388375</v>
      </c>
      <c r="D59" s="73">
        <v>7.6988613044009035</v>
      </c>
      <c r="E59" s="74">
        <v>20617.892378619123</v>
      </c>
    </row>
    <row r="60" spans="2:5" x14ac:dyDescent="0.3">
      <c r="B60" s="1">
        <v>56</v>
      </c>
      <c r="C60" s="73">
        <v>13.156297637625562</v>
      </c>
      <c r="D60" s="73">
        <v>10.110084446709999</v>
      </c>
      <c r="E60" s="74">
        <v>616350.15324424196</v>
      </c>
    </row>
    <row r="61" spans="2:5" x14ac:dyDescent="0.3">
      <c r="B61" s="1">
        <v>57</v>
      </c>
      <c r="C61" s="73">
        <v>15.003881804274961</v>
      </c>
      <c r="D61" s="73">
        <v>9.7854518533739334</v>
      </c>
      <c r="E61" s="74">
        <v>1770213.0007700494</v>
      </c>
    </row>
    <row r="62" spans="2:5" x14ac:dyDescent="0.3">
      <c r="B62" s="1">
        <v>58</v>
      </c>
      <c r="C62" s="73">
        <v>10.244184610973329</v>
      </c>
      <c r="D62" s="73">
        <v>7.4720093307376043</v>
      </c>
      <c r="E62" s="74">
        <v>13322.13395165106</v>
      </c>
    </row>
    <row r="63" spans="2:5" x14ac:dyDescent="0.3">
      <c r="B63" s="1">
        <v>59</v>
      </c>
      <c r="C63" s="73">
        <v>13.634228911314553</v>
      </c>
      <c r="D63" s="73">
        <v>6.7118656087504842</v>
      </c>
      <c r="E63" s="74">
        <v>81483.170792893012</v>
      </c>
    </row>
    <row r="64" spans="2:5" x14ac:dyDescent="0.3">
      <c r="B64" s="1">
        <v>60</v>
      </c>
      <c r="C64" s="73">
        <v>11.752368380285843</v>
      </c>
      <c r="D64" s="73">
        <v>8.3073411154608898</v>
      </c>
      <c r="E64" s="74">
        <v>66956.089716722112</v>
      </c>
    </row>
    <row r="65" spans="2:5" x14ac:dyDescent="0.3">
      <c r="B65" s="1">
        <v>61</v>
      </c>
      <c r="C65" s="73">
        <v>11.213123192402746</v>
      </c>
      <c r="D65" s="73">
        <v>9.0483738523022286</v>
      </c>
      <c r="E65" s="74">
        <v>77058.140004745495</v>
      </c>
    </row>
    <row r="66" spans="2:5" x14ac:dyDescent="0.3">
      <c r="B66" s="1">
        <v>62</v>
      </c>
      <c r="C66" s="73">
        <v>14.324796835982927</v>
      </c>
      <c r="D66" s="73">
        <v>8.3788920870495236</v>
      </c>
      <c r="E66" s="74">
        <v>417197.08521147148</v>
      </c>
    </row>
    <row r="67" spans="2:5" x14ac:dyDescent="0.3">
      <c r="B67" s="1">
        <v>63</v>
      </c>
      <c r="C67" s="73">
        <v>12.787726997801869</v>
      </c>
      <c r="D67" s="73">
        <v>8.7033935534102778</v>
      </c>
      <c r="E67" s="74">
        <v>180204.18835058989</v>
      </c>
    </row>
    <row r="68" spans="2:5" x14ac:dyDescent="0.3">
      <c r="B68" s="1">
        <v>64</v>
      </c>
      <c r="C68" s="73">
        <v>17.095128287332436</v>
      </c>
      <c r="D68" s="73">
        <v>6.7049606217694979</v>
      </c>
      <c r="E68" s="74">
        <v>891630.16008263221</v>
      </c>
    </row>
    <row r="69" spans="2:5" x14ac:dyDescent="0.3">
      <c r="B69" s="1">
        <v>65</v>
      </c>
      <c r="C69" s="73">
        <v>9.0568545604679649</v>
      </c>
      <c r="D69" s="73">
        <v>8.8410979104049652</v>
      </c>
      <c r="E69" s="74">
        <v>15219.88989089405</v>
      </c>
    </row>
    <row r="70" spans="2:5" x14ac:dyDescent="0.3">
      <c r="B70" s="1">
        <v>66</v>
      </c>
      <c r="C70" s="73">
        <v>9.0208381013990717</v>
      </c>
      <c r="D70" s="73">
        <v>7.4929968705291543</v>
      </c>
      <c r="E70" s="74">
        <v>5892.2917674151804</v>
      </c>
    </row>
    <row r="71" spans="2:5" x14ac:dyDescent="0.3">
      <c r="B71" s="1">
        <v>67</v>
      </c>
      <c r="C71" s="73">
        <v>14.133614325256451</v>
      </c>
      <c r="D71" s="73">
        <v>8.3753973254112939</v>
      </c>
      <c r="E71" s="74">
        <v>364565.94481507922</v>
      </c>
    </row>
    <row r="72" spans="2:5" x14ac:dyDescent="0.3">
      <c r="B72" s="1">
        <v>68</v>
      </c>
      <c r="C72" s="73">
        <v>7.7163723754839566</v>
      </c>
      <c r="D72" s="73">
        <v>7.8940573684139741</v>
      </c>
      <c r="E72" s="74">
        <v>3266.3063802444931</v>
      </c>
    </row>
    <row r="73" spans="2:5" x14ac:dyDescent="0.3">
      <c r="B73" s="1">
        <v>69</v>
      </c>
      <c r="C73" s="73">
        <v>8.8822347150289005</v>
      </c>
      <c r="D73" s="73">
        <v>9.2671483928264884</v>
      </c>
      <c r="E73" s="74">
        <v>18116.989856212698</v>
      </c>
    </row>
    <row r="74" spans="2:5" x14ac:dyDescent="0.3">
      <c r="B74" s="1">
        <v>70</v>
      </c>
      <c r="C74" s="73">
        <v>12.039835065046997</v>
      </c>
      <c r="D74" s="73">
        <v>8.3720188697907734</v>
      </c>
      <c r="E74" s="74">
        <v>85403.640220078465</v>
      </c>
    </row>
    <row r="75" spans="2:5" x14ac:dyDescent="0.3">
      <c r="B75" s="1">
        <v>71</v>
      </c>
      <c r="C75" s="73">
        <v>12.928619645101335</v>
      </c>
      <c r="D75" s="73">
        <v>9.8531996441266934</v>
      </c>
      <c r="E75" s="74">
        <v>440611.29311595147</v>
      </c>
    </row>
    <row r="76" spans="2:5" x14ac:dyDescent="0.3">
      <c r="B76" s="1">
        <v>72</v>
      </c>
      <c r="C76" s="73">
        <v>12.357199291543171</v>
      </c>
      <c r="D76" s="73">
        <v>7.7758130559713594</v>
      </c>
      <c r="E76" s="74">
        <v>70384.095441161742</v>
      </c>
    </row>
    <row r="77" spans="2:5" x14ac:dyDescent="0.3">
      <c r="B77" s="1">
        <v>73</v>
      </c>
      <c r="C77" s="73">
        <v>11.209191818709247</v>
      </c>
      <c r="D77" s="73">
        <v>7.0941018076935585</v>
      </c>
      <c r="E77" s="74">
        <v>19897.242558473452</v>
      </c>
    </row>
    <row r="78" spans="2:5" x14ac:dyDescent="0.3">
      <c r="B78" s="1">
        <v>74</v>
      </c>
      <c r="C78" s="73">
        <v>11.385934162286157</v>
      </c>
      <c r="D78" s="73">
        <v>8.5465341697058292</v>
      </c>
      <c r="E78" s="74">
        <v>61350.583286782159</v>
      </c>
    </row>
    <row r="79" spans="2:5" x14ac:dyDescent="0.3">
      <c r="B79" s="1">
        <v>75</v>
      </c>
      <c r="C79" s="73">
        <v>8.8290362613880067</v>
      </c>
      <c r="D79" s="73">
        <v>7.3048816419184099</v>
      </c>
      <c r="E79" s="74">
        <v>4556.7201313066043</v>
      </c>
    </row>
    <row r="80" spans="2:5" x14ac:dyDescent="0.3">
      <c r="B80" s="1">
        <v>76</v>
      </c>
      <c r="C80" s="73">
        <v>9.8958313691063484</v>
      </c>
      <c r="D80" s="73">
        <v>6.3226672070289558</v>
      </c>
      <c r="E80" s="74">
        <v>4766.6585840669104</v>
      </c>
    </row>
    <row r="81" spans="2:5" x14ac:dyDescent="0.3">
      <c r="B81" s="1">
        <v>77</v>
      </c>
      <c r="C81" s="73">
        <v>12.938708377293354</v>
      </c>
      <c r="D81" s="73">
        <v>7.0544270960744253</v>
      </c>
      <c r="E81" s="74">
        <v>63847.65704495721</v>
      </c>
    </row>
    <row r="82" spans="2:5" x14ac:dyDescent="0.3">
      <c r="B82" s="1">
        <v>78</v>
      </c>
      <c r="C82" s="73">
        <v>11.895031171650896</v>
      </c>
      <c r="D82" s="73">
        <v>8.439162795712452</v>
      </c>
      <c r="E82" s="74">
        <v>80948.598050913832</v>
      </c>
    </row>
    <row r="83" spans="2:5" x14ac:dyDescent="0.3">
      <c r="B83" s="1">
        <v>79</v>
      </c>
      <c r="C83" s="73">
        <v>9.8517279384657392</v>
      </c>
      <c r="D83" s="73">
        <v>7.8630556044166324</v>
      </c>
      <c r="E83" s="74">
        <v>13340.115019504066</v>
      </c>
    </row>
    <row r="84" spans="2:5" x14ac:dyDescent="0.3">
      <c r="B84" s="1">
        <v>80</v>
      </c>
      <c r="C84" s="73">
        <v>13.479913487644781</v>
      </c>
      <c r="D84" s="73">
        <v>8.1183325067035614</v>
      </c>
      <c r="E84" s="74">
        <v>194009.13178524337</v>
      </c>
    </row>
    <row r="85" spans="2:5" x14ac:dyDescent="0.3">
      <c r="B85" s="1">
        <v>81</v>
      </c>
      <c r="C85" s="73">
        <v>3.6696088824350817</v>
      </c>
      <c r="D85" s="73">
        <v>8.038959656514983</v>
      </c>
      <c r="E85" s="74">
        <v>430.03322308341342</v>
      </c>
    </row>
    <row r="86" spans="2:5" x14ac:dyDescent="0.3">
      <c r="B86" s="1">
        <v>82</v>
      </c>
      <c r="C86" s="73">
        <v>11.08380294082485</v>
      </c>
      <c r="D86" s="73">
        <v>9.8326933200142808</v>
      </c>
      <c r="E86" s="74">
        <v>121268.84891058024</v>
      </c>
    </row>
    <row r="87" spans="2:5" x14ac:dyDescent="0.3">
      <c r="B87" s="1">
        <v>83</v>
      </c>
      <c r="C87" s="73">
        <v>9.49944787593531</v>
      </c>
      <c r="D87" s="73">
        <v>8.6999318564450334</v>
      </c>
      <c r="E87" s="74">
        <v>18666.421172236591</v>
      </c>
    </row>
    <row r="88" spans="2:5" x14ac:dyDescent="0.3">
      <c r="B88" s="1">
        <v>84</v>
      </c>
      <c r="C88" s="73">
        <v>11.02885966090982</v>
      </c>
      <c r="D88" s="73">
        <v>7.6034137335912106</v>
      </c>
      <c r="E88" s="74">
        <v>24989.302523989674</v>
      </c>
    </row>
    <row r="89" spans="2:5" x14ac:dyDescent="0.3">
      <c r="B89" s="1">
        <v>85</v>
      </c>
      <c r="C89" s="73">
        <v>13.301948711135472</v>
      </c>
      <c r="D89" s="73">
        <v>8.628281509049808</v>
      </c>
      <c r="E89" s="74">
        <v>244200.9438538453</v>
      </c>
    </row>
    <row r="90" spans="2:5" x14ac:dyDescent="0.3">
      <c r="B90" s="1">
        <v>86</v>
      </c>
      <c r="C90" s="73">
        <v>13.169334086552599</v>
      </c>
      <c r="D90" s="73">
        <v>6.4329259862926982</v>
      </c>
      <c r="E90" s="74">
        <v>48696.689648695916</v>
      </c>
    </row>
    <row r="91" spans="2:5" x14ac:dyDescent="0.3">
      <c r="B91" s="1">
        <v>87</v>
      </c>
      <c r="C91" s="73">
        <v>12.390524685272327</v>
      </c>
      <c r="D91" s="73">
        <v>8.6307179578912514</v>
      </c>
      <c r="E91" s="74">
        <v>130185.63129574139</v>
      </c>
    </row>
    <row r="92" spans="2:5" x14ac:dyDescent="0.3">
      <c r="B92" s="1">
        <v>88</v>
      </c>
      <c r="C92" s="73">
        <v>11.873239466037891</v>
      </c>
      <c r="D92" s="73">
        <v>7.5027512733544164</v>
      </c>
      <c r="E92" s="74">
        <v>41709.020184724039</v>
      </c>
    </row>
    <row r="93" spans="2:5" x14ac:dyDescent="0.3">
      <c r="B93" s="1">
        <v>89</v>
      </c>
      <c r="C93" s="73">
        <v>16.487570099976303</v>
      </c>
      <c r="D93" s="73">
        <v>7.7331500451910582</v>
      </c>
      <c r="E93" s="74">
        <v>1193482.1239979262</v>
      </c>
    </row>
    <row r="94" spans="2:5" x14ac:dyDescent="0.3">
      <c r="B94" s="1">
        <v>90</v>
      </c>
      <c r="C94" s="73">
        <v>9.8601919635489352</v>
      </c>
      <c r="D94" s="73">
        <v>8.5244672686232015</v>
      </c>
      <c r="E94" s="74">
        <v>21163.701039971362</v>
      </c>
    </row>
    <row r="95" spans="2:5" x14ac:dyDescent="0.3">
      <c r="B95" s="1">
        <v>91</v>
      </c>
      <c r="C95" s="73">
        <v>13.490593777050039</v>
      </c>
      <c r="D95" s="73">
        <v>9.4748891740776973</v>
      </c>
      <c r="E95" s="74">
        <v>500299.68943409168</v>
      </c>
    </row>
    <row r="96" spans="2:5" x14ac:dyDescent="0.3">
      <c r="B96" s="1">
        <v>92</v>
      </c>
      <c r="C96" s="73">
        <v>13.869274427753792</v>
      </c>
      <c r="D96" s="73">
        <v>7.5716836477592526</v>
      </c>
      <c r="E96" s="74">
        <v>173947.50266638811</v>
      </c>
    </row>
    <row r="97" spans="2:5" x14ac:dyDescent="0.3">
      <c r="B97" s="1">
        <v>93</v>
      </c>
      <c r="C97" s="73">
        <v>9.509047315522718</v>
      </c>
      <c r="D97" s="73">
        <v>9.6507529781274748</v>
      </c>
      <c r="E97" s="74">
        <v>36182.220534168082</v>
      </c>
    </row>
    <row r="98" spans="2:5" x14ac:dyDescent="0.3">
      <c r="B98" s="1">
        <v>94</v>
      </c>
      <c r="C98" s="73">
        <v>11.29454526242167</v>
      </c>
      <c r="D98" s="73">
        <v>8.2879061067734003</v>
      </c>
      <c r="E98" s="74">
        <v>48166.262997883918</v>
      </c>
    </row>
    <row r="99" spans="2:5" x14ac:dyDescent="0.3">
      <c r="B99" s="1">
        <v>95</v>
      </c>
      <c r="C99" s="73">
        <v>13.214901122903949</v>
      </c>
      <c r="D99" s="73">
        <v>7.9014627822018255</v>
      </c>
      <c r="E99" s="74">
        <v>138965.43681147811</v>
      </c>
    </row>
    <row r="100" spans="2:5" x14ac:dyDescent="0.3">
      <c r="B100" s="1">
        <v>96</v>
      </c>
      <c r="C100" s="73">
        <v>11.074592884022669</v>
      </c>
      <c r="D100" s="73">
        <v>9.9729002351181091</v>
      </c>
      <c r="E100" s="74">
        <v>132778.38513391401</v>
      </c>
    </row>
    <row r="101" spans="2:5" x14ac:dyDescent="0.3">
      <c r="B101" s="1">
        <v>97</v>
      </c>
      <c r="C101" s="73">
        <v>11.811845198978514</v>
      </c>
      <c r="D101" s="73">
        <v>7.4169885601376082</v>
      </c>
      <c r="E101" s="74">
        <v>37675.829923363242</v>
      </c>
    </row>
    <row r="102" spans="2:5" x14ac:dyDescent="0.3">
      <c r="B102" s="1">
        <v>98</v>
      </c>
      <c r="C102" s="73">
        <v>8.5675561271005787</v>
      </c>
      <c r="D102" s="73">
        <v>8.2006263644461903</v>
      </c>
      <c r="E102" s="74">
        <v>7053.5462829972412</v>
      </c>
    </row>
    <row r="103" spans="2:5" x14ac:dyDescent="0.3">
      <c r="B103" s="1">
        <v>99</v>
      </c>
      <c r="C103" s="73">
        <v>12.290161968513376</v>
      </c>
      <c r="D103" s="73">
        <v>7.3771590992462537</v>
      </c>
      <c r="E103" s="74">
        <v>50992.507908904299</v>
      </c>
    </row>
    <row r="104" spans="2:5" x14ac:dyDescent="0.3">
      <c r="B104" s="1">
        <v>100</v>
      </c>
      <c r="C104" s="73">
        <v>8.9109512082622828</v>
      </c>
      <c r="D104" s="73">
        <v>9.0992014322308457</v>
      </c>
      <c r="E104" s="74">
        <v>16460.007705875127</v>
      </c>
    </row>
    <row r="105" spans="2:5" x14ac:dyDescent="0.3">
      <c r="B105" s="1">
        <v>101</v>
      </c>
      <c r="C105" s="73">
        <v>9.6808452118292525</v>
      </c>
      <c r="D105" s="73">
        <v>7.6983322405867805</v>
      </c>
      <c r="E105" s="74">
        <v>10601.438430075512</v>
      </c>
    </row>
    <row r="106" spans="2:5" x14ac:dyDescent="0.3">
      <c r="B106" s="1">
        <v>102</v>
      </c>
      <c r="C106" s="73">
        <v>12.007782266020946</v>
      </c>
      <c r="D106" s="73">
        <v>8.3055749277275588</v>
      </c>
      <c r="E106" s="74">
        <v>79777.671221998913</v>
      </c>
    </row>
    <row r="107" spans="2:5" x14ac:dyDescent="0.3">
      <c r="B107" s="1">
        <v>103</v>
      </c>
      <c r="C107" s="73">
        <v>15.25535876029371</v>
      </c>
      <c r="D107" s="73">
        <v>7.5969184948911046</v>
      </c>
      <c r="E107" s="74">
        <v>462357.89881709981</v>
      </c>
    </row>
    <row r="108" spans="2:5" x14ac:dyDescent="0.3">
      <c r="B108" s="1">
        <v>104</v>
      </c>
      <c r="C108" s="73">
        <v>15.896364138778491</v>
      </c>
      <c r="D108" s="73">
        <v>9.9310138704473783</v>
      </c>
      <c r="E108" s="74">
        <v>3634575.1387762534</v>
      </c>
    </row>
    <row r="109" spans="2:5" x14ac:dyDescent="0.3">
      <c r="B109" s="1">
        <v>105</v>
      </c>
      <c r="C109" s="73">
        <v>8.4551814876287477</v>
      </c>
      <c r="D109" s="73">
        <v>9.0990029107222341</v>
      </c>
      <c r="E109" s="74">
        <v>12093.692671575078</v>
      </c>
    </row>
    <row r="110" spans="2:5" x14ac:dyDescent="0.3">
      <c r="B110" s="1">
        <v>106</v>
      </c>
      <c r="C110" s="73">
        <v>12.806810141971562</v>
      </c>
      <c r="D110" s="73">
        <v>6.9147612840792059</v>
      </c>
      <c r="E110" s="74">
        <v>52910.384904498504</v>
      </c>
    </row>
    <row r="111" spans="2:5" x14ac:dyDescent="0.3">
      <c r="B111" s="1">
        <v>107</v>
      </c>
      <c r="C111" s="73">
        <v>10.571429420329999</v>
      </c>
      <c r="D111" s="73">
        <v>6.9686537604267729</v>
      </c>
      <c r="E111" s="74">
        <v>11778.727934905106</v>
      </c>
    </row>
    <row r="112" spans="2:5" x14ac:dyDescent="0.3">
      <c r="B112" s="1">
        <v>108</v>
      </c>
      <c r="C112" s="73">
        <v>13.49768993601516</v>
      </c>
      <c r="D112" s="73">
        <v>6.7285032582057083</v>
      </c>
      <c r="E112" s="74">
        <v>74996.34019483559</v>
      </c>
    </row>
    <row r="113" spans="2:5" x14ac:dyDescent="0.3">
      <c r="B113" s="1">
        <v>109</v>
      </c>
      <c r="C113" s="73">
        <v>10.543472165877162</v>
      </c>
      <c r="D113" s="73">
        <v>7.4010082604251473</v>
      </c>
      <c r="E113" s="74">
        <v>15570.27054519848</v>
      </c>
    </row>
    <row r="114" spans="2:5" x14ac:dyDescent="0.3">
      <c r="B114" s="1">
        <v>110</v>
      </c>
      <c r="C114" s="73">
        <v>6.3762351421798424</v>
      </c>
      <c r="D114" s="73">
        <v>8.6906401853864246</v>
      </c>
      <c r="E114" s="74">
        <v>2388.9290279809411</v>
      </c>
    </row>
    <row r="115" spans="2:5" x14ac:dyDescent="0.3">
      <c r="B115" s="1">
        <v>111</v>
      </c>
      <c r="C115" s="73">
        <v>10.355014101269958</v>
      </c>
      <c r="D115" s="73">
        <v>7.4403647887272388</v>
      </c>
      <c r="E115" s="74">
        <v>14061.373886438372</v>
      </c>
    </row>
    <row r="116" spans="2:5" x14ac:dyDescent="0.3">
      <c r="B116" s="1">
        <v>112</v>
      </c>
      <c r="C116" s="73">
        <v>13.017015845390485</v>
      </c>
      <c r="D116" s="73">
        <v>8.4350933656951401</v>
      </c>
      <c r="E116" s="74">
        <v>175374.07030908976</v>
      </c>
    </row>
    <row r="117" spans="2:5" x14ac:dyDescent="0.3">
      <c r="B117" s="1">
        <v>113</v>
      </c>
      <c r="C117" s="73">
        <v>15.430391238227831</v>
      </c>
      <c r="D117" s="73">
        <v>8.0149394194846959</v>
      </c>
      <c r="E117" s="74">
        <v>697376.16525048797</v>
      </c>
    </row>
    <row r="118" spans="2:5" x14ac:dyDescent="0.3">
      <c r="B118" s="1">
        <v>114</v>
      </c>
      <c r="C118" s="73">
        <v>14.333381774501024</v>
      </c>
      <c r="D118" s="73">
        <v>8.3709411230474373</v>
      </c>
      <c r="E118" s="74">
        <v>417379.50968346233</v>
      </c>
    </row>
    <row r="119" spans="2:5" x14ac:dyDescent="0.3">
      <c r="B119" s="1">
        <v>115</v>
      </c>
      <c r="C119" s="73">
        <v>8.3800144074555512</v>
      </c>
      <c r="D119" s="73">
        <v>6.6673312403112579</v>
      </c>
      <c r="E119" s="74">
        <v>2196.1780779555352</v>
      </c>
    </row>
    <row r="120" spans="2:5" x14ac:dyDescent="0.3">
      <c r="B120" s="1">
        <v>116</v>
      </c>
      <c r="C120" s="73">
        <v>15.429122751408931</v>
      </c>
      <c r="D120" s="73">
        <v>6.6869129812058263</v>
      </c>
      <c r="E120" s="74">
        <v>277571.20519480773</v>
      </c>
    </row>
    <row r="121" spans="2:5" x14ac:dyDescent="0.3">
      <c r="B121" s="1">
        <v>117</v>
      </c>
      <c r="C121" s="73">
        <v>4.2399065230488056</v>
      </c>
      <c r="D121" s="73">
        <v>7.3303663740792802</v>
      </c>
      <c r="E121" s="74">
        <v>354.98395541781071</v>
      </c>
    </row>
    <row r="122" spans="2:5" x14ac:dyDescent="0.3">
      <c r="B122" s="1">
        <v>118</v>
      </c>
      <c r="C122" s="73">
        <v>13.034039097336002</v>
      </c>
      <c r="D122" s="73">
        <v>8.1690718337574904</v>
      </c>
      <c r="E122" s="74">
        <v>147588.774953632</v>
      </c>
    </row>
    <row r="123" spans="2:5" x14ac:dyDescent="0.3">
      <c r="B123" s="1">
        <v>119</v>
      </c>
      <c r="C123" s="73">
        <v>7.6335437891356772</v>
      </c>
      <c r="D123" s="73">
        <v>7.6076988780511119</v>
      </c>
      <c r="E123" s="74">
        <v>2553.5632346629582</v>
      </c>
    </row>
    <row r="124" spans="2:5" x14ac:dyDescent="0.3">
      <c r="B124" s="1">
        <v>120</v>
      </c>
      <c r="C124" s="73">
        <v>4.3414156228384595</v>
      </c>
      <c r="D124" s="73">
        <v>8.168525329072974</v>
      </c>
      <c r="E124" s="74">
        <v>593.93571323507797</v>
      </c>
    </row>
    <row r="125" spans="2:5" x14ac:dyDescent="0.3">
      <c r="B125" s="1">
        <v>121</v>
      </c>
      <c r="C125" s="73">
        <v>15.277863298022638</v>
      </c>
      <c r="D125" s="73">
        <v>9.314238224166667</v>
      </c>
      <c r="E125" s="74">
        <v>1543998.1963385826</v>
      </c>
    </row>
    <row r="126" spans="2:5" x14ac:dyDescent="0.3">
      <c r="B126" s="1">
        <v>122</v>
      </c>
      <c r="C126" s="73">
        <v>11.780158952590236</v>
      </c>
      <c r="D126" s="73">
        <v>9.7325173566200007</v>
      </c>
      <c r="E126" s="74">
        <v>183065.48892226201</v>
      </c>
    </row>
    <row r="127" spans="2:5" x14ac:dyDescent="0.3">
      <c r="B127" s="1">
        <v>123</v>
      </c>
      <c r="C127" s="73">
        <v>14.766354884692355</v>
      </c>
      <c r="D127" s="73">
        <v>7.0867572602738953</v>
      </c>
      <c r="E127" s="74">
        <v>231371.81149658011</v>
      </c>
    </row>
    <row r="128" spans="2:5" x14ac:dyDescent="0.3">
      <c r="B128" s="1">
        <v>124</v>
      </c>
      <c r="C128" s="73">
        <v>11.052591251793366</v>
      </c>
      <c r="D128" s="73">
        <v>9.1454620973436143</v>
      </c>
      <c r="E128" s="74">
        <v>73771.149000202757</v>
      </c>
    </row>
    <row r="129" spans="2:5" x14ac:dyDescent="0.3">
      <c r="B129" s="1">
        <v>125</v>
      </c>
      <c r="C129" s="73">
        <v>9.8876615518965654</v>
      </c>
      <c r="D129" s="73">
        <v>6.7232042133076622</v>
      </c>
      <c r="E129" s="74">
        <v>6241.1219885144183</v>
      </c>
    </row>
    <row r="130" spans="2:5" x14ac:dyDescent="0.3">
      <c r="B130" s="1">
        <v>126</v>
      </c>
      <c r="C130" s="73">
        <v>11.163093853976886</v>
      </c>
      <c r="D130" s="73">
        <v>7.0809115259705848</v>
      </c>
      <c r="E130" s="74">
        <v>19101.505468825439</v>
      </c>
    </row>
    <row r="131" spans="2:5" x14ac:dyDescent="0.3">
      <c r="B131" s="1">
        <v>127</v>
      </c>
      <c r="C131" s="73">
        <v>12.684569421780031</v>
      </c>
      <c r="D131" s="73">
        <v>7.640494751983673</v>
      </c>
      <c r="E131" s="74">
        <v>80366.17011192569</v>
      </c>
    </row>
    <row r="132" spans="2:5" x14ac:dyDescent="0.3">
      <c r="B132" s="1">
        <v>128</v>
      </c>
      <c r="C132" s="73">
        <v>8.9438345471957206</v>
      </c>
      <c r="D132" s="73">
        <v>9.3166277361992762</v>
      </c>
      <c r="E132" s="74">
        <v>19544.795155377702</v>
      </c>
    </row>
    <row r="133" spans="2:5" x14ac:dyDescent="0.3">
      <c r="B133" s="1">
        <v>129</v>
      </c>
      <c r="C133" s="73">
        <v>11.491633514836291</v>
      </c>
      <c r="D133" s="73">
        <v>8.1356920280552227</v>
      </c>
      <c r="E133" s="74">
        <v>49665.152297239772</v>
      </c>
    </row>
    <row r="134" spans="2:5" x14ac:dyDescent="0.3">
      <c r="B134" s="1">
        <v>130</v>
      </c>
      <c r="C134" s="73">
        <v>16.543812545567977</v>
      </c>
      <c r="D134" s="73">
        <v>7.4830346669531229</v>
      </c>
      <c r="E134" s="74">
        <v>1043414.2964455916</v>
      </c>
    </row>
    <row r="135" spans="2:5" x14ac:dyDescent="0.3">
      <c r="B135" s="1">
        <v>131</v>
      </c>
      <c r="C135" s="73">
        <v>10.323705856356899</v>
      </c>
      <c r="D135" s="73">
        <v>8.9357567358329533</v>
      </c>
      <c r="E135" s="74">
        <v>38629.809799737632</v>
      </c>
    </row>
    <row r="136" spans="2:5" x14ac:dyDescent="0.3">
      <c r="B136" s="1">
        <v>132</v>
      </c>
      <c r="C136" s="73">
        <v>14.45445148801171</v>
      </c>
      <c r="D136" s="73">
        <v>9.3735496516500909</v>
      </c>
      <c r="E136" s="74">
        <v>909302.57180734468</v>
      </c>
    </row>
    <row r="137" spans="2:5" x14ac:dyDescent="0.3">
      <c r="B137" s="1">
        <v>133</v>
      </c>
      <c r="C137" s="73">
        <v>13.935109405760127</v>
      </c>
      <c r="D137" s="73">
        <v>8.0658799583142073</v>
      </c>
      <c r="E137" s="74">
        <v>256403.85680938055</v>
      </c>
    </row>
    <row r="138" spans="2:5" x14ac:dyDescent="0.3">
      <c r="B138" s="1">
        <v>134</v>
      </c>
      <c r="C138" s="73">
        <v>9.9102816097728557</v>
      </c>
      <c r="D138" s="73">
        <v>7.8833130197974643</v>
      </c>
      <c r="E138" s="74">
        <v>14079.057247042401</v>
      </c>
    </row>
    <row r="139" spans="2:5" x14ac:dyDescent="0.3">
      <c r="B139" s="1">
        <v>135</v>
      </c>
      <c r="C139" s="73">
        <v>7.628919973927081</v>
      </c>
      <c r="D139" s="73">
        <v>8.5592607494471906</v>
      </c>
      <c r="E139" s="74">
        <v>4836.0887233929852</v>
      </c>
    </row>
    <row r="140" spans="2:5" x14ac:dyDescent="0.3">
      <c r="B140" s="1">
        <v>136</v>
      </c>
      <c r="C140" s="73">
        <v>14.556525100201842</v>
      </c>
      <c r="D140" s="73">
        <v>8.581738571466369</v>
      </c>
      <c r="E140" s="74">
        <v>563778.16192245425</v>
      </c>
    </row>
    <row r="141" spans="2:5" x14ac:dyDescent="0.3">
      <c r="B141" s="1">
        <v>137</v>
      </c>
      <c r="C141" s="73">
        <v>11.639151806311704</v>
      </c>
      <c r="D141" s="73">
        <v>7.8770093915509198</v>
      </c>
      <c r="E141" s="74">
        <v>45976.044872734012</v>
      </c>
    </row>
    <row r="142" spans="2:5" x14ac:dyDescent="0.3">
      <c r="B142" s="1">
        <v>138</v>
      </c>
      <c r="C142" s="73">
        <v>7.992499595217037</v>
      </c>
      <c r="D142" s="73">
        <v>9.003326876235759</v>
      </c>
      <c r="E142" s="74">
        <v>8310.6737669738941</v>
      </c>
    </row>
    <row r="143" spans="2:5" x14ac:dyDescent="0.3">
      <c r="B143" s="1">
        <v>139</v>
      </c>
      <c r="C143" s="73">
        <v>11.267526597943808</v>
      </c>
      <c r="D143" s="73">
        <v>6.0947851860014195</v>
      </c>
      <c r="E143" s="74">
        <v>10386.50800625742</v>
      </c>
    </row>
    <row r="144" spans="2:5" x14ac:dyDescent="0.3">
      <c r="B144" s="1">
        <v>140</v>
      </c>
      <c r="C144" s="73">
        <v>9.7369968636187032</v>
      </c>
      <c r="D144" s="73">
        <v>7.9877700903431652</v>
      </c>
      <c r="E144" s="74">
        <v>13442.192243825182</v>
      </c>
    </row>
    <row r="145" spans="2:5" x14ac:dyDescent="0.3">
      <c r="B145" s="1">
        <v>141</v>
      </c>
      <c r="C145" s="73">
        <v>12.356565118133688</v>
      </c>
      <c r="D145" s="73">
        <v>6.8886914729198638</v>
      </c>
      <c r="E145" s="74">
        <v>38071.324675242162</v>
      </c>
    </row>
    <row r="146" spans="2:5" x14ac:dyDescent="0.3">
      <c r="B146" s="1">
        <v>142</v>
      </c>
      <c r="C146" s="73">
        <v>10.286125003110019</v>
      </c>
      <c r="D146" s="73">
        <v>7.4592408036880542</v>
      </c>
      <c r="E146" s="74">
        <v>13589.663948764064</v>
      </c>
    </row>
    <row r="147" spans="2:5" x14ac:dyDescent="0.3">
      <c r="B147" s="1">
        <v>143</v>
      </c>
      <c r="C147" s="73">
        <v>12.460548192937269</v>
      </c>
      <c r="D147" s="73">
        <v>9.2424631064455482</v>
      </c>
      <c r="E147" s="74">
        <v>208738.85573563047</v>
      </c>
    </row>
    <row r="148" spans="2:5" x14ac:dyDescent="0.3">
      <c r="B148" s="1">
        <v>144</v>
      </c>
      <c r="C148" s="73">
        <v>10.326377426324887</v>
      </c>
      <c r="D148" s="73">
        <v>7.4951704446673393</v>
      </c>
      <c r="E148" s="74">
        <v>14319.497665491419</v>
      </c>
    </row>
    <row r="149" spans="2:5" x14ac:dyDescent="0.3">
      <c r="B149" s="1">
        <v>145</v>
      </c>
      <c r="C149" s="73">
        <v>15.438639866810815</v>
      </c>
      <c r="D149" s="73">
        <v>8.3524760176451789</v>
      </c>
      <c r="E149" s="74">
        <v>886227.49696927995</v>
      </c>
    </row>
    <row r="150" spans="2:5" x14ac:dyDescent="0.3">
      <c r="B150" s="1">
        <v>146</v>
      </c>
      <c r="C150" s="73">
        <v>9.81373600150539</v>
      </c>
      <c r="D150" s="73">
        <v>9.4014658821387513</v>
      </c>
      <c r="E150" s="74">
        <v>37539.982582620163</v>
      </c>
    </row>
    <row r="151" spans="2:5" x14ac:dyDescent="0.3">
      <c r="B151" s="1">
        <v>147</v>
      </c>
      <c r="C151" s="73">
        <v>10.05230259334048</v>
      </c>
      <c r="D151" s="73">
        <v>7.1868206733385849</v>
      </c>
      <c r="E151" s="74">
        <v>9602.0077055059501</v>
      </c>
    </row>
    <row r="152" spans="2:5" x14ac:dyDescent="0.3">
      <c r="B152" s="1">
        <v>148</v>
      </c>
      <c r="C152" s="73">
        <v>4.9097546631754163</v>
      </c>
      <c r="D152" s="73">
        <v>8.6892134149304496</v>
      </c>
      <c r="E152" s="74">
        <v>1051.1841620454747</v>
      </c>
    </row>
    <row r="153" spans="2:5" x14ac:dyDescent="0.3">
      <c r="B153" s="1">
        <v>149</v>
      </c>
      <c r="C153" s="73">
        <v>16.519129994865427</v>
      </c>
      <c r="D153" s="73">
        <v>9.1139347012594953</v>
      </c>
      <c r="E153" s="74">
        <v>3176502.0946173659</v>
      </c>
    </row>
    <row r="154" spans="2:5" x14ac:dyDescent="0.3">
      <c r="B154" s="1">
        <v>150</v>
      </c>
      <c r="C154" s="73">
        <v>8.5723611409455582</v>
      </c>
      <c r="D154" s="73">
        <v>7.4039937021260283</v>
      </c>
      <c r="E154" s="74">
        <v>4109.4923138074819</v>
      </c>
    </row>
    <row r="155" spans="2:5" x14ac:dyDescent="0.3">
      <c r="B155" s="1">
        <v>151</v>
      </c>
      <c r="C155" s="73">
        <v>8.536762104620836</v>
      </c>
      <c r="D155" s="73">
        <v>8.0163614816657116</v>
      </c>
      <c r="E155" s="74">
        <v>6092.7374647222532</v>
      </c>
    </row>
    <row r="156" spans="2:5" x14ac:dyDescent="0.3">
      <c r="B156" s="1">
        <v>152</v>
      </c>
      <c r="C156" s="73">
        <v>12.749324912584617</v>
      </c>
      <c r="D156" s="73">
        <v>7.5126569069275941</v>
      </c>
      <c r="E156" s="74">
        <v>76926.364602799498</v>
      </c>
    </row>
    <row r="157" spans="2:5" x14ac:dyDescent="0.3">
      <c r="B157" s="1">
        <v>153</v>
      </c>
      <c r="C157" s="73">
        <v>12.387253981237217</v>
      </c>
      <c r="D157" s="73">
        <v>7.3749873424924983</v>
      </c>
      <c r="E157" s="74">
        <v>54448.431692575665</v>
      </c>
    </row>
    <row r="158" spans="2:5" x14ac:dyDescent="0.3">
      <c r="B158" s="1">
        <v>154</v>
      </c>
      <c r="C158" s="73">
        <v>13.179057081335888</v>
      </c>
      <c r="D158" s="73">
        <v>8.087743564146173</v>
      </c>
      <c r="E158" s="74">
        <v>154231.7761483393</v>
      </c>
    </row>
    <row r="159" spans="2:5" x14ac:dyDescent="0.3">
      <c r="B159" s="1">
        <v>155</v>
      </c>
      <c r="C159" s="73">
        <v>15.933453278184329</v>
      </c>
      <c r="D159" s="73">
        <v>8.4743358656272463</v>
      </c>
      <c r="E159" s="74">
        <v>1358760.2081633294</v>
      </c>
    </row>
    <row r="160" spans="2:5" x14ac:dyDescent="0.3">
      <c r="B160" s="1">
        <v>156</v>
      </c>
      <c r="C160" s="73">
        <v>9.3811228192046272</v>
      </c>
      <c r="D160" s="73">
        <v>8.7048266518499133</v>
      </c>
      <c r="E160" s="74">
        <v>17277.910577234037</v>
      </c>
    </row>
    <row r="161" spans="2:5" x14ac:dyDescent="0.3">
      <c r="B161" s="1">
        <v>157</v>
      </c>
      <c r="C161" s="73">
        <v>10.281995776772444</v>
      </c>
      <c r="D161" s="73">
        <v>6.1485441280308981</v>
      </c>
      <c r="E161" s="74">
        <v>5495.8482168737155</v>
      </c>
    </row>
    <row r="162" spans="2:5" x14ac:dyDescent="0.3">
      <c r="B162" s="1">
        <v>158</v>
      </c>
      <c r="C162" s="73">
        <v>13.134814244086133</v>
      </c>
      <c r="D162" s="73">
        <v>8.2254925243061372</v>
      </c>
      <c r="E162" s="74">
        <v>164556.94770605132</v>
      </c>
    </row>
    <row r="163" spans="2:5" x14ac:dyDescent="0.3">
      <c r="B163" s="1">
        <v>159</v>
      </c>
      <c r="C163" s="73">
        <v>12.5993193602445</v>
      </c>
      <c r="D163" s="73">
        <v>8.2005093028423239</v>
      </c>
      <c r="E163" s="74">
        <v>111658.28271395943</v>
      </c>
    </row>
    <row r="164" spans="2:5" x14ac:dyDescent="0.3">
      <c r="B164" s="1">
        <v>160</v>
      </c>
      <c r="C164" s="73">
        <v>10.717480301152937</v>
      </c>
      <c r="D164" s="73">
        <v>7.7590749336219123</v>
      </c>
      <c r="E164" s="74">
        <v>22464.218565448224</v>
      </c>
    </row>
    <row r="165" spans="2:5" x14ac:dyDescent="0.3">
      <c r="B165" s="1">
        <v>161</v>
      </c>
      <c r="C165" s="73">
        <v>14.486322383104184</v>
      </c>
      <c r="D165" s="73">
        <v>6.0708743668375797</v>
      </c>
      <c r="E165" s="74">
        <v>94271.718297077823</v>
      </c>
    </row>
    <row r="166" spans="2:5" x14ac:dyDescent="0.3">
      <c r="B166" s="1">
        <v>162</v>
      </c>
      <c r="C166" s="73">
        <v>12.115286035763296</v>
      </c>
      <c r="D166" s="73">
        <v>9.2331021590165463</v>
      </c>
      <c r="E166" s="74">
        <v>163327.97003014307</v>
      </c>
    </row>
    <row r="167" spans="2:5" x14ac:dyDescent="0.3">
      <c r="B167" s="1">
        <v>163</v>
      </c>
      <c r="C167" s="73">
        <v>11.647496523370901</v>
      </c>
      <c r="D167" s="73">
        <v>8.1016697727449642</v>
      </c>
      <c r="E167" s="74">
        <v>54017.854057235658</v>
      </c>
    </row>
    <row r="168" spans="2:5" x14ac:dyDescent="0.3">
      <c r="B168" s="1">
        <v>164</v>
      </c>
      <c r="C168" s="73">
        <v>12.092014140616966</v>
      </c>
      <c r="D168" s="73">
        <v>8.4542293594165674</v>
      </c>
      <c r="E168" s="74">
        <v>93724.982440237305</v>
      </c>
    </row>
    <row r="169" spans="2:5" x14ac:dyDescent="0.3">
      <c r="B169" s="1">
        <v>165</v>
      </c>
      <c r="C169" s="73">
        <v>16.201139074817512</v>
      </c>
      <c r="D169" s="73">
        <v>6.340831614210356</v>
      </c>
      <c r="E169" s="74">
        <v>372839.15431538288</v>
      </c>
    </row>
    <row r="170" spans="2:5" x14ac:dyDescent="0.3">
      <c r="B170" s="1">
        <v>166</v>
      </c>
      <c r="C170" s="73">
        <v>11.829467361203015</v>
      </c>
      <c r="D170" s="73">
        <v>7.7017048287723746</v>
      </c>
      <c r="E170" s="74">
        <v>46440.198298053983</v>
      </c>
    </row>
    <row r="171" spans="2:5" x14ac:dyDescent="0.3">
      <c r="B171" s="1">
        <v>167</v>
      </c>
      <c r="C171" s="73">
        <v>5.8551783977702829</v>
      </c>
      <c r="D171" s="73">
        <v>7.8900094173555209</v>
      </c>
      <c r="E171" s="74">
        <v>1050.6256778791678</v>
      </c>
    </row>
    <row r="172" spans="2:5" x14ac:dyDescent="0.3">
      <c r="B172" s="1">
        <v>168</v>
      </c>
      <c r="C172" s="73">
        <v>10.607535508934813</v>
      </c>
      <c r="D172" s="73">
        <v>8.3746130134858685</v>
      </c>
      <c r="E172" s="74">
        <v>31865.155686866368</v>
      </c>
    </row>
    <row r="173" spans="2:5" x14ac:dyDescent="0.3">
      <c r="B173" s="1">
        <v>169</v>
      </c>
      <c r="C173" s="73">
        <v>15.214505931522144</v>
      </c>
      <c r="D173" s="73">
        <v>6.4986732752236529</v>
      </c>
      <c r="E173" s="74">
        <v>209965.74156334199</v>
      </c>
    </row>
    <row r="174" spans="2:5" x14ac:dyDescent="0.3">
      <c r="B174" s="1">
        <v>170</v>
      </c>
      <c r="C174" s="73">
        <v>10.798506423263444</v>
      </c>
      <c r="D174" s="73">
        <v>6.3775488174982753</v>
      </c>
      <c r="E174" s="74">
        <v>9153.4271506998666</v>
      </c>
    </row>
    <row r="175" spans="2:5" x14ac:dyDescent="0.3">
      <c r="B175" s="1">
        <v>171</v>
      </c>
      <c r="C175" s="73">
        <v>14.275672171734612</v>
      </c>
      <c r="D175" s="73">
        <v>8.227195277297394</v>
      </c>
      <c r="E175" s="74">
        <v>363002.62845635368</v>
      </c>
    </row>
    <row r="176" spans="2:5" x14ac:dyDescent="0.3">
      <c r="B176" s="1">
        <v>172</v>
      </c>
      <c r="C176" s="73">
        <v>8.9503191386550647</v>
      </c>
      <c r="D176" s="73">
        <v>7.7332066932946191</v>
      </c>
      <c r="E176" s="74">
        <v>6623.6780026193219</v>
      </c>
    </row>
    <row r="177" spans="2:5" x14ac:dyDescent="0.3">
      <c r="B177" s="1">
        <v>173</v>
      </c>
      <c r="C177" s="73">
        <v>9.271930305887242</v>
      </c>
      <c r="D177" s="73">
        <v>7.6081371837950114</v>
      </c>
      <c r="E177" s="74">
        <v>7551.4218105343398</v>
      </c>
    </row>
    <row r="178" spans="2:5" x14ac:dyDescent="0.3">
      <c r="B178" s="1">
        <v>174</v>
      </c>
      <c r="C178" s="73">
        <v>12.475994830672724</v>
      </c>
      <c r="D178" s="73">
        <v>9.6638483695512587</v>
      </c>
      <c r="E178" s="74">
        <v>282493.34392469743</v>
      </c>
    </row>
    <row r="179" spans="2:5" x14ac:dyDescent="0.3">
      <c r="B179" s="1">
        <v>175</v>
      </c>
      <c r="C179" s="73">
        <v>16.109790460877271</v>
      </c>
      <c r="D179" s="73">
        <v>7.6998551763781533</v>
      </c>
      <c r="E179" s="74">
        <v>897620.56035022414</v>
      </c>
    </row>
    <row r="180" spans="2:5" x14ac:dyDescent="0.3">
      <c r="B180" s="1">
        <v>176</v>
      </c>
      <c r="C180" s="73">
        <v>13.392261534453084</v>
      </c>
      <c r="D180" s="73">
        <v>8.1816492970069348</v>
      </c>
      <c r="E180" s="74">
        <v>190774.02317759197</v>
      </c>
    </row>
    <row r="181" spans="2:5" x14ac:dyDescent="0.3">
      <c r="B181" s="1">
        <v>177</v>
      </c>
      <c r="C181" s="73">
        <v>14.254965061984908</v>
      </c>
      <c r="D181" s="73">
        <v>6.2166470003812897</v>
      </c>
      <c r="E181" s="74">
        <v>88853.948899571653</v>
      </c>
    </row>
    <row r="182" spans="2:5" x14ac:dyDescent="0.3">
      <c r="B182" s="1">
        <v>178</v>
      </c>
      <c r="C182" s="73">
        <v>11.996249488153383</v>
      </c>
      <c r="D182" s="73">
        <v>7.0790087510668709</v>
      </c>
      <c r="E182" s="74">
        <v>33866.55822288456</v>
      </c>
    </row>
    <row r="183" spans="2:5" x14ac:dyDescent="0.3">
      <c r="B183" s="1">
        <v>179</v>
      </c>
      <c r="C183" s="73">
        <v>9.1998448942385078</v>
      </c>
      <c r="D183" s="73">
        <v>7.2467978012547993</v>
      </c>
      <c r="E183" s="74">
        <v>5615.2002701861475</v>
      </c>
    </row>
    <row r="184" spans="2:5" x14ac:dyDescent="0.3">
      <c r="B184" s="1">
        <v>180</v>
      </c>
      <c r="C184" s="73">
        <v>13.108696018376371</v>
      </c>
      <c r="D184" s="73">
        <v>7.9997439185396599</v>
      </c>
      <c r="E184" s="74">
        <v>138214.11469726401</v>
      </c>
    </row>
    <row r="185" spans="2:5" x14ac:dyDescent="0.3">
      <c r="B185" s="1">
        <v>181</v>
      </c>
      <c r="C185" s="73">
        <v>11.595910413220667</v>
      </c>
      <c r="D185" s="73">
        <v>7.7913512822999156</v>
      </c>
      <c r="E185" s="74">
        <v>42057.269889627285</v>
      </c>
    </row>
    <row r="186" spans="2:5" x14ac:dyDescent="0.3">
      <c r="B186" s="1">
        <v>182</v>
      </c>
      <c r="C186" s="73">
        <v>10.674987763112513</v>
      </c>
      <c r="D186" s="73">
        <v>8.3834795593324056</v>
      </c>
      <c r="E186" s="74">
        <v>33583.089723501274</v>
      </c>
    </row>
    <row r="187" spans="2:5" x14ac:dyDescent="0.3">
      <c r="B187" s="1">
        <v>183</v>
      </c>
      <c r="C187" s="73">
        <v>11.329453297332698</v>
      </c>
      <c r="D187" s="73">
        <v>6.303397087199297</v>
      </c>
      <c r="E187" s="74">
        <v>12516.698946890538</v>
      </c>
    </row>
    <row r="188" spans="2:5" x14ac:dyDescent="0.3">
      <c r="B188" s="1">
        <v>184</v>
      </c>
      <c r="C188" s="73">
        <v>13.552358088420885</v>
      </c>
      <c r="D188" s="73">
        <v>8.5694069773695691</v>
      </c>
      <c r="E188" s="74">
        <v>278824.63567626226</v>
      </c>
    </row>
    <row r="189" spans="2:5" x14ac:dyDescent="0.3">
      <c r="B189" s="1">
        <v>185</v>
      </c>
      <c r="C189" s="73">
        <v>10.634834623046112</v>
      </c>
      <c r="D189" s="73">
        <v>6.3518263393399277</v>
      </c>
      <c r="E189" s="74">
        <v>8040.2826897077339</v>
      </c>
    </row>
    <row r="190" spans="2:5" x14ac:dyDescent="0.3">
      <c r="B190" s="1">
        <v>186</v>
      </c>
      <c r="C190" s="73">
        <v>15.118659162081663</v>
      </c>
      <c r="D190" s="73">
        <v>7.885805463396764</v>
      </c>
      <c r="E190" s="74">
        <v>513799.07867114717</v>
      </c>
    </row>
    <row r="191" spans="2:5" x14ac:dyDescent="0.3">
      <c r="B191" s="1">
        <v>187</v>
      </c>
      <c r="C191" s="73">
        <v>14.146141116670059</v>
      </c>
      <c r="D191" s="73">
        <v>10.546270948889205</v>
      </c>
      <c r="E191" s="74">
        <v>1655390.6127057935</v>
      </c>
    </row>
    <row r="192" spans="2:5" x14ac:dyDescent="0.3">
      <c r="B192" s="1">
        <v>188</v>
      </c>
      <c r="C192" s="73">
        <v>12.136257563110011</v>
      </c>
      <c r="D192" s="73">
        <v>7.3560878560963312</v>
      </c>
      <c r="E192" s="74">
        <v>45186.518145747039</v>
      </c>
    </row>
    <row r="193" spans="2:5" x14ac:dyDescent="0.3">
      <c r="B193" s="1">
        <v>189</v>
      </c>
      <c r="C193" s="73">
        <v>12.962965593272084</v>
      </c>
      <c r="D193" s="73">
        <v>8.1952417986529724</v>
      </c>
      <c r="E193" s="74">
        <v>143075.69401322713</v>
      </c>
    </row>
    <row r="194" spans="2:5" x14ac:dyDescent="0.3">
      <c r="B194" s="1">
        <v>190</v>
      </c>
      <c r="C194" s="73">
        <v>11.907670104941751</v>
      </c>
      <c r="D194" s="73">
        <v>8.1540791650866176</v>
      </c>
      <c r="E194" s="74">
        <v>67035.301314490702</v>
      </c>
    </row>
    <row r="195" spans="2:5" x14ac:dyDescent="0.3">
      <c r="B195" s="1">
        <v>191</v>
      </c>
      <c r="C195" s="73">
        <v>10.860786218142586</v>
      </c>
      <c r="D195" s="73">
        <v>8.8701351162511255</v>
      </c>
      <c r="E195" s="74">
        <v>53426.592997250264</v>
      </c>
    </row>
    <row r="196" spans="2:5" x14ac:dyDescent="0.3">
      <c r="B196" s="1">
        <v>192</v>
      </c>
      <c r="C196" s="73">
        <v>13.374363398663922</v>
      </c>
      <c r="D196" s="73">
        <v>7.5672518127870223</v>
      </c>
      <c r="E196" s="74">
        <v>123109.81211259105</v>
      </c>
    </row>
    <row r="197" spans="2:5" x14ac:dyDescent="0.3">
      <c r="B197" s="1">
        <v>193</v>
      </c>
      <c r="C197" s="73">
        <v>10.951770568516096</v>
      </c>
      <c r="D197" s="73">
        <v>8.6088005108256969</v>
      </c>
      <c r="E197" s="74">
        <v>47479.733965501335</v>
      </c>
    </row>
    <row r="198" spans="2:5" x14ac:dyDescent="0.3">
      <c r="B198" s="1">
        <v>194</v>
      </c>
      <c r="C198" s="73">
        <v>8.7221298660594631</v>
      </c>
      <c r="D198" s="73">
        <v>6.7454963478042567</v>
      </c>
      <c r="E198" s="74">
        <v>2899.287348041621</v>
      </c>
    </row>
    <row r="199" spans="2:5" x14ac:dyDescent="0.3">
      <c r="B199" s="1">
        <v>195</v>
      </c>
      <c r="C199" s="73">
        <v>14.620534336746143</v>
      </c>
      <c r="D199" s="73">
        <v>9.5731450220903227</v>
      </c>
      <c r="E199" s="74">
        <v>1171545.5406741023</v>
      </c>
    </row>
    <row r="200" spans="2:5" x14ac:dyDescent="0.3">
      <c r="B200" s="1">
        <v>196</v>
      </c>
      <c r="C200" s="73">
        <v>15.925188913372354</v>
      </c>
      <c r="D200" s="73">
        <v>6.7638409884107062</v>
      </c>
      <c r="E200" s="74">
        <v>412857.58421281411</v>
      </c>
    </row>
    <row r="201" spans="2:5" x14ac:dyDescent="0.3">
      <c r="B201" s="1">
        <v>197</v>
      </c>
      <c r="C201" s="73">
        <v>9.4426260322519653</v>
      </c>
      <c r="D201" s="73">
        <v>8.186829466746298</v>
      </c>
      <c r="E201" s="74">
        <v>12615.55838681985</v>
      </c>
    </row>
    <row r="202" spans="2:5" x14ac:dyDescent="0.3">
      <c r="B202" s="1">
        <v>198</v>
      </c>
      <c r="C202" s="73">
        <v>10.53240515416965</v>
      </c>
      <c r="D202" s="73">
        <v>6.6076714008517454</v>
      </c>
      <c r="E202" s="74">
        <v>8942.0689935468108</v>
      </c>
    </row>
    <row r="203" spans="2:5" x14ac:dyDescent="0.3">
      <c r="B203" s="1">
        <v>199</v>
      </c>
      <c r="C203" s="73">
        <v>4.8036558866754877</v>
      </c>
      <c r="D203" s="73">
        <v>8.7771832468134328</v>
      </c>
      <c r="E203" s="74">
        <v>1052.3983065088739</v>
      </c>
    </row>
    <row r="204" spans="2:5" x14ac:dyDescent="0.3">
      <c r="B204" s="1">
        <v>200</v>
      </c>
      <c r="C204" s="73">
        <v>17.232221152446662</v>
      </c>
      <c r="D204" s="73">
        <v>9.1551437587336402</v>
      </c>
      <c r="E204" s="74">
        <v>5357931.7778352918</v>
      </c>
    </row>
    <row r="205" spans="2:5" x14ac:dyDescent="0.3">
      <c r="B205" s="1">
        <v>201</v>
      </c>
      <c r="C205" s="73">
        <v>14.493786796691834</v>
      </c>
      <c r="D205" s="73">
        <v>9.0493380040706572</v>
      </c>
      <c r="E205" s="74">
        <v>746388.14939397713</v>
      </c>
    </row>
    <row r="206" spans="2:5" x14ac:dyDescent="0.3">
      <c r="B206" s="1">
        <v>202</v>
      </c>
      <c r="C206" s="73">
        <v>12.251385352109649</v>
      </c>
      <c r="D206" s="73">
        <v>11.057176566987996</v>
      </c>
      <c r="E206" s="74">
        <v>634865.54774338496</v>
      </c>
    </row>
    <row r="207" spans="2:5" x14ac:dyDescent="0.3">
      <c r="B207" s="1">
        <v>203</v>
      </c>
      <c r="C207" s="73">
        <v>14.151466624922636</v>
      </c>
      <c r="D207" s="73">
        <v>7.9911042600731541</v>
      </c>
      <c r="E207" s="74">
        <v>282812.26072388591</v>
      </c>
    </row>
    <row r="208" spans="2:5" x14ac:dyDescent="0.3">
      <c r="B208" s="1">
        <v>204</v>
      </c>
      <c r="C208" s="73">
        <v>11.240474901470821</v>
      </c>
      <c r="D208" s="73">
        <v>7.8163726876583919</v>
      </c>
      <c r="E208" s="74">
        <v>33492.369614423587</v>
      </c>
    </row>
    <row r="209" spans="2:5" x14ac:dyDescent="0.3">
      <c r="B209" s="1">
        <v>205</v>
      </c>
      <c r="C209" s="73">
        <v>12.797646222066284</v>
      </c>
      <c r="D209" s="73">
        <v>7.6991117939412206</v>
      </c>
      <c r="E209" s="74">
        <v>90503.205252989457</v>
      </c>
    </row>
    <row r="210" spans="2:5" x14ac:dyDescent="0.3">
      <c r="B210" s="1">
        <v>206</v>
      </c>
      <c r="C210" s="73">
        <v>12.714485727598371</v>
      </c>
      <c r="D210" s="73">
        <v>7.7861030727061165</v>
      </c>
      <c r="E210" s="74">
        <v>90750.376303256548</v>
      </c>
    </row>
    <row r="211" spans="2:5" x14ac:dyDescent="0.3">
      <c r="B211" s="1">
        <v>207</v>
      </c>
      <c r="C211" s="73">
        <v>11.899262981948528</v>
      </c>
      <c r="D211" s="73">
        <v>6.8235288001059597</v>
      </c>
      <c r="E211" s="74">
        <v>26543.879815390083</v>
      </c>
    </row>
    <row r="212" spans="2:5" x14ac:dyDescent="0.3">
      <c r="B212" s="1">
        <v>208</v>
      </c>
      <c r="C212" s="73">
        <v>16.392417786376214</v>
      </c>
      <c r="D212" s="73">
        <v>9.1328129269329104</v>
      </c>
      <c r="E212" s="74">
        <v>2947759.0542624984</v>
      </c>
    </row>
    <row r="213" spans="2:5" x14ac:dyDescent="0.3">
      <c r="B213" s="1">
        <v>209</v>
      </c>
      <c r="C213" s="73">
        <v>12.919289434740856</v>
      </c>
      <c r="D213" s="73">
        <v>7.883338984331882</v>
      </c>
      <c r="E213" s="74">
        <v>111845.62564468733</v>
      </c>
    </row>
    <row r="214" spans="2:5" x14ac:dyDescent="0.3">
      <c r="B214" s="1">
        <v>210</v>
      </c>
      <c r="C214" s="73">
        <v>10.363051193477778</v>
      </c>
      <c r="D214" s="73">
        <v>7.4298899393173574</v>
      </c>
      <c r="E214" s="74">
        <v>14037.182493557133</v>
      </c>
    </row>
    <row r="215" spans="2:5" x14ac:dyDescent="0.3">
      <c r="B215" s="1">
        <v>211</v>
      </c>
      <c r="C215" s="73">
        <v>10.335873616606845</v>
      </c>
      <c r="D215" s="73">
        <v>5.9721360772501075</v>
      </c>
      <c r="E215" s="74">
        <v>5049.6503118456303</v>
      </c>
    </row>
    <row r="216" spans="2:5" x14ac:dyDescent="0.3">
      <c r="B216" s="1">
        <v>212</v>
      </c>
      <c r="C216" s="73">
        <v>13.704317297688036</v>
      </c>
      <c r="D216" s="73">
        <v>7.9478156801156032</v>
      </c>
      <c r="E216" s="74">
        <v>201368.27374968948</v>
      </c>
    </row>
    <row r="217" spans="2:5" x14ac:dyDescent="0.3">
      <c r="B217" s="1">
        <v>213</v>
      </c>
      <c r="C217" s="73">
        <v>16.063707743314637</v>
      </c>
      <c r="D217" s="73">
        <v>8.8356961018369287</v>
      </c>
      <c r="E217" s="74">
        <v>1910373.9722409549</v>
      </c>
    </row>
    <row r="218" spans="2:5" x14ac:dyDescent="0.3">
      <c r="B218" s="1">
        <v>214</v>
      </c>
      <c r="C218" s="73">
        <v>11.75127811428202</v>
      </c>
      <c r="D218" s="73">
        <v>7.0890057421722865</v>
      </c>
      <c r="E218" s="74">
        <v>28800.030295604196</v>
      </c>
    </row>
    <row r="219" spans="2:5" x14ac:dyDescent="0.3">
      <c r="B219" s="1">
        <v>215</v>
      </c>
      <c r="C219" s="73">
        <v>8.8936530678305701</v>
      </c>
      <c r="D219" s="73">
        <v>8.1683303128099567</v>
      </c>
      <c r="E219" s="74">
        <v>8589.118137569174</v>
      </c>
    </row>
    <row r="220" spans="2:5" x14ac:dyDescent="0.3">
      <c r="B220" s="1">
        <v>216</v>
      </c>
      <c r="C220" s="73">
        <v>13.863950839454906</v>
      </c>
      <c r="D220" s="73">
        <v>6.7153276314893047</v>
      </c>
      <c r="E220" s="74">
        <v>95754.514831569948</v>
      </c>
    </row>
    <row r="221" spans="2:5" x14ac:dyDescent="0.3">
      <c r="B221" s="1">
        <v>217</v>
      </c>
      <c r="C221" s="73">
        <v>9.4345885943452625</v>
      </c>
      <c r="D221" s="73">
        <v>8.1825271529927512</v>
      </c>
      <c r="E221" s="74">
        <v>12509.738104340493</v>
      </c>
    </row>
    <row r="222" spans="2:5" x14ac:dyDescent="0.3">
      <c r="B222" s="1">
        <v>218</v>
      </c>
      <c r="C222" s="73">
        <v>17.694891458567284</v>
      </c>
      <c r="D222" s="73">
        <v>7.2729200793657345</v>
      </c>
      <c r="E222" s="74">
        <v>2002977.8288887464</v>
      </c>
    </row>
    <row r="223" spans="2:5" x14ac:dyDescent="0.3">
      <c r="B223" s="1">
        <v>219</v>
      </c>
      <c r="C223" s="73">
        <v>4.9877402813209324</v>
      </c>
      <c r="D223" s="73">
        <v>9.4057587796445237</v>
      </c>
      <c r="E223" s="74">
        <v>1706.5182280890308</v>
      </c>
    </row>
    <row r="224" spans="2:5" x14ac:dyDescent="0.3">
      <c r="B224" s="1">
        <v>220</v>
      </c>
      <c r="C224" s="73">
        <v>13.980255862148661</v>
      </c>
      <c r="D224" s="73">
        <v>7.2932745251322197</v>
      </c>
      <c r="E224" s="74">
        <v>154888.40981385455</v>
      </c>
    </row>
    <row r="225" spans="2:5" x14ac:dyDescent="0.3">
      <c r="B225" s="1">
        <v>221</v>
      </c>
      <c r="C225" s="73">
        <v>15.999324950357536</v>
      </c>
      <c r="D225" s="73">
        <v>5.9384898452066901</v>
      </c>
      <c r="E225" s="74">
        <v>245296.26922772671</v>
      </c>
    </row>
    <row r="226" spans="2:5" x14ac:dyDescent="0.3">
      <c r="B226" s="1">
        <v>222</v>
      </c>
      <c r="C226" s="73">
        <v>10.46448627281814</v>
      </c>
      <c r="D226" s="73">
        <v>8.2065316175303984</v>
      </c>
      <c r="E226" s="74">
        <v>25716.767873922017</v>
      </c>
    </row>
    <row r="227" spans="2:5" x14ac:dyDescent="0.3">
      <c r="B227" s="1">
        <v>223</v>
      </c>
      <c r="C227" s="73">
        <v>8.696436600545244</v>
      </c>
      <c r="D227" s="73">
        <v>8.515519585513454</v>
      </c>
      <c r="E227" s="74">
        <v>9539.9446088955519</v>
      </c>
    </row>
    <row r="228" spans="2:5" x14ac:dyDescent="0.3">
      <c r="B228" s="1">
        <v>224</v>
      </c>
      <c r="C228" s="73">
        <v>12.341395801904898</v>
      </c>
      <c r="D228" s="73">
        <v>8.0122640698121259</v>
      </c>
      <c r="E228" s="74">
        <v>82002.406830072301</v>
      </c>
    </row>
    <row r="229" spans="2:5" x14ac:dyDescent="0.3">
      <c r="B229" s="1">
        <v>225</v>
      </c>
      <c r="C229" s="73">
        <v>14.712924683752266</v>
      </c>
      <c r="D229" s="73">
        <v>9.6250224122206873</v>
      </c>
      <c r="E229" s="74">
        <v>1294721.1867296845</v>
      </c>
    </row>
    <row r="230" spans="2:5" x14ac:dyDescent="0.3">
      <c r="B230" s="1">
        <v>226</v>
      </c>
      <c r="C230" s="73">
        <v>17.635358673846355</v>
      </c>
      <c r="D230" s="73">
        <v>6.5778193201420683</v>
      </c>
      <c r="E230" s="74">
        <v>1187185.5405942523</v>
      </c>
    </row>
    <row r="231" spans="2:5" x14ac:dyDescent="0.3">
      <c r="B231" s="1">
        <v>227</v>
      </c>
      <c r="C231" s="73">
        <v>13.496240347684068</v>
      </c>
      <c r="D231" s="73">
        <v>8.4659959794090547</v>
      </c>
      <c r="E231" s="74">
        <v>249654.37998725855</v>
      </c>
    </row>
    <row r="232" spans="2:5" x14ac:dyDescent="0.3">
      <c r="B232" s="1">
        <v>228</v>
      </c>
      <c r="C232" s="73">
        <v>9.5414472017345364</v>
      </c>
      <c r="D232" s="73">
        <v>7.6992973537180891</v>
      </c>
      <c r="E232" s="74">
        <v>9649.5330073387904</v>
      </c>
    </row>
    <row r="233" spans="2:5" x14ac:dyDescent="0.3">
      <c r="B233" s="1">
        <v>229</v>
      </c>
      <c r="C233" s="73">
        <v>16.04037135509688</v>
      </c>
      <c r="D233" s="73">
        <v>8.2364815900103121</v>
      </c>
      <c r="E233" s="74">
        <v>1240870.9249481664</v>
      </c>
    </row>
    <row r="234" spans="2:5" x14ac:dyDescent="0.3">
      <c r="B234" s="1">
        <v>230</v>
      </c>
      <c r="C234" s="73">
        <v>4.8174819728984239</v>
      </c>
      <c r="D234" s="73">
        <v>8.5730202800769941</v>
      </c>
      <c r="E234" s="74">
        <v>935.76889237932153</v>
      </c>
    </row>
    <row r="235" spans="2:5" x14ac:dyDescent="0.3">
      <c r="B235" s="1">
        <v>231</v>
      </c>
      <c r="C235" s="73">
        <v>12.508050493314952</v>
      </c>
      <c r="D235" s="73">
        <v>8.5052962928994909</v>
      </c>
      <c r="E235" s="74">
        <v>129462.40984077867</v>
      </c>
    </row>
    <row r="236" spans="2:5" x14ac:dyDescent="0.3">
      <c r="B236" s="1">
        <v>232</v>
      </c>
      <c r="C236" s="73">
        <v>9.0139988936338256</v>
      </c>
      <c r="D236" s="73">
        <v>7.1997992075982804</v>
      </c>
      <c r="E236" s="74">
        <v>4799.5987771460932</v>
      </c>
    </row>
    <row r="237" spans="2:5" x14ac:dyDescent="0.3">
      <c r="B237" s="1">
        <v>233</v>
      </c>
      <c r="C237" s="73">
        <v>9.7173047161014399</v>
      </c>
      <c r="D237" s="73">
        <v>7.8555179305603868</v>
      </c>
      <c r="E237" s="74">
        <v>12109.025073776907</v>
      </c>
    </row>
    <row r="238" spans="2:5" x14ac:dyDescent="0.3">
      <c r="B238" s="1">
        <v>234</v>
      </c>
      <c r="C238" s="73">
        <v>18.343111840760866</v>
      </c>
      <c r="D238" s="73">
        <v>6.9582644143662415</v>
      </c>
      <c r="E238" s="74">
        <v>2523935.8357575503</v>
      </c>
    </row>
    <row r="239" spans="2:5" x14ac:dyDescent="0.3">
      <c r="B239" s="1">
        <v>235</v>
      </c>
      <c r="C239" s="73">
        <v>7.6305946038756396</v>
      </c>
      <c r="D239" s="73">
        <v>8.1664098382491694</v>
      </c>
      <c r="E239" s="74">
        <v>3712.7131700673885</v>
      </c>
    </row>
    <row r="240" spans="2:5" x14ac:dyDescent="0.3">
      <c r="B240" s="1">
        <v>236</v>
      </c>
      <c r="C240" s="73">
        <v>6.0861721005427531</v>
      </c>
      <c r="D240" s="73">
        <v>8.2992483757057336</v>
      </c>
      <c r="E240" s="74">
        <v>1557.1299514697896</v>
      </c>
    </row>
    <row r="241" spans="2:5" x14ac:dyDescent="0.3">
      <c r="B241" s="1">
        <v>237</v>
      </c>
      <c r="C241" s="73">
        <v>9.514324489142151</v>
      </c>
      <c r="D241" s="73">
        <v>7.797506329546418</v>
      </c>
      <c r="E241" s="74">
        <v>10134.961154488828</v>
      </c>
    </row>
    <row r="242" spans="2:5" x14ac:dyDescent="0.3">
      <c r="B242" s="1">
        <v>238</v>
      </c>
      <c r="C242" s="73">
        <v>13.50893317036207</v>
      </c>
      <c r="D242" s="73">
        <v>8.5561732092202814</v>
      </c>
      <c r="E242" s="74">
        <v>268095.92741628946</v>
      </c>
    </row>
    <row r="243" spans="2:5" x14ac:dyDescent="0.3">
      <c r="B243" s="1">
        <v>239</v>
      </c>
      <c r="C243" s="73">
        <v>9.4584133183587529</v>
      </c>
      <c r="D243" s="73">
        <v>7.5797790279279873</v>
      </c>
      <c r="E243" s="74">
        <v>8402.0204148997709</v>
      </c>
    </row>
    <row r="244" spans="2:5" x14ac:dyDescent="0.3">
      <c r="B244" s="1">
        <v>240</v>
      </c>
      <c r="C244" s="73">
        <v>13.876499414237934</v>
      </c>
      <c r="D244" s="73">
        <v>7.6244522287971517</v>
      </c>
      <c r="E244" s="74">
        <v>181329.61538358461</v>
      </c>
    </row>
    <row r="245" spans="2:5" x14ac:dyDescent="0.3">
      <c r="B245" s="1">
        <v>241</v>
      </c>
      <c r="C245" s="73">
        <v>7.058515157959345</v>
      </c>
      <c r="D245" s="73">
        <v>8.5280164304750237</v>
      </c>
      <c r="E245" s="74">
        <v>3278.5394699245717</v>
      </c>
    </row>
    <row r="246" spans="2:5" x14ac:dyDescent="0.3">
      <c r="B246" s="1">
        <v>242</v>
      </c>
      <c r="C246" s="73">
        <v>14.770020480947075</v>
      </c>
      <c r="D246" s="73">
        <v>7.3165810878739652</v>
      </c>
      <c r="E246" s="74">
        <v>272006.10685798508</v>
      </c>
    </row>
    <row r="247" spans="2:5" x14ac:dyDescent="0.3">
      <c r="B247" s="1">
        <v>243</v>
      </c>
      <c r="C247" s="73">
        <v>12.363023795583528</v>
      </c>
      <c r="D247" s="73">
        <v>8.8169559210359765</v>
      </c>
      <c r="E247" s="74">
        <v>145316.58835446878</v>
      </c>
    </row>
    <row r="248" spans="2:5" x14ac:dyDescent="0.3">
      <c r="B248" s="1">
        <v>244</v>
      </c>
      <c r="C248" s="73">
        <v>15.587570834849448</v>
      </c>
      <c r="D248" s="73">
        <v>6.7168497472321027</v>
      </c>
      <c r="E248" s="74">
        <v>316272.25644708861</v>
      </c>
    </row>
    <row r="249" spans="2:5" x14ac:dyDescent="0.3">
      <c r="B249" s="1">
        <v>245</v>
      </c>
      <c r="C249" s="73">
        <v>13.194265989688409</v>
      </c>
      <c r="D249" s="73">
        <v>7.7479814727828815</v>
      </c>
      <c r="E249" s="74">
        <v>123177.87097452155</v>
      </c>
    </row>
    <row r="250" spans="2:5" x14ac:dyDescent="0.3">
      <c r="B250" s="1">
        <v>246</v>
      </c>
      <c r="C250" s="73">
        <v>10.563172776147157</v>
      </c>
      <c r="D250" s="73">
        <v>7.0769645698557442</v>
      </c>
      <c r="E250" s="74">
        <v>12620.664385264941</v>
      </c>
    </row>
    <row r="251" spans="2:5" x14ac:dyDescent="0.3">
      <c r="B251" s="1">
        <v>247</v>
      </c>
      <c r="C251" s="73">
        <v>9.6872897979114097</v>
      </c>
      <c r="D251" s="73">
        <v>8.0961097660925265</v>
      </c>
      <c r="E251" s="74">
        <v>14000.508085004014</v>
      </c>
    </row>
    <row r="252" spans="2:5" x14ac:dyDescent="0.3">
      <c r="B252" s="1">
        <v>248</v>
      </c>
      <c r="C252" s="73">
        <v>10.34734470564403</v>
      </c>
      <c r="D252" s="73">
        <v>7.4315298089857693</v>
      </c>
      <c r="E252" s="74">
        <v>13902.810196843242</v>
      </c>
    </row>
    <row r="253" spans="2:5" x14ac:dyDescent="0.3">
      <c r="B253" s="1">
        <v>249</v>
      </c>
      <c r="C253" s="73">
        <v>13.630149980331465</v>
      </c>
      <c r="D253" s="73">
        <v>8.2934409059556824</v>
      </c>
      <c r="E253" s="74">
        <v>243044.62369793744</v>
      </c>
    </row>
    <row r="254" spans="2:5" x14ac:dyDescent="0.3">
      <c r="B254" s="1">
        <v>250</v>
      </c>
      <c r="C254" s="73">
        <v>6.76446989945625</v>
      </c>
      <c r="D254" s="73">
        <v>7.1794299221814173</v>
      </c>
      <c r="E254" s="74">
        <v>1121.1887223054148</v>
      </c>
    </row>
    <row r="255" spans="2:5" x14ac:dyDescent="0.3">
      <c r="B255" s="1">
        <v>251</v>
      </c>
      <c r="C255" s="73">
        <v>12.810800156399921</v>
      </c>
      <c r="D255" s="73">
        <v>7.1396530366361359</v>
      </c>
      <c r="E255" s="74">
        <v>61996.126568085638</v>
      </c>
    </row>
    <row r="256" spans="2:5" x14ac:dyDescent="0.3">
      <c r="B256" s="1">
        <v>252</v>
      </c>
      <c r="C256" s="73">
        <v>18.024098054427391</v>
      </c>
      <c r="D256" s="73">
        <v>8.8723998578732299</v>
      </c>
      <c r="E256" s="74">
        <v>7625191.2142799255</v>
      </c>
    </row>
    <row r="257" spans="2:5" x14ac:dyDescent="0.3">
      <c r="B257" s="1">
        <v>253</v>
      </c>
      <c r="C257" s="73">
        <v>10.202563093130962</v>
      </c>
      <c r="D257" s="73">
        <v>7.4319884646360297</v>
      </c>
      <c r="E257" s="74">
        <v>12596.149420821968</v>
      </c>
    </row>
    <row r="258" spans="2:5" x14ac:dyDescent="0.3">
      <c r="B258" s="1">
        <v>254</v>
      </c>
      <c r="C258" s="73">
        <v>19.511293436635636</v>
      </c>
      <c r="D258" s="73">
        <v>9.2685336632474993</v>
      </c>
      <c r="E258" s="74">
        <v>28130472.437378332</v>
      </c>
    </row>
    <row r="259" spans="2:5" x14ac:dyDescent="0.3">
      <c r="B259" s="1">
        <v>255</v>
      </c>
      <c r="C259" s="73">
        <v>9.5458415748054808</v>
      </c>
      <c r="D259" s="73">
        <v>8.897281093761455</v>
      </c>
      <c r="E259" s="74">
        <v>22072.436856147273</v>
      </c>
    </row>
    <row r="260" spans="2:5" x14ac:dyDescent="0.3">
      <c r="B260" s="1">
        <v>256</v>
      </c>
      <c r="C260" s="73">
        <v>12.100986461280653</v>
      </c>
      <c r="D260" s="73">
        <v>8.4351529621975434</v>
      </c>
      <c r="E260" s="74">
        <v>93070.668373348599</v>
      </c>
    </row>
    <row r="261" spans="2:5" x14ac:dyDescent="0.3">
      <c r="B261" s="1">
        <v>257</v>
      </c>
      <c r="C261" s="73">
        <v>11.351690574452201</v>
      </c>
      <c r="D261" s="73">
        <v>8.6245665179885052</v>
      </c>
      <c r="E261" s="74">
        <v>63241.61552345768</v>
      </c>
    </row>
    <row r="262" spans="2:5" x14ac:dyDescent="0.3">
      <c r="B262" s="1">
        <v>258</v>
      </c>
      <c r="C262" s="73">
        <v>12.175155299603437</v>
      </c>
      <c r="D262" s="73">
        <v>8.3679728289728317</v>
      </c>
      <c r="E262" s="74">
        <v>93514.204148392848</v>
      </c>
    </row>
    <row r="263" spans="2:5" x14ac:dyDescent="0.3">
      <c r="B263" s="1">
        <v>259</v>
      </c>
      <c r="C263" s="73">
        <v>13.298760055553617</v>
      </c>
      <c r="D263" s="73">
        <v>8.5046852777791671</v>
      </c>
      <c r="E263" s="74">
        <v>223666.48263421454</v>
      </c>
    </row>
    <row r="264" spans="2:5" x14ac:dyDescent="0.3">
      <c r="B264" s="1">
        <v>260</v>
      </c>
      <c r="C264" s="73">
        <v>10.882420606827431</v>
      </c>
      <c r="D264" s="73">
        <v>6.1561731727672058</v>
      </c>
      <c r="E264" s="74">
        <v>8322.1193462687752</v>
      </c>
    </row>
    <row r="265" spans="2:5" x14ac:dyDescent="0.3">
      <c r="B265" s="1">
        <v>261</v>
      </c>
      <c r="C265" s="73">
        <v>14.31073945777209</v>
      </c>
      <c r="D265" s="73">
        <v>8.5562311601671404</v>
      </c>
      <c r="E265" s="74">
        <v>467178.71383501316</v>
      </c>
    </row>
    <row r="266" spans="2:5" x14ac:dyDescent="0.3">
      <c r="B266" s="1">
        <v>262</v>
      </c>
      <c r="C266" s="73">
        <v>9.2809651891443981</v>
      </c>
      <c r="D266" s="73">
        <v>8.2512773255592045</v>
      </c>
      <c r="E266" s="74">
        <v>11815.45970881412</v>
      </c>
    </row>
    <row r="267" spans="2:5" x14ac:dyDescent="0.3">
      <c r="B267" s="1">
        <v>263</v>
      </c>
      <c r="C267" s="73">
        <v>6.3748712093692914</v>
      </c>
      <c r="D267" s="73">
        <v>8.2584066600010591</v>
      </c>
      <c r="E267" s="74">
        <v>1797.8541519539945</v>
      </c>
    </row>
    <row r="268" spans="2:5" x14ac:dyDescent="0.3">
      <c r="B268" s="1">
        <v>264</v>
      </c>
      <c r="C268" s="73">
        <v>8.8818275717623258</v>
      </c>
      <c r="D268" s="73">
        <v>8.4847282518033822</v>
      </c>
      <c r="E268" s="74">
        <v>10584.655434635066</v>
      </c>
    </row>
    <row r="269" spans="2:5" x14ac:dyDescent="0.3">
      <c r="B269" s="1">
        <v>265</v>
      </c>
      <c r="C269" s="73">
        <v>13.341731929130477</v>
      </c>
      <c r="D269" s="73">
        <v>6.7703991902031166</v>
      </c>
      <c r="E269" s="74">
        <v>69307.690996803562</v>
      </c>
    </row>
    <row r="270" spans="2:5" x14ac:dyDescent="0.3">
      <c r="B270" s="1">
        <v>266</v>
      </c>
      <c r="C270" s="73">
        <v>10.911675716070082</v>
      </c>
      <c r="D270" s="73">
        <v>7.4233083265021627</v>
      </c>
      <c r="E270" s="74">
        <v>20357.70368176491</v>
      </c>
    </row>
    <row r="271" spans="2:5" x14ac:dyDescent="0.3">
      <c r="B271" s="1">
        <v>267</v>
      </c>
      <c r="C271" s="73">
        <v>13.569808268541554</v>
      </c>
      <c r="D271" s="73">
        <v>6.9763889186820816</v>
      </c>
      <c r="E271" s="74">
        <v>93601.557816009983</v>
      </c>
    </row>
    <row r="272" spans="2:5" x14ac:dyDescent="0.3">
      <c r="B272" s="1">
        <v>268</v>
      </c>
      <c r="C272" s="73">
        <v>6.6181597108938597</v>
      </c>
      <c r="D272" s="73">
        <v>8.3475869958638675</v>
      </c>
      <c r="E272" s="74">
        <v>2208.9294866211494</v>
      </c>
    </row>
    <row r="273" spans="2:5" x14ac:dyDescent="0.3">
      <c r="B273" s="1">
        <v>269</v>
      </c>
      <c r="C273" s="73">
        <v>11.761697926816055</v>
      </c>
      <c r="D273" s="73">
        <v>7.4476861407182939</v>
      </c>
      <c r="E273" s="74">
        <v>37175.858325828529</v>
      </c>
    </row>
    <row r="274" spans="2:5" x14ac:dyDescent="0.3">
      <c r="B274" s="1">
        <v>270</v>
      </c>
      <c r="C274" s="73">
        <v>14.237736814481742</v>
      </c>
      <c r="D274" s="73">
        <v>7.679340762923478</v>
      </c>
      <c r="E274" s="74">
        <v>241895.78498606716</v>
      </c>
    </row>
    <row r="275" spans="2:5" x14ac:dyDescent="0.3">
      <c r="B275" s="1">
        <v>271</v>
      </c>
      <c r="C275" s="73">
        <v>12.479168593715681</v>
      </c>
      <c r="D275" s="73">
        <v>8.1922682779832883</v>
      </c>
      <c r="E275" s="74">
        <v>102170.37749505932</v>
      </c>
    </row>
    <row r="276" spans="2:5" x14ac:dyDescent="0.3">
      <c r="B276" s="1">
        <v>272</v>
      </c>
      <c r="C276" s="73">
        <v>8.6004433837820571</v>
      </c>
      <c r="D276" s="73">
        <v>9.8820250311828826</v>
      </c>
      <c r="E276" s="74">
        <v>22830.758946899357</v>
      </c>
    </row>
    <row r="277" spans="2:5" x14ac:dyDescent="0.3">
      <c r="B277" s="1">
        <v>273</v>
      </c>
      <c r="C277" s="73">
        <v>8.5128855654326934</v>
      </c>
      <c r="D277" s="73">
        <v>7.5469905168650895</v>
      </c>
      <c r="E277" s="74">
        <v>4354.4387735041155</v>
      </c>
    </row>
    <row r="278" spans="2:5" x14ac:dyDescent="0.3">
      <c r="B278" s="1">
        <v>274</v>
      </c>
      <c r="C278" s="73">
        <v>8.7746578775449038</v>
      </c>
      <c r="D278" s="73">
        <v>8.5919452170277655</v>
      </c>
      <c r="E278" s="74">
        <v>10597.011471419431</v>
      </c>
    </row>
    <row r="279" spans="2:5" x14ac:dyDescent="0.3">
      <c r="B279" s="1">
        <v>275</v>
      </c>
      <c r="C279" s="73">
        <v>13.839857914105252</v>
      </c>
      <c r="D279" s="73">
        <v>7.9985537374620597</v>
      </c>
      <c r="E279" s="74">
        <v>229096.39007057127</v>
      </c>
    </row>
    <row r="280" spans="2:5" x14ac:dyDescent="0.3">
      <c r="B280" s="1">
        <v>276</v>
      </c>
      <c r="C280" s="73">
        <v>4.9328252933434253</v>
      </c>
      <c r="D280" s="73">
        <v>9.9545141412479481</v>
      </c>
      <c r="E280" s="74">
        <v>2340.6247642309904</v>
      </c>
    </row>
    <row r="281" spans="2:5" x14ac:dyDescent="0.3">
      <c r="B281" s="1">
        <v>277</v>
      </c>
      <c r="C281" s="73">
        <v>7.4600240010843848</v>
      </c>
      <c r="D281" s="73">
        <v>6.363074528977215</v>
      </c>
      <c r="E281" s="74">
        <v>999.03066894507231</v>
      </c>
    </row>
    <row r="282" spans="2:5" x14ac:dyDescent="0.3">
      <c r="B282" s="1">
        <v>278</v>
      </c>
      <c r="C282" s="73">
        <v>9.8166840912937872</v>
      </c>
      <c r="D282" s="73">
        <v>7.2150046363112637</v>
      </c>
      <c r="E282" s="74">
        <v>8339.3065730641374</v>
      </c>
    </row>
    <row r="283" spans="2:5" x14ac:dyDescent="0.3">
      <c r="B283" s="1">
        <v>279</v>
      </c>
      <c r="C283" s="73">
        <v>8.0076832559183817</v>
      </c>
      <c r="D283" s="73">
        <v>8.5246117632145921</v>
      </c>
      <c r="E283" s="74">
        <v>6059.8071448239598</v>
      </c>
    </row>
    <row r="284" spans="2:5" x14ac:dyDescent="0.3">
      <c r="B284" s="1">
        <v>280</v>
      </c>
      <c r="C284" s="73">
        <v>9.8891685619799077</v>
      </c>
      <c r="D284" s="73">
        <v>5.9184006698173839</v>
      </c>
      <c r="E284" s="74">
        <v>3596.0711339063664</v>
      </c>
    </row>
    <row r="285" spans="2:5" x14ac:dyDescent="0.3">
      <c r="B285" s="1">
        <v>281</v>
      </c>
      <c r="C285" s="73">
        <v>11.455518611380789</v>
      </c>
      <c r="D285" s="73">
        <v>7.8828944740779612</v>
      </c>
      <c r="E285" s="74">
        <v>40671.599482901154</v>
      </c>
    </row>
    <row r="286" spans="2:5" x14ac:dyDescent="0.3">
      <c r="B286" s="1">
        <v>282</v>
      </c>
      <c r="C286" s="73">
        <v>10.5500387946215</v>
      </c>
      <c r="D286" s="73">
        <v>8.3611649711246105</v>
      </c>
      <c r="E286" s="74">
        <v>30347.091884913913</v>
      </c>
    </row>
    <row r="287" spans="2:5" x14ac:dyDescent="0.3">
      <c r="B287" s="1">
        <v>283</v>
      </c>
      <c r="C287" s="73">
        <v>6.299614433403689</v>
      </c>
      <c r="D287" s="73">
        <v>7.4984440316441505</v>
      </c>
      <c r="E287" s="74">
        <v>1050.7090404774981</v>
      </c>
    </row>
    <row r="288" spans="2:5" x14ac:dyDescent="0.3">
      <c r="B288" s="1">
        <v>284</v>
      </c>
      <c r="C288" s="73">
        <v>9.7038807954193977</v>
      </c>
      <c r="D288" s="73">
        <v>8.553489984925374</v>
      </c>
      <c r="E288" s="74">
        <v>19402.906632401653</v>
      </c>
    </row>
    <row r="289" spans="2:5" x14ac:dyDescent="0.3">
      <c r="B289" s="1">
        <v>285</v>
      </c>
      <c r="C289" s="73">
        <v>13.156135160597639</v>
      </c>
      <c r="D289" s="73">
        <v>6.9099063373305736</v>
      </c>
      <c r="E289" s="74">
        <v>67140.619128847087</v>
      </c>
    </row>
    <row r="290" spans="2:5" x14ac:dyDescent="0.3">
      <c r="B290" s="1">
        <v>286</v>
      </c>
      <c r="C290" s="73">
        <v>2.3014707499351239</v>
      </c>
      <c r="D290" s="73">
        <v>7.118312439575667</v>
      </c>
      <c r="E290" s="74">
        <v>197.23222343432096</v>
      </c>
    </row>
    <row r="291" spans="2:5" x14ac:dyDescent="0.3">
      <c r="B291" s="1">
        <v>287</v>
      </c>
      <c r="C291" s="73">
        <v>6.9456674825622482</v>
      </c>
      <c r="D291" s="73">
        <v>9.1148139650953617</v>
      </c>
      <c r="E291" s="74">
        <v>4520.4727051861155</v>
      </c>
    </row>
    <row r="292" spans="2:5" x14ac:dyDescent="0.3">
      <c r="B292" s="1">
        <v>288</v>
      </c>
      <c r="C292" s="73">
        <v>9.3590775725371742</v>
      </c>
      <c r="D292" s="73">
        <v>6.8812132257868264</v>
      </c>
      <c r="E292" s="74">
        <v>4866.1047987213879</v>
      </c>
    </row>
    <row r="293" spans="2:5" x14ac:dyDescent="0.3">
      <c r="B293" s="1">
        <v>289</v>
      </c>
      <c r="C293" s="73">
        <v>14.902122498465848</v>
      </c>
      <c r="D293" s="73">
        <v>8.6834488577875604</v>
      </c>
      <c r="E293" s="74">
        <v>768617.36644925433</v>
      </c>
    </row>
    <row r="294" spans="2:5" x14ac:dyDescent="0.3">
      <c r="B294" s="1">
        <v>290</v>
      </c>
      <c r="C294" s="73">
        <v>14.327541267528627</v>
      </c>
      <c r="D294" s="73">
        <v>7.7684587204870139</v>
      </c>
      <c r="E294" s="74">
        <v>273816.64042466745</v>
      </c>
    </row>
    <row r="295" spans="2:5" x14ac:dyDescent="0.3">
      <c r="B295" s="1">
        <v>291</v>
      </c>
      <c r="C295" s="73">
        <v>11.771553008359385</v>
      </c>
      <c r="D295" s="73">
        <v>7.7561616156965991</v>
      </c>
      <c r="E295" s="74">
        <v>46333.900345132977</v>
      </c>
    </row>
    <row r="296" spans="2:5" x14ac:dyDescent="0.3">
      <c r="B296" s="1">
        <v>292</v>
      </c>
      <c r="C296" s="73">
        <v>12.24378172726863</v>
      </c>
      <c r="D296" s="73">
        <v>8.1664219018606143</v>
      </c>
      <c r="E296" s="74">
        <v>85285.630229279457</v>
      </c>
    </row>
    <row r="297" spans="2:5" x14ac:dyDescent="0.3">
      <c r="B297" s="1">
        <v>293</v>
      </c>
      <c r="C297" s="73">
        <v>11.731813047120113</v>
      </c>
      <c r="D297" s="73">
        <v>9.0533393862598963</v>
      </c>
      <c r="E297" s="74">
        <v>110630.18182806342</v>
      </c>
    </row>
    <row r="298" spans="2:5" x14ac:dyDescent="0.3">
      <c r="B298" s="1">
        <v>294</v>
      </c>
      <c r="C298" s="73">
        <v>13.995403926835106</v>
      </c>
      <c r="D298" s="73">
        <v>7.343559618363857</v>
      </c>
      <c r="E298" s="74">
        <v>162070.78231228318</v>
      </c>
    </row>
    <row r="299" spans="2:5" x14ac:dyDescent="0.3">
      <c r="B299" s="1">
        <v>295</v>
      </c>
      <c r="C299" s="73">
        <v>13.653485925182592</v>
      </c>
      <c r="D299" s="73">
        <v>7.8994780452995119</v>
      </c>
      <c r="E299" s="74">
        <v>188001.72516815338</v>
      </c>
    </row>
    <row r="300" spans="2:5" x14ac:dyDescent="0.3">
      <c r="B300" s="1">
        <v>296</v>
      </c>
      <c r="C300" s="73">
        <v>11.525592351846054</v>
      </c>
      <c r="D300" s="73">
        <v>8.1949672695190294</v>
      </c>
      <c r="E300" s="74">
        <v>52970.777668179086</v>
      </c>
    </row>
    <row r="301" spans="2:5" x14ac:dyDescent="0.3">
      <c r="B301" s="1">
        <v>297</v>
      </c>
      <c r="C301" s="73">
        <v>14.391608188780312</v>
      </c>
      <c r="D301" s="73">
        <v>7.8387866797214008</v>
      </c>
      <c r="E301" s="74">
        <v>300536.09704341902</v>
      </c>
    </row>
    <row r="302" spans="2:5" x14ac:dyDescent="0.3">
      <c r="B302" s="1">
        <v>298</v>
      </c>
      <c r="C302" s="73">
        <v>10.725642806270328</v>
      </c>
      <c r="D302" s="73">
        <v>7.991324169808621</v>
      </c>
      <c r="E302" s="74">
        <v>26521.005852144652</v>
      </c>
    </row>
    <row r="303" spans="2:5" x14ac:dyDescent="0.3">
      <c r="B303" s="1">
        <v>299</v>
      </c>
      <c r="C303" s="73">
        <v>8.8096921819182068</v>
      </c>
      <c r="D303" s="73">
        <v>7.4297555641764523</v>
      </c>
      <c r="E303" s="74">
        <v>4898.5114539678007</v>
      </c>
    </row>
    <row r="304" spans="2:5" x14ac:dyDescent="0.3">
      <c r="B304" s="1">
        <v>300</v>
      </c>
      <c r="C304" s="73">
        <v>14.098028745116128</v>
      </c>
      <c r="D304" s="73">
        <v>8.2784860783104577</v>
      </c>
      <c r="E304" s="74">
        <v>332588.48436424672</v>
      </c>
    </row>
    <row r="305" spans="2:5" x14ac:dyDescent="0.3">
      <c r="B305" s="1">
        <v>301</v>
      </c>
      <c r="C305" s="73">
        <v>11.528642722984261</v>
      </c>
      <c r="D305" s="73">
        <v>7.7180290947011505</v>
      </c>
      <c r="E305" s="74">
        <v>38165.154124967914</v>
      </c>
    </row>
    <row r="306" spans="2:5" x14ac:dyDescent="0.3">
      <c r="B306" s="1">
        <v>302</v>
      </c>
      <c r="C306" s="73">
        <v>14.199192708328464</v>
      </c>
      <c r="D306" s="73">
        <v>5.2312775914642016</v>
      </c>
      <c r="E306" s="74">
        <v>43197.847408190726</v>
      </c>
    </row>
    <row r="307" spans="2:5" x14ac:dyDescent="0.3">
      <c r="B307" s="1">
        <v>303</v>
      </c>
      <c r="C307" s="73">
        <v>9.6749818026815433</v>
      </c>
      <c r="D307" s="73">
        <v>8.2331183156255765</v>
      </c>
      <c r="E307" s="74">
        <v>15256.832625487954</v>
      </c>
    </row>
    <row r="308" spans="2:5" x14ac:dyDescent="0.3">
      <c r="B308" s="1">
        <v>304</v>
      </c>
      <c r="C308" s="73">
        <v>12.964270525556577</v>
      </c>
      <c r="D308" s="73">
        <v>9.503168702311422</v>
      </c>
      <c r="E308" s="74">
        <v>354367.96433248481</v>
      </c>
    </row>
    <row r="309" spans="2:5" x14ac:dyDescent="0.3">
      <c r="B309" s="1">
        <v>305</v>
      </c>
      <c r="C309" s="73">
        <v>11.802984581164285</v>
      </c>
      <c r="D309" s="73">
        <v>7.4935056501309187</v>
      </c>
      <c r="E309" s="74">
        <v>39481.860686108623</v>
      </c>
    </row>
    <row r="310" spans="2:5" x14ac:dyDescent="0.3">
      <c r="B310" s="1">
        <v>306</v>
      </c>
      <c r="C310" s="73">
        <v>12.580147975068609</v>
      </c>
      <c r="D310" s="73">
        <v>8.2673374798268409</v>
      </c>
      <c r="E310" s="74">
        <v>115406.83176549169</v>
      </c>
    </row>
    <row r="311" spans="2:5" x14ac:dyDescent="0.3">
      <c r="B311" s="1">
        <v>307</v>
      </c>
      <c r="C311" s="73">
        <v>13.929534948048364</v>
      </c>
      <c r="D311" s="73">
        <v>8.6571124488220992</v>
      </c>
      <c r="E311" s="74">
        <v>384738.79590493185</v>
      </c>
    </row>
    <row r="312" spans="2:5" x14ac:dyDescent="0.3">
      <c r="B312" s="1">
        <v>308</v>
      </c>
      <c r="C312" s="73">
        <v>13.967851157248427</v>
      </c>
      <c r="D312" s="73">
        <v>8.0651228706556832</v>
      </c>
      <c r="E312" s="74">
        <v>262146.64519364497</v>
      </c>
    </row>
    <row r="313" spans="2:5" x14ac:dyDescent="0.3">
      <c r="B313" s="1">
        <v>309</v>
      </c>
      <c r="C313" s="73">
        <v>7.4675403764444246</v>
      </c>
      <c r="D313" s="73">
        <v>9.2487047960507347</v>
      </c>
      <c r="E313" s="74">
        <v>6940.3025890527806</v>
      </c>
    </row>
    <row r="314" spans="2:5" x14ac:dyDescent="0.3">
      <c r="B314" s="1">
        <v>310</v>
      </c>
      <c r="C314" s="73">
        <v>12.341088777392432</v>
      </c>
      <c r="D314" s="73">
        <v>6.6416859452909547</v>
      </c>
      <c r="E314" s="74">
        <v>31748.318037761095</v>
      </c>
    </row>
    <row r="315" spans="2:5" x14ac:dyDescent="0.3">
      <c r="B315" s="1">
        <v>311</v>
      </c>
      <c r="C315" s="73">
        <v>11.901430782459427</v>
      </c>
      <c r="D315" s="73">
        <v>7.1747966941097241</v>
      </c>
      <c r="E315" s="74">
        <v>33895.273504917568</v>
      </c>
    </row>
    <row r="316" spans="2:5" x14ac:dyDescent="0.3">
      <c r="B316" s="1">
        <v>312</v>
      </c>
      <c r="C316" s="73">
        <v>12.86743878539342</v>
      </c>
      <c r="D316" s="73">
        <v>9.5427385712284938</v>
      </c>
      <c r="E316" s="74">
        <v>340600.7707487382</v>
      </c>
    </row>
    <row r="317" spans="2:5" x14ac:dyDescent="0.3">
      <c r="B317" s="1">
        <v>313</v>
      </c>
      <c r="C317" s="73">
        <v>13.869771763312285</v>
      </c>
      <c r="D317" s="73">
        <v>8.7270274939031793</v>
      </c>
      <c r="E317" s="74">
        <v>387461.94010483293</v>
      </c>
    </row>
    <row r="318" spans="2:5" x14ac:dyDescent="0.3">
      <c r="B318" s="1">
        <v>314</v>
      </c>
      <c r="C318" s="73">
        <v>6.6794979435445914</v>
      </c>
      <c r="D318" s="73">
        <v>9.1863451864406951</v>
      </c>
      <c r="E318" s="74">
        <v>4004.3034960835466</v>
      </c>
    </row>
    <row r="319" spans="2:5" x14ac:dyDescent="0.3">
      <c r="B319" s="1">
        <v>315</v>
      </c>
      <c r="C319" s="73">
        <v>7.4477734013742305</v>
      </c>
      <c r="D319" s="73">
        <v>5.9729542428462494</v>
      </c>
      <c r="E319" s="74">
        <v>766.98954042354819</v>
      </c>
    </row>
    <row r="320" spans="2:5" x14ac:dyDescent="0.3">
      <c r="B320" s="1">
        <v>316</v>
      </c>
      <c r="C320" s="73">
        <v>9.1363030431061443</v>
      </c>
      <c r="D320" s="73">
        <v>9.6600448147423634</v>
      </c>
      <c r="E320" s="74">
        <v>28222.80548407364</v>
      </c>
    </row>
    <row r="321" spans="2:5" x14ac:dyDescent="0.3">
      <c r="B321" s="1">
        <v>317</v>
      </c>
      <c r="C321" s="73">
        <v>11.455315576742617</v>
      </c>
      <c r="D321" s="73">
        <v>7.8534326502663481</v>
      </c>
      <c r="E321" s="74">
        <v>39845.641339350113</v>
      </c>
    </row>
    <row r="322" spans="2:5" x14ac:dyDescent="0.3">
      <c r="B322" s="1">
        <v>318</v>
      </c>
      <c r="C322" s="73">
        <v>16.584286591660703</v>
      </c>
      <c r="D322" s="73">
        <v>8.0073251023032679</v>
      </c>
      <c r="E322" s="74">
        <v>1543318.4455477498</v>
      </c>
    </row>
    <row r="323" spans="2:5" x14ac:dyDescent="0.3">
      <c r="B323" s="1">
        <v>319</v>
      </c>
      <c r="C323" s="73">
        <v>10.098939205099338</v>
      </c>
      <c r="D323" s="73">
        <v>6.9463063989256524</v>
      </c>
      <c r="E323" s="74">
        <v>8399.8283097175499</v>
      </c>
    </row>
    <row r="324" spans="2:5" x14ac:dyDescent="0.3">
      <c r="B324" s="1">
        <v>320</v>
      </c>
      <c r="C324" s="73">
        <v>11.58320223424972</v>
      </c>
      <c r="D324" s="73">
        <v>7.125571491654501</v>
      </c>
      <c r="E324" s="74">
        <v>26306.515107550065</v>
      </c>
    </row>
    <row r="325" spans="2:5" x14ac:dyDescent="0.3">
      <c r="B325" s="1">
        <v>321</v>
      </c>
      <c r="C325" s="73">
        <v>13.175670551713639</v>
      </c>
      <c r="D325" s="73">
        <v>8.9561228165150641</v>
      </c>
      <c r="E325" s="74">
        <v>280815.09169782762</v>
      </c>
    </row>
    <row r="326" spans="2:5" x14ac:dyDescent="0.3">
      <c r="B326" s="1">
        <v>322</v>
      </c>
      <c r="C326" s="73">
        <v>12.615028578322601</v>
      </c>
      <c r="D326" s="73">
        <v>7.4221752704611106</v>
      </c>
      <c r="E326" s="74">
        <v>65847.687481936198</v>
      </c>
    </row>
    <row r="327" spans="2:5" x14ac:dyDescent="0.3">
      <c r="B327" s="1">
        <v>323</v>
      </c>
      <c r="C327" s="73">
        <v>8.1049078009338054</v>
      </c>
      <c r="D327" s="73">
        <v>6.3846100245019173</v>
      </c>
      <c r="E327" s="74">
        <v>1519.4089485909669</v>
      </c>
    </row>
    <row r="328" spans="2:5" x14ac:dyDescent="0.3">
      <c r="B328" s="1">
        <v>324</v>
      </c>
      <c r="C328" s="73">
        <v>19.904166467243606</v>
      </c>
      <c r="D328" s="73">
        <v>7.2163463670237125</v>
      </c>
      <c r="E328" s="74">
        <v>8905858.8669319116</v>
      </c>
    </row>
    <row r="329" spans="2:5" x14ac:dyDescent="0.3">
      <c r="B329" s="1">
        <v>325</v>
      </c>
      <c r="C329" s="73">
        <v>4.3559785252807579</v>
      </c>
      <c r="D329" s="73">
        <v>6.108277730893815</v>
      </c>
      <c r="E329" s="74">
        <v>189.42347867761765</v>
      </c>
    </row>
    <row r="330" spans="2:5" x14ac:dyDescent="0.3">
      <c r="B330" s="1">
        <v>326</v>
      </c>
      <c r="C330" s="73">
        <v>8.9553855543785144</v>
      </c>
      <c r="D330" s="73">
        <v>8.2447483280284555</v>
      </c>
      <c r="E330" s="74">
        <v>9435.8458733608823</v>
      </c>
    </row>
    <row r="331" spans="2:5" x14ac:dyDescent="0.3">
      <c r="B331" s="1">
        <v>327</v>
      </c>
      <c r="C331" s="73">
        <v>10.793217926486482</v>
      </c>
      <c r="D331" s="73">
        <v>8.2615086964361257</v>
      </c>
      <c r="E331" s="74">
        <v>33484.272170445685</v>
      </c>
    </row>
    <row r="332" spans="2:5" x14ac:dyDescent="0.3">
      <c r="B332" s="1">
        <v>328</v>
      </c>
      <c r="C332" s="73">
        <v>10.560067337114639</v>
      </c>
      <c r="D332" s="73">
        <v>8.489671828321514</v>
      </c>
      <c r="E332" s="74">
        <v>33393.51674244742</v>
      </c>
    </row>
    <row r="333" spans="2:5" x14ac:dyDescent="0.3">
      <c r="B333" s="1">
        <v>329</v>
      </c>
      <c r="C333" s="73">
        <v>12.414468993888931</v>
      </c>
      <c r="D333" s="73">
        <v>7.1170313803800029</v>
      </c>
      <c r="E333" s="74">
        <v>46409.159858831721</v>
      </c>
    </row>
    <row r="334" spans="2:5" x14ac:dyDescent="0.3">
      <c r="B334" s="1">
        <v>330</v>
      </c>
      <c r="C334" s="73">
        <v>8.9205098803929026</v>
      </c>
      <c r="D334" s="73">
        <v>6.5736428804654041</v>
      </c>
      <c r="E334" s="74">
        <v>2941.6155316683366</v>
      </c>
    </row>
    <row r="335" spans="2:5" x14ac:dyDescent="0.3">
      <c r="B335" s="1">
        <v>331</v>
      </c>
      <c r="C335" s="73">
        <v>9.7096795076756521</v>
      </c>
      <c r="D335" s="73">
        <v>7.2501813421344288</v>
      </c>
      <c r="E335" s="74">
        <v>7944.4540353288112</v>
      </c>
    </row>
    <row r="336" spans="2:5" x14ac:dyDescent="0.3">
      <c r="B336" s="1">
        <v>332</v>
      </c>
      <c r="C336" s="73">
        <v>14.642746570376264</v>
      </c>
      <c r="D336" s="73">
        <v>7.7822095784462384</v>
      </c>
      <c r="E336" s="74">
        <v>343891.55411279941</v>
      </c>
    </row>
    <row r="337" spans="2:5" x14ac:dyDescent="0.3">
      <c r="B337" s="1">
        <v>333</v>
      </c>
      <c r="C337" s="73">
        <v>10.68591650198675</v>
      </c>
      <c r="D337" s="73">
        <v>6.4678817869164655</v>
      </c>
      <c r="E337" s="74">
        <v>9019.3539236358756</v>
      </c>
    </row>
    <row r="338" spans="2:5" x14ac:dyDescent="0.3">
      <c r="B338" s="1">
        <v>334</v>
      </c>
      <c r="C338" s="73">
        <v>16.257099872803472</v>
      </c>
      <c r="D338" s="73">
        <v>8.6712644920761779</v>
      </c>
      <c r="E338" s="74">
        <v>1949083.6885851906</v>
      </c>
    </row>
    <row r="339" spans="2:5" x14ac:dyDescent="0.3">
      <c r="B339" s="1">
        <v>335</v>
      </c>
      <c r="C339" s="73">
        <v>13.014726858993102</v>
      </c>
      <c r="D339" s="73">
        <v>6.6283880000515554</v>
      </c>
      <c r="E339" s="74">
        <v>50101.740196562212</v>
      </c>
    </row>
    <row r="340" spans="2:5" x14ac:dyDescent="0.3">
      <c r="B340" s="1">
        <v>336</v>
      </c>
      <c r="C340" s="73">
        <v>12.483571829574529</v>
      </c>
      <c r="D340" s="73">
        <v>6.0940494436650141</v>
      </c>
      <c r="E340" s="74">
        <v>23980.789430034547</v>
      </c>
    </row>
    <row r="341" spans="2:5" x14ac:dyDescent="0.3">
      <c r="B341" s="1">
        <v>337</v>
      </c>
      <c r="C341" s="73">
        <v>13.81514525334566</v>
      </c>
      <c r="D341" s="73">
        <v>8.3325225962720513</v>
      </c>
      <c r="E341" s="74">
        <v>283845.27997493237</v>
      </c>
    </row>
    <row r="342" spans="2:5" x14ac:dyDescent="0.3">
      <c r="B342" s="1">
        <v>338</v>
      </c>
      <c r="C342" s="73">
        <v>10.553744776070914</v>
      </c>
      <c r="D342" s="73">
        <v>9.4435752411832663</v>
      </c>
      <c r="E342" s="74">
        <v>64280.236824045642</v>
      </c>
    </row>
    <row r="343" spans="2:5" x14ac:dyDescent="0.3">
      <c r="B343" s="1">
        <v>339</v>
      </c>
      <c r="C343" s="73">
        <v>16.422445766322991</v>
      </c>
      <c r="D343" s="73">
        <v>8.8734020813380035</v>
      </c>
      <c r="E343" s="74">
        <v>2514454.1704796604</v>
      </c>
    </row>
    <row r="344" spans="2:5" x14ac:dyDescent="0.3">
      <c r="B344" s="1">
        <v>340</v>
      </c>
      <c r="C344" s="73">
        <v>13.812450424882313</v>
      </c>
      <c r="D344" s="73">
        <v>9.6882206031076592</v>
      </c>
      <c r="E344" s="74">
        <v>724854.83019585989</v>
      </c>
    </row>
    <row r="345" spans="2:5" x14ac:dyDescent="0.3">
      <c r="B345" s="1">
        <v>341</v>
      </c>
      <c r="C345" s="73">
        <v>7.8796009446897273</v>
      </c>
      <c r="D345" s="73">
        <v>8.4433580295511295</v>
      </c>
      <c r="E345" s="74">
        <v>5269.560143470394</v>
      </c>
    </row>
    <row r="346" spans="2:5" x14ac:dyDescent="0.3">
      <c r="B346" s="1">
        <v>342</v>
      </c>
      <c r="C346" s="73">
        <v>8.5054241492266875</v>
      </c>
      <c r="D346" s="73">
        <v>7.0037183417694244</v>
      </c>
      <c r="E346" s="74">
        <v>2994.7797137539369</v>
      </c>
    </row>
    <row r="347" spans="2:5" x14ac:dyDescent="0.3">
      <c r="B347" s="1">
        <v>343</v>
      </c>
      <c r="C347" s="73">
        <v>10.298453670577654</v>
      </c>
      <c r="D347" s="73">
        <v>8.1481036223243297</v>
      </c>
      <c r="E347" s="74">
        <v>22040.525396388923</v>
      </c>
    </row>
    <row r="348" spans="2:5" x14ac:dyDescent="0.3">
      <c r="B348" s="1">
        <v>344</v>
      </c>
      <c r="C348" s="73">
        <v>15.880590658415803</v>
      </c>
      <c r="D348" s="73">
        <v>6.4400036077361555</v>
      </c>
      <c r="E348" s="74">
        <v>319822.33941380365</v>
      </c>
    </row>
    <row r="349" spans="2:5" x14ac:dyDescent="0.3">
      <c r="B349" s="1">
        <v>345</v>
      </c>
      <c r="C349" s="73">
        <v>12.904397588424132</v>
      </c>
      <c r="D349" s="73">
        <v>7.4678378099991791</v>
      </c>
      <c r="E349" s="74">
        <v>83017.930148530722</v>
      </c>
    </row>
    <row r="350" spans="2:5" x14ac:dyDescent="0.3">
      <c r="B350" s="1">
        <v>346</v>
      </c>
      <c r="C350" s="73">
        <v>16.028703685450296</v>
      </c>
      <c r="D350" s="73">
        <v>6.0015244760937732</v>
      </c>
      <c r="E350" s="74">
        <v>261519.27093270473</v>
      </c>
    </row>
    <row r="351" spans="2:5" x14ac:dyDescent="0.3">
      <c r="B351" s="1">
        <v>347</v>
      </c>
      <c r="C351" s="73">
        <v>13.612980442516825</v>
      </c>
      <c r="D351" s="73">
        <v>6.3885755400384063</v>
      </c>
      <c r="E351" s="74">
        <v>64184.681968462297</v>
      </c>
    </row>
    <row r="352" spans="2:5" x14ac:dyDescent="0.3">
      <c r="B352" s="1">
        <v>348</v>
      </c>
      <c r="C352" s="73">
        <v>12.861617659741743</v>
      </c>
      <c r="D352" s="73">
        <v>5.2990412227460943</v>
      </c>
      <c r="E352" s="74">
        <v>17959.091749771669</v>
      </c>
    </row>
    <row r="353" spans="2:5" x14ac:dyDescent="0.3">
      <c r="B353" s="1">
        <v>349</v>
      </c>
      <c r="C353" s="73">
        <v>13.15914085507335</v>
      </c>
      <c r="D353" s="73">
        <v>7.434537455772265</v>
      </c>
      <c r="E353" s="74">
        <v>96758.415010017212</v>
      </c>
    </row>
    <row r="354" spans="2:5" x14ac:dyDescent="0.3">
      <c r="B354" s="1">
        <v>350</v>
      </c>
      <c r="C354" s="73">
        <v>11.835263300370986</v>
      </c>
      <c r="D354" s="73">
        <v>7.0172637692920938</v>
      </c>
      <c r="E354" s="74">
        <v>29039.764944942628</v>
      </c>
    </row>
    <row r="355" spans="2:5" x14ac:dyDescent="0.3">
      <c r="B355" s="1">
        <v>351</v>
      </c>
      <c r="C355" s="73">
        <v>7.3688879341422941</v>
      </c>
      <c r="D355" s="73">
        <v>7.528697569516674</v>
      </c>
      <c r="E355" s="74">
        <v>2046.5128139150477</v>
      </c>
    </row>
    <row r="356" spans="2:5" x14ac:dyDescent="0.3">
      <c r="B356" s="1">
        <v>352</v>
      </c>
      <c r="C356" s="73">
        <v>11.750223770502203</v>
      </c>
      <c r="D356" s="73">
        <v>6.2099957996557862</v>
      </c>
      <c r="E356" s="74">
        <v>15672.39117001601</v>
      </c>
    </row>
    <row r="357" spans="2:5" x14ac:dyDescent="0.3">
      <c r="B357" s="1">
        <v>353</v>
      </c>
      <c r="C357" s="73">
        <v>16.609076145014001</v>
      </c>
      <c r="D357" s="73">
        <v>6.9648901695015555</v>
      </c>
      <c r="E357" s="74">
        <v>762314.62864437664</v>
      </c>
    </row>
    <row r="358" spans="2:5" x14ac:dyDescent="0.3">
      <c r="B358" s="1">
        <v>354</v>
      </c>
      <c r="C358" s="73">
        <v>9.4792224174856567</v>
      </c>
      <c r="D358" s="73">
        <v>6.6447488269109298</v>
      </c>
      <c r="E358" s="74">
        <v>4487.1958510292461</v>
      </c>
    </row>
    <row r="359" spans="2:5" x14ac:dyDescent="0.3">
      <c r="B359" s="1">
        <v>355</v>
      </c>
      <c r="C359" s="73">
        <v>7.8875468915194631</v>
      </c>
      <c r="D359" s="73">
        <v>7.4060985381738593</v>
      </c>
      <c r="E359" s="74">
        <v>2626.1324487872321</v>
      </c>
    </row>
    <row r="360" spans="2:5" x14ac:dyDescent="0.3">
      <c r="B360" s="1">
        <v>356</v>
      </c>
      <c r="C360" s="73">
        <v>14.515926689512341</v>
      </c>
      <c r="D360" s="73">
        <v>7.558519003714733</v>
      </c>
      <c r="E360" s="74">
        <v>269742.63756417471</v>
      </c>
    </row>
    <row r="361" spans="2:5" x14ac:dyDescent="0.3">
      <c r="B361" s="1">
        <v>357</v>
      </c>
      <c r="C361" s="73">
        <v>12.795200536993031</v>
      </c>
      <c r="D361" s="73">
        <v>8.355647232815107</v>
      </c>
      <c r="E361" s="74">
        <v>142365.06783127406</v>
      </c>
    </row>
    <row r="362" spans="2:5" x14ac:dyDescent="0.3">
      <c r="B362" s="1">
        <v>358</v>
      </c>
      <c r="C362" s="73">
        <v>6.845829196170337</v>
      </c>
      <c r="D362" s="73">
        <v>9.097871958506083</v>
      </c>
      <c r="E362" s="74">
        <v>4193.7400655259107</v>
      </c>
    </row>
    <row r="363" spans="2:5" x14ac:dyDescent="0.3">
      <c r="B363" s="1">
        <v>359</v>
      </c>
      <c r="C363" s="73">
        <v>13.389060539663248</v>
      </c>
      <c r="D363" s="73">
        <v>7.9340583977501362</v>
      </c>
      <c r="E363" s="74">
        <v>160348.48257303474</v>
      </c>
    </row>
    <row r="364" spans="2:5" x14ac:dyDescent="0.3">
      <c r="B364" s="1">
        <v>360</v>
      </c>
      <c r="C364" s="73">
        <v>16.859243188707104</v>
      </c>
      <c r="D364" s="73">
        <v>8.7274939008538137</v>
      </c>
      <c r="E364" s="74">
        <v>3076079.5069869501</v>
      </c>
    </row>
    <row r="365" spans="2:5" x14ac:dyDescent="0.3">
      <c r="B365" s="1">
        <v>361</v>
      </c>
      <c r="C365" s="73">
        <v>10.521064864587798</v>
      </c>
      <c r="D365" s="73">
        <v>7.8072317544497771</v>
      </c>
      <c r="E365" s="74">
        <v>20293.996242287099</v>
      </c>
    </row>
    <row r="366" spans="2:5" x14ac:dyDescent="0.3">
      <c r="B366" s="1">
        <v>362</v>
      </c>
      <c r="C366" s="73">
        <v>13.106315396681264</v>
      </c>
      <c r="D366" s="73">
        <v>8.6927992891791543</v>
      </c>
      <c r="E366" s="74">
        <v>223018.52220964697</v>
      </c>
    </row>
    <row r="367" spans="2:5" x14ac:dyDescent="0.3">
      <c r="B367" s="1">
        <v>363</v>
      </c>
      <c r="C367" s="73">
        <v>13.326830961470545</v>
      </c>
      <c r="D367" s="73">
        <v>8.1376231230980292</v>
      </c>
      <c r="E367" s="74">
        <v>176848.75301161385</v>
      </c>
    </row>
    <row r="368" spans="2:5" x14ac:dyDescent="0.3">
      <c r="B368" s="1">
        <v>364</v>
      </c>
      <c r="C368" s="73">
        <v>19.44569304138307</v>
      </c>
      <c r="D368" s="73">
        <v>8.0606108962263647</v>
      </c>
      <c r="E368" s="74">
        <v>11636198.364732336</v>
      </c>
    </row>
    <row r="369" spans="2:5" x14ac:dyDescent="0.3">
      <c r="B369" s="1">
        <v>365</v>
      </c>
      <c r="C369" s="73">
        <v>13.312957351759287</v>
      </c>
      <c r="D369" s="73">
        <v>6.7305343187772646</v>
      </c>
      <c r="E369" s="74">
        <v>66091.542495676229</v>
      </c>
    </row>
    <row r="370" spans="2:5" x14ac:dyDescent="0.3">
      <c r="B370" s="1">
        <v>366</v>
      </c>
      <c r="C370" s="73">
        <v>11.984391029893096</v>
      </c>
      <c r="D370" s="73">
        <v>7.0515725435620915</v>
      </c>
      <c r="E370" s="74">
        <v>32959.001912457301</v>
      </c>
    </row>
    <row r="371" spans="2:5" x14ac:dyDescent="0.3">
      <c r="B371" s="1">
        <v>367</v>
      </c>
      <c r="C371" s="73">
        <v>12.740210787332295</v>
      </c>
      <c r="D371" s="73">
        <v>8.277324850667922</v>
      </c>
      <c r="E371" s="74">
        <v>129813.97447037719</v>
      </c>
    </row>
    <row r="372" spans="2:5" x14ac:dyDescent="0.3">
      <c r="B372" s="1">
        <v>368</v>
      </c>
      <c r="C372" s="73">
        <v>12.508131632994385</v>
      </c>
      <c r="D372" s="73">
        <v>6.9680925234921087</v>
      </c>
      <c r="E372" s="74">
        <v>44661.382873428949</v>
      </c>
    </row>
    <row r="373" spans="2:5" x14ac:dyDescent="0.3">
      <c r="B373" s="1">
        <v>369</v>
      </c>
      <c r="C373" s="73">
        <v>7.348393595714426</v>
      </c>
      <c r="D373" s="73">
        <v>8.5047434834685909</v>
      </c>
      <c r="E373" s="74">
        <v>3885.5387942506723</v>
      </c>
    </row>
    <row r="374" spans="2:5" x14ac:dyDescent="0.3">
      <c r="B374" s="1">
        <v>370</v>
      </c>
      <c r="C374" s="73">
        <v>11.792448812663732</v>
      </c>
      <c r="D374" s="73">
        <v>8.1169880834431822</v>
      </c>
      <c r="E374" s="74">
        <v>60339.008414330987</v>
      </c>
    </row>
    <row r="375" spans="2:5" x14ac:dyDescent="0.3">
      <c r="B375" s="1">
        <v>371</v>
      </c>
      <c r="C375" s="73">
        <v>11.849526005506489</v>
      </c>
      <c r="D375" s="73">
        <v>8.8176347179078842</v>
      </c>
      <c r="E375" s="74">
        <v>101938.03939702887</v>
      </c>
    </row>
    <row r="376" spans="2:5" x14ac:dyDescent="0.3">
      <c r="B376" s="1">
        <v>372</v>
      </c>
      <c r="C376" s="73">
        <v>7.7926798683820548</v>
      </c>
      <c r="D376" s="73">
        <v>6.8511971383879668</v>
      </c>
      <c r="E376" s="74">
        <v>1701.9965739936533</v>
      </c>
    </row>
    <row r="377" spans="2:5" x14ac:dyDescent="0.3">
      <c r="B377" s="1">
        <v>373</v>
      </c>
      <c r="C377" s="73">
        <v>10.710157708989431</v>
      </c>
      <c r="D377" s="73">
        <v>9.6941361130090726</v>
      </c>
      <c r="E377" s="74">
        <v>85141.902957221857</v>
      </c>
    </row>
    <row r="378" spans="2:5" x14ac:dyDescent="0.3">
      <c r="B378" s="1">
        <v>374</v>
      </c>
      <c r="C378" s="73">
        <v>16.046298648374318</v>
      </c>
      <c r="D378" s="73">
        <v>9.5866089699738417</v>
      </c>
      <c r="E378" s="74">
        <v>3176230.0461978992</v>
      </c>
    </row>
    <row r="379" spans="2:5" x14ac:dyDescent="0.3">
      <c r="B379" s="1">
        <v>375</v>
      </c>
      <c r="C379" s="73">
        <v>14.002180455787215</v>
      </c>
      <c r="D379" s="73">
        <v>6.0749317073179432</v>
      </c>
      <c r="E379" s="74">
        <v>67615.689182909569</v>
      </c>
    </row>
    <row r="380" spans="2:5" x14ac:dyDescent="0.3">
      <c r="B380" s="1">
        <v>376</v>
      </c>
      <c r="C380" s="73">
        <v>15.68241921153956</v>
      </c>
      <c r="D380" s="73">
        <v>9.0353577879249052</v>
      </c>
      <c r="E380" s="74">
        <v>1684455.5494196829</v>
      </c>
    </row>
    <row r="381" spans="2:5" x14ac:dyDescent="0.3">
      <c r="B381" s="1">
        <v>377</v>
      </c>
      <c r="C381" s="73">
        <v>16.985099443174164</v>
      </c>
      <c r="D381" s="73">
        <v>9.6588335757900055</v>
      </c>
      <c r="E381" s="74">
        <v>6400776.2394336034</v>
      </c>
    </row>
    <row r="382" spans="2:5" x14ac:dyDescent="0.3">
      <c r="B382" s="1">
        <v>378</v>
      </c>
      <c r="C382" s="73">
        <v>13.055796578006843</v>
      </c>
      <c r="D382" s="73">
        <v>7.3661673090092616</v>
      </c>
      <c r="E382" s="74">
        <v>85915.864329456148</v>
      </c>
    </row>
    <row r="383" spans="2:5" x14ac:dyDescent="0.3">
      <c r="B383" s="1">
        <v>379</v>
      </c>
      <c r="C383" s="73">
        <v>8.3481642191380345</v>
      </c>
      <c r="D383" s="73">
        <v>7.807277895979067</v>
      </c>
      <c r="E383" s="74">
        <v>4660.5699644659826</v>
      </c>
    </row>
    <row r="384" spans="2:5" x14ac:dyDescent="0.3">
      <c r="B384" s="1">
        <v>380</v>
      </c>
      <c r="C384" s="73">
        <v>14.545396982605254</v>
      </c>
      <c r="D384" s="73">
        <v>8.6140822706502398</v>
      </c>
      <c r="E384" s="74">
        <v>572129.61840421287</v>
      </c>
    </row>
    <row r="385" spans="2:5" x14ac:dyDescent="0.3">
      <c r="B385" s="1">
        <v>381</v>
      </c>
      <c r="C385" s="73">
        <v>11.023941913967633</v>
      </c>
      <c r="D385" s="73">
        <v>8.1643016619938393</v>
      </c>
      <c r="E385" s="74">
        <v>36697.55384654268</v>
      </c>
    </row>
    <row r="386" spans="2:5" x14ac:dyDescent="0.3">
      <c r="B386" s="1">
        <v>382</v>
      </c>
      <c r="C386" s="73">
        <v>16.34008599672261</v>
      </c>
      <c r="D386" s="73">
        <v>9.575801453301926</v>
      </c>
      <c r="E386" s="74">
        <v>3864442.6078432752</v>
      </c>
    </row>
    <row r="387" spans="2:5" x14ac:dyDescent="0.3">
      <c r="B387" s="1">
        <v>383</v>
      </c>
      <c r="C387" s="73">
        <v>13.278981691882045</v>
      </c>
      <c r="D387" s="73">
        <v>7.4822334407241229</v>
      </c>
      <c r="E387" s="74">
        <v>108654.86737377489</v>
      </c>
    </row>
    <row r="388" spans="2:5" x14ac:dyDescent="0.3">
      <c r="B388" s="1">
        <v>384</v>
      </c>
      <c r="C388" s="73">
        <v>7.3167654874742762</v>
      </c>
      <c r="D388" s="73">
        <v>8.8084397242055381</v>
      </c>
      <c r="E388" s="74">
        <v>4671.0743658678584</v>
      </c>
    </row>
    <row r="389" spans="2:5" x14ac:dyDescent="0.3">
      <c r="B389" s="1">
        <v>385</v>
      </c>
      <c r="C389" s="73">
        <v>20.273125940468507</v>
      </c>
      <c r="D389" s="73">
        <v>8.0074700263546248</v>
      </c>
      <c r="E389" s="74">
        <v>19901811.38580437</v>
      </c>
    </row>
    <row r="390" spans="2:5" x14ac:dyDescent="0.3">
      <c r="B390" s="1">
        <v>386</v>
      </c>
      <c r="C390" s="73">
        <v>12.668788760831289</v>
      </c>
      <c r="D390" s="73">
        <v>8.5961689439674966</v>
      </c>
      <c r="E390" s="74">
        <v>154087.89294927786</v>
      </c>
    </row>
    <row r="391" spans="2:5" x14ac:dyDescent="0.3">
      <c r="B391" s="1">
        <v>387</v>
      </c>
      <c r="C391" s="73">
        <v>3.8329235974114368</v>
      </c>
      <c r="D391" s="73">
        <v>8.6926294167804201</v>
      </c>
      <c r="E391" s="74">
        <v>654.14638493020561</v>
      </c>
    </row>
    <row r="392" spans="2:5" x14ac:dyDescent="0.3">
      <c r="B392" s="1">
        <v>388</v>
      </c>
      <c r="C392" s="73">
        <v>8.8969527858583479</v>
      </c>
      <c r="D392" s="73">
        <v>9.730578562213104</v>
      </c>
      <c r="E392" s="74">
        <v>25166.963711178483</v>
      </c>
    </row>
    <row r="393" spans="2:5" x14ac:dyDescent="0.3">
      <c r="B393" s="1">
        <v>389</v>
      </c>
      <c r="C393" s="73">
        <v>11.230360730633699</v>
      </c>
      <c r="D393" s="73">
        <v>8.9814649399928523</v>
      </c>
      <c r="E393" s="74">
        <v>74452.62009841892</v>
      </c>
    </row>
    <row r="394" spans="2:5" x14ac:dyDescent="0.3">
      <c r="B394" s="1">
        <v>390</v>
      </c>
      <c r="C394" s="73">
        <v>8.6650002050973391</v>
      </c>
      <c r="D394" s="73">
        <v>6.6376750395264672</v>
      </c>
      <c r="E394" s="74">
        <v>2594.7658777151178</v>
      </c>
    </row>
    <row r="395" spans="2:5" x14ac:dyDescent="0.3">
      <c r="B395" s="1">
        <v>391</v>
      </c>
      <c r="C395" s="73">
        <v>12.574143575616608</v>
      </c>
      <c r="D395" s="73">
        <v>6.2911235043587563</v>
      </c>
      <c r="E395" s="74">
        <v>29257.96971716229</v>
      </c>
    </row>
    <row r="396" spans="2:5" x14ac:dyDescent="0.3">
      <c r="B396" s="1">
        <v>392</v>
      </c>
      <c r="C396" s="73">
        <v>15.10681343518668</v>
      </c>
      <c r="D396" s="73">
        <v>8.2968887203865176</v>
      </c>
      <c r="E396" s="74">
        <v>677574.5788435638</v>
      </c>
    </row>
    <row r="397" spans="2:5" x14ac:dyDescent="0.3">
      <c r="B397" s="1">
        <v>393</v>
      </c>
      <c r="C397" s="73">
        <v>12.395374261901756</v>
      </c>
      <c r="D397" s="73">
        <v>7.1792527404794164</v>
      </c>
      <c r="E397" s="74">
        <v>47816.672401191856</v>
      </c>
    </row>
    <row r="398" spans="2:5" x14ac:dyDescent="0.3">
      <c r="B398" s="1">
        <v>394</v>
      </c>
      <c r="C398" s="73">
        <v>9.384052194538155</v>
      </c>
      <c r="D398" s="73">
        <v>7.5402065784249075</v>
      </c>
      <c r="E398" s="74">
        <v>7775.2618383868667</v>
      </c>
    </row>
    <row r="399" spans="2:5" x14ac:dyDescent="0.3">
      <c r="B399" s="1">
        <v>395</v>
      </c>
      <c r="C399" s="73">
        <v>9.753678604096276</v>
      </c>
      <c r="D399" s="73">
        <v>7.9680525096181647</v>
      </c>
      <c r="E399" s="74">
        <v>13412.639824720345</v>
      </c>
    </row>
    <row r="400" spans="2:5" x14ac:dyDescent="0.3">
      <c r="B400" s="1">
        <v>396</v>
      </c>
      <c r="C400" s="73">
        <v>8.0276827351036033</v>
      </c>
      <c r="D400" s="73">
        <v>7.9456327793501584</v>
      </c>
      <c r="E400" s="74">
        <v>4144.0720733660464</v>
      </c>
    </row>
    <row r="401" spans="2:5" x14ac:dyDescent="0.3">
      <c r="B401" s="1">
        <v>397</v>
      </c>
      <c r="C401" s="73">
        <v>13.329224786770222</v>
      </c>
      <c r="D401" s="73">
        <v>7.4313095505232596</v>
      </c>
      <c r="E401" s="74">
        <v>108600.00976900123</v>
      </c>
    </row>
    <row r="402" spans="2:5" x14ac:dyDescent="0.3">
      <c r="B402" s="1">
        <v>398</v>
      </c>
      <c r="C402" s="73">
        <v>13.001218209355237</v>
      </c>
      <c r="D402" s="73">
        <v>7.4942917426793247</v>
      </c>
      <c r="E402" s="74">
        <v>90409.440114014738</v>
      </c>
    </row>
    <row r="403" spans="2:5" x14ac:dyDescent="0.3">
      <c r="B403" s="1">
        <v>399</v>
      </c>
      <c r="C403" s="73">
        <v>9.9881247189301572</v>
      </c>
      <c r="D403" s="73">
        <v>8.1764628348881434</v>
      </c>
      <c r="E403" s="74">
        <v>18172.234315464</v>
      </c>
    </row>
    <row r="404" spans="2:5" x14ac:dyDescent="0.3">
      <c r="B404" s="1">
        <v>400</v>
      </c>
      <c r="C404" s="73">
        <v>15.885223755744182</v>
      </c>
      <c r="D404" s="73">
        <v>9.066319093346662</v>
      </c>
      <c r="E404" s="74">
        <v>1980696.7213704188</v>
      </c>
    </row>
    <row r="405" spans="2:5" x14ac:dyDescent="0.3">
      <c r="B405" s="1">
        <v>401</v>
      </c>
      <c r="C405" s="73">
        <v>16.906915898869556</v>
      </c>
      <c r="D405" s="73">
        <v>10.462797502282125</v>
      </c>
      <c r="E405" s="74">
        <v>10585454.648637859</v>
      </c>
    </row>
    <row r="406" spans="2:5" x14ac:dyDescent="0.3">
      <c r="B406" s="1">
        <v>402</v>
      </c>
      <c r="C406" s="73">
        <v>11.533185715561025</v>
      </c>
      <c r="D406" s="73">
        <v>7.1954736833632644</v>
      </c>
      <c r="E406" s="74">
        <v>26673.944599529765</v>
      </c>
    </row>
    <row r="407" spans="2:5" x14ac:dyDescent="0.3">
      <c r="B407" s="1">
        <v>403</v>
      </c>
      <c r="C407" s="73">
        <v>13.77072402275715</v>
      </c>
      <c r="D407" s="73">
        <v>8.7423473396978935</v>
      </c>
      <c r="E407" s="74">
        <v>365634.05166199669</v>
      </c>
    </row>
    <row r="408" spans="2:5" x14ac:dyDescent="0.3">
      <c r="B408" s="1">
        <v>404</v>
      </c>
      <c r="C408" s="73">
        <v>11.079550884899545</v>
      </c>
      <c r="D408" s="73">
        <v>9.0562138777606478</v>
      </c>
      <c r="E408" s="74">
        <v>70656.221976596033</v>
      </c>
    </row>
    <row r="409" spans="2:5" x14ac:dyDescent="0.3">
      <c r="B409" s="1">
        <v>405</v>
      </c>
      <c r="C409" s="73">
        <v>9.0204671485183745</v>
      </c>
      <c r="D409" s="73">
        <v>6.7638663782159911</v>
      </c>
      <c r="E409" s="74">
        <v>3579.2147209163718</v>
      </c>
    </row>
    <row r="410" spans="2:5" x14ac:dyDescent="0.3">
      <c r="B410" s="1">
        <v>406</v>
      </c>
      <c r="C410" s="73">
        <v>13.899421187435566</v>
      </c>
      <c r="D410" s="73">
        <v>7.4846533395988066</v>
      </c>
      <c r="E410" s="74">
        <v>167223.18036590362</v>
      </c>
    </row>
    <row r="411" spans="2:5" x14ac:dyDescent="0.3">
      <c r="B411" s="1">
        <v>407</v>
      </c>
      <c r="C411" s="73">
        <v>11.165052209568396</v>
      </c>
      <c r="D411" s="73">
        <v>8.4946474115027897</v>
      </c>
      <c r="E411" s="74">
        <v>50823.693058384095</v>
      </c>
    </row>
    <row r="412" spans="2:5" x14ac:dyDescent="0.3">
      <c r="B412" s="1">
        <v>408</v>
      </c>
      <c r="C412" s="73">
        <v>16.208654325229706</v>
      </c>
      <c r="D412" s="73">
        <v>7.7257488011884563</v>
      </c>
      <c r="E412" s="74">
        <v>978681.93786776159</v>
      </c>
    </row>
    <row r="413" spans="2:5" x14ac:dyDescent="0.3">
      <c r="B413" s="1">
        <v>409</v>
      </c>
      <c r="C413" s="73">
        <v>11.001127332112473</v>
      </c>
      <c r="D413" s="73">
        <v>10.662236596773653</v>
      </c>
      <c r="E413" s="74">
        <v>203376.72282700115</v>
      </c>
    </row>
    <row r="414" spans="2:5" x14ac:dyDescent="0.3">
      <c r="B414" s="1">
        <v>410</v>
      </c>
      <c r="C414" s="73">
        <v>10.023940110475657</v>
      </c>
      <c r="D414" s="73">
        <v>6.6844392484858624</v>
      </c>
      <c r="E414" s="74">
        <v>6666.2256335741304</v>
      </c>
    </row>
    <row r="415" spans="2:5" x14ac:dyDescent="0.3">
      <c r="B415" s="1">
        <v>411</v>
      </c>
      <c r="C415" s="73">
        <v>17.827967067885446</v>
      </c>
      <c r="D415" s="73">
        <v>9.1513876615380223</v>
      </c>
      <c r="E415" s="74">
        <v>8075959.9867361262</v>
      </c>
    </row>
    <row r="416" spans="2:5" x14ac:dyDescent="0.3">
      <c r="B416" s="1">
        <v>412</v>
      </c>
      <c r="C416" s="73">
        <v>9.7374030909225233</v>
      </c>
      <c r="D416" s="73">
        <v>8.6232394623896482</v>
      </c>
      <c r="E416" s="74">
        <v>20830.073244878462</v>
      </c>
    </row>
    <row r="417" spans="2:5" x14ac:dyDescent="0.3">
      <c r="B417" s="1">
        <v>413</v>
      </c>
      <c r="C417" s="73">
        <v>9.5468303312828162</v>
      </c>
      <c r="D417" s="73">
        <v>7.2627502981016754</v>
      </c>
      <c r="E417" s="74">
        <v>7175.6102092790234</v>
      </c>
    </row>
    <row r="418" spans="2:5" x14ac:dyDescent="0.3">
      <c r="B418" s="1">
        <v>414</v>
      </c>
      <c r="C418" s="73">
        <v>12.311070351158261</v>
      </c>
      <c r="D418" s="73">
        <v>7.8969667370747469</v>
      </c>
      <c r="E418" s="74">
        <v>74140.520508530069</v>
      </c>
    </row>
    <row r="419" spans="2:5" x14ac:dyDescent="0.3">
      <c r="B419" s="1">
        <v>415</v>
      </c>
      <c r="C419" s="73">
        <v>7.5224792662950968</v>
      </c>
      <c r="D419" s="73">
        <v>6.6396440159012116</v>
      </c>
      <c r="E419" s="74">
        <v>1246.9417668121193</v>
      </c>
    </row>
    <row r="420" spans="2:5" x14ac:dyDescent="0.3">
      <c r="B420" s="1">
        <v>416</v>
      </c>
      <c r="C420" s="73">
        <v>11.522613070219053</v>
      </c>
      <c r="D420" s="73">
        <v>6.549258879787125</v>
      </c>
      <c r="E420" s="74">
        <v>16940.676518352655</v>
      </c>
    </row>
    <row r="421" spans="2:5" x14ac:dyDescent="0.3">
      <c r="B421" s="1">
        <v>417</v>
      </c>
      <c r="C421" s="73">
        <v>20.579997162393731</v>
      </c>
      <c r="D421" s="73">
        <v>7.8912802306925993</v>
      </c>
      <c r="E421" s="74">
        <v>22713948.491850182</v>
      </c>
    </row>
    <row r="422" spans="2:5" x14ac:dyDescent="0.3">
      <c r="B422" s="1">
        <v>418</v>
      </c>
      <c r="C422" s="73">
        <v>9.3984640847842051</v>
      </c>
      <c r="D422" s="73">
        <v>8.476271019457446</v>
      </c>
      <c r="E422" s="74">
        <v>14938.930479825523</v>
      </c>
    </row>
    <row r="423" spans="2:5" x14ac:dyDescent="0.3">
      <c r="B423" s="1">
        <v>419</v>
      </c>
      <c r="C423" s="73">
        <v>10.886488339985494</v>
      </c>
      <c r="D423" s="73">
        <v>8.117300353746101</v>
      </c>
      <c r="E423" s="74">
        <v>32317.193108359446</v>
      </c>
    </row>
    <row r="424" spans="2:5" x14ac:dyDescent="0.3">
      <c r="B424" s="1">
        <v>420</v>
      </c>
      <c r="C424" s="73">
        <v>13.989728010376997</v>
      </c>
      <c r="D424" s="73">
        <v>7.3246060876748356</v>
      </c>
      <c r="E424" s="74">
        <v>159328.99974324851</v>
      </c>
    </row>
    <row r="425" spans="2:5" x14ac:dyDescent="0.3">
      <c r="B425" s="1">
        <v>421</v>
      </c>
      <c r="C425" s="73">
        <v>15.346479795145843</v>
      </c>
      <c r="D425" s="73">
        <v>8.6431205011756553</v>
      </c>
      <c r="E425" s="74">
        <v>1016933.4379191952</v>
      </c>
    </row>
    <row r="426" spans="2:5" x14ac:dyDescent="0.3">
      <c r="B426" s="1">
        <v>422</v>
      </c>
      <c r="C426" s="73">
        <v>12.340787367875553</v>
      </c>
      <c r="D426" s="73">
        <v>7.6760656117466439</v>
      </c>
      <c r="E426" s="74">
        <v>64946.876080768787</v>
      </c>
    </row>
    <row r="427" spans="2:5" x14ac:dyDescent="0.3">
      <c r="B427" s="1">
        <v>423</v>
      </c>
      <c r="C427" s="73">
        <v>14.976794630512163</v>
      </c>
      <c r="D427" s="73">
        <v>7.5365868953848612</v>
      </c>
      <c r="E427" s="74">
        <v>365596.49070783379</v>
      </c>
    </row>
    <row r="428" spans="2:5" x14ac:dyDescent="0.3">
      <c r="B428" s="1">
        <v>424</v>
      </c>
      <c r="C428" s="73">
        <v>10.503403171813606</v>
      </c>
      <c r="D428" s="73">
        <v>7.563404580734451</v>
      </c>
      <c r="E428" s="74">
        <v>16944.51351697154</v>
      </c>
    </row>
    <row r="429" spans="2:5" x14ac:dyDescent="0.3">
      <c r="B429" s="1">
        <v>425</v>
      </c>
      <c r="C429" s="73">
        <v>5.6650634560927839</v>
      </c>
      <c r="D429" s="73">
        <v>7.3735742372415478</v>
      </c>
      <c r="E429" s="74">
        <v>685.94875581214365</v>
      </c>
    </row>
    <row r="430" spans="2:5" x14ac:dyDescent="0.3">
      <c r="B430" s="1">
        <v>426</v>
      </c>
      <c r="C430" s="73">
        <v>7.6130197769874179</v>
      </c>
      <c r="D430" s="73">
        <v>8.114650644717214</v>
      </c>
      <c r="E430" s="74">
        <v>3544.7224703764991</v>
      </c>
    </row>
    <row r="431" spans="2:5" x14ac:dyDescent="0.3">
      <c r="B431" s="1">
        <v>427</v>
      </c>
      <c r="C431" s="73">
        <v>11.914813000007953</v>
      </c>
      <c r="D431" s="73">
        <v>8.1793423398029272</v>
      </c>
      <c r="E431" s="74">
        <v>68555.16067345909</v>
      </c>
    </row>
    <row r="432" spans="2:5" x14ac:dyDescent="0.3">
      <c r="B432" s="1">
        <v>428</v>
      </c>
      <c r="C432" s="73">
        <v>12.86707547639598</v>
      </c>
      <c r="D432" s="73">
        <v>7.5607154381393658</v>
      </c>
      <c r="E432" s="74">
        <v>86276.989426743996</v>
      </c>
    </row>
    <row r="433" spans="2:5" x14ac:dyDescent="0.3">
      <c r="B433" s="1">
        <v>429</v>
      </c>
      <c r="C433" s="73">
        <v>10.907531345783504</v>
      </c>
      <c r="D433" s="73">
        <v>8.7041995412060089</v>
      </c>
      <c r="E433" s="74">
        <v>49194.585297120415</v>
      </c>
    </row>
    <row r="434" spans="2:5" x14ac:dyDescent="0.3">
      <c r="B434" s="1">
        <v>430</v>
      </c>
      <c r="C434" s="73">
        <v>7.3535709570802634</v>
      </c>
      <c r="D434" s="73">
        <v>7.8546110609942046</v>
      </c>
      <c r="E434" s="74">
        <v>2519.9638892235535</v>
      </c>
    </row>
    <row r="435" spans="2:5" x14ac:dyDescent="0.3">
      <c r="B435" s="1">
        <v>431</v>
      </c>
      <c r="C435" s="73">
        <v>11.816479123192957</v>
      </c>
      <c r="D435" s="73">
        <v>8.0173932637189296</v>
      </c>
      <c r="E435" s="74">
        <v>57262.621117618291</v>
      </c>
    </row>
    <row r="436" spans="2:5" x14ac:dyDescent="0.3">
      <c r="B436" s="1">
        <v>432</v>
      </c>
      <c r="C436" s="73">
        <v>10.137019307911327</v>
      </c>
      <c r="D436" s="73">
        <v>7.3833645058154351</v>
      </c>
      <c r="E436" s="74">
        <v>11647.756955348477</v>
      </c>
    </row>
    <row r="437" spans="2:5" x14ac:dyDescent="0.3">
      <c r="B437" s="1">
        <v>433</v>
      </c>
      <c r="C437" s="73">
        <v>15.804958321094931</v>
      </c>
      <c r="D437" s="73">
        <v>9.5953017754904675</v>
      </c>
      <c r="E437" s="74">
        <v>2703263.7717206278</v>
      </c>
    </row>
    <row r="438" spans="2:5" x14ac:dyDescent="0.3">
      <c r="B438" s="1">
        <v>434</v>
      </c>
      <c r="C438" s="73">
        <v>10.828051435656004</v>
      </c>
      <c r="D438" s="73">
        <v>8.5274043997356408</v>
      </c>
      <c r="E438" s="74">
        <v>41215.678716546856</v>
      </c>
    </row>
    <row r="439" spans="2:5" x14ac:dyDescent="0.3">
      <c r="B439" s="1">
        <v>435</v>
      </c>
      <c r="C439" s="73">
        <v>14.870363877167684</v>
      </c>
      <c r="D439" s="73">
        <v>8.613420503959226</v>
      </c>
      <c r="E439" s="74">
        <v>716269.39262972702</v>
      </c>
    </row>
    <row r="440" spans="2:5" x14ac:dyDescent="0.3">
      <c r="B440" s="1">
        <v>436</v>
      </c>
      <c r="C440" s="73">
        <v>16.257644693099046</v>
      </c>
      <c r="D440" s="73">
        <v>8.8647365328404568</v>
      </c>
      <c r="E440" s="74">
        <v>2229625.0722165378</v>
      </c>
    </row>
    <row r="441" spans="2:5" x14ac:dyDescent="0.3">
      <c r="B441" s="1">
        <v>437</v>
      </c>
      <c r="C441" s="73">
        <v>10.613107851607646</v>
      </c>
      <c r="D441" s="73">
        <v>8.6528244966492132</v>
      </c>
      <c r="E441" s="74">
        <v>38766.77536299808</v>
      </c>
    </row>
    <row r="442" spans="2:5" x14ac:dyDescent="0.3">
      <c r="B442" s="1">
        <v>438</v>
      </c>
      <c r="C442" s="73">
        <v>14.442620170939637</v>
      </c>
      <c r="D442" s="73">
        <v>8.1330889771414299</v>
      </c>
      <c r="E442" s="74">
        <v>381779.4740327191</v>
      </c>
    </row>
    <row r="443" spans="2:5" x14ac:dyDescent="0.3">
      <c r="B443" s="1">
        <v>439</v>
      </c>
      <c r="C443" s="73">
        <v>11.680143901343836</v>
      </c>
      <c r="D443" s="73">
        <v>7.0853750250454786</v>
      </c>
      <c r="E443" s="74">
        <v>27353.06806729034</v>
      </c>
    </row>
    <row r="444" spans="2:5" x14ac:dyDescent="0.3">
      <c r="B444" s="1">
        <v>440</v>
      </c>
      <c r="C444" s="73">
        <v>10.687582741129692</v>
      </c>
      <c r="D444" s="73">
        <v>7.7518509165149698</v>
      </c>
      <c r="E444" s="74">
        <v>21898.101363054629</v>
      </c>
    </row>
    <row r="445" spans="2:5" x14ac:dyDescent="0.3">
      <c r="B445" s="1">
        <v>441</v>
      </c>
      <c r="C445" s="73">
        <v>10.674910325460171</v>
      </c>
      <c r="D445" s="73">
        <v>8.1866744086276846</v>
      </c>
      <c r="E445" s="74">
        <v>29312.225407394275</v>
      </c>
    </row>
    <row r="446" spans="2:5" x14ac:dyDescent="0.3">
      <c r="B446" s="1">
        <v>442</v>
      </c>
      <c r="C446" s="73">
        <v>10.730102789872298</v>
      </c>
      <c r="D446" s="73">
        <v>7.0437513270228624</v>
      </c>
      <c r="E446" s="74">
        <v>13829.451303737264</v>
      </c>
    </row>
    <row r="447" spans="2:5" x14ac:dyDescent="0.3">
      <c r="B447" s="1">
        <v>443</v>
      </c>
      <c r="C447" s="73">
        <v>14.518220288834311</v>
      </c>
      <c r="D447" s="73">
        <v>8.032328184499514</v>
      </c>
      <c r="E447" s="74">
        <v>375173.61052824795</v>
      </c>
    </row>
    <row r="448" spans="2:5" x14ac:dyDescent="0.3">
      <c r="B448" s="1">
        <v>444</v>
      </c>
      <c r="C448" s="73">
        <v>10.611681035716121</v>
      </c>
      <c r="D448" s="73">
        <v>7.5011149999391087</v>
      </c>
      <c r="E448" s="74">
        <v>17482.675785481966</v>
      </c>
    </row>
    <row r="449" spans="2:5" x14ac:dyDescent="0.3">
      <c r="B449" s="1">
        <v>445</v>
      </c>
      <c r="C449" s="73">
        <v>14.110034222526329</v>
      </c>
      <c r="D449" s="73">
        <v>7.7146273390393851</v>
      </c>
      <c r="E449" s="74">
        <v>226901.23790227916</v>
      </c>
    </row>
    <row r="450" spans="2:5" x14ac:dyDescent="0.3">
      <c r="B450" s="1">
        <v>446</v>
      </c>
      <c r="C450" s="73">
        <v>11.240157461341013</v>
      </c>
      <c r="D450" s="73">
        <v>9.6565005927533942</v>
      </c>
      <c r="E450" s="74">
        <v>119586.88584157059</v>
      </c>
    </row>
    <row r="451" spans="2:5" x14ac:dyDescent="0.3">
      <c r="B451" s="1">
        <v>447</v>
      </c>
      <c r="C451" s="73">
        <v>11.401800671827552</v>
      </c>
      <c r="D451" s="73">
        <v>9.379998809814321</v>
      </c>
      <c r="E451" s="74">
        <v>110422.39570269173</v>
      </c>
    </row>
    <row r="452" spans="2:5" x14ac:dyDescent="0.3">
      <c r="B452" s="1">
        <v>448</v>
      </c>
      <c r="C452" s="73">
        <v>7.1482448470770752</v>
      </c>
      <c r="D452" s="73">
        <v>7.4300070721786797</v>
      </c>
      <c r="E452" s="74">
        <v>1669.4058214909812</v>
      </c>
    </row>
    <row r="453" spans="2:5" x14ac:dyDescent="0.3">
      <c r="B453" s="1">
        <v>449</v>
      </c>
      <c r="C453" s="73">
        <v>7.6653152057603648</v>
      </c>
      <c r="D453" s="73">
        <v>6.5172251823490033</v>
      </c>
      <c r="E453" s="74">
        <v>1256.6907366005751</v>
      </c>
    </row>
    <row r="454" spans="2:5" x14ac:dyDescent="0.3">
      <c r="B454" s="1">
        <v>450</v>
      </c>
      <c r="C454" s="73">
        <v>5.4866655939040783</v>
      </c>
      <c r="D454" s="73">
        <v>8.4588622708369492</v>
      </c>
      <c r="E454" s="74">
        <v>1230.6101899541336</v>
      </c>
    </row>
    <row r="455" spans="2:5" x14ac:dyDescent="0.3">
      <c r="B455" s="1">
        <v>451</v>
      </c>
      <c r="C455" s="73">
        <v>11.446703373364311</v>
      </c>
      <c r="D455" s="73">
        <v>8.3897049884790196</v>
      </c>
      <c r="E455" s="74">
        <v>57399.439626394174</v>
      </c>
    </row>
    <row r="456" spans="2:5" x14ac:dyDescent="0.3">
      <c r="B456" s="1">
        <v>452</v>
      </c>
      <c r="C456" s="73">
        <v>10.488448166729695</v>
      </c>
      <c r="D456" s="73">
        <v>7.576412622314642</v>
      </c>
      <c r="E456" s="74">
        <v>16922.897348965183</v>
      </c>
    </row>
    <row r="457" spans="2:5" x14ac:dyDescent="0.3">
      <c r="B457" s="1">
        <v>453</v>
      </c>
      <c r="C457" s="73">
        <v>13.808800366504547</v>
      </c>
      <c r="D457" s="73">
        <v>6.3083585296340923</v>
      </c>
      <c r="E457" s="74">
        <v>69526.118014680367</v>
      </c>
    </row>
    <row r="458" spans="2:5" x14ac:dyDescent="0.3">
      <c r="B458" s="1">
        <v>454</v>
      </c>
      <c r="C458" s="73">
        <v>10.303208753954259</v>
      </c>
      <c r="D458" s="73">
        <v>7.5196172178668395</v>
      </c>
      <c r="E458" s="74">
        <v>14333.832535310607</v>
      </c>
    </row>
    <row r="459" spans="2:5" x14ac:dyDescent="0.3">
      <c r="B459" s="1">
        <v>455</v>
      </c>
      <c r="C459" s="73">
        <v>12.877737359737523</v>
      </c>
      <c r="D459" s="73">
        <v>7.1196915149331659</v>
      </c>
      <c r="E459" s="74">
        <v>64041.558010982044</v>
      </c>
    </row>
    <row r="460" spans="2:5" x14ac:dyDescent="0.3">
      <c r="B460" s="1">
        <v>456</v>
      </c>
      <c r="C460" s="73">
        <v>13.557069273623611</v>
      </c>
      <c r="D460" s="73">
        <v>8.0957012223488221</v>
      </c>
      <c r="E460" s="74">
        <v>201470.62574024289</v>
      </c>
    </row>
    <row r="461" spans="2:5" x14ac:dyDescent="0.3">
      <c r="B461" s="1">
        <v>457</v>
      </c>
      <c r="C461" s="73">
        <v>12.7643192383407</v>
      </c>
      <c r="D461" s="73">
        <v>7.4279868616872609</v>
      </c>
      <c r="E461" s="74">
        <v>73301.895743532223</v>
      </c>
    </row>
    <row r="462" spans="2:5" x14ac:dyDescent="0.3">
      <c r="B462" s="1">
        <v>458</v>
      </c>
      <c r="C462" s="73">
        <v>12.654209883019078</v>
      </c>
      <c r="D462" s="73">
        <v>8.4767663706623999</v>
      </c>
      <c r="E462" s="74">
        <v>140434.02282985798</v>
      </c>
    </row>
    <row r="463" spans="2:5" x14ac:dyDescent="0.3">
      <c r="B463" s="1">
        <v>459</v>
      </c>
      <c r="C463" s="73">
        <v>11.043433782364607</v>
      </c>
      <c r="D463" s="73">
        <v>7.0807625173799025</v>
      </c>
      <c r="E463" s="74">
        <v>17591.486153864334</v>
      </c>
    </row>
    <row r="464" spans="2:5" x14ac:dyDescent="0.3">
      <c r="B464" s="1">
        <v>460</v>
      </c>
      <c r="C464" s="73">
        <v>12.612118332753093</v>
      </c>
      <c r="D464" s="73">
        <v>7.5726281564613691</v>
      </c>
      <c r="E464" s="74">
        <v>72930.368977951657</v>
      </c>
    </row>
    <row r="465" spans="2:5" x14ac:dyDescent="0.3">
      <c r="B465" s="1">
        <v>461</v>
      </c>
      <c r="C465" s="73">
        <v>13.549190536898283</v>
      </c>
      <c r="D465" s="73">
        <v>7.7019532848629346</v>
      </c>
      <c r="E465" s="74">
        <v>152536.16947174139</v>
      </c>
    </row>
    <row r="466" spans="2:5" x14ac:dyDescent="0.3">
      <c r="B466" s="1">
        <v>462</v>
      </c>
      <c r="C466" s="73">
        <v>8.2705199197955608</v>
      </c>
      <c r="D466" s="73">
        <v>7.837495854100065</v>
      </c>
      <c r="E466" s="74">
        <v>4519.03172969755</v>
      </c>
    </row>
    <row r="467" spans="2:5" x14ac:dyDescent="0.3">
      <c r="B467" s="1">
        <v>463</v>
      </c>
      <c r="C467" s="73">
        <v>10.806513362525104</v>
      </c>
      <c r="D467" s="73">
        <v>6.436184520093386</v>
      </c>
      <c r="E467" s="74">
        <v>9583.4984574583523</v>
      </c>
    </row>
    <row r="468" spans="2:5" x14ac:dyDescent="0.3">
      <c r="B468" s="1">
        <v>464</v>
      </c>
      <c r="C468" s="73">
        <v>12.518218409309494</v>
      </c>
      <c r="D468" s="73">
        <v>9.4762830530319224</v>
      </c>
      <c r="E468" s="74">
        <v>255430.50645088812</v>
      </c>
    </row>
    <row r="469" spans="2:5" x14ac:dyDescent="0.3">
      <c r="B469" s="1">
        <v>465</v>
      </c>
      <c r="C469" s="73">
        <v>17.03885922868626</v>
      </c>
      <c r="D469" s="73">
        <v>6.5653438029759501</v>
      </c>
      <c r="E469" s="74">
        <v>778435.26127178012</v>
      </c>
    </row>
    <row r="470" spans="2:5" x14ac:dyDescent="0.3">
      <c r="B470" s="1">
        <v>466</v>
      </c>
      <c r="C470" s="73">
        <v>10.70807775467836</v>
      </c>
      <c r="D470" s="73">
        <v>7.1382200460312353</v>
      </c>
      <c r="E470" s="74">
        <v>14539.738604061908</v>
      </c>
    </row>
    <row r="471" spans="2:5" x14ac:dyDescent="0.3">
      <c r="B471" s="1">
        <v>467</v>
      </c>
      <c r="C471" s="73">
        <v>15.942013490606707</v>
      </c>
      <c r="D471" s="73">
        <v>9.506694495642078</v>
      </c>
      <c r="E471" s="74">
        <v>2795555.4735502261</v>
      </c>
    </row>
    <row r="472" spans="2:5" x14ac:dyDescent="0.3">
      <c r="B472" s="1">
        <v>468</v>
      </c>
      <c r="C472" s="73">
        <v>15.564728181733212</v>
      </c>
      <c r="D472" s="73">
        <v>9.1307755208815333</v>
      </c>
      <c r="E472" s="74">
        <v>1658668.0284477232</v>
      </c>
    </row>
    <row r="473" spans="2:5" x14ac:dyDescent="0.3">
      <c r="B473" s="1">
        <v>469</v>
      </c>
      <c r="C473" s="73">
        <v>12.843147282355211</v>
      </c>
      <c r="D473" s="73">
        <v>6.4306151808281786</v>
      </c>
      <c r="E473" s="74">
        <v>38804.218258257162</v>
      </c>
    </row>
    <row r="474" spans="2:5" x14ac:dyDescent="0.3">
      <c r="B474" s="1">
        <v>470</v>
      </c>
      <c r="C474" s="73">
        <v>16.31915655420481</v>
      </c>
      <c r="D474" s="73">
        <v>7.5426216568080031</v>
      </c>
      <c r="E474" s="74">
        <v>930630.34715268132</v>
      </c>
    </row>
    <row r="475" spans="2:5" x14ac:dyDescent="0.3">
      <c r="B475" s="1">
        <v>471</v>
      </c>
      <c r="C475" s="73">
        <v>9.9674611264657802</v>
      </c>
      <c r="D475" s="73">
        <v>7.2052431156521193</v>
      </c>
      <c r="E475" s="74">
        <v>9178.3589166282691</v>
      </c>
    </row>
    <row r="476" spans="2:5" x14ac:dyDescent="0.3">
      <c r="B476" s="1">
        <v>472</v>
      </c>
      <c r="C476" s="73">
        <v>13.608524823361996</v>
      </c>
      <c r="D476" s="73">
        <v>5.7064781663036115</v>
      </c>
      <c r="E476" s="74">
        <v>39896.138992929773</v>
      </c>
    </row>
    <row r="477" spans="2:5" x14ac:dyDescent="0.3">
      <c r="B477" s="1">
        <v>473</v>
      </c>
      <c r="C477" s="73">
        <v>9.6377976056311674</v>
      </c>
      <c r="D477" s="73">
        <v>8.9498231464818012</v>
      </c>
      <c r="E477" s="74">
        <v>24370.882391989213</v>
      </c>
    </row>
    <row r="478" spans="2:5" x14ac:dyDescent="0.3">
      <c r="B478" s="1">
        <v>474</v>
      </c>
      <c r="C478" s="73">
        <v>10.426558984193932</v>
      </c>
      <c r="D478" s="73">
        <v>8.6283345162805194</v>
      </c>
      <c r="E478" s="74">
        <v>33527.740013491457</v>
      </c>
    </row>
    <row r="479" spans="2:5" x14ac:dyDescent="0.3">
      <c r="B479" s="1">
        <v>475</v>
      </c>
      <c r="C479" s="73">
        <v>19.279739166286049</v>
      </c>
      <c r="D479" s="73">
        <v>7.6611688673260092</v>
      </c>
      <c r="E479" s="74">
        <v>7863432.9352269573</v>
      </c>
    </row>
    <row r="480" spans="2:5" x14ac:dyDescent="0.3">
      <c r="B480" s="1">
        <v>476</v>
      </c>
      <c r="C480" s="73">
        <v>7.5702858021728616</v>
      </c>
      <c r="D480" s="73">
        <v>9.2365453596434204</v>
      </c>
      <c r="E480" s="74">
        <v>7364.346153878254</v>
      </c>
    </row>
    <row r="481" spans="2:5" x14ac:dyDescent="0.3">
      <c r="B481" s="1">
        <v>477</v>
      </c>
      <c r="C481" s="73">
        <v>10.890696201796326</v>
      </c>
      <c r="D481" s="73">
        <v>7.2047147243583582</v>
      </c>
      <c r="E481" s="74">
        <v>17254.88464437829</v>
      </c>
    </row>
    <row r="482" spans="2:5" x14ac:dyDescent="0.3">
      <c r="B482" s="1">
        <v>478</v>
      </c>
      <c r="C482" s="73">
        <v>11.882339403672493</v>
      </c>
      <c r="D482" s="73">
        <v>7.1359771619921046</v>
      </c>
      <c r="E482" s="74">
        <v>32565.409932291408</v>
      </c>
    </row>
    <row r="483" spans="2:5" x14ac:dyDescent="0.3">
      <c r="B483" s="1">
        <v>479</v>
      </c>
      <c r="C483" s="73">
        <v>7.8759234193178642</v>
      </c>
      <c r="D483" s="73">
        <v>8.4097844390774075</v>
      </c>
      <c r="E483" s="74">
        <v>5138.4226909687522</v>
      </c>
    </row>
    <row r="484" spans="2:5" x14ac:dyDescent="0.3">
      <c r="B484" s="1">
        <v>480</v>
      </c>
      <c r="C484" s="73">
        <v>19.41149890309288</v>
      </c>
      <c r="D484" s="73">
        <v>8.3985029792716208</v>
      </c>
      <c r="E484" s="74">
        <v>14362588.06966152</v>
      </c>
    </row>
    <row r="485" spans="2:5" x14ac:dyDescent="0.3">
      <c r="B485" s="1">
        <v>481</v>
      </c>
      <c r="C485" s="73">
        <v>13.817480478876902</v>
      </c>
      <c r="D485" s="73">
        <v>7.3582941879484931</v>
      </c>
      <c r="E485" s="74">
        <v>144756.37145913296</v>
      </c>
    </row>
    <row r="486" spans="2:5" x14ac:dyDescent="0.3">
      <c r="B486" s="1">
        <v>482</v>
      </c>
      <c r="C486" s="73">
        <v>11.166361199126724</v>
      </c>
      <c r="D486" s="73">
        <v>8.6097175235822725</v>
      </c>
      <c r="E486" s="74">
        <v>55083.586924884476</v>
      </c>
    </row>
    <row r="487" spans="2:5" x14ac:dyDescent="0.3">
      <c r="B487" s="1">
        <v>483</v>
      </c>
      <c r="C487" s="73">
        <v>11.657855688643615</v>
      </c>
      <c r="D487" s="73">
        <v>8.6108452380374292</v>
      </c>
      <c r="E487" s="74">
        <v>77386.919813135872</v>
      </c>
    </row>
    <row r="488" spans="2:5" x14ac:dyDescent="0.3">
      <c r="B488" s="1">
        <v>484</v>
      </c>
      <c r="C488" s="73">
        <v>8.2534613634765606</v>
      </c>
      <c r="D488" s="73">
        <v>8.0513226903868063</v>
      </c>
      <c r="E488" s="74">
        <v>5167.8299416234058</v>
      </c>
    </row>
    <row r="489" spans="2:5" x14ac:dyDescent="0.3">
      <c r="B489" s="1">
        <v>485</v>
      </c>
      <c r="C489" s="73">
        <v>12.819721052824212</v>
      </c>
      <c r="D489" s="73">
        <v>8.1491894379601657</v>
      </c>
      <c r="E489" s="74">
        <v>125507.23839365138</v>
      </c>
    </row>
    <row r="490" spans="2:5" x14ac:dyDescent="0.3">
      <c r="B490" s="1">
        <v>486</v>
      </c>
      <c r="C490" s="73">
        <v>10.002445429036593</v>
      </c>
      <c r="D490" s="73">
        <v>8.1522758067623702</v>
      </c>
      <c r="E490" s="74">
        <v>18047.67918510273</v>
      </c>
    </row>
    <row r="491" spans="2:5" x14ac:dyDescent="0.3">
      <c r="B491" s="1">
        <v>487</v>
      </c>
      <c r="C491" s="73">
        <v>7.6960413382398967</v>
      </c>
      <c r="D491" s="73">
        <v>10.704891869016553</v>
      </c>
      <c r="E491" s="74">
        <v>21791.206527703423</v>
      </c>
    </row>
    <row r="492" spans="2:5" x14ac:dyDescent="0.3">
      <c r="B492" s="1">
        <v>488</v>
      </c>
      <c r="C492" s="73">
        <v>9.7799113041489765</v>
      </c>
      <c r="D492" s="73">
        <v>8.6157702831843057</v>
      </c>
      <c r="E492" s="74">
        <v>21334.272018500829</v>
      </c>
    </row>
    <row r="493" spans="2:5" x14ac:dyDescent="0.3">
      <c r="B493" s="1">
        <v>489</v>
      </c>
      <c r="C493" s="73">
        <v>13.108470224938978</v>
      </c>
      <c r="D493" s="73">
        <v>7.2993314974320338</v>
      </c>
      <c r="E493" s="74">
        <v>85073.684346348848</v>
      </c>
    </row>
    <row r="494" spans="2:5" x14ac:dyDescent="0.3">
      <c r="B494" s="1">
        <v>490</v>
      </c>
      <c r="C494" s="73">
        <v>8.9696698961010828</v>
      </c>
      <c r="D494" s="73">
        <v>9.6192186776675772</v>
      </c>
      <c r="E494" s="74">
        <v>24493.868622780425</v>
      </c>
    </row>
    <row r="495" spans="2:5" x14ac:dyDescent="0.3">
      <c r="B495" s="1">
        <v>491</v>
      </c>
      <c r="C495" s="73">
        <v>17.025890103724645</v>
      </c>
      <c r="D495" s="73">
        <v>9.1026483580752107</v>
      </c>
      <c r="E495" s="74">
        <v>4478036.0294199875</v>
      </c>
    </row>
    <row r="496" spans="2:5" x14ac:dyDescent="0.3">
      <c r="B496" s="1">
        <v>492</v>
      </c>
      <c r="C496" s="73">
        <v>11.778183641552284</v>
      </c>
      <c r="D496" s="73">
        <v>8.4350028139826776</v>
      </c>
      <c r="E496" s="74">
        <v>74456.815466771659</v>
      </c>
    </row>
    <row r="497" spans="2:5" x14ac:dyDescent="0.3">
      <c r="B497" s="1">
        <v>493</v>
      </c>
      <c r="C497" s="73">
        <v>14.941356985265568</v>
      </c>
      <c r="D497" s="73">
        <v>5.8903012700392789</v>
      </c>
      <c r="E497" s="74">
        <v>113997.17816720392</v>
      </c>
    </row>
    <row r="498" spans="2:5" x14ac:dyDescent="0.3">
      <c r="B498" s="1">
        <v>494</v>
      </c>
      <c r="C498" s="73">
        <v>5.4744652817913213</v>
      </c>
      <c r="D498" s="73">
        <v>6.1927409306446224</v>
      </c>
      <c r="E498" s="74">
        <v>305.29288803318354</v>
      </c>
    </row>
    <row r="499" spans="2:5" x14ac:dyDescent="0.3">
      <c r="B499" s="1">
        <v>495</v>
      </c>
      <c r="C499" s="73">
        <v>7.0668453034412488</v>
      </c>
      <c r="D499" s="73">
        <v>7.8401775822925694</v>
      </c>
      <c r="E499" s="74">
        <v>2083.4503018051978</v>
      </c>
    </row>
    <row r="500" spans="2:5" x14ac:dyDescent="0.3">
      <c r="B500" s="1">
        <v>496</v>
      </c>
      <c r="C500" s="73">
        <v>13.019566109190382</v>
      </c>
      <c r="D500" s="73">
        <v>6.7190030451644791</v>
      </c>
      <c r="E500" s="74">
        <v>53524.841490044622</v>
      </c>
    </row>
    <row r="501" spans="2:5" x14ac:dyDescent="0.3">
      <c r="B501" s="1">
        <v>497</v>
      </c>
      <c r="C501" s="73">
        <v>9.3337033836562515</v>
      </c>
      <c r="D501" s="73">
        <v>9.8042136051654936</v>
      </c>
      <c r="E501" s="74">
        <v>35671.931815148397</v>
      </c>
    </row>
    <row r="502" spans="2:5" x14ac:dyDescent="0.3">
      <c r="B502" s="1">
        <v>498</v>
      </c>
      <c r="C502" s="73">
        <v>8.4102237854743773</v>
      </c>
      <c r="D502" s="73">
        <v>7.724637103241065</v>
      </c>
      <c r="E502" s="74">
        <v>4590.6937842796633</v>
      </c>
    </row>
    <row r="503" spans="2:5" x14ac:dyDescent="0.3">
      <c r="B503" s="1">
        <v>499</v>
      </c>
      <c r="C503" s="73">
        <v>10.534053632928959</v>
      </c>
      <c r="D503" s="73">
        <v>6.353261379916737</v>
      </c>
      <c r="E503" s="74">
        <v>7512.8970271490598</v>
      </c>
    </row>
    <row r="504" spans="2:5" x14ac:dyDescent="0.3">
      <c r="B504" s="1">
        <v>500</v>
      </c>
      <c r="C504" s="73">
        <v>13.115427856939768</v>
      </c>
      <c r="D504" s="73">
        <v>7.1771714655231644</v>
      </c>
      <c r="E504" s="74">
        <v>78549.269282699097</v>
      </c>
    </row>
    <row r="505" spans="2:5" x14ac:dyDescent="0.3">
      <c r="B505" s="1">
        <v>501</v>
      </c>
      <c r="C505" s="73">
        <v>15.066483413657188</v>
      </c>
      <c r="D505" s="73">
        <v>7.817949726756467</v>
      </c>
      <c r="E505" s="74">
        <v>472792.42913202458</v>
      </c>
    </row>
    <row r="506" spans="2:5" x14ac:dyDescent="0.3">
      <c r="B506" s="1">
        <v>502</v>
      </c>
      <c r="C506" s="73">
        <v>15.53106829310566</v>
      </c>
      <c r="D506" s="73">
        <v>8.6810770501984678</v>
      </c>
      <c r="E506" s="74">
        <v>1186504.2314410645</v>
      </c>
    </row>
    <row r="507" spans="2:5" x14ac:dyDescent="0.3">
      <c r="B507" s="1">
        <v>503</v>
      </c>
      <c r="C507" s="73">
        <v>12.311479938780689</v>
      </c>
      <c r="D507" s="73">
        <v>8.1669930820198609</v>
      </c>
      <c r="E507" s="74">
        <v>89406.956092496825</v>
      </c>
    </row>
    <row r="508" spans="2:5" x14ac:dyDescent="0.3">
      <c r="B508" s="1">
        <v>504</v>
      </c>
      <c r="C508" s="73">
        <v>9.905042567974391</v>
      </c>
      <c r="D508" s="73">
        <v>6.0195048433649569</v>
      </c>
      <c r="E508" s="74">
        <v>3895.7270146841424</v>
      </c>
    </row>
    <row r="509" spans="2:5" x14ac:dyDescent="0.3">
      <c r="B509" s="1">
        <v>505</v>
      </c>
      <c r="C509" s="73">
        <v>15.735040856841664</v>
      </c>
      <c r="D509" s="73">
        <v>8.6974309118574489</v>
      </c>
      <c r="E509" s="74">
        <v>1382227.6689602635</v>
      </c>
    </row>
    <row r="510" spans="2:5" x14ac:dyDescent="0.3">
      <c r="B510" s="1">
        <v>506</v>
      </c>
      <c r="C510" s="73">
        <v>13.590602841163259</v>
      </c>
      <c r="D510" s="73">
        <v>6.9897733487446292</v>
      </c>
      <c r="E510" s="74">
        <v>95842.836801778161</v>
      </c>
    </row>
    <row r="511" spans="2:5" x14ac:dyDescent="0.3">
      <c r="B511" s="1">
        <v>507</v>
      </c>
      <c r="C511" s="73">
        <v>12.798266707089297</v>
      </c>
      <c r="D511" s="73">
        <v>8.1739377639272668</v>
      </c>
      <c r="E511" s="74">
        <v>125795.96680342712</v>
      </c>
    </row>
    <row r="512" spans="2:5" x14ac:dyDescent="0.3">
      <c r="B512" s="1">
        <v>508</v>
      </c>
      <c r="C512" s="73">
        <v>16.64554344065645</v>
      </c>
      <c r="D512" s="73">
        <v>8.1603414321555192</v>
      </c>
      <c r="E512" s="74">
        <v>1790412.1022841847</v>
      </c>
    </row>
    <row r="513" spans="2:5" x14ac:dyDescent="0.3">
      <c r="B513" s="1">
        <v>509</v>
      </c>
      <c r="C513" s="73">
        <v>14.154131701678441</v>
      </c>
      <c r="D513" s="73">
        <v>6.6189754099460716</v>
      </c>
      <c r="E513" s="74">
        <v>109499.50757220358</v>
      </c>
    </row>
    <row r="514" spans="2:5" x14ac:dyDescent="0.3">
      <c r="B514" s="1">
        <v>510</v>
      </c>
      <c r="C514" s="73">
        <v>11.916269219864796</v>
      </c>
      <c r="D514" s="73">
        <v>8.8463167152431943</v>
      </c>
      <c r="E514" s="74">
        <v>108891.04042969931</v>
      </c>
    </row>
    <row r="515" spans="2:5" x14ac:dyDescent="0.3">
      <c r="B515" s="1">
        <v>511</v>
      </c>
      <c r="C515" s="73">
        <v>10.473225955190159</v>
      </c>
      <c r="D515" s="73">
        <v>8.2675643383220798</v>
      </c>
      <c r="E515" s="74">
        <v>26985.142922568702</v>
      </c>
    </row>
    <row r="516" spans="2:5" x14ac:dyDescent="0.3">
      <c r="B516" s="1">
        <v>512</v>
      </c>
      <c r="C516" s="73">
        <v>16.142643802051818</v>
      </c>
      <c r="D516" s="73">
        <v>7.9353792378801531</v>
      </c>
      <c r="E516" s="74">
        <v>1081120.7441260337</v>
      </c>
    </row>
    <row r="517" spans="2:5" x14ac:dyDescent="0.3">
      <c r="B517" s="1">
        <v>513</v>
      </c>
      <c r="C517" s="73">
        <v>8.7898076865963493</v>
      </c>
      <c r="D517" s="73">
        <v>7.5985671786424964</v>
      </c>
      <c r="E517" s="74">
        <v>5424.5145659033697</v>
      </c>
    </row>
    <row r="518" spans="2:5" x14ac:dyDescent="0.3">
      <c r="B518" s="1">
        <v>514</v>
      </c>
      <c r="C518" s="73">
        <v>13.636486369878087</v>
      </c>
      <c r="D518" s="73">
        <v>6.7056021893871183</v>
      </c>
      <c r="E518" s="74">
        <v>81257.259814651712</v>
      </c>
    </row>
    <row r="519" spans="2:5" x14ac:dyDescent="0.3">
      <c r="B519" s="1">
        <v>515</v>
      </c>
      <c r="C519" s="73">
        <v>13.841060414992846</v>
      </c>
      <c r="D519" s="73">
        <v>8.3775809879071872</v>
      </c>
      <c r="E519" s="74">
        <v>298150.12555903109</v>
      </c>
    </row>
    <row r="520" spans="2:5" x14ac:dyDescent="0.3">
      <c r="B520" s="1">
        <v>516</v>
      </c>
      <c r="C520" s="73">
        <v>12.003546223048728</v>
      </c>
      <c r="D520" s="73">
        <v>8.0362387715195744</v>
      </c>
      <c r="E520" s="74">
        <v>66014.991106416419</v>
      </c>
    </row>
    <row r="521" spans="2:5" x14ac:dyDescent="0.3">
      <c r="B521" s="1">
        <v>517</v>
      </c>
      <c r="C521" s="73">
        <v>16.077441361078453</v>
      </c>
      <c r="D521" s="73">
        <v>9.3766931157486244</v>
      </c>
      <c r="E521" s="74">
        <v>2806067.793521333</v>
      </c>
    </row>
    <row r="522" spans="2:5" x14ac:dyDescent="0.3">
      <c r="B522" s="1">
        <v>518</v>
      </c>
      <c r="C522" s="73">
        <v>8.0552058631198094</v>
      </c>
      <c r="D522" s="73">
        <v>9.5567405290153928</v>
      </c>
      <c r="E522" s="74">
        <v>12644.307290777066</v>
      </c>
    </row>
    <row r="523" spans="2:5" x14ac:dyDescent="0.3">
      <c r="B523" s="1">
        <v>519</v>
      </c>
      <c r="C523" s="73">
        <v>13.885606886450482</v>
      </c>
      <c r="D523" s="73">
        <v>8.399857631403</v>
      </c>
      <c r="E523" s="74">
        <v>312274.80899809825</v>
      </c>
    </row>
    <row r="524" spans="2:5" x14ac:dyDescent="0.3">
      <c r="B524" s="1">
        <v>520</v>
      </c>
      <c r="C524" s="73">
        <v>8.4268060171932753</v>
      </c>
      <c r="D524" s="73">
        <v>7.8685648338746201</v>
      </c>
      <c r="E524" s="74">
        <v>5119.491080535623</v>
      </c>
    </row>
    <row r="525" spans="2:5" x14ac:dyDescent="0.3">
      <c r="B525" s="1">
        <v>521</v>
      </c>
      <c r="C525" s="73">
        <v>12.319101819308241</v>
      </c>
      <c r="D525" s="73">
        <v>8.9891304856675998</v>
      </c>
      <c r="E525" s="74">
        <v>158820.14269488739</v>
      </c>
    </row>
    <row r="526" spans="2:5" x14ac:dyDescent="0.3">
      <c r="B526" s="1">
        <v>522</v>
      </c>
      <c r="C526" s="73">
        <v>13.424827206014996</v>
      </c>
      <c r="D526" s="73">
        <v>8.1468188617020409</v>
      </c>
      <c r="E526" s="74">
        <v>190471.79901939724</v>
      </c>
    </row>
    <row r="527" spans="2:5" x14ac:dyDescent="0.3">
      <c r="B527" s="1">
        <v>523</v>
      </c>
      <c r="C527" s="73">
        <v>9.7292154934993178</v>
      </c>
      <c r="D527" s="73">
        <v>7.8466542869024476</v>
      </c>
      <c r="E527" s="74">
        <v>12133.432751652848</v>
      </c>
    </row>
    <row r="528" spans="2:5" x14ac:dyDescent="0.3">
      <c r="B528" s="1">
        <v>524</v>
      </c>
      <c r="C528" s="73">
        <v>11.466244986500962</v>
      </c>
      <c r="D528" s="73">
        <v>7.160761672794739</v>
      </c>
      <c r="E528" s="74">
        <v>24867.844922707918</v>
      </c>
    </row>
    <row r="529" spans="2:5" x14ac:dyDescent="0.3">
      <c r="B529" s="1">
        <v>525</v>
      </c>
      <c r="C529" s="73">
        <v>13.157718292929903</v>
      </c>
      <c r="D529" s="73">
        <v>8.6820031072018224</v>
      </c>
      <c r="E529" s="74">
        <v>229375.18554856855</v>
      </c>
    </row>
    <row r="530" spans="2:5" x14ac:dyDescent="0.3">
      <c r="B530" s="1">
        <v>526</v>
      </c>
      <c r="C530" s="73">
        <v>12.114630966005144</v>
      </c>
      <c r="D530" s="73">
        <v>10.258887328936565</v>
      </c>
      <c r="E530" s="74">
        <v>332205.47169084696</v>
      </c>
    </row>
    <row r="531" spans="2:5" x14ac:dyDescent="0.3">
      <c r="B531" s="1">
        <v>527</v>
      </c>
      <c r="C531" s="73">
        <v>11.915781040146127</v>
      </c>
      <c r="D531" s="73">
        <v>7.2841173359953038</v>
      </c>
      <c r="E531" s="74">
        <v>36921.994843198583</v>
      </c>
    </row>
    <row r="532" spans="2:5" x14ac:dyDescent="0.3">
      <c r="B532" s="1">
        <v>528</v>
      </c>
      <c r="C532" s="73">
        <v>11.230339065888264</v>
      </c>
      <c r="D532" s="73">
        <v>7.8416181731715318</v>
      </c>
      <c r="E532" s="74">
        <v>33844.936157517703</v>
      </c>
    </row>
    <row r="533" spans="2:5" x14ac:dyDescent="0.3">
      <c r="B533" s="1">
        <v>529</v>
      </c>
      <c r="C533" s="73">
        <v>5.7358791162794738</v>
      </c>
      <c r="D533" s="73">
        <v>6.883036181391657</v>
      </c>
      <c r="E533" s="74">
        <v>525.21628319234742</v>
      </c>
    </row>
    <row r="534" spans="2:5" x14ac:dyDescent="0.3">
      <c r="B534" s="1">
        <v>530</v>
      </c>
      <c r="C534" s="73">
        <v>14.913164294648906</v>
      </c>
      <c r="D534" s="73">
        <v>8.5965406480156705</v>
      </c>
      <c r="E534" s="74">
        <v>729247.62879738584</v>
      </c>
    </row>
    <row r="535" spans="2:5" x14ac:dyDescent="0.3">
      <c r="B535" s="1">
        <v>531</v>
      </c>
      <c r="C535" s="73">
        <v>7.2129981155794258</v>
      </c>
      <c r="D535" s="73">
        <v>8.4945979308623549</v>
      </c>
      <c r="E535" s="74">
        <v>3537.7313550760459</v>
      </c>
    </row>
    <row r="536" spans="2:5" x14ac:dyDescent="0.3">
      <c r="B536" s="1">
        <v>532</v>
      </c>
      <c r="C536" s="73">
        <v>19.230757833268221</v>
      </c>
      <c r="D536" s="73">
        <v>6.4691002124512726</v>
      </c>
      <c r="E536" s="74">
        <v>3326777.9285122375</v>
      </c>
    </row>
    <row r="537" spans="2:5" x14ac:dyDescent="0.3">
      <c r="B537" s="1">
        <v>533</v>
      </c>
      <c r="C537" s="73">
        <v>11.976230640221262</v>
      </c>
      <c r="D537" s="73">
        <v>8.9224803138328017</v>
      </c>
      <c r="E537" s="74">
        <v>119644.5807316119</v>
      </c>
    </row>
    <row r="538" spans="2:5" x14ac:dyDescent="0.3">
      <c r="B538" s="1">
        <v>534</v>
      </c>
      <c r="C538" s="73">
        <v>8.5457215357488323</v>
      </c>
      <c r="D538" s="73">
        <v>6.0010686608853998</v>
      </c>
      <c r="E538" s="74">
        <v>1559.6401590810983</v>
      </c>
    </row>
    <row r="539" spans="2:5" x14ac:dyDescent="0.3">
      <c r="B539" s="1">
        <v>535</v>
      </c>
      <c r="C539" s="73">
        <v>9.2150750758576727</v>
      </c>
      <c r="D539" s="73">
        <v>8.1504617544687292</v>
      </c>
      <c r="E539" s="74">
        <v>10543.088950605221</v>
      </c>
    </row>
    <row r="540" spans="2:5" x14ac:dyDescent="0.3">
      <c r="B540" s="1">
        <v>536</v>
      </c>
      <c r="C540" s="73">
        <v>15.113977890539434</v>
      </c>
      <c r="D540" s="73">
        <v>9.6827053581555891</v>
      </c>
      <c r="E540" s="74">
        <v>1779233.0488302321</v>
      </c>
    </row>
    <row r="541" spans="2:5" x14ac:dyDescent="0.3">
      <c r="B541" s="1">
        <v>537</v>
      </c>
      <c r="C541" s="73">
        <v>13.267987023632154</v>
      </c>
      <c r="D541" s="73">
        <v>8.1453165342355014</v>
      </c>
      <c r="E541" s="74">
        <v>170697.37876744961</v>
      </c>
    </row>
    <row r="542" spans="2:5" x14ac:dyDescent="0.3">
      <c r="B542" s="1">
        <v>538</v>
      </c>
      <c r="C542" s="73">
        <v>5.5856811428858322</v>
      </c>
      <c r="D542" s="73">
        <v>7.1612048724443209</v>
      </c>
      <c r="E542" s="74">
        <v>577.69669538759479</v>
      </c>
    </row>
    <row r="543" spans="2:5" x14ac:dyDescent="0.3">
      <c r="B543" s="1">
        <v>539</v>
      </c>
      <c r="C543" s="73">
        <v>16.89696909548978</v>
      </c>
      <c r="D543" s="73">
        <v>7.9605643857086665</v>
      </c>
      <c r="E543" s="74">
        <v>1855643.0682390453</v>
      </c>
    </row>
    <row r="544" spans="2:5" x14ac:dyDescent="0.3">
      <c r="B544" s="1">
        <v>540</v>
      </c>
      <c r="C544" s="73">
        <v>12.7411303696832</v>
      </c>
      <c r="D544" s="73">
        <v>8.3121345761909762</v>
      </c>
      <c r="E544" s="74">
        <v>133066.34430896092</v>
      </c>
    </row>
    <row r="545" spans="2:5" x14ac:dyDescent="0.3">
      <c r="B545" s="1">
        <v>541</v>
      </c>
      <c r="C545" s="73">
        <v>10.665047013410968</v>
      </c>
      <c r="D545" s="73">
        <v>8.1312598038354054</v>
      </c>
      <c r="E545" s="74">
        <v>28020.765526366809</v>
      </c>
    </row>
    <row r="546" spans="2:5" x14ac:dyDescent="0.3">
      <c r="B546" s="1">
        <v>542</v>
      </c>
      <c r="C546" s="73">
        <v>14.213968712558264</v>
      </c>
      <c r="D546" s="73">
        <v>9.3862661775928586</v>
      </c>
      <c r="E546" s="74">
        <v>776563.09258227691</v>
      </c>
    </row>
    <row r="547" spans="2:5" x14ac:dyDescent="0.3">
      <c r="B547" s="1">
        <v>543</v>
      </c>
      <c r="C547" s="73">
        <v>9.0889340544677211</v>
      </c>
      <c r="D547" s="73">
        <v>7.9445001575137759</v>
      </c>
      <c r="E547" s="74">
        <v>8404.8409677517975</v>
      </c>
    </row>
    <row r="548" spans="2:5" x14ac:dyDescent="0.3">
      <c r="B548" s="1">
        <v>544</v>
      </c>
      <c r="C548" s="73">
        <v>12.76549212156131</v>
      </c>
      <c r="D548" s="73">
        <v>8.6310224139421852</v>
      </c>
      <c r="E548" s="74">
        <v>168776.47533822377</v>
      </c>
    </row>
    <row r="549" spans="2:5" x14ac:dyDescent="0.3">
      <c r="B549" s="1">
        <v>545</v>
      </c>
      <c r="C549" s="73">
        <v>10.881365607376516</v>
      </c>
      <c r="D549" s="73">
        <v>6.8452331094651377</v>
      </c>
      <c r="E549" s="74">
        <v>13377.00361393954</v>
      </c>
    </row>
    <row r="550" spans="2:5" x14ac:dyDescent="0.3">
      <c r="B550" s="1">
        <v>546</v>
      </c>
      <c r="C550" s="73">
        <v>7.6305942392639441</v>
      </c>
      <c r="D550" s="73">
        <v>6.9076613038778598</v>
      </c>
      <c r="E550" s="74">
        <v>1594.9195008500601</v>
      </c>
    </row>
    <row r="551" spans="2:5" x14ac:dyDescent="0.3">
      <c r="B551" s="1">
        <v>547</v>
      </c>
      <c r="C551" s="73">
        <v>8.1360619091835567</v>
      </c>
      <c r="D551" s="73">
        <v>7.3261376619836707</v>
      </c>
      <c r="E551" s="74">
        <v>2924.3744399618608</v>
      </c>
    </row>
    <row r="552" spans="2:5" x14ac:dyDescent="0.3">
      <c r="B552" s="1">
        <v>548</v>
      </c>
      <c r="C552" s="73">
        <v>6.8256166171374595</v>
      </c>
      <c r="D552" s="73">
        <v>9.0863706696023048</v>
      </c>
      <c r="E552" s="74">
        <v>4108.4848422677596</v>
      </c>
    </row>
    <row r="553" spans="2:5" x14ac:dyDescent="0.3">
      <c r="B553" s="1">
        <v>549</v>
      </c>
      <c r="C553" s="73">
        <v>9.9999806684141586</v>
      </c>
      <c r="D553" s="73">
        <v>7.9028027260056604</v>
      </c>
      <c r="E553" s="74">
        <v>15170.992054125072</v>
      </c>
    </row>
    <row r="554" spans="2:5" x14ac:dyDescent="0.3">
      <c r="B554" s="1">
        <v>550</v>
      </c>
      <c r="C554" s="73">
        <v>12.469339323844212</v>
      </c>
      <c r="D554" s="73">
        <v>10.164668997780549</v>
      </c>
      <c r="E554" s="74">
        <v>397813.41239631327</v>
      </c>
    </row>
    <row r="555" spans="2:5" x14ac:dyDescent="0.3">
      <c r="B555" s="1">
        <v>551</v>
      </c>
      <c r="C555" s="73">
        <v>13.387641564495823</v>
      </c>
      <c r="D555" s="73">
        <v>6.7255002233189103</v>
      </c>
      <c r="E555" s="74">
        <v>69353.731313245502</v>
      </c>
    </row>
    <row r="556" spans="2:5" x14ac:dyDescent="0.3">
      <c r="B556" s="1">
        <v>552</v>
      </c>
      <c r="C556" s="73">
        <v>9.3479682437910103</v>
      </c>
      <c r="D556" s="73">
        <v>8.3700691795752586</v>
      </c>
      <c r="E556" s="74">
        <v>13417.740785186104</v>
      </c>
    </row>
    <row r="557" spans="2:5" x14ac:dyDescent="0.3">
      <c r="B557" s="1">
        <v>553</v>
      </c>
      <c r="C557" s="73">
        <v>12.271354201887881</v>
      </c>
      <c r="D557" s="73">
        <v>7.3428898592408798</v>
      </c>
      <c r="E557" s="74">
        <v>49154.428294708698</v>
      </c>
    </row>
    <row r="558" spans="2:5" x14ac:dyDescent="0.3">
      <c r="B558" s="1">
        <v>554</v>
      </c>
      <c r="C558" s="73">
        <v>15.624791511044076</v>
      </c>
      <c r="D558" s="73">
        <v>8.6825443646519052</v>
      </c>
      <c r="E558" s="74">
        <v>1267411.6975584917</v>
      </c>
    </row>
    <row r="559" spans="2:5" x14ac:dyDescent="0.3">
      <c r="B559" s="1">
        <v>555</v>
      </c>
      <c r="C559" s="73">
        <v>8.0983591691555752</v>
      </c>
      <c r="D559" s="73">
        <v>8.3123038671920106</v>
      </c>
      <c r="E559" s="74">
        <v>5569.4075070771605</v>
      </c>
    </row>
    <row r="560" spans="2:5" x14ac:dyDescent="0.3">
      <c r="B560" s="1">
        <v>556</v>
      </c>
      <c r="C560" s="73">
        <v>12.644478928904858</v>
      </c>
      <c r="D560" s="73">
        <v>8.2254886494060973</v>
      </c>
      <c r="E560" s="74">
        <v>117211.29423541311</v>
      </c>
    </row>
    <row r="561" spans="2:5" x14ac:dyDescent="0.3">
      <c r="B561" s="1">
        <v>557</v>
      </c>
      <c r="C561" s="73">
        <v>13.816553090629212</v>
      </c>
      <c r="D561" s="73">
        <v>8.7377700557792224</v>
      </c>
      <c r="E561" s="74">
        <v>376230.46814822371</v>
      </c>
    </row>
    <row r="562" spans="2:5" x14ac:dyDescent="0.3">
      <c r="B562" s="1">
        <v>558</v>
      </c>
      <c r="C562" s="73">
        <v>14.101211251356002</v>
      </c>
      <c r="D562" s="73">
        <v>8.2897722980322328</v>
      </c>
      <c r="E562" s="74">
        <v>335939.4152431516</v>
      </c>
    </row>
    <row r="563" spans="2:5" x14ac:dyDescent="0.3">
      <c r="B563" s="1">
        <v>559</v>
      </c>
      <c r="C563" s="73">
        <v>13.405451336408143</v>
      </c>
      <c r="D563" s="73">
        <v>7.2747094879370717</v>
      </c>
      <c r="E563" s="74">
        <v>102713.97901840755</v>
      </c>
    </row>
    <row r="564" spans="2:5" x14ac:dyDescent="0.3">
      <c r="B564" s="1">
        <v>560</v>
      </c>
      <c r="C564" s="73">
        <v>11.014874051916518</v>
      </c>
      <c r="D564" s="73">
        <v>7.7077180623528756</v>
      </c>
      <c r="E564" s="74">
        <v>26599.694722168875</v>
      </c>
    </row>
    <row r="565" spans="2:5" x14ac:dyDescent="0.3">
      <c r="B565" s="1">
        <v>561</v>
      </c>
      <c r="C565" s="73">
        <v>14.795644634401018</v>
      </c>
      <c r="D565" s="73">
        <v>9.6603441766851645</v>
      </c>
      <c r="E565" s="74">
        <v>1405079.665601233</v>
      </c>
    </row>
    <row r="566" spans="2:5" x14ac:dyDescent="0.3">
      <c r="B566" s="1">
        <v>562</v>
      </c>
      <c r="C566" s="73">
        <v>14.729868929501176</v>
      </c>
      <c r="D566" s="73">
        <v>6.6864519885473204</v>
      </c>
      <c r="E566" s="74">
        <v>170949.0206998426</v>
      </c>
    </row>
    <row r="567" spans="2:5" x14ac:dyDescent="0.3">
      <c r="B567" s="1">
        <v>563</v>
      </c>
      <c r="C567" s="73">
        <v>13.174898300443445</v>
      </c>
      <c r="D567" s="73">
        <v>7.6076635947363052</v>
      </c>
      <c r="E567" s="74">
        <v>110281.23979640818</v>
      </c>
    </row>
    <row r="568" spans="2:5" x14ac:dyDescent="0.3">
      <c r="B568" s="1">
        <v>564</v>
      </c>
      <c r="C568" s="73">
        <v>12.763976675631588</v>
      </c>
      <c r="D568" s="73">
        <v>7.5389111204275006</v>
      </c>
      <c r="E568" s="74">
        <v>79135.447338503756</v>
      </c>
    </row>
    <row r="569" spans="2:5" x14ac:dyDescent="0.3">
      <c r="B569" s="1">
        <v>565</v>
      </c>
      <c r="C569" s="73">
        <v>10.567550436384375</v>
      </c>
      <c r="D569" s="73">
        <v>9.4016965465090401</v>
      </c>
      <c r="E569" s="74">
        <v>63042.486242581006</v>
      </c>
    </row>
    <row r="570" spans="2:5" x14ac:dyDescent="0.3">
      <c r="B570" s="1">
        <v>566</v>
      </c>
      <c r="C570" s="73">
        <v>16.367378498063783</v>
      </c>
      <c r="D570" s="73">
        <v>7.8479548164703639</v>
      </c>
      <c r="E570" s="74">
        <v>1189044.3766066954</v>
      </c>
    </row>
    <row r="571" spans="2:5" x14ac:dyDescent="0.3">
      <c r="B571" s="1">
        <v>567</v>
      </c>
      <c r="C571" s="73">
        <v>16.722946773601912</v>
      </c>
      <c r="D571" s="73">
        <v>8.2326504407227059</v>
      </c>
      <c r="E571" s="74">
        <v>1986171.6697333278</v>
      </c>
    </row>
    <row r="572" spans="2:5" x14ac:dyDescent="0.3">
      <c r="B572" s="1">
        <v>568</v>
      </c>
      <c r="C572" s="73">
        <v>13.773968763982653</v>
      </c>
      <c r="D572" s="73">
        <v>7.9624694801204381</v>
      </c>
      <c r="E572" s="74">
        <v>213474.23378831084</v>
      </c>
    </row>
    <row r="573" spans="2:5" x14ac:dyDescent="0.3">
      <c r="B573" s="1">
        <v>569</v>
      </c>
      <c r="C573" s="73">
        <v>6.2688682337293402</v>
      </c>
      <c r="D573" s="73">
        <v>8.1852897825619095</v>
      </c>
      <c r="E573" s="74">
        <v>1609.5436268581345</v>
      </c>
    </row>
    <row r="574" spans="2:5" x14ac:dyDescent="0.3">
      <c r="B574" s="1">
        <v>570</v>
      </c>
      <c r="C574" s="73">
        <v>15.833255527917647</v>
      </c>
      <c r="D574" s="73">
        <v>8.4569599238499471</v>
      </c>
      <c r="E574" s="74">
        <v>1252438.0863890671</v>
      </c>
    </row>
    <row r="575" spans="2:5" x14ac:dyDescent="0.3">
      <c r="B575" s="1">
        <v>571</v>
      </c>
      <c r="C575" s="73">
        <v>13.714634034825082</v>
      </c>
      <c r="D575" s="73">
        <v>8.7913338223136872</v>
      </c>
      <c r="E575" s="74">
        <v>363845.6752910951</v>
      </c>
    </row>
    <row r="576" spans="2:5" x14ac:dyDescent="0.3">
      <c r="B576" s="1">
        <v>572</v>
      </c>
      <c r="C576" s="73">
        <v>10.848989296799235</v>
      </c>
      <c r="D576" s="73">
        <v>8.3139531779108466</v>
      </c>
      <c r="E576" s="74">
        <v>36078.573749819923</v>
      </c>
    </row>
    <row r="577" spans="2:5" x14ac:dyDescent="0.3">
      <c r="B577" s="1">
        <v>573</v>
      </c>
      <c r="C577" s="73">
        <v>8.9374741983245301</v>
      </c>
      <c r="D577" s="73">
        <v>7.1732539296245585</v>
      </c>
      <c r="E577" s="74">
        <v>4478.0218190018595</v>
      </c>
    </row>
    <row r="578" spans="2:5" x14ac:dyDescent="0.3">
      <c r="B578" s="1">
        <v>574</v>
      </c>
      <c r="C578" s="73">
        <v>15.237737779845471</v>
      </c>
      <c r="D578" s="73">
        <v>7.8259024778997723</v>
      </c>
      <c r="E578" s="74">
        <v>535298.00374689803</v>
      </c>
    </row>
    <row r="579" spans="2:5" x14ac:dyDescent="0.3">
      <c r="B579" s="1">
        <v>575</v>
      </c>
      <c r="C579" s="73">
        <v>14.117771850054442</v>
      </c>
      <c r="D579" s="73">
        <v>7.7489852716401435</v>
      </c>
      <c r="E579" s="74">
        <v>233616.30929954493</v>
      </c>
    </row>
    <row r="580" spans="2:5" x14ac:dyDescent="0.3">
      <c r="B580" s="1">
        <v>576</v>
      </c>
      <c r="C580" s="73">
        <v>13.412141423170308</v>
      </c>
      <c r="D580" s="73">
        <v>7.9947294174305634</v>
      </c>
      <c r="E580" s="74">
        <v>169925.05153193965</v>
      </c>
    </row>
    <row r="581" spans="2:5" x14ac:dyDescent="0.3">
      <c r="B581" s="1">
        <v>577</v>
      </c>
      <c r="C581" s="73">
        <v>12.561190804493885</v>
      </c>
      <c r="D581" s="73">
        <v>7.2875983695852584</v>
      </c>
      <c r="E581" s="74">
        <v>57798.111646906851</v>
      </c>
    </row>
    <row r="582" spans="2:5" x14ac:dyDescent="0.3">
      <c r="B582" s="1">
        <v>578</v>
      </c>
      <c r="C582" s="73">
        <v>10.287598640235441</v>
      </c>
      <c r="D582" s="73">
        <v>9.7015803688133921</v>
      </c>
      <c r="E582" s="74">
        <v>63964.778781212859</v>
      </c>
    </row>
    <row r="583" spans="2:5" x14ac:dyDescent="0.3">
      <c r="B583" s="1">
        <v>579</v>
      </c>
      <c r="C583" s="73">
        <v>11.086503222077974</v>
      </c>
      <c r="D583" s="73">
        <v>8.3786548884932817</v>
      </c>
      <c r="E583" s="74">
        <v>44434.095094159689</v>
      </c>
    </row>
    <row r="584" spans="2:5" x14ac:dyDescent="0.3">
      <c r="B584" s="1">
        <v>580</v>
      </c>
      <c r="C584" s="73">
        <v>12.550785418396531</v>
      </c>
      <c r="D584" s="73">
        <v>7.6833308279144736</v>
      </c>
      <c r="E584" s="74">
        <v>75471.350302583625</v>
      </c>
    </row>
    <row r="585" spans="2:5" x14ac:dyDescent="0.3">
      <c r="B585" s="1">
        <v>581</v>
      </c>
      <c r="C585" s="73">
        <v>13.118185152473282</v>
      </c>
      <c r="D585" s="73">
        <v>7.225159347120421</v>
      </c>
      <c r="E585" s="74">
        <v>81358.745880522925</v>
      </c>
    </row>
    <row r="586" spans="2:5" x14ac:dyDescent="0.3">
      <c r="B586" s="1">
        <v>582</v>
      </c>
      <c r="C586" s="73">
        <v>9.1196742243077775</v>
      </c>
      <c r="D586" s="73">
        <v>7.3591982768513251</v>
      </c>
      <c r="E586" s="74">
        <v>5745.9914458147314</v>
      </c>
    </row>
    <row r="587" spans="2:5" x14ac:dyDescent="0.3">
      <c r="B587" s="1">
        <v>583</v>
      </c>
      <c r="C587" s="73">
        <v>13.577826758194092</v>
      </c>
      <c r="D587" s="73">
        <v>7.9307071932789563</v>
      </c>
      <c r="E587" s="74">
        <v>182309.35567923469</v>
      </c>
    </row>
    <row r="588" spans="2:5" x14ac:dyDescent="0.3">
      <c r="B588" s="1">
        <v>584</v>
      </c>
      <c r="C588" s="73">
        <v>10.039336949630844</v>
      </c>
      <c r="D588" s="73">
        <v>7.2808230021949454</v>
      </c>
      <c r="E588" s="74">
        <v>10153.766433920284</v>
      </c>
    </row>
    <row r="589" spans="2:5" x14ac:dyDescent="0.3">
      <c r="B589" s="1">
        <v>585</v>
      </c>
      <c r="C589" s="73">
        <v>9.9453118563342304</v>
      </c>
      <c r="D589" s="73">
        <v>9.2325685409066107</v>
      </c>
      <c r="E589" s="74">
        <v>36565.357579466785</v>
      </c>
    </row>
    <row r="590" spans="2:5" x14ac:dyDescent="0.3">
      <c r="B590" s="1">
        <v>586</v>
      </c>
      <c r="C590" s="73">
        <v>12.814129935902997</v>
      </c>
      <c r="D590" s="73">
        <v>7.418101981144642</v>
      </c>
      <c r="E590" s="74">
        <v>75353.16765514118</v>
      </c>
    </row>
    <row r="591" spans="2:5" x14ac:dyDescent="0.3">
      <c r="B591" s="1">
        <v>587</v>
      </c>
      <c r="C591" s="73">
        <v>10.524291199216144</v>
      </c>
      <c r="D591" s="73">
        <v>8.4299967785030354</v>
      </c>
      <c r="E591" s="74">
        <v>31266.518792115785</v>
      </c>
    </row>
    <row r="592" spans="2:5" x14ac:dyDescent="0.3">
      <c r="B592" s="1">
        <v>588</v>
      </c>
      <c r="C592" s="73">
        <v>14.138185797996652</v>
      </c>
      <c r="D592" s="73">
        <v>9.1825878246521757</v>
      </c>
      <c r="E592" s="74">
        <v>639847.0120282477</v>
      </c>
    </row>
    <row r="593" spans="2:5" x14ac:dyDescent="0.3">
      <c r="B593" s="1">
        <v>589</v>
      </c>
      <c r="C593" s="73">
        <v>17.079690473583621</v>
      </c>
      <c r="D593" s="73">
        <v>8.4324413354209344</v>
      </c>
      <c r="E593" s="74">
        <v>2921032.3185386085</v>
      </c>
    </row>
    <row r="594" spans="2:5" x14ac:dyDescent="0.3">
      <c r="B594" s="1">
        <v>590</v>
      </c>
      <c r="C594" s="73">
        <v>6.4931825972280119</v>
      </c>
      <c r="D594" s="73">
        <v>8.1225511140271998</v>
      </c>
      <c r="E594" s="74">
        <v>1765.8805358631353</v>
      </c>
    </row>
    <row r="595" spans="2:5" x14ac:dyDescent="0.3">
      <c r="B595" s="1">
        <v>591</v>
      </c>
      <c r="C595" s="73">
        <v>14.189384639579961</v>
      </c>
      <c r="D595" s="73">
        <v>7.9609857673409588</v>
      </c>
      <c r="E595" s="74">
        <v>284341.45757107978</v>
      </c>
    </row>
    <row r="596" spans="2:5" x14ac:dyDescent="0.3">
      <c r="B596" s="1">
        <v>592</v>
      </c>
      <c r="C596" s="73">
        <v>10.876366600978734</v>
      </c>
      <c r="D596" s="73">
        <v>9.4546653040927655</v>
      </c>
      <c r="E596" s="74">
        <v>80907.231138219373</v>
      </c>
    </row>
    <row r="597" spans="2:5" x14ac:dyDescent="0.3">
      <c r="B597" s="1">
        <v>593</v>
      </c>
      <c r="C597" s="73">
        <v>11.46026438127998</v>
      </c>
      <c r="D597" s="73">
        <v>7.9624919169955781</v>
      </c>
      <c r="E597" s="74">
        <v>43114.424538374515</v>
      </c>
    </row>
    <row r="598" spans="2:5" x14ac:dyDescent="0.3">
      <c r="B598" s="1">
        <v>594</v>
      </c>
      <c r="C598" s="73">
        <v>11.983581569278831</v>
      </c>
      <c r="D598" s="73">
        <v>8.6863391939064911</v>
      </c>
      <c r="E598" s="74">
        <v>102116.60284929062</v>
      </c>
    </row>
    <row r="599" spans="2:5" x14ac:dyDescent="0.3">
      <c r="B599" s="1">
        <v>595</v>
      </c>
      <c r="C599" s="73">
        <v>5.8992300926658903</v>
      </c>
      <c r="D599" s="73">
        <v>7.5707600618557365</v>
      </c>
      <c r="E599" s="74">
        <v>879.27484314075673</v>
      </c>
    </row>
    <row r="600" spans="2:5" x14ac:dyDescent="0.3">
      <c r="B600" s="1">
        <v>596</v>
      </c>
      <c r="C600" s="73">
        <v>9.40001146004216</v>
      </c>
      <c r="D600" s="73">
        <v>8.3971693328798178</v>
      </c>
      <c r="E600" s="74">
        <v>14162.668053677178</v>
      </c>
    </row>
    <row r="601" spans="2:5" x14ac:dyDescent="0.3">
      <c r="B601" s="1">
        <v>597</v>
      </c>
      <c r="C601" s="73">
        <v>21.515561272702932</v>
      </c>
      <c r="D601" s="73">
        <v>8.0210730613801022</v>
      </c>
      <c r="E601" s="74">
        <v>47532976.882746786</v>
      </c>
    </row>
    <row r="602" spans="2:5" x14ac:dyDescent="0.3">
      <c r="B602" s="1">
        <v>598</v>
      </c>
      <c r="C602" s="73">
        <v>15.972318508545239</v>
      </c>
      <c r="D602" s="73">
        <v>9.0033545834248745</v>
      </c>
      <c r="E602" s="74">
        <v>2014089.6751547703</v>
      </c>
    </row>
    <row r="603" spans="2:5" x14ac:dyDescent="0.3">
      <c r="B603" s="1">
        <v>599</v>
      </c>
      <c r="C603" s="73">
        <v>11.337783499721048</v>
      </c>
      <c r="D603" s="73">
        <v>6.9774031195356541</v>
      </c>
      <c r="E603" s="74">
        <v>20053.558295230847</v>
      </c>
    </row>
    <row r="604" spans="2:5" x14ac:dyDescent="0.3">
      <c r="B604" s="1">
        <v>600</v>
      </c>
      <c r="C604" s="73">
        <v>16.19274116737386</v>
      </c>
      <c r="D604" s="73">
        <v>8.2364940316326436</v>
      </c>
      <c r="E604" s="74">
        <v>1379080.6270871295</v>
      </c>
    </row>
    <row r="605" spans="2:5" x14ac:dyDescent="0.3">
      <c r="B605" s="1">
        <v>601</v>
      </c>
      <c r="C605" s="73">
        <v>13.089710204964634</v>
      </c>
      <c r="D605" s="73">
        <v>5.82122619294584</v>
      </c>
      <c r="E605" s="74">
        <v>30176.107750332387</v>
      </c>
    </row>
    <row r="606" spans="2:5" x14ac:dyDescent="0.3">
      <c r="B606" s="1">
        <v>602</v>
      </c>
      <c r="C606" s="73">
        <v>13.929712706476115</v>
      </c>
      <c r="D606" s="73">
        <v>8.2647021688112101</v>
      </c>
      <c r="E606" s="74">
        <v>293177.95469392824</v>
      </c>
    </row>
    <row r="607" spans="2:5" x14ac:dyDescent="0.3">
      <c r="B607" s="1">
        <v>603</v>
      </c>
      <c r="C607" s="73">
        <v>9.8328264152477587</v>
      </c>
      <c r="D607" s="73">
        <v>8.9501173029446015</v>
      </c>
      <c r="E607" s="74">
        <v>27856.869319769128</v>
      </c>
    </row>
    <row r="608" spans="2:5" x14ac:dyDescent="0.3">
      <c r="B608" s="1">
        <v>604</v>
      </c>
      <c r="C608" s="73">
        <v>9.7281252619155119</v>
      </c>
      <c r="D608" s="73">
        <v>8.1676421026215049</v>
      </c>
      <c r="E608" s="74">
        <v>15122.646688375749</v>
      </c>
    </row>
    <row r="609" spans="2:5" x14ac:dyDescent="0.3">
      <c r="B609" s="1">
        <v>605</v>
      </c>
      <c r="C609" s="73">
        <v>11.066853638847666</v>
      </c>
      <c r="D609" s="73">
        <v>6.8430688088312728</v>
      </c>
      <c r="E609" s="74">
        <v>15170.571054523942</v>
      </c>
    </row>
    <row r="610" spans="2:5" x14ac:dyDescent="0.3">
      <c r="B610" s="1">
        <v>606</v>
      </c>
      <c r="C610" s="73">
        <v>10.604250271873815</v>
      </c>
      <c r="D610" s="73">
        <v>8.1091952303209389</v>
      </c>
      <c r="E610" s="74">
        <v>26467.729799341578</v>
      </c>
    </row>
    <row r="611" spans="2:5" x14ac:dyDescent="0.3">
      <c r="B611" s="1">
        <v>607</v>
      </c>
      <c r="C611" s="73">
        <v>9.0703604848794726</v>
      </c>
      <c r="D611" s="73">
        <v>8.9054753469052557</v>
      </c>
      <c r="E611" s="74">
        <v>16055.042211970789</v>
      </c>
    </row>
    <row r="612" spans="2:5" x14ac:dyDescent="0.3">
      <c r="B612" s="1">
        <v>608</v>
      </c>
      <c r="C612" s="73">
        <v>9.2809451233861644</v>
      </c>
      <c r="D612" s="73">
        <v>6.6033869582421998</v>
      </c>
      <c r="E612" s="74">
        <v>3817.9606227720678</v>
      </c>
    </row>
    <row r="613" spans="2:5" x14ac:dyDescent="0.3">
      <c r="B613" s="1">
        <v>609</v>
      </c>
      <c r="C613" s="73">
        <v>10.619671081286231</v>
      </c>
      <c r="D613" s="73">
        <v>7.105955220213759</v>
      </c>
      <c r="E613" s="74">
        <v>13383.598239585959</v>
      </c>
    </row>
    <row r="614" spans="2:5" x14ac:dyDescent="0.3">
      <c r="B614" s="1">
        <v>610</v>
      </c>
      <c r="C614" s="73">
        <v>14.523659932527467</v>
      </c>
      <c r="D614" s="73">
        <v>9.1134351901303301</v>
      </c>
      <c r="E614" s="74">
        <v>796608.662311277</v>
      </c>
    </row>
    <row r="615" spans="2:5" x14ac:dyDescent="0.3">
      <c r="B615" s="1">
        <v>611</v>
      </c>
      <c r="C615" s="73">
        <v>12.430993365269185</v>
      </c>
      <c r="D615" s="73">
        <v>8.359374544300513</v>
      </c>
      <c r="E615" s="74">
        <v>110946.07054556516</v>
      </c>
    </row>
    <row r="616" spans="2:5" x14ac:dyDescent="0.3">
      <c r="B616" s="1">
        <v>612</v>
      </c>
      <c r="C616" s="73">
        <v>11.146013537283551</v>
      </c>
      <c r="D616" s="73">
        <v>7.3156006779306004</v>
      </c>
      <c r="E616" s="74">
        <v>22201.68046361404</v>
      </c>
    </row>
    <row r="617" spans="2:5" x14ac:dyDescent="0.3">
      <c r="B617" s="1">
        <v>613</v>
      </c>
      <c r="C617" s="73">
        <v>11.466133511773137</v>
      </c>
      <c r="D617" s="73">
        <v>9.1381068217869057</v>
      </c>
      <c r="E617" s="74">
        <v>97643.928574972335</v>
      </c>
    </row>
    <row r="618" spans="2:5" x14ac:dyDescent="0.3">
      <c r="B618" s="1">
        <v>614</v>
      </c>
      <c r="C618" s="73">
        <v>15.0689784175906</v>
      </c>
      <c r="D618" s="73">
        <v>7.4324715558383421</v>
      </c>
      <c r="E618" s="74">
        <v>362579.26310963201</v>
      </c>
    </row>
    <row r="619" spans="2:5" x14ac:dyDescent="0.3">
      <c r="B619" s="1">
        <v>615</v>
      </c>
      <c r="C619" s="73">
        <v>16.984784738232676</v>
      </c>
      <c r="D619" s="73">
        <v>8.970388150601309</v>
      </c>
      <c r="E619" s="74">
        <v>3971016.2535540317</v>
      </c>
    </row>
    <row r="620" spans="2:5" x14ac:dyDescent="0.3">
      <c r="B620" s="1">
        <v>616</v>
      </c>
      <c r="C620" s="73">
        <v>13.513662286867378</v>
      </c>
      <c r="D620" s="73">
        <v>8.9257931312886747</v>
      </c>
      <c r="E620" s="74">
        <v>347483.09216108429</v>
      </c>
    </row>
    <row r="621" spans="2:5" x14ac:dyDescent="0.3">
      <c r="B621" s="1">
        <v>617</v>
      </c>
      <c r="C621" s="73">
        <v>8.4908965777208216</v>
      </c>
      <c r="D621" s="73">
        <v>8.3360061458412424</v>
      </c>
      <c r="E621" s="74">
        <v>7350.1487711858945</v>
      </c>
    </row>
    <row r="622" spans="2:5" x14ac:dyDescent="0.3">
      <c r="B622" s="1">
        <v>618</v>
      </c>
      <c r="C622" s="73">
        <v>10.063789175600421</v>
      </c>
      <c r="D622" s="73">
        <v>8.9178694793886706</v>
      </c>
      <c r="E622" s="74">
        <v>31918.166825385069</v>
      </c>
    </row>
    <row r="623" spans="2:5" x14ac:dyDescent="0.3">
      <c r="B623" s="1">
        <v>619</v>
      </c>
      <c r="C623" s="73">
        <v>11.045516972041428</v>
      </c>
      <c r="D623" s="73">
        <v>9.053601748123711</v>
      </c>
      <c r="E623" s="74">
        <v>68892.270780132225</v>
      </c>
    </row>
    <row r="624" spans="2:5" x14ac:dyDescent="0.3">
      <c r="B624" s="1">
        <v>620</v>
      </c>
      <c r="C624" s="73">
        <v>11.131787760370372</v>
      </c>
      <c r="D624" s="73">
        <v>10.036859795583318</v>
      </c>
      <c r="E624" s="74">
        <v>144380.07932019501</v>
      </c>
    </row>
    <row r="625" spans="2:5" x14ac:dyDescent="0.3">
      <c r="B625" s="1">
        <v>621</v>
      </c>
      <c r="C625" s="73">
        <v>9.8657814359238571</v>
      </c>
      <c r="D625" s="73">
        <v>7.5098350595867416</v>
      </c>
      <c r="E625" s="74">
        <v>10561.319416027332</v>
      </c>
    </row>
    <row r="626" spans="2:5" x14ac:dyDescent="0.3">
      <c r="B626" s="1">
        <v>622</v>
      </c>
      <c r="C626" s="73">
        <v>13.475794798347989</v>
      </c>
      <c r="D626" s="73">
        <v>7.4363113755130836</v>
      </c>
      <c r="E626" s="74">
        <v>120611.42286521135</v>
      </c>
    </row>
    <row r="627" spans="2:5" x14ac:dyDescent="0.3">
      <c r="B627" s="1">
        <v>623</v>
      </c>
      <c r="C627" s="73">
        <v>18.106686804318596</v>
      </c>
      <c r="D627" s="73">
        <v>6.922713403319575</v>
      </c>
      <c r="E627" s="74">
        <v>2090307.2565899265</v>
      </c>
    </row>
    <row r="628" spans="2:5" x14ac:dyDescent="0.3">
      <c r="B628" s="1">
        <v>624</v>
      </c>
      <c r="C628" s="73">
        <v>10.25210174728268</v>
      </c>
      <c r="D628" s="73">
        <v>7.62103753246907</v>
      </c>
      <c r="E628" s="74">
        <v>14843.72397737175</v>
      </c>
    </row>
    <row r="629" spans="2:5" x14ac:dyDescent="0.3">
      <c r="B629" s="1">
        <v>625</v>
      </c>
      <c r="C629" s="73">
        <v>15.445335198140221</v>
      </c>
      <c r="D629" s="73">
        <v>8.166999666125486</v>
      </c>
      <c r="E629" s="74">
        <v>782948.22323285614</v>
      </c>
    </row>
    <row r="630" spans="2:5" x14ac:dyDescent="0.3">
      <c r="B630" s="1">
        <v>626</v>
      </c>
      <c r="C630" s="73">
        <v>11.366854866359521</v>
      </c>
      <c r="D630" s="73">
        <v>7.2670043549047509</v>
      </c>
      <c r="E630" s="74">
        <v>24992.451739074939</v>
      </c>
    </row>
    <row r="631" spans="2:5" x14ac:dyDescent="0.3">
      <c r="B631" s="1">
        <v>627</v>
      </c>
      <c r="C631" s="73">
        <v>8.3470621352972945</v>
      </c>
      <c r="D631" s="73">
        <v>8.1269667571198205</v>
      </c>
      <c r="E631" s="74">
        <v>5789.8937534860434</v>
      </c>
    </row>
    <row r="632" spans="2:5" x14ac:dyDescent="0.3">
      <c r="B632" s="1">
        <v>628</v>
      </c>
      <c r="C632" s="73">
        <v>12.447126734022257</v>
      </c>
      <c r="D632" s="73">
        <v>8.1774893084909248</v>
      </c>
      <c r="E632" s="74">
        <v>98914.032112562723</v>
      </c>
    </row>
    <row r="633" spans="2:5" x14ac:dyDescent="0.3">
      <c r="B633" s="1">
        <v>629</v>
      </c>
      <c r="C633" s="73">
        <v>7.9474280587594182</v>
      </c>
      <c r="D633" s="73">
        <v>9.7498927844465815</v>
      </c>
      <c r="E633" s="74">
        <v>13423.707805875003</v>
      </c>
    </row>
    <row r="634" spans="2:5" x14ac:dyDescent="0.3">
      <c r="B634" s="1">
        <v>630</v>
      </c>
      <c r="C634" s="73">
        <v>11.890803159737819</v>
      </c>
      <c r="D634" s="73">
        <v>8.2690205176117946</v>
      </c>
      <c r="E634" s="74">
        <v>71745.471329849606</v>
      </c>
    </row>
    <row r="635" spans="2:5" x14ac:dyDescent="0.3">
      <c r="B635" s="1">
        <v>631</v>
      </c>
      <c r="C635" s="73">
        <v>9.539394663923602</v>
      </c>
      <c r="D635" s="73">
        <v>8.1186781339586211</v>
      </c>
      <c r="E635" s="74">
        <v>12856.963406707577</v>
      </c>
    </row>
    <row r="636" spans="2:5" x14ac:dyDescent="0.3">
      <c r="B636" s="1">
        <v>632</v>
      </c>
      <c r="C636" s="73">
        <v>11.696142927154916</v>
      </c>
      <c r="D636" s="73">
        <v>6.7539717859224906</v>
      </c>
      <c r="E636" s="74">
        <v>21992.464784813543</v>
      </c>
    </row>
    <row r="637" spans="2:5" x14ac:dyDescent="0.3">
      <c r="B637" s="1">
        <v>633</v>
      </c>
      <c r="C637" s="73">
        <v>17.104685131033079</v>
      </c>
      <c r="D637" s="73">
        <v>6.7955121335113757</v>
      </c>
      <c r="E637" s="74">
        <v>955692.79106822901</v>
      </c>
    </row>
    <row r="638" spans="2:5" x14ac:dyDescent="0.3">
      <c r="B638" s="1">
        <v>634</v>
      </c>
      <c r="C638" s="73">
        <v>12.545718067500804</v>
      </c>
      <c r="D638" s="73">
        <v>8.0492958751677079</v>
      </c>
      <c r="E638" s="74">
        <v>96897.888366218656</v>
      </c>
    </row>
    <row r="639" spans="2:5" x14ac:dyDescent="0.3">
      <c r="B639" s="1">
        <v>635</v>
      </c>
      <c r="C639" s="73">
        <v>13.698808152835623</v>
      </c>
      <c r="D639" s="73">
        <v>7.5479855859699327</v>
      </c>
      <c r="E639" s="74">
        <v>152065.60278275868</v>
      </c>
    </row>
    <row r="640" spans="2:5" x14ac:dyDescent="0.3">
      <c r="B640" s="1">
        <v>636</v>
      </c>
      <c r="C640" s="73">
        <v>9.0619278529558009</v>
      </c>
      <c r="D640" s="73">
        <v>6.8403394293013786</v>
      </c>
      <c r="E640" s="74">
        <v>3876.8632020222653</v>
      </c>
    </row>
    <row r="641" spans="2:5" x14ac:dyDescent="0.3">
      <c r="B641" s="1">
        <v>637</v>
      </c>
      <c r="C641" s="73">
        <v>12.214919766108704</v>
      </c>
      <c r="D641" s="73">
        <v>7.7996030481856922</v>
      </c>
      <c r="E641" s="74">
        <v>64852.386125192097</v>
      </c>
    </row>
    <row r="642" spans="2:5" x14ac:dyDescent="0.3">
      <c r="B642" s="1">
        <v>638</v>
      </c>
      <c r="C642" s="73">
        <v>10.188525426986962</v>
      </c>
      <c r="D642" s="73">
        <v>10.586488365119527</v>
      </c>
      <c r="E642" s="74">
        <v>110151.43836114185</v>
      </c>
    </row>
    <row r="643" spans="2:5" x14ac:dyDescent="0.3">
      <c r="B643" s="1">
        <v>639</v>
      </c>
      <c r="C643" s="73">
        <v>12.425886575350958</v>
      </c>
      <c r="D643" s="73">
        <v>6.9784578890825975</v>
      </c>
      <c r="E643" s="74">
        <v>42498.456702012612</v>
      </c>
    </row>
    <row r="644" spans="2:5" x14ac:dyDescent="0.3">
      <c r="B644" s="1">
        <v>640</v>
      </c>
      <c r="C644" s="73">
        <v>11.804158258722969</v>
      </c>
      <c r="D644" s="73">
        <v>6.9946227218089181</v>
      </c>
      <c r="E644" s="74">
        <v>27981.914889709566</v>
      </c>
    </row>
    <row r="645" spans="2:5" x14ac:dyDescent="0.3">
      <c r="B645" s="1">
        <v>641</v>
      </c>
      <c r="C645" s="73">
        <v>12.53234729756924</v>
      </c>
      <c r="D645" s="73">
        <v>8.7516249238755979</v>
      </c>
      <c r="E645" s="74">
        <v>156146.84879323901</v>
      </c>
    </row>
    <row r="646" spans="2:5" x14ac:dyDescent="0.3">
      <c r="B646" s="1">
        <v>642</v>
      </c>
      <c r="C646" s="73">
        <v>17.785429203211919</v>
      </c>
      <c r="D646" s="73">
        <v>7.4737257695447967</v>
      </c>
      <c r="E646" s="74">
        <v>2451179.8673626781</v>
      </c>
    </row>
    <row r="647" spans="2:5" x14ac:dyDescent="0.3">
      <c r="B647" s="1">
        <v>643</v>
      </c>
      <c r="C647" s="73">
        <v>17.728888660929762</v>
      </c>
      <c r="D647" s="73">
        <v>6.0605210790450652</v>
      </c>
      <c r="E647" s="74">
        <v>885025.21460834274</v>
      </c>
    </row>
    <row r="648" spans="2:5" x14ac:dyDescent="0.3">
      <c r="B648" s="1">
        <v>644</v>
      </c>
      <c r="C648" s="73">
        <v>15.197001858457071</v>
      </c>
      <c r="D648" s="73">
        <v>7.8779333753707999</v>
      </c>
      <c r="E648" s="74">
        <v>539508.13085209799</v>
      </c>
    </row>
    <row r="649" spans="2:5" x14ac:dyDescent="0.3">
      <c r="B649" s="1">
        <v>645</v>
      </c>
      <c r="C649" s="73">
        <v>11.725056716772984</v>
      </c>
      <c r="D649" s="73">
        <v>7.8730085858763443</v>
      </c>
      <c r="E649" s="74">
        <v>48648.999301143471</v>
      </c>
    </row>
    <row r="650" spans="2:5" x14ac:dyDescent="0.3">
      <c r="B650" s="1">
        <v>646</v>
      </c>
      <c r="C650" s="73">
        <v>11.551222950538035</v>
      </c>
      <c r="D650" s="73">
        <v>8.3062660445343628</v>
      </c>
      <c r="E650" s="74">
        <v>58231.828138347228</v>
      </c>
    </row>
    <row r="651" spans="2:5" x14ac:dyDescent="0.3">
      <c r="B651" s="1">
        <v>647</v>
      </c>
      <c r="C651" s="73">
        <v>9.7425283232113511</v>
      </c>
      <c r="D651" s="73">
        <v>7.4944490549971379</v>
      </c>
      <c r="E651" s="74">
        <v>9609.2031914334748</v>
      </c>
    </row>
    <row r="652" spans="2:5" x14ac:dyDescent="0.3">
      <c r="B652" s="1">
        <v>648</v>
      </c>
      <c r="C652" s="73">
        <v>10.739075428870525</v>
      </c>
      <c r="D652" s="73">
        <v>8.9242028633917894</v>
      </c>
      <c r="E652" s="74">
        <v>51000.91485744618</v>
      </c>
    </row>
    <row r="653" spans="2:5" x14ac:dyDescent="0.3">
      <c r="B653" s="1">
        <v>649</v>
      </c>
      <c r="C653" s="73">
        <v>11.037705874868992</v>
      </c>
      <c r="D653" s="73">
        <v>9.5687378385362614</v>
      </c>
      <c r="E653" s="74">
        <v>97859.886853939359</v>
      </c>
    </row>
    <row r="654" spans="2:5" x14ac:dyDescent="0.3">
      <c r="B654" s="1">
        <v>650</v>
      </c>
      <c r="C654" s="73">
        <v>14.202938103401637</v>
      </c>
      <c r="D654" s="73">
        <v>9.0428726131130492</v>
      </c>
      <c r="E654" s="74">
        <v>607447.74347075517</v>
      </c>
    </row>
    <row r="655" spans="2:5" x14ac:dyDescent="0.3">
      <c r="B655" s="1">
        <v>651</v>
      </c>
      <c r="C655" s="73">
        <v>15.36447857923077</v>
      </c>
      <c r="D655" s="73">
        <v>7.5060060099989547</v>
      </c>
      <c r="E655" s="74">
        <v>468220.77255506581</v>
      </c>
    </row>
    <row r="656" spans="2:5" x14ac:dyDescent="0.3">
      <c r="B656" s="1">
        <v>652</v>
      </c>
      <c r="C656" s="73">
        <v>13.012848375399377</v>
      </c>
      <c r="D656" s="73">
        <v>8.2323350033639784</v>
      </c>
      <c r="E656" s="74">
        <v>151955.33135879171</v>
      </c>
    </row>
    <row r="657" spans="2:5" x14ac:dyDescent="0.3">
      <c r="B657" s="1">
        <v>653</v>
      </c>
      <c r="C657" s="73">
        <v>16.176203785090451</v>
      </c>
      <c r="D657" s="73">
        <v>8.3128507394982982</v>
      </c>
      <c r="E657" s="74">
        <v>1437461.6407663634</v>
      </c>
    </row>
    <row r="658" spans="2:5" x14ac:dyDescent="0.3">
      <c r="B658" s="1">
        <v>654</v>
      </c>
      <c r="C658" s="73">
        <v>8.5910237712505477</v>
      </c>
      <c r="D658" s="73">
        <v>8.5906146499622142</v>
      </c>
      <c r="E658" s="74">
        <v>9355.720711931468</v>
      </c>
    </row>
    <row r="659" spans="2:5" x14ac:dyDescent="0.3">
      <c r="B659" s="1">
        <v>655</v>
      </c>
      <c r="C659" s="73">
        <v>14.768380670349353</v>
      </c>
      <c r="D659" s="73">
        <v>7.8407238389502041</v>
      </c>
      <c r="E659" s="74">
        <v>390688.23320030747</v>
      </c>
    </row>
    <row r="660" spans="2:5" x14ac:dyDescent="0.3">
      <c r="B660" s="1">
        <v>656</v>
      </c>
      <c r="C660" s="73">
        <v>13.275303674427231</v>
      </c>
      <c r="D660" s="73">
        <v>7.5556273632724169</v>
      </c>
      <c r="E660" s="74">
        <v>114030.89176070652</v>
      </c>
    </row>
    <row r="661" spans="2:5" x14ac:dyDescent="0.3">
      <c r="B661" s="1">
        <v>657</v>
      </c>
      <c r="C661" s="73">
        <v>12.103004357464616</v>
      </c>
      <c r="D661" s="73">
        <v>8.1520842937085991</v>
      </c>
      <c r="E661" s="74">
        <v>76614.537574164526</v>
      </c>
    </row>
    <row r="662" spans="2:5" x14ac:dyDescent="0.3">
      <c r="B662" s="1">
        <v>658</v>
      </c>
      <c r="C662" s="73">
        <v>9.8006608272646076</v>
      </c>
      <c r="D662" s="73">
        <v>8.0690411154351107</v>
      </c>
      <c r="E662" s="74">
        <v>14846.813738907053</v>
      </c>
    </row>
    <row r="663" spans="2:5" x14ac:dyDescent="0.3">
      <c r="B663" s="1">
        <v>659</v>
      </c>
      <c r="C663" s="73">
        <v>13.301761629808507</v>
      </c>
      <c r="D663" s="73">
        <v>6.9374571183401583</v>
      </c>
      <c r="E663" s="74">
        <v>75687.049729053775</v>
      </c>
    </row>
    <row r="664" spans="2:5" x14ac:dyDescent="0.3">
      <c r="B664" s="1">
        <v>660</v>
      </c>
      <c r="C664" s="73">
        <v>11.272843664895623</v>
      </c>
      <c r="D664" s="73">
        <v>7.7701059175117244</v>
      </c>
      <c r="E664" s="74">
        <v>33169.418516008474</v>
      </c>
    </row>
    <row r="665" spans="2:5" x14ac:dyDescent="0.3">
      <c r="B665" s="1">
        <v>661</v>
      </c>
      <c r="C665" s="73">
        <v>8.865737355115165</v>
      </c>
      <c r="D665" s="73">
        <v>9.0176160883408407</v>
      </c>
      <c r="E665" s="74">
        <v>15092.987561229189</v>
      </c>
    </row>
    <row r="666" spans="2:5" x14ac:dyDescent="0.3">
      <c r="B666" s="1">
        <v>662</v>
      </c>
      <c r="C666" s="73">
        <v>14.291410207808836</v>
      </c>
      <c r="D666" s="73">
        <v>9.1441824186138998</v>
      </c>
      <c r="E666" s="74">
        <v>692816.137283755</v>
      </c>
    </row>
    <row r="667" spans="2:5" x14ac:dyDescent="0.3">
      <c r="B667" s="1">
        <v>663</v>
      </c>
      <c r="C667" s="73">
        <v>13.893608667082033</v>
      </c>
      <c r="D667" s="73">
        <v>7.9109905858721792</v>
      </c>
      <c r="E667" s="74">
        <v>223786.89465916986</v>
      </c>
    </row>
    <row r="668" spans="2:5" x14ac:dyDescent="0.3">
      <c r="B668" s="1">
        <v>664</v>
      </c>
      <c r="C668" s="73">
        <v>7.4647827101001649</v>
      </c>
      <c r="D668" s="73">
        <v>8.8954940123802348</v>
      </c>
      <c r="E668" s="74">
        <v>5454.1922704444087</v>
      </c>
    </row>
    <row r="669" spans="2:5" x14ac:dyDescent="0.3">
      <c r="B669" s="1">
        <v>665</v>
      </c>
      <c r="C669" s="73">
        <v>12.198359522230163</v>
      </c>
      <c r="D669" s="73">
        <v>6.5915662897063259</v>
      </c>
      <c r="E669" s="74">
        <v>27789.306635484656</v>
      </c>
    </row>
    <row r="670" spans="2:5" x14ac:dyDescent="0.3">
      <c r="B670" s="1">
        <v>666</v>
      </c>
      <c r="C670" s="73">
        <v>17.366468467630444</v>
      </c>
      <c r="D670" s="73">
        <v>7.7736331989492395</v>
      </c>
      <c r="E670" s="74">
        <v>2257063.4463188299</v>
      </c>
    </row>
    <row r="671" spans="2:5" x14ac:dyDescent="0.3">
      <c r="B671" s="1">
        <v>667</v>
      </c>
      <c r="C671" s="73">
        <v>12.95698092860756</v>
      </c>
      <c r="D671" s="73">
        <v>10.135997672688326</v>
      </c>
      <c r="E671" s="74">
        <v>546612.16545545461</v>
      </c>
    </row>
    <row r="672" spans="2:5" x14ac:dyDescent="0.3">
      <c r="B672" s="1">
        <v>668</v>
      </c>
      <c r="C672" s="73">
        <v>10.747356015544902</v>
      </c>
      <c r="D672" s="73">
        <v>9.6500095248245028</v>
      </c>
      <c r="E672" s="74">
        <v>84728.288403235012</v>
      </c>
    </row>
    <row r="673" spans="2:5" x14ac:dyDescent="0.3">
      <c r="B673" s="1">
        <v>669</v>
      </c>
      <c r="C673" s="73">
        <v>12.284767241236768</v>
      </c>
      <c r="D673" s="73">
        <v>7.2536170143609944</v>
      </c>
      <c r="E673" s="74">
        <v>46639.235237669032</v>
      </c>
    </row>
    <row r="674" spans="2:5" x14ac:dyDescent="0.3">
      <c r="B674" s="1">
        <v>670</v>
      </c>
      <c r="C674" s="73">
        <v>17.569563532451237</v>
      </c>
      <c r="D674" s="73">
        <v>8.3479971120644869</v>
      </c>
      <c r="E674" s="74">
        <v>3868761.4914101711</v>
      </c>
    </row>
    <row r="675" spans="2:5" x14ac:dyDescent="0.3">
      <c r="B675" s="1">
        <v>671</v>
      </c>
      <c r="C675" s="73">
        <v>13.520066484951675</v>
      </c>
      <c r="D675" s="73">
        <v>7.6171799549019141</v>
      </c>
      <c r="E675" s="74">
        <v>140965.18468764206</v>
      </c>
    </row>
    <row r="676" spans="2:5" x14ac:dyDescent="0.3">
      <c r="B676" s="1">
        <v>672</v>
      </c>
      <c r="C676" s="73">
        <v>7.7895460700263914</v>
      </c>
      <c r="D676" s="73">
        <v>7.3808925952058306</v>
      </c>
      <c r="E676" s="74">
        <v>2423.6905302213831</v>
      </c>
    </row>
    <row r="677" spans="2:5" x14ac:dyDescent="0.3">
      <c r="B677" s="1">
        <v>673</v>
      </c>
      <c r="C677" s="73">
        <v>13.931815859149586</v>
      </c>
      <c r="D677" s="73">
        <v>8.2513250100774602</v>
      </c>
      <c r="E677" s="74">
        <v>290896.41824329749</v>
      </c>
    </row>
    <row r="678" spans="2:5" x14ac:dyDescent="0.3">
      <c r="B678" s="1">
        <v>674</v>
      </c>
      <c r="C678" s="73">
        <v>11.566539062939153</v>
      </c>
      <c r="D678" s="73">
        <v>8.8921690102645563</v>
      </c>
      <c r="E678" s="74">
        <v>88274.950436308965</v>
      </c>
    </row>
    <row r="679" spans="2:5" x14ac:dyDescent="0.3">
      <c r="B679" s="1">
        <v>675</v>
      </c>
      <c r="C679" s="73">
        <v>10.122882055500389</v>
      </c>
      <c r="D679" s="73">
        <v>7.7745652923469137</v>
      </c>
      <c r="E679" s="74">
        <v>15104.947709866052</v>
      </c>
    </row>
    <row r="680" spans="2:5" x14ac:dyDescent="0.3">
      <c r="B680" s="1">
        <v>676</v>
      </c>
      <c r="C680" s="73">
        <v>8.8097747889476121</v>
      </c>
      <c r="D680" s="73">
        <v>5.941721004943485</v>
      </c>
      <c r="E680" s="74">
        <v>1779.9963801435613</v>
      </c>
    </row>
    <row r="681" spans="2:5" x14ac:dyDescent="0.3">
      <c r="B681" s="1">
        <v>677</v>
      </c>
      <c r="C681" s="73">
        <v>16.604790944957585</v>
      </c>
      <c r="D681" s="73">
        <v>8.1957818907439872</v>
      </c>
      <c r="E681" s="74">
        <v>1783836.1884533472</v>
      </c>
    </row>
    <row r="682" spans="2:5" x14ac:dyDescent="0.3">
      <c r="B682" s="1">
        <v>678</v>
      </c>
      <c r="C682" s="73">
        <v>10.10479711309187</v>
      </c>
      <c r="D682" s="73">
        <v>6.9590582364924858</v>
      </c>
      <c r="E682" s="74">
        <v>8507.751469298857</v>
      </c>
    </row>
    <row r="683" spans="2:5" x14ac:dyDescent="0.3">
      <c r="B683" s="1">
        <v>679</v>
      </c>
      <c r="C683" s="73">
        <v>19.081208347136425</v>
      </c>
      <c r="D683" s="73">
        <v>7.3412438705938259</v>
      </c>
      <c r="E683" s="74">
        <v>5489644.1925584497</v>
      </c>
    </row>
    <row r="684" spans="2:5" x14ac:dyDescent="0.3">
      <c r="B684" s="1">
        <v>680</v>
      </c>
      <c r="C684" s="73">
        <v>11.290926999763455</v>
      </c>
      <c r="D684" s="73">
        <v>7.3320653707496</v>
      </c>
      <c r="E684" s="74">
        <v>24810.55939478178</v>
      </c>
    </row>
    <row r="685" spans="2:5" x14ac:dyDescent="0.3">
      <c r="B685" s="1">
        <v>681</v>
      </c>
      <c r="C685" s="73">
        <v>9.7638072699144089</v>
      </c>
      <c r="D685" s="73">
        <v>9.0232078794577841</v>
      </c>
      <c r="E685" s="74">
        <v>27944.497728024548</v>
      </c>
    </row>
    <row r="686" spans="2:5" x14ac:dyDescent="0.3">
      <c r="B686" s="1">
        <v>682</v>
      </c>
      <c r="C686" s="73">
        <v>15.109595036507992</v>
      </c>
      <c r="D686" s="73">
        <v>8.6023316332214268</v>
      </c>
      <c r="E686" s="74">
        <v>838934.64575732208</v>
      </c>
    </row>
    <row r="687" spans="2:5" x14ac:dyDescent="0.3">
      <c r="B687" s="1">
        <v>683</v>
      </c>
      <c r="C687" s="73">
        <v>9.3639397518864413</v>
      </c>
      <c r="D687" s="73">
        <v>9.3597922598218357</v>
      </c>
      <c r="E687" s="74">
        <v>26808.863590906782</v>
      </c>
    </row>
    <row r="688" spans="2:5" x14ac:dyDescent="0.3">
      <c r="B688" s="1">
        <v>684</v>
      </c>
      <c r="C688" s="73">
        <v>18.286825420012633</v>
      </c>
      <c r="D688" s="73">
        <v>7.3501406375820171</v>
      </c>
      <c r="E688" s="74">
        <v>3184924.3810732225</v>
      </c>
    </row>
    <row r="689" spans="2:5" x14ac:dyDescent="0.3">
      <c r="B689" s="1">
        <v>685</v>
      </c>
      <c r="C689" s="73">
        <v>11.399625622515373</v>
      </c>
      <c r="D689" s="73">
        <v>7.3814587787117008</v>
      </c>
      <c r="E689" s="74">
        <v>27667.681603839232</v>
      </c>
    </row>
    <row r="690" spans="2:5" x14ac:dyDescent="0.3">
      <c r="B690" s="1">
        <v>686</v>
      </c>
      <c r="C690" s="73">
        <v>13.638638037502075</v>
      </c>
      <c r="D690" s="73">
        <v>8.1542293015836496</v>
      </c>
      <c r="E690" s="74">
        <v>221998.40502390638</v>
      </c>
    </row>
    <row r="691" spans="2:5" x14ac:dyDescent="0.3">
      <c r="B691" s="1">
        <v>687</v>
      </c>
      <c r="C691" s="73">
        <v>17.417895329469445</v>
      </c>
      <c r="D691" s="73">
        <v>8.2144749967940971</v>
      </c>
      <c r="E691" s="74">
        <v>3174867.097265604</v>
      </c>
    </row>
    <row r="692" spans="2:5" x14ac:dyDescent="0.3">
      <c r="B692" s="1">
        <v>688</v>
      </c>
      <c r="C692" s="73">
        <v>10.801540731856923</v>
      </c>
      <c r="D692" s="73">
        <v>8.3087188303920581</v>
      </c>
      <c r="E692" s="74">
        <v>34793.372306813239</v>
      </c>
    </row>
    <row r="693" spans="2:5" x14ac:dyDescent="0.3">
      <c r="B693" s="1">
        <v>689</v>
      </c>
      <c r="C693" s="73">
        <v>12.127178350004074</v>
      </c>
      <c r="D693" s="73">
        <v>8.5437227699650329</v>
      </c>
      <c r="E693" s="74">
        <v>102169.32638376897</v>
      </c>
    </row>
    <row r="694" spans="2:5" x14ac:dyDescent="0.3">
      <c r="B694" s="1">
        <v>690</v>
      </c>
      <c r="C694" s="73">
        <v>11.874719451524015</v>
      </c>
      <c r="D694" s="73">
        <v>8.2367101694351295</v>
      </c>
      <c r="E694" s="74">
        <v>69383.69340487961</v>
      </c>
    </row>
    <row r="695" spans="2:5" x14ac:dyDescent="0.3">
      <c r="B695" s="1">
        <v>691</v>
      </c>
      <c r="C695" s="73">
        <v>12.542650296113836</v>
      </c>
      <c r="D695" s="73">
        <v>7.9702974437701135</v>
      </c>
      <c r="E695" s="74">
        <v>91545.182104628417</v>
      </c>
    </row>
    <row r="696" spans="2:5" x14ac:dyDescent="0.3">
      <c r="B696" s="1">
        <v>692</v>
      </c>
      <c r="C696" s="73">
        <v>13.314973366405265</v>
      </c>
      <c r="D696" s="73">
        <v>9.6894815194358213</v>
      </c>
      <c r="E696" s="74">
        <v>514024.29353490949</v>
      </c>
    </row>
    <row r="697" spans="2:5" x14ac:dyDescent="0.3">
      <c r="B697" s="1">
        <v>693</v>
      </c>
      <c r="C697" s="73">
        <v>11.414972679195131</v>
      </c>
      <c r="D697" s="73">
        <v>8.597291166059982</v>
      </c>
      <c r="E697" s="74">
        <v>64829.477042753337</v>
      </c>
    </row>
    <row r="698" spans="2:5" x14ac:dyDescent="0.3">
      <c r="B698" s="1">
        <v>694</v>
      </c>
      <c r="C698" s="73">
        <v>13.279356037199708</v>
      </c>
      <c r="D698" s="73">
        <v>5.2611108229810304</v>
      </c>
      <c r="E698" s="74">
        <v>23344.286608684346</v>
      </c>
    </row>
    <row r="699" spans="2:5" x14ac:dyDescent="0.3">
      <c r="B699" s="1">
        <v>695</v>
      </c>
      <c r="C699" s="73">
        <v>10.575881051784156</v>
      </c>
      <c r="D699" s="73">
        <v>7.4754242105030553</v>
      </c>
      <c r="E699" s="74">
        <v>16758.876518218269</v>
      </c>
    </row>
    <row r="700" spans="2:5" x14ac:dyDescent="0.3">
      <c r="B700" s="1">
        <v>696</v>
      </c>
      <c r="C700" s="73">
        <v>14.217370087522921</v>
      </c>
      <c r="D700" s="73">
        <v>8.4940416455884442</v>
      </c>
      <c r="E700" s="74">
        <v>419447.3419808037</v>
      </c>
    </row>
    <row r="701" spans="2:5" x14ac:dyDescent="0.3">
      <c r="B701" s="1">
        <v>697</v>
      </c>
      <c r="C701" s="73">
        <v>10.168125058897507</v>
      </c>
      <c r="D701" s="73">
        <v>7.1098923703905168</v>
      </c>
      <c r="E701" s="74">
        <v>9855.1182767126666</v>
      </c>
    </row>
    <row r="702" spans="2:5" x14ac:dyDescent="0.3">
      <c r="B702" s="1">
        <v>698</v>
      </c>
      <c r="C702" s="73">
        <v>6.7328951156858032</v>
      </c>
      <c r="D702" s="73">
        <v>9.7601790563133335</v>
      </c>
      <c r="E702" s="74">
        <v>6083.4324836696787</v>
      </c>
    </row>
    <row r="703" spans="2:5" x14ac:dyDescent="0.3">
      <c r="B703" s="1">
        <v>699</v>
      </c>
      <c r="C703" s="73">
        <v>5.9447161560286164</v>
      </c>
      <c r="D703" s="73">
        <v>7.5195221138633777</v>
      </c>
      <c r="E703" s="74">
        <v>872.67998319695903</v>
      </c>
    </row>
    <row r="704" spans="2:5" x14ac:dyDescent="0.3">
      <c r="B704" s="1">
        <v>700</v>
      </c>
      <c r="C704" s="73">
        <v>13.558459732318489</v>
      </c>
      <c r="D704" s="73">
        <v>7.9491664559125681</v>
      </c>
      <c r="E704" s="74">
        <v>182196.43938454153</v>
      </c>
    </row>
    <row r="705" spans="2:5" x14ac:dyDescent="0.3">
      <c r="B705" s="1">
        <v>701</v>
      </c>
      <c r="C705" s="73">
        <v>10.700737204808679</v>
      </c>
      <c r="D705" s="73">
        <v>7.9415778831764658</v>
      </c>
      <c r="E705" s="74">
        <v>25190.329050785123</v>
      </c>
    </row>
    <row r="706" spans="2:5" x14ac:dyDescent="0.3">
      <c r="B706" s="1">
        <v>702</v>
      </c>
      <c r="C706" s="73">
        <v>12.23745483831388</v>
      </c>
      <c r="D706" s="73">
        <v>8.5990830418377868</v>
      </c>
      <c r="E706" s="74">
        <v>114571.93695271037</v>
      </c>
    </row>
    <row r="707" spans="2:5" x14ac:dyDescent="0.3">
      <c r="B707" s="1">
        <v>703</v>
      </c>
      <c r="C707" s="73">
        <v>11.589693180880287</v>
      </c>
      <c r="D707" s="73">
        <v>8.5340104500781102</v>
      </c>
      <c r="E707" s="74">
        <v>70005.754000247704</v>
      </c>
    </row>
    <row r="708" spans="2:5" x14ac:dyDescent="0.3">
      <c r="B708" s="1">
        <v>704</v>
      </c>
      <c r="C708" s="73">
        <v>16.252850054952919</v>
      </c>
      <c r="D708" s="73">
        <v>7.6067237208125178</v>
      </c>
      <c r="E708" s="74">
        <v>929214.57452545909</v>
      </c>
    </row>
    <row r="709" spans="2:5" x14ac:dyDescent="0.3">
      <c r="B709" s="1">
        <v>705</v>
      </c>
      <c r="C709" s="73">
        <v>10.885302534307547</v>
      </c>
      <c r="D709" s="73">
        <v>7.8874802829163064</v>
      </c>
      <c r="E709" s="74">
        <v>27549.307709354529</v>
      </c>
    </row>
    <row r="710" spans="2:5" x14ac:dyDescent="0.3">
      <c r="B710" s="1">
        <v>706</v>
      </c>
      <c r="C710" s="73">
        <v>12.068546454343119</v>
      </c>
      <c r="D710" s="73">
        <v>7.5039091386563177</v>
      </c>
      <c r="E710" s="74">
        <v>47767.411858634252</v>
      </c>
    </row>
    <row r="711" spans="2:5" x14ac:dyDescent="0.3">
      <c r="B711" s="1">
        <v>707</v>
      </c>
      <c r="C711" s="73">
        <v>11.891684944254557</v>
      </c>
      <c r="D711" s="73">
        <v>8.5834399251716338</v>
      </c>
      <c r="E711" s="74">
        <v>89243.996652663758</v>
      </c>
    </row>
    <row r="712" spans="2:5" x14ac:dyDescent="0.3">
      <c r="B712" s="1">
        <v>708</v>
      </c>
      <c r="C712" s="73">
        <v>17.765762081104025</v>
      </c>
      <c r="D712" s="73">
        <v>8.0833203034106251</v>
      </c>
      <c r="E712" s="74">
        <v>3689404.5341796293</v>
      </c>
    </row>
    <row r="713" spans="2:5" x14ac:dyDescent="0.3">
      <c r="B713" s="1">
        <v>709</v>
      </c>
      <c r="C713" s="73">
        <v>13.043998700445053</v>
      </c>
      <c r="D713" s="73">
        <v>8.2988598294098441</v>
      </c>
      <c r="E713" s="74">
        <v>162589.02950206061</v>
      </c>
    </row>
    <row r="714" spans="2:5" x14ac:dyDescent="0.3">
      <c r="B714" s="1">
        <v>710</v>
      </c>
      <c r="C714" s="73">
        <v>8.1829225873887719</v>
      </c>
      <c r="D714" s="73">
        <v>8.2475742160981866</v>
      </c>
      <c r="E714" s="74">
        <v>5636.4778948431676</v>
      </c>
    </row>
    <row r="715" spans="2:5" x14ac:dyDescent="0.3">
      <c r="B715" s="1">
        <v>711</v>
      </c>
      <c r="C715" s="73">
        <v>10.876713097123414</v>
      </c>
      <c r="D715" s="73">
        <v>7.578552645445999</v>
      </c>
      <c r="E715" s="74">
        <v>22123.880942642354</v>
      </c>
    </row>
    <row r="716" spans="2:5" x14ac:dyDescent="0.3">
      <c r="B716" s="1">
        <v>712</v>
      </c>
      <c r="C716" s="73">
        <v>5.5008476984976511</v>
      </c>
      <c r="D716" s="73">
        <v>8.9260844512688031</v>
      </c>
      <c r="E716" s="74">
        <v>1667.8632587917768</v>
      </c>
    </row>
    <row r="717" spans="2:5" x14ac:dyDescent="0.3">
      <c r="B717" s="1">
        <v>713</v>
      </c>
      <c r="C717" s="73">
        <v>8.6548704642393357</v>
      </c>
      <c r="D717" s="73">
        <v>8.2683930037292743</v>
      </c>
      <c r="E717" s="74">
        <v>7833.3711365567187</v>
      </c>
    </row>
    <row r="718" spans="2:5" x14ac:dyDescent="0.3">
      <c r="B718" s="1">
        <v>714</v>
      </c>
      <c r="C718" s="73">
        <v>10.828403897372084</v>
      </c>
      <c r="D718" s="73">
        <v>6.2763769610685163</v>
      </c>
      <c r="E718" s="74">
        <v>8713.1254734711601</v>
      </c>
    </row>
    <row r="719" spans="2:5" x14ac:dyDescent="0.3">
      <c r="B719" s="1">
        <v>715</v>
      </c>
      <c r="C719" s="73">
        <v>10.869242835873933</v>
      </c>
      <c r="D719" s="73">
        <v>8.2529385627364267</v>
      </c>
      <c r="E719" s="74">
        <v>35074.359517680947</v>
      </c>
    </row>
    <row r="720" spans="2:5" x14ac:dyDescent="0.3">
      <c r="B720" s="1">
        <v>716</v>
      </c>
      <c r="C720" s="73">
        <v>13.828171760933579</v>
      </c>
      <c r="D720" s="73">
        <v>7.1807356442521559</v>
      </c>
      <c r="E720" s="74">
        <v>128952.14742297366</v>
      </c>
    </row>
    <row r="721" spans="2:5" x14ac:dyDescent="0.3">
      <c r="B721" s="1">
        <v>717</v>
      </c>
      <c r="C721" s="73">
        <v>16.592527949484889</v>
      </c>
      <c r="D721" s="73">
        <v>6.3798325022073197</v>
      </c>
      <c r="E721" s="74">
        <v>502399.53812726529</v>
      </c>
    </row>
    <row r="722" spans="2:5" x14ac:dyDescent="0.3">
      <c r="B722" s="1">
        <v>718</v>
      </c>
      <c r="C722" s="73">
        <v>11.137645971313283</v>
      </c>
      <c r="D722" s="73">
        <v>7.5889789916928123</v>
      </c>
      <c r="E722" s="74">
        <v>26664.323878590963</v>
      </c>
    </row>
    <row r="723" spans="2:5" x14ac:dyDescent="0.3">
      <c r="B723" s="1">
        <v>719</v>
      </c>
      <c r="C723" s="73">
        <v>5.9398823069748339</v>
      </c>
      <c r="D723" s="73">
        <v>8.3229268110021941</v>
      </c>
      <c r="E723" s="74">
        <v>1453.122473836057</v>
      </c>
    </row>
    <row r="724" spans="2:5" x14ac:dyDescent="0.3">
      <c r="B724" s="1">
        <v>720</v>
      </c>
      <c r="C724" s="73">
        <v>12.842281841415504</v>
      </c>
      <c r="D724" s="73">
        <v>8.1741834506008644</v>
      </c>
      <c r="E724" s="74">
        <v>129707.69972195245</v>
      </c>
    </row>
    <row r="725" spans="2:5" x14ac:dyDescent="0.3">
      <c r="B725" s="1">
        <v>721</v>
      </c>
      <c r="C725" s="73">
        <v>14.338600819193362</v>
      </c>
      <c r="D725" s="73">
        <v>7.6021565544844325</v>
      </c>
      <c r="E725" s="74">
        <v>245889.68354484887</v>
      </c>
    </row>
    <row r="726" spans="2:5" x14ac:dyDescent="0.3">
      <c r="B726" s="1">
        <v>722</v>
      </c>
      <c r="C726" s="73">
        <v>13.248368517299433</v>
      </c>
      <c r="D726" s="73">
        <v>7.3913938151534415</v>
      </c>
      <c r="E726" s="74">
        <v>99890.264663257738</v>
      </c>
    </row>
    <row r="727" spans="2:5" x14ac:dyDescent="0.3">
      <c r="B727" s="1">
        <v>723</v>
      </c>
      <c r="C727" s="73">
        <v>16.847288310678259</v>
      </c>
      <c r="D727" s="73">
        <v>8.8912838899718203</v>
      </c>
      <c r="E727" s="74">
        <v>3417455.5479301177</v>
      </c>
    </row>
    <row r="728" spans="2:5" x14ac:dyDescent="0.3">
      <c r="B728" s="1">
        <v>724</v>
      </c>
      <c r="C728" s="73">
        <v>6.2125803509617636</v>
      </c>
      <c r="D728" s="73">
        <v>7.5241959828290419</v>
      </c>
      <c r="E728" s="74">
        <v>1016.4565408058559</v>
      </c>
    </row>
    <row r="729" spans="2:5" x14ac:dyDescent="0.3">
      <c r="B729" s="1">
        <v>725</v>
      </c>
      <c r="C729" s="73">
        <v>13.558340406590615</v>
      </c>
      <c r="D729" s="73">
        <v>9.3355161308045407</v>
      </c>
      <c r="E729" s="74">
        <v>476064.86989066406</v>
      </c>
    </row>
    <row r="730" spans="2:5" x14ac:dyDescent="0.3">
      <c r="B730" s="1">
        <v>726</v>
      </c>
      <c r="C730" s="73">
        <v>14.959681023552495</v>
      </c>
      <c r="D730" s="73">
        <v>7.4068841031635113</v>
      </c>
      <c r="E730" s="74">
        <v>330230.28907041799</v>
      </c>
    </row>
    <row r="731" spans="2:5" x14ac:dyDescent="0.3">
      <c r="B731" s="1">
        <v>727</v>
      </c>
      <c r="C731" s="73">
        <v>10.791647968303446</v>
      </c>
      <c r="D731" s="73">
        <v>7.396051120937555</v>
      </c>
      <c r="E731" s="74">
        <v>18397.087921974737</v>
      </c>
    </row>
    <row r="732" spans="2:5" x14ac:dyDescent="0.3">
      <c r="B732" s="1">
        <v>728</v>
      </c>
      <c r="C732" s="73">
        <v>8.6194999654380293</v>
      </c>
      <c r="D732" s="73">
        <v>7.3688216661604242</v>
      </c>
      <c r="E732" s="74">
        <v>4139.7965626035148</v>
      </c>
    </row>
    <row r="733" spans="2:5" x14ac:dyDescent="0.3">
      <c r="B733" s="1">
        <v>729</v>
      </c>
      <c r="C733" s="73">
        <v>9.2690246415747559</v>
      </c>
      <c r="D733" s="73">
        <v>8.1920013086628316</v>
      </c>
      <c r="E733" s="74">
        <v>11252.376294875226</v>
      </c>
    </row>
    <row r="734" spans="2:5" x14ac:dyDescent="0.3">
      <c r="B734" s="1">
        <v>730</v>
      </c>
      <c r="C734" s="73">
        <v>5.1005862070014008</v>
      </c>
      <c r="D734" s="73">
        <v>7.9737527880694659</v>
      </c>
      <c r="E734" s="74">
        <v>746.3090622202028</v>
      </c>
    </row>
    <row r="735" spans="2:5" x14ac:dyDescent="0.3">
      <c r="B735" s="1">
        <v>731</v>
      </c>
      <c r="C735" s="73">
        <v>10.538548047850602</v>
      </c>
      <c r="D735" s="73">
        <v>8.7150968422075525</v>
      </c>
      <c r="E735" s="74">
        <v>38447.860258940149</v>
      </c>
    </row>
    <row r="736" spans="2:5" x14ac:dyDescent="0.3">
      <c r="B736" s="1">
        <v>732</v>
      </c>
      <c r="C736" s="73">
        <v>13.056785056789725</v>
      </c>
      <c r="D736" s="73">
        <v>8.920674363161023</v>
      </c>
      <c r="E736" s="74">
        <v>252354.13780850382</v>
      </c>
    </row>
    <row r="737" spans="2:5" x14ac:dyDescent="0.3">
      <c r="B737" s="1">
        <v>733</v>
      </c>
      <c r="C737" s="73">
        <v>13.282492402411041</v>
      </c>
      <c r="D737" s="73">
        <v>8.1613756886848758</v>
      </c>
      <c r="E737" s="74">
        <v>174348.79793274147</v>
      </c>
    </row>
    <row r="738" spans="2:5" x14ac:dyDescent="0.3">
      <c r="B738" s="1">
        <v>734</v>
      </c>
      <c r="C738" s="73">
        <v>14.306176084630698</v>
      </c>
      <c r="D738" s="73">
        <v>7.3720357532308958</v>
      </c>
      <c r="E738" s="74">
        <v>204992.13486363174</v>
      </c>
    </row>
    <row r="739" spans="2:5" x14ac:dyDescent="0.3">
      <c r="B739" s="1">
        <v>735</v>
      </c>
      <c r="C739" s="73">
        <v>16.863646421913643</v>
      </c>
      <c r="D739" s="73">
        <v>7.7366173691529303</v>
      </c>
      <c r="E739" s="74">
        <v>1552577.2980574975</v>
      </c>
    </row>
    <row r="740" spans="2:5" x14ac:dyDescent="0.3">
      <c r="B740" s="1">
        <v>736</v>
      </c>
      <c r="C740" s="73">
        <v>7.9958654901133972</v>
      </c>
      <c r="D740" s="73">
        <v>8.1672904204496497</v>
      </c>
      <c r="E740" s="74">
        <v>4716.7541891421588</v>
      </c>
    </row>
    <row r="741" spans="2:5" x14ac:dyDescent="0.3">
      <c r="B741" s="1">
        <v>737</v>
      </c>
      <c r="C741" s="73">
        <v>9.9517623951852254</v>
      </c>
      <c r="D741" s="73">
        <v>9.3337797517786179</v>
      </c>
      <c r="E741" s="74">
        <v>39385.423311013445</v>
      </c>
    </row>
    <row r="742" spans="2:5" x14ac:dyDescent="0.3">
      <c r="B742" s="1">
        <v>738</v>
      </c>
      <c r="C742" s="73">
        <v>15.057061774315356</v>
      </c>
      <c r="D742" s="73">
        <v>8.5039438755738033</v>
      </c>
      <c r="E742" s="74">
        <v>755624.78523053497</v>
      </c>
    </row>
    <row r="743" spans="2:5" x14ac:dyDescent="0.3">
      <c r="B743" s="1">
        <v>739</v>
      </c>
      <c r="C743" s="73">
        <v>9.2292337564836764</v>
      </c>
      <c r="D743" s="73">
        <v>8.5032134735501241</v>
      </c>
      <c r="E743" s="74">
        <v>13564.160481844661</v>
      </c>
    </row>
    <row r="744" spans="2:5" x14ac:dyDescent="0.3">
      <c r="B744" s="1">
        <v>740</v>
      </c>
      <c r="C744" s="73">
        <v>9.6365203756828954</v>
      </c>
      <c r="D744" s="73">
        <v>6.6130955360715742</v>
      </c>
      <c r="E744" s="74">
        <v>4882.2007124026395</v>
      </c>
    </row>
    <row r="745" spans="2:5" x14ac:dyDescent="0.3">
      <c r="B745" s="1">
        <v>741</v>
      </c>
      <c r="C745" s="73">
        <v>8.6848186044231319</v>
      </c>
      <c r="D745" s="73">
        <v>8.5561009677100319</v>
      </c>
      <c r="E745" s="74">
        <v>9732.3927395529408</v>
      </c>
    </row>
    <row r="746" spans="2:5" x14ac:dyDescent="0.3">
      <c r="B746" s="1">
        <v>742</v>
      </c>
      <c r="C746" s="73">
        <v>11.097082403551916</v>
      </c>
      <c r="D746" s="73">
        <v>7.8878770100382596</v>
      </c>
      <c r="E746" s="74">
        <v>31880.467860772438</v>
      </c>
    </row>
    <row r="747" spans="2:5" x14ac:dyDescent="0.3">
      <c r="B747" s="1">
        <v>743</v>
      </c>
      <c r="C747" s="73">
        <v>15.921984721773992</v>
      </c>
      <c r="D747" s="73">
        <v>8.2314374773405277</v>
      </c>
      <c r="E747" s="74">
        <v>1139141.5877632401</v>
      </c>
    </row>
    <row r="748" spans="2:5" x14ac:dyDescent="0.3">
      <c r="B748" s="1">
        <v>744</v>
      </c>
      <c r="C748" s="73">
        <v>14.57214273242592</v>
      </c>
      <c r="D748" s="73">
        <v>6.5080036693175902</v>
      </c>
      <c r="E748" s="74">
        <v>135433.39532683179</v>
      </c>
    </row>
    <row r="749" spans="2:5" x14ac:dyDescent="0.3">
      <c r="B749" s="1">
        <v>745</v>
      </c>
      <c r="C749" s="73">
        <v>12.098640408052507</v>
      </c>
      <c r="D749" s="73">
        <v>6.2139284313975427</v>
      </c>
      <c r="E749" s="74">
        <v>19978.3880448905</v>
      </c>
    </row>
    <row r="750" spans="2:5" x14ac:dyDescent="0.3">
      <c r="B750" s="1">
        <v>746</v>
      </c>
      <c r="C750" s="73">
        <v>9.1558821454161077</v>
      </c>
      <c r="D750" s="73">
        <v>9.4080047666092703</v>
      </c>
      <c r="E750" s="74">
        <v>24045.245621542581</v>
      </c>
    </row>
    <row r="751" spans="2:5" x14ac:dyDescent="0.3">
      <c r="B751" s="1">
        <v>747</v>
      </c>
      <c r="C751" s="73">
        <v>19.800183658928894</v>
      </c>
      <c r="D751" s="73">
        <v>8.1476150904360765</v>
      </c>
      <c r="E751" s="74">
        <v>15802008.14249328</v>
      </c>
    </row>
    <row r="752" spans="2:5" x14ac:dyDescent="0.3">
      <c r="B752" s="1">
        <v>748</v>
      </c>
      <c r="C752" s="73">
        <v>7.0850157104796843</v>
      </c>
      <c r="D752" s="73">
        <v>8.0219248620124564</v>
      </c>
      <c r="E752" s="74">
        <v>2378.0905606076813</v>
      </c>
    </row>
    <row r="753" spans="2:5" x14ac:dyDescent="0.3">
      <c r="B753" s="1">
        <v>749</v>
      </c>
      <c r="C753" s="73">
        <v>10.056619595028911</v>
      </c>
      <c r="D753" s="73">
        <v>8.1569454102337176</v>
      </c>
      <c r="E753" s="74">
        <v>18789.622850326774</v>
      </c>
    </row>
    <row r="754" spans="2:5" x14ac:dyDescent="0.3">
      <c r="B754" s="1">
        <v>750</v>
      </c>
      <c r="C754" s="73">
        <v>9.0941233213421704</v>
      </c>
      <c r="D754" s="73">
        <v>9.2467443601411379</v>
      </c>
      <c r="E754" s="74">
        <v>20632.696747189788</v>
      </c>
    </row>
    <row r="755" spans="2:5" x14ac:dyDescent="0.3">
      <c r="B755" s="1">
        <v>751</v>
      </c>
      <c r="C755" s="73">
        <v>11.576929493747214</v>
      </c>
      <c r="D755" s="73">
        <v>7.1099156586932768</v>
      </c>
      <c r="E755" s="74">
        <v>25911.051791006263</v>
      </c>
    </row>
    <row r="756" spans="2:5" x14ac:dyDescent="0.3">
      <c r="B756" s="1">
        <v>752</v>
      </c>
      <c r="C756" s="73">
        <v>7.4545394918503716</v>
      </c>
      <c r="D756" s="73">
        <v>7.5546583935524865</v>
      </c>
      <c r="E756" s="74">
        <v>2198.301452301022</v>
      </c>
    </row>
    <row r="757" spans="2:5" x14ac:dyDescent="0.3">
      <c r="B757" s="1">
        <v>753</v>
      </c>
      <c r="C757" s="73">
        <v>15.218926204902264</v>
      </c>
      <c r="D757" s="73">
        <v>7.9976504467268663</v>
      </c>
      <c r="E757" s="74">
        <v>595152.2301052832</v>
      </c>
    </row>
    <row r="758" spans="2:5" x14ac:dyDescent="0.3">
      <c r="B758" s="1">
        <v>754</v>
      </c>
      <c r="C758" s="73">
        <v>12.550884276169089</v>
      </c>
      <c r="D758" s="73">
        <v>9.056921415698552</v>
      </c>
      <c r="E758" s="74">
        <v>195405.38046727542</v>
      </c>
    </row>
    <row r="759" spans="2:5" x14ac:dyDescent="0.3">
      <c r="B759" s="1">
        <v>755</v>
      </c>
      <c r="C759" s="73">
        <v>12.066045267279636</v>
      </c>
      <c r="D759" s="73">
        <v>8.9443824857784193</v>
      </c>
      <c r="E759" s="74">
        <v>129254.43198253973</v>
      </c>
    </row>
    <row r="760" spans="2:5" x14ac:dyDescent="0.3">
      <c r="B760" s="1">
        <v>756</v>
      </c>
      <c r="C760" s="73">
        <v>12.665164173575057</v>
      </c>
      <c r="D760" s="73">
        <v>8.3321937760462674</v>
      </c>
      <c r="E760" s="74">
        <v>128020.06773260229</v>
      </c>
    </row>
    <row r="761" spans="2:5" x14ac:dyDescent="0.3">
      <c r="B761" s="1">
        <v>757</v>
      </c>
      <c r="C761" s="73">
        <v>8.9948893806916761</v>
      </c>
      <c r="D761" s="73">
        <v>10.011999580136255</v>
      </c>
      <c r="E761" s="74">
        <v>32655.606075108088</v>
      </c>
    </row>
    <row r="762" spans="2:5" x14ac:dyDescent="0.3">
      <c r="B762" s="1">
        <v>758</v>
      </c>
      <c r="C762" s="73">
        <v>11.278640804696568</v>
      </c>
      <c r="D762" s="73">
        <v>7.3187188737918696</v>
      </c>
      <c r="E762" s="74">
        <v>24375.707636286403</v>
      </c>
    </row>
    <row r="763" spans="2:5" x14ac:dyDescent="0.3">
      <c r="B763" s="1">
        <v>759</v>
      </c>
      <c r="C763" s="73">
        <v>4.3781530531988313</v>
      </c>
      <c r="D763" s="73">
        <v>9.7792767651700903</v>
      </c>
      <c r="E763" s="74">
        <v>1572.4946050034939</v>
      </c>
    </row>
    <row r="764" spans="2:5" x14ac:dyDescent="0.3">
      <c r="B764" s="1">
        <v>760</v>
      </c>
      <c r="C764" s="73">
        <v>8.0455237018662658</v>
      </c>
      <c r="D764" s="73">
        <v>7.1023408149763458</v>
      </c>
      <c r="E764" s="74">
        <v>2370.2815740871488</v>
      </c>
    </row>
    <row r="765" spans="2:5" x14ac:dyDescent="0.3">
      <c r="B765" s="1">
        <v>761</v>
      </c>
      <c r="C765" s="73">
        <v>12.645255400338693</v>
      </c>
      <c r="D765" s="73">
        <v>8.6734215803247761</v>
      </c>
      <c r="E765" s="74">
        <v>159931.83797692147</v>
      </c>
    </row>
    <row r="766" spans="2:5" x14ac:dyDescent="0.3">
      <c r="B766" s="1">
        <v>762</v>
      </c>
      <c r="C766" s="73">
        <v>11.263803229951147</v>
      </c>
      <c r="D766" s="73">
        <v>8.7607625213292319</v>
      </c>
      <c r="E766" s="74">
        <v>65401.62055514456</v>
      </c>
    </row>
    <row r="767" spans="2:5" x14ac:dyDescent="0.3">
      <c r="B767" s="1">
        <v>763</v>
      </c>
      <c r="C767" s="73">
        <v>10.742434918249062</v>
      </c>
      <c r="D767" s="73">
        <v>7.7120110522508405</v>
      </c>
      <c r="E767" s="74">
        <v>22121.835057313547</v>
      </c>
    </row>
    <row r="768" spans="2:5" x14ac:dyDescent="0.3">
      <c r="B768" s="1">
        <v>764</v>
      </c>
      <c r="C768" s="73">
        <v>14.793252965557146</v>
      </c>
      <c r="D768" s="73">
        <v>7.2858138749346981</v>
      </c>
      <c r="E768" s="74">
        <v>270587.99956776079</v>
      </c>
    </row>
    <row r="769" spans="2:5" x14ac:dyDescent="0.3">
      <c r="B769" s="1">
        <v>765</v>
      </c>
      <c r="C769" s="73">
        <v>9.8256029258035085</v>
      </c>
      <c r="D769" s="73">
        <v>8.1713685895967121</v>
      </c>
      <c r="E769" s="74">
        <v>16204.660457292724</v>
      </c>
    </row>
    <row r="770" spans="2:5" x14ac:dyDescent="0.3">
      <c r="B770" s="1">
        <v>766</v>
      </c>
      <c r="C770" s="73">
        <v>16.436466083165975</v>
      </c>
      <c r="D770" s="73">
        <v>8.4364423364474117</v>
      </c>
      <c r="E770" s="74">
        <v>1875568.7855112138</v>
      </c>
    </row>
    <row r="771" spans="2:5" x14ac:dyDescent="0.3">
      <c r="B771" s="1">
        <v>767</v>
      </c>
      <c r="C771" s="73">
        <v>14.311669767682595</v>
      </c>
      <c r="D771" s="73">
        <v>7.1353244135174654</v>
      </c>
      <c r="E771" s="74">
        <v>174645.73404945043</v>
      </c>
    </row>
    <row r="772" spans="2:5" x14ac:dyDescent="0.3">
      <c r="B772" s="1">
        <v>768</v>
      </c>
      <c r="C772" s="73">
        <v>14.020766301216412</v>
      </c>
      <c r="D772" s="73">
        <v>7.7618570459272966</v>
      </c>
      <c r="E772" s="74">
        <v>220394.54705278907</v>
      </c>
    </row>
    <row r="773" spans="2:5" x14ac:dyDescent="0.3">
      <c r="B773" s="1">
        <v>769</v>
      </c>
      <c r="C773" s="73">
        <v>13.411783470428535</v>
      </c>
      <c r="D773" s="73">
        <v>7.6731797469020746</v>
      </c>
      <c r="E773" s="74">
        <v>135959.21175493611</v>
      </c>
    </row>
    <row r="774" spans="2:5" x14ac:dyDescent="0.3">
      <c r="B774" s="1">
        <v>770</v>
      </c>
      <c r="C774" s="73">
        <v>13.387852021053034</v>
      </c>
      <c r="D774" s="73">
        <v>8.0024256619550176</v>
      </c>
      <c r="E774" s="74">
        <v>167985.08362379269</v>
      </c>
    </row>
    <row r="775" spans="2:5" x14ac:dyDescent="0.3">
      <c r="B775" s="1">
        <v>771</v>
      </c>
      <c r="C775" s="73">
        <v>15.128926724472235</v>
      </c>
      <c r="D775" s="73">
        <v>6.609308739676953</v>
      </c>
      <c r="E775" s="74">
        <v>213647.63764887812</v>
      </c>
    </row>
    <row r="776" spans="2:5" x14ac:dyDescent="0.3">
      <c r="B776" s="1">
        <v>772</v>
      </c>
      <c r="C776" s="73">
        <v>15.780831336413211</v>
      </c>
      <c r="D776" s="73">
        <v>8.4080138239399851</v>
      </c>
      <c r="E776" s="74">
        <v>1167469.5535326384</v>
      </c>
    </row>
    <row r="777" spans="2:5" x14ac:dyDescent="0.3">
      <c r="B777" s="1">
        <v>773</v>
      </c>
      <c r="C777" s="73">
        <v>13.472810859277393</v>
      </c>
      <c r="D777" s="73">
        <v>7.8543533635282428</v>
      </c>
      <c r="E777" s="74">
        <v>160791.23920158876</v>
      </c>
    </row>
    <row r="778" spans="2:5" x14ac:dyDescent="0.3">
      <c r="B778" s="1">
        <v>774</v>
      </c>
      <c r="C778" s="73">
        <v>11.87060443451514</v>
      </c>
      <c r="D778" s="73">
        <v>6.8488233666406355</v>
      </c>
      <c r="E778" s="74">
        <v>26483.80164359586</v>
      </c>
    </row>
    <row r="779" spans="2:5" x14ac:dyDescent="0.3">
      <c r="B779" s="1">
        <v>775</v>
      </c>
      <c r="C779" s="73">
        <v>9.7601951126068549</v>
      </c>
      <c r="D779" s="73">
        <v>5.7431766915577178</v>
      </c>
      <c r="E779" s="74">
        <v>2924.0434107397509</v>
      </c>
    </row>
    <row r="780" spans="2:5" x14ac:dyDescent="0.3">
      <c r="B780" s="1">
        <v>776</v>
      </c>
      <c r="C780" s="73">
        <v>12.560915547943157</v>
      </c>
      <c r="D780" s="73">
        <v>6.7314159925971406</v>
      </c>
      <c r="E780" s="74">
        <v>39320.631166397332</v>
      </c>
    </row>
    <row r="781" spans="2:5" x14ac:dyDescent="0.3">
      <c r="B781" s="1">
        <v>777</v>
      </c>
      <c r="C781" s="73">
        <v>11.412757462571275</v>
      </c>
      <c r="D781" s="73">
        <v>5.9604798612712386</v>
      </c>
      <c r="E781" s="74">
        <v>10459.243834916735</v>
      </c>
    </row>
    <row r="782" spans="2:5" x14ac:dyDescent="0.3">
      <c r="B782" s="1">
        <v>778</v>
      </c>
      <c r="C782" s="73">
        <v>15.984200172270681</v>
      </c>
      <c r="D782" s="73">
        <v>7.4728915710965991</v>
      </c>
      <c r="E782" s="74">
        <v>703038.58362001437</v>
      </c>
    </row>
    <row r="783" spans="2:5" x14ac:dyDescent="0.3">
      <c r="B783" s="1">
        <v>779</v>
      </c>
      <c r="C783" s="73">
        <v>11.490935758839022</v>
      </c>
      <c r="D783" s="73">
        <v>7.3374908078994192</v>
      </c>
      <c r="E783" s="74">
        <v>28581.835627468259</v>
      </c>
    </row>
    <row r="784" spans="2:5" x14ac:dyDescent="0.3">
      <c r="B784" s="1">
        <v>780</v>
      </c>
      <c r="C784" s="73">
        <v>11.431580874640595</v>
      </c>
      <c r="D784" s="73">
        <v>8.0102485496715659</v>
      </c>
      <c r="E784" s="74">
        <v>43689.569162604588</v>
      </c>
    </row>
    <row r="785" spans="2:5" x14ac:dyDescent="0.3">
      <c r="B785" s="1">
        <v>781</v>
      </c>
      <c r="C785" s="73">
        <v>8.435733647337198</v>
      </c>
      <c r="D785" s="73">
        <v>7.0623840595320404</v>
      </c>
      <c r="E785" s="74">
        <v>2976.6825508291304</v>
      </c>
    </row>
    <row r="786" spans="2:5" x14ac:dyDescent="0.3">
      <c r="B786" s="1">
        <v>782</v>
      </c>
      <c r="C786" s="73">
        <v>14.248391154508649</v>
      </c>
      <c r="D786" s="73">
        <v>8.265426951207214</v>
      </c>
      <c r="E786" s="74">
        <v>365770.40338874725</v>
      </c>
    </row>
    <row r="787" spans="2:5" x14ac:dyDescent="0.3">
      <c r="B787" s="1">
        <v>783</v>
      </c>
      <c r="C787" s="73">
        <v>13.307228905712368</v>
      </c>
      <c r="D787" s="73">
        <v>6.8384829934733586</v>
      </c>
      <c r="E787" s="74">
        <v>70940.447222620889</v>
      </c>
    </row>
    <row r="788" spans="2:5" x14ac:dyDescent="0.3">
      <c r="B788" s="1">
        <v>784</v>
      </c>
      <c r="C788" s="73">
        <v>15.11433986044139</v>
      </c>
      <c r="D788" s="73">
        <v>8.3350841213027973</v>
      </c>
      <c r="E788" s="74">
        <v>699387.97750920104</v>
      </c>
    </row>
    <row r="789" spans="2:5" x14ac:dyDescent="0.3">
      <c r="B789" s="1">
        <v>785</v>
      </c>
      <c r="C789" s="73">
        <v>12.029456298595917</v>
      </c>
      <c r="D789" s="73">
        <v>7.7693103595109001</v>
      </c>
      <c r="E789" s="74">
        <v>55870.004966892273</v>
      </c>
    </row>
    <row r="790" spans="2:5" x14ac:dyDescent="0.3">
      <c r="B790" s="1">
        <v>786</v>
      </c>
      <c r="C790" s="73">
        <v>11.131774735402839</v>
      </c>
      <c r="D790" s="73">
        <v>7.5305498161108737</v>
      </c>
      <c r="E790" s="74">
        <v>25505.794688453778</v>
      </c>
    </row>
    <row r="791" spans="2:5" x14ac:dyDescent="0.3">
      <c r="B791" s="1">
        <v>787</v>
      </c>
      <c r="C791" s="73">
        <v>17.744947947110361</v>
      </c>
      <c r="D791" s="73">
        <v>7.232428489758993</v>
      </c>
      <c r="E791" s="74">
        <v>2016297.6597425793</v>
      </c>
    </row>
    <row r="792" spans="2:5" x14ac:dyDescent="0.3">
      <c r="B792" s="1">
        <v>788</v>
      </c>
      <c r="C792" s="73">
        <v>8.6843227011889805</v>
      </c>
      <c r="D792" s="73">
        <v>9.5380401462949962</v>
      </c>
      <c r="E792" s="74">
        <v>19080.877925913457</v>
      </c>
    </row>
    <row r="793" spans="2:5" x14ac:dyDescent="0.3">
      <c r="B793" s="1">
        <v>789</v>
      </c>
      <c r="C793" s="73">
        <v>9.9244306656730021</v>
      </c>
      <c r="D793" s="73">
        <v>8.7589272576313419</v>
      </c>
      <c r="E793" s="74">
        <v>25996.263052910566</v>
      </c>
    </row>
    <row r="794" spans="2:5" x14ac:dyDescent="0.3">
      <c r="B794" s="1">
        <v>790</v>
      </c>
      <c r="C794" s="73">
        <v>16.62085177085109</v>
      </c>
      <c r="D794" s="73">
        <v>8.175887638337354</v>
      </c>
      <c r="E794" s="74">
        <v>1779101.3032230069</v>
      </c>
    </row>
    <row r="795" spans="2:5" x14ac:dyDescent="0.3">
      <c r="B795" s="1">
        <v>791</v>
      </c>
      <c r="C795" s="73">
        <v>10.968204656652665</v>
      </c>
      <c r="D795" s="73">
        <v>8.033352343333199</v>
      </c>
      <c r="E795" s="74">
        <v>32259.801799253048</v>
      </c>
    </row>
    <row r="796" spans="2:5" x14ac:dyDescent="0.3">
      <c r="B796" s="1">
        <v>792</v>
      </c>
      <c r="C796" s="73">
        <v>11.434354153904188</v>
      </c>
      <c r="D796" s="73">
        <v>6.2324216965668313</v>
      </c>
      <c r="E796" s="74">
        <v>12808.695184278993</v>
      </c>
    </row>
    <row r="797" spans="2:5" x14ac:dyDescent="0.3">
      <c r="B797" s="1">
        <v>793</v>
      </c>
      <c r="C797" s="73">
        <v>14.151483684306026</v>
      </c>
      <c r="D797" s="73">
        <v>6.836066298324738</v>
      </c>
      <c r="E797" s="74">
        <v>127038.77258592768</v>
      </c>
    </row>
    <row r="798" spans="2:5" x14ac:dyDescent="0.3">
      <c r="B798" s="1">
        <v>794</v>
      </c>
      <c r="C798" s="73">
        <v>9.8411926958636915</v>
      </c>
      <c r="D798" s="73">
        <v>9.5349289376168844</v>
      </c>
      <c r="E798" s="74">
        <v>41945.213110077944</v>
      </c>
    </row>
    <row r="799" spans="2:5" x14ac:dyDescent="0.3">
      <c r="B799" s="1">
        <v>795</v>
      </c>
      <c r="C799" s="73">
        <v>14.275683544963679</v>
      </c>
      <c r="D799" s="73">
        <v>7.6524704551489755</v>
      </c>
      <c r="E799" s="74">
        <v>243756.49125648246</v>
      </c>
    </row>
    <row r="800" spans="2:5" x14ac:dyDescent="0.3">
      <c r="B800" s="1">
        <v>796</v>
      </c>
      <c r="C800" s="73">
        <v>11.750131372851914</v>
      </c>
      <c r="D800" s="73">
        <v>7.0618921835199657</v>
      </c>
      <c r="E800" s="74">
        <v>28242.66917233108</v>
      </c>
    </row>
    <row r="801" spans="2:5" x14ac:dyDescent="0.3">
      <c r="B801" s="1">
        <v>797</v>
      </c>
      <c r="C801" s="73">
        <v>13.198496867935454</v>
      </c>
      <c r="D801" s="73">
        <v>8.3347781987087828</v>
      </c>
      <c r="E801" s="74">
        <v>185497.51077416167</v>
      </c>
    </row>
    <row r="802" spans="2:5" x14ac:dyDescent="0.3">
      <c r="B802" s="1">
        <v>798</v>
      </c>
      <c r="C802" s="73">
        <v>16.645995652692122</v>
      </c>
      <c r="D802" s="73">
        <v>8.777617331028635</v>
      </c>
      <c r="E802" s="74">
        <v>2747250.8764074394</v>
      </c>
    </row>
    <row r="803" spans="2:5" x14ac:dyDescent="0.3">
      <c r="B803" s="1">
        <v>799</v>
      </c>
      <c r="C803" s="73">
        <v>12.388167007014031</v>
      </c>
      <c r="D803" s="73">
        <v>8.7781446932037053</v>
      </c>
      <c r="E803" s="74">
        <v>143944.45369024621</v>
      </c>
    </row>
    <row r="804" spans="2:5" x14ac:dyDescent="0.3">
      <c r="B804" s="1">
        <v>800</v>
      </c>
      <c r="C804" s="73">
        <v>13.52028021431213</v>
      </c>
      <c r="D804" s="73">
        <v>8.6559659407740952</v>
      </c>
      <c r="E804" s="74">
        <v>289554.57034833124</v>
      </c>
    </row>
    <row r="805" spans="2:5" x14ac:dyDescent="0.3">
      <c r="B805" s="1">
        <v>801</v>
      </c>
      <c r="C805" s="73">
        <v>9.3169207824214553</v>
      </c>
      <c r="D805" s="73">
        <v>9.4803502257784071</v>
      </c>
      <c r="E805" s="74">
        <v>28209.981136357543</v>
      </c>
    </row>
    <row r="806" spans="2:5" x14ac:dyDescent="0.3">
      <c r="B806" s="1">
        <v>802</v>
      </c>
      <c r="C806" s="73">
        <v>12.958299847990414</v>
      </c>
      <c r="D806" s="73">
        <v>7.7197949423227952</v>
      </c>
      <c r="E806" s="74">
        <v>102599.98058545803</v>
      </c>
    </row>
    <row r="807" spans="2:5" x14ac:dyDescent="0.3">
      <c r="B807" s="1">
        <v>803</v>
      </c>
      <c r="C807" s="73">
        <v>11.407110171660337</v>
      </c>
      <c r="D807" s="73">
        <v>6.0626991525364264</v>
      </c>
      <c r="E807" s="74">
        <v>11180.719788596849</v>
      </c>
    </row>
    <row r="808" spans="2:5" x14ac:dyDescent="0.3">
      <c r="B808" s="1">
        <v>804</v>
      </c>
      <c r="C808" s="73">
        <v>14.550075573161392</v>
      </c>
      <c r="D808" s="73">
        <v>7.1936299582816359</v>
      </c>
      <c r="E808" s="74">
        <v>214492.55701513088</v>
      </c>
    </row>
    <row r="809" spans="2:5" x14ac:dyDescent="0.3">
      <c r="B809" s="1">
        <v>805</v>
      </c>
      <c r="C809" s="73">
        <v>11.331226469345031</v>
      </c>
      <c r="D809" s="73">
        <v>8.5217751962112178</v>
      </c>
      <c r="E809" s="74">
        <v>58074.742516673141</v>
      </c>
    </row>
    <row r="810" spans="2:5" x14ac:dyDescent="0.3">
      <c r="B810" s="1">
        <v>806</v>
      </c>
      <c r="C810" s="73">
        <v>18.427556270858169</v>
      </c>
      <c r="D810" s="73">
        <v>7.3666066676900517</v>
      </c>
      <c r="E810" s="74">
        <v>3551549.2221971876</v>
      </c>
    </row>
    <row r="811" spans="2:5" x14ac:dyDescent="0.3">
      <c r="B811" s="1">
        <v>807</v>
      </c>
      <c r="C811" s="73">
        <v>13.500444071053021</v>
      </c>
      <c r="D811" s="73">
        <v>8.3372140823965015</v>
      </c>
      <c r="E811" s="74">
        <v>229009.57322784592</v>
      </c>
    </row>
    <row r="812" spans="2:5" x14ac:dyDescent="0.3">
      <c r="B812" s="1">
        <v>808</v>
      </c>
      <c r="C812" s="73">
        <v>10.910703742149565</v>
      </c>
      <c r="D812" s="73">
        <v>8.0654105410038675</v>
      </c>
      <c r="E812" s="74">
        <v>31702.754311449156</v>
      </c>
    </row>
    <row r="813" spans="2:5" x14ac:dyDescent="0.3">
      <c r="B813" s="1">
        <v>809</v>
      </c>
      <c r="C813" s="73">
        <v>11.308174125604882</v>
      </c>
      <c r="D813" s="73">
        <v>7.5773812147673603</v>
      </c>
      <c r="E813" s="74">
        <v>29746.83701064179</v>
      </c>
    </row>
    <row r="814" spans="2:5" x14ac:dyDescent="0.3">
      <c r="B814" s="1">
        <v>810</v>
      </c>
      <c r="C814" s="73">
        <v>16.703830615341431</v>
      </c>
      <c r="D814" s="73">
        <v>8.014954643065705</v>
      </c>
      <c r="E814" s="74">
        <v>1685518.3702726136</v>
      </c>
    </row>
    <row r="815" spans="2:5" x14ac:dyDescent="0.3">
      <c r="B815" s="1">
        <v>811</v>
      </c>
      <c r="C815" s="73">
        <v>13.210124056050377</v>
      </c>
      <c r="D815" s="73">
        <v>6.882459012106251</v>
      </c>
      <c r="E815" s="74">
        <v>68383.018782398765</v>
      </c>
    </row>
    <row r="816" spans="2:5" x14ac:dyDescent="0.3">
      <c r="B816" s="1">
        <v>812</v>
      </c>
      <c r="C816" s="73">
        <v>16.062306135666425</v>
      </c>
      <c r="D816" s="73">
        <v>8.9787698716154125</v>
      </c>
      <c r="E816" s="74">
        <v>2107478.5846129311</v>
      </c>
    </row>
    <row r="817" spans="2:5" x14ac:dyDescent="0.3">
      <c r="B817" s="1">
        <v>813</v>
      </c>
      <c r="C817" s="73">
        <v>10.607987831840253</v>
      </c>
      <c r="D817" s="73">
        <v>10.301909211682203</v>
      </c>
      <c r="E817" s="74">
        <v>120815.44081084014</v>
      </c>
    </row>
    <row r="818" spans="2:5" x14ac:dyDescent="0.3">
      <c r="B818" s="1">
        <v>814</v>
      </c>
      <c r="C818" s="73">
        <v>11.504733869655906</v>
      </c>
      <c r="D818" s="73">
        <v>7.5091761706017301</v>
      </c>
      <c r="E818" s="74">
        <v>32492.146782047199</v>
      </c>
    </row>
    <row r="819" spans="2:5" x14ac:dyDescent="0.3">
      <c r="B819" s="1">
        <v>815</v>
      </c>
      <c r="C819" s="73">
        <v>9.8499157197461287</v>
      </c>
      <c r="D819" s="73">
        <v>10.086973571765478</v>
      </c>
      <c r="E819" s="74">
        <v>61778.619129003098</v>
      </c>
    </row>
    <row r="820" spans="2:5" x14ac:dyDescent="0.3">
      <c r="B820" s="1">
        <v>816</v>
      </c>
      <c r="C820" s="73">
        <v>18.638074840758982</v>
      </c>
      <c r="D820" s="73">
        <v>7.7885745300823626</v>
      </c>
      <c r="E820" s="74">
        <v>5505671.5035313563</v>
      </c>
    </row>
    <row r="821" spans="2:5" x14ac:dyDescent="0.3">
      <c r="B821" s="1">
        <v>817</v>
      </c>
      <c r="C821" s="73">
        <v>11.905245990286078</v>
      </c>
      <c r="D821" s="73">
        <v>6.9817716661016878</v>
      </c>
      <c r="E821" s="74">
        <v>29736.64425738206</v>
      </c>
    </row>
    <row r="822" spans="2:5" x14ac:dyDescent="0.3">
      <c r="B822" s="1">
        <v>818</v>
      </c>
      <c r="C822" s="73">
        <v>8.5049890821290397</v>
      </c>
      <c r="D822" s="73">
        <v>7.7116974161506109</v>
      </c>
      <c r="E822" s="74">
        <v>4845.9522758891826</v>
      </c>
    </row>
    <row r="823" spans="2:5" x14ac:dyDescent="0.3">
      <c r="B823" s="1">
        <v>819</v>
      </c>
      <c r="C823" s="73">
        <v>15.034141257586825</v>
      </c>
      <c r="D823" s="73">
        <v>7.635948570086958</v>
      </c>
      <c r="E823" s="74">
        <v>407531.76751960756</v>
      </c>
    </row>
    <row r="824" spans="2:5" x14ac:dyDescent="0.3">
      <c r="B824" s="1">
        <v>820</v>
      </c>
      <c r="C824" s="73">
        <v>14.84813424277602</v>
      </c>
      <c r="D824" s="73">
        <v>10.91878922962956</v>
      </c>
      <c r="E824" s="74">
        <v>3485678.6782931597</v>
      </c>
    </row>
    <row r="825" spans="2:5" x14ac:dyDescent="0.3">
      <c r="B825" s="1">
        <v>821</v>
      </c>
      <c r="C825" s="73">
        <v>10.347628084912207</v>
      </c>
      <c r="D825" s="73">
        <v>9.1930105516066654</v>
      </c>
      <c r="E825" s="74">
        <v>46908.188816741866</v>
      </c>
    </row>
    <row r="826" spans="2:5" x14ac:dyDescent="0.3">
      <c r="B826" s="1">
        <v>822</v>
      </c>
      <c r="C826" s="73">
        <v>13.948427123467336</v>
      </c>
      <c r="D826" s="73">
        <v>8.0440155215667293</v>
      </c>
      <c r="E826" s="74">
        <v>254888.71003932881</v>
      </c>
    </row>
    <row r="827" spans="2:5" x14ac:dyDescent="0.3">
      <c r="B827" s="1">
        <v>823</v>
      </c>
      <c r="C827" s="73">
        <v>17.382837287519131</v>
      </c>
      <c r="D827" s="73">
        <v>8.2477329813220237</v>
      </c>
      <c r="E827" s="74">
        <v>3170911.8641457381</v>
      </c>
    </row>
    <row r="828" spans="2:5" x14ac:dyDescent="0.3">
      <c r="B828" s="1">
        <v>824</v>
      </c>
      <c r="C828" s="73">
        <v>8.3764895396930115</v>
      </c>
      <c r="D828" s="73">
        <v>8.3438628969899256</v>
      </c>
      <c r="E828" s="74">
        <v>6845.8072093982482</v>
      </c>
    </row>
    <row r="829" spans="2:5" x14ac:dyDescent="0.3">
      <c r="B829" s="1">
        <v>825</v>
      </c>
      <c r="C829" s="73">
        <v>11.074260938036298</v>
      </c>
      <c r="D829" s="73">
        <v>8.2016304483939759</v>
      </c>
      <c r="E829" s="74">
        <v>38984.89484480719</v>
      </c>
    </row>
    <row r="830" spans="2:5" x14ac:dyDescent="0.3">
      <c r="B830" s="1">
        <v>826</v>
      </c>
      <c r="C830" s="73">
        <v>7.7679039187580665</v>
      </c>
      <c r="D830" s="73">
        <v>7.2676998943651991</v>
      </c>
      <c r="E830" s="74">
        <v>2215.1051920915693</v>
      </c>
    </row>
    <row r="831" spans="2:5" x14ac:dyDescent="0.3">
      <c r="B831" s="1">
        <v>827</v>
      </c>
      <c r="C831" s="73">
        <v>11.999562773243682</v>
      </c>
      <c r="D831" s="73">
        <v>7.8720946354401233</v>
      </c>
      <c r="E831" s="74">
        <v>58763.432145122366</v>
      </c>
    </row>
    <row r="832" spans="2:5" x14ac:dyDescent="0.3">
      <c r="B832" s="1">
        <v>828</v>
      </c>
      <c r="C832" s="73">
        <v>15.946979555751245</v>
      </c>
      <c r="D832" s="73">
        <v>7.3889372758773746</v>
      </c>
      <c r="E832" s="74">
        <v>646409.23936203157</v>
      </c>
    </row>
    <row r="833" spans="2:5" x14ac:dyDescent="0.3">
      <c r="B833" s="1">
        <v>829</v>
      </c>
      <c r="C833" s="73">
        <v>15.235799117053114</v>
      </c>
      <c r="D833" s="73">
        <v>6.5799553395929546</v>
      </c>
      <c r="E833" s="74">
        <v>225432.90552492623</v>
      </c>
    </row>
    <row r="834" spans="2:5" x14ac:dyDescent="0.3">
      <c r="B834" s="1">
        <v>830</v>
      </c>
      <c r="C834" s="73">
        <v>8.087044697028869</v>
      </c>
      <c r="D834" s="73">
        <v>8.8909513096803057</v>
      </c>
      <c r="E834" s="74">
        <v>8197.8256729539535</v>
      </c>
    </row>
    <row r="835" spans="2:5" x14ac:dyDescent="0.3">
      <c r="B835" s="1">
        <v>831</v>
      </c>
      <c r="C835" s="73">
        <v>10.75093175128875</v>
      </c>
      <c r="D835" s="73">
        <v>7.5433402458176859</v>
      </c>
      <c r="E835" s="74">
        <v>19804.916865485455</v>
      </c>
    </row>
    <row r="836" spans="2:5" x14ac:dyDescent="0.3">
      <c r="B836" s="1">
        <v>832</v>
      </c>
      <c r="C836" s="73">
        <v>11.831349396576663</v>
      </c>
      <c r="D836" s="73">
        <v>6.9985149800436464</v>
      </c>
      <c r="E836" s="74">
        <v>28588.351057641485</v>
      </c>
    </row>
    <row r="837" spans="2:5" x14ac:dyDescent="0.3">
      <c r="B837" s="1">
        <v>833</v>
      </c>
      <c r="C837" s="73">
        <v>18.264710242856168</v>
      </c>
      <c r="D837" s="73">
        <v>8.7942676088725502</v>
      </c>
      <c r="E837" s="74">
        <v>8534137.8136728182</v>
      </c>
    </row>
    <row r="838" spans="2:5" x14ac:dyDescent="0.3">
      <c r="B838" s="1">
        <v>834</v>
      </c>
      <c r="C838" s="73">
        <v>18.028034796471864</v>
      </c>
      <c r="D838" s="73">
        <v>8.6260657619673129</v>
      </c>
      <c r="E838" s="74">
        <v>6445893.6461247737</v>
      </c>
    </row>
    <row r="839" spans="2:5" x14ac:dyDescent="0.3">
      <c r="B839" s="1">
        <v>835</v>
      </c>
      <c r="C839" s="73">
        <v>4.6438176365616579</v>
      </c>
      <c r="D839" s="73">
        <v>8.6567425348628824</v>
      </c>
      <c r="E839" s="74">
        <v>905.83538044086924</v>
      </c>
    </row>
    <row r="840" spans="2:5" x14ac:dyDescent="0.3">
      <c r="B840" s="1">
        <v>836</v>
      </c>
      <c r="C840" s="73">
        <v>15.593975215130019</v>
      </c>
      <c r="D840" s="73">
        <v>7.6155326020101404</v>
      </c>
      <c r="E840" s="74">
        <v>592212.48976301018</v>
      </c>
    </row>
    <row r="841" spans="2:5" x14ac:dyDescent="0.3">
      <c r="B841" s="1">
        <v>837</v>
      </c>
      <c r="C841" s="73">
        <v>10.713334179303033</v>
      </c>
      <c r="D841" s="73">
        <v>8.1147418748954472</v>
      </c>
      <c r="E841" s="74">
        <v>28637.865295743326</v>
      </c>
    </row>
    <row r="842" spans="2:5" x14ac:dyDescent="0.3">
      <c r="B842" s="1">
        <v>838</v>
      </c>
      <c r="C842" s="73">
        <v>5.8244356695390804</v>
      </c>
      <c r="D842" s="73">
        <v>7.6518189649427946</v>
      </c>
      <c r="E842" s="74">
        <v>888.52754427172204</v>
      </c>
    </row>
    <row r="843" spans="2:5" x14ac:dyDescent="0.3">
      <c r="B843" s="1">
        <v>839</v>
      </c>
      <c r="C843" s="73">
        <v>9.2150933353684596</v>
      </c>
      <c r="D843" s="73">
        <v>6.3317053447211498</v>
      </c>
      <c r="E843" s="74">
        <v>3034.6646171719099</v>
      </c>
    </row>
    <row r="844" spans="2:5" x14ac:dyDescent="0.3">
      <c r="B844" s="1">
        <v>840</v>
      </c>
      <c r="C844" s="73">
        <v>9.1080905475178291</v>
      </c>
      <c r="D844" s="73">
        <v>6.7466821484996444</v>
      </c>
      <c r="E844" s="74">
        <v>3750.6345937190226</v>
      </c>
    </row>
    <row r="845" spans="2:5" x14ac:dyDescent="0.3">
      <c r="B845" s="1">
        <v>841</v>
      </c>
      <c r="C845" s="73">
        <v>14.792168503711615</v>
      </c>
      <c r="D845" s="73">
        <v>8.4744197028937016</v>
      </c>
      <c r="E845" s="74">
        <v>616184.67863359081</v>
      </c>
    </row>
    <row r="846" spans="2:5" x14ac:dyDescent="0.3">
      <c r="B846" s="1">
        <v>842</v>
      </c>
      <c r="C846" s="73">
        <v>9.8882132967069314</v>
      </c>
      <c r="D846" s="73">
        <v>7.8276560814451948</v>
      </c>
      <c r="E846" s="74">
        <v>13347.005087047886</v>
      </c>
    </row>
    <row r="847" spans="2:5" x14ac:dyDescent="0.3">
      <c r="B847" s="1">
        <v>843</v>
      </c>
      <c r="C847" s="73">
        <v>13.714186894779253</v>
      </c>
      <c r="D847" s="73">
        <v>5.9849554447154976</v>
      </c>
      <c r="E847" s="74">
        <v>52051.42354612604</v>
      </c>
    </row>
    <row r="848" spans="2:5" x14ac:dyDescent="0.3">
      <c r="B848" s="1">
        <v>844</v>
      </c>
      <c r="C848" s="73">
        <v>7.4931384657440994</v>
      </c>
      <c r="D848" s="73">
        <v>6.9819791772970845</v>
      </c>
      <c r="E848" s="74">
        <v>1537.101166103806</v>
      </c>
    </row>
    <row r="849" spans="2:5" x14ac:dyDescent="0.3">
      <c r="B849" s="1">
        <v>845</v>
      </c>
      <c r="C849" s="73">
        <v>13.105640100406772</v>
      </c>
      <c r="D849" s="73">
        <v>6.5810457590907774</v>
      </c>
      <c r="E849" s="74">
        <v>51631.619711199513</v>
      </c>
    </row>
    <row r="850" spans="2:5" x14ac:dyDescent="0.3">
      <c r="B850" s="1">
        <v>846</v>
      </c>
      <c r="C850" s="73">
        <v>11.206070637688661</v>
      </c>
      <c r="D850" s="73">
        <v>8.1976804107618264</v>
      </c>
      <c r="E850" s="74">
        <v>42574.94743372353</v>
      </c>
    </row>
    <row r="851" spans="2:5" x14ac:dyDescent="0.3">
      <c r="B851" s="1">
        <v>847</v>
      </c>
      <c r="C851" s="73">
        <v>12.2159538349435</v>
      </c>
      <c r="D851" s="73">
        <v>9.5544829677986645</v>
      </c>
      <c r="E851" s="74">
        <v>218757.99620240089</v>
      </c>
    </row>
    <row r="852" spans="2:5" x14ac:dyDescent="0.3">
      <c r="B852" s="1">
        <v>848</v>
      </c>
      <c r="C852" s="73">
        <v>9.5210893853048724</v>
      </c>
      <c r="D852" s="73">
        <v>6.8400086113256195</v>
      </c>
      <c r="E852" s="74">
        <v>5276.4549312649142</v>
      </c>
    </row>
    <row r="853" spans="2:5" x14ac:dyDescent="0.3">
      <c r="B853" s="1">
        <v>849</v>
      </c>
      <c r="C853" s="73">
        <v>15.212112559107879</v>
      </c>
      <c r="D853" s="73">
        <v>6.7967854409245989</v>
      </c>
      <c r="E853" s="74">
        <v>257720.22138364354</v>
      </c>
    </row>
    <row r="854" spans="2:5" x14ac:dyDescent="0.3">
      <c r="B854" s="1">
        <v>850</v>
      </c>
      <c r="C854" s="73">
        <v>9.666395914748616</v>
      </c>
      <c r="D854" s="73">
        <v>8.8839527011443398</v>
      </c>
      <c r="E854" s="74">
        <v>23749.044611427667</v>
      </c>
    </row>
    <row r="855" spans="2:5" x14ac:dyDescent="0.3">
      <c r="B855" s="1">
        <v>851</v>
      </c>
      <c r="C855" s="73">
        <v>14.232363588893746</v>
      </c>
      <c r="D855" s="73">
        <v>8.4304765581071663</v>
      </c>
      <c r="E855" s="74">
        <v>405562.85361136106</v>
      </c>
    </row>
    <row r="856" spans="2:5" x14ac:dyDescent="0.3">
      <c r="B856" s="1">
        <v>852</v>
      </c>
      <c r="C856" s="73">
        <v>10.882330979015968</v>
      </c>
      <c r="D856" s="73">
        <v>7.0715164720648556</v>
      </c>
      <c r="E856" s="74">
        <v>15648.75934104509</v>
      </c>
    </row>
    <row r="857" spans="2:5" x14ac:dyDescent="0.3">
      <c r="B857" s="1">
        <v>853</v>
      </c>
      <c r="C857" s="73">
        <v>8.0764046241358596</v>
      </c>
      <c r="D857" s="73">
        <v>7.8291399025418817</v>
      </c>
      <c r="E857" s="74">
        <v>3953.8511100832629</v>
      </c>
    </row>
    <row r="858" spans="2:5" x14ac:dyDescent="0.3">
      <c r="B858" s="1">
        <v>854</v>
      </c>
      <c r="C858" s="73">
        <v>14.343133602745045</v>
      </c>
      <c r="D858" s="73">
        <v>7.4249888607296866</v>
      </c>
      <c r="E858" s="74">
        <v>218166.66084167111</v>
      </c>
    </row>
    <row r="859" spans="2:5" x14ac:dyDescent="0.3">
      <c r="B859" s="1">
        <v>855</v>
      </c>
      <c r="C859" s="73">
        <v>14.505492075754116</v>
      </c>
      <c r="D859" s="73">
        <v>7.4898538663080965</v>
      </c>
      <c r="E859" s="74">
        <v>255356.1869397655</v>
      </c>
    </row>
    <row r="860" spans="2:5" x14ac:dyDescent="0.3">
      <c r="B860" s="1">
        <v>856</v>
      </c>
      <c r="C860" s="73">
        <v>6.8992981455189959</v>
      </c>
      <c r="D860" s="73">
        <v>8.8282055792035372</v>
      </c>
      <c r="E860" s="74">
        <v>3622.4479784292621</v>
      </c>
    </row>
    <row r="861" spans="2:5" x14ac:dyDescent="0.3">
      <c r="B861" s="1">
        <v>857</v>
      </c>
      <c r="C861" s="73">
        <v>14.542595342402656</v>
      </c>
      <c r="D861" s="73">
        <v>7.5249888660924871</v>
      </c>
      <c r="E861" s="74">
        <v>268461.15508335305</v>
      </c>
    </row>
    <row r="862" spans="2:5" x14ac:dyDescent="0.3">
      <c r="B862" s="1">
        <v>858</v>
      </c>
      <c r="C862" s="73">
        <v>10.816258060982287</v>
      </c>
      <c r="D862" s="73">
        <v>6.8952257287193639</v>
      </c>
      <c r="E862" s="74">
        <v>13241.885340171753</v>
      </c>
    </row>
    <row r="863" spans="2:5" x14ac:dyDescent="0.3">
      <c r="B863" s="1">
        <v>859</v>
      </c>
      <c r="C863" s="73">
        <v>12.087117763227203</v>
      </c>
      <c r="D863" s="73">
        <v>7.3892744197739475</v>
      </c>
      <c r="E863" s="74">
        <v>44693.80173636011</v>
      </c>
    </row>
    <row r="864" spans="2:5" x14ac:dyDescent="0.3">
      <c r="B864" s="1">
        <v>860</v>
      </c>
      <c r="C864" s="73">
        <v>14.68042255157556</v>
      </c>
      <c r="D864" s="73">
        <v>6.1384295214371187</v>
      </c>
      <c r="E864" s="74">
        <v>113000.58582740632</v>
      </c>
    </row>
    <row r="865" spans="2:5" x14ac:dyDescent="0.3">
      <c r="B865" s="1">
        <v>861</v>
      </c>
      <c r="C865" s="73">
        <v>11.712728766007324</v>
      </c>
      <c r="D865" s="73">
        <v>6.0541980508197693</v>
      </c>
      <c r="E865" s="74">
        <v>13714.088972649402</v>
      </c>
    </row>
    <row r="866" spans="2:5" x14ac:dyDescent="0.3">
      <c r="B866" s="1">
        <v>862</v>
      </c>
      <c r="C866" s="73">
        <v>13.564563513430036</v>
      </c>
      <c r="D866" s="73">
        <v>7.4474684435090763</v>
      </c>
      <c r="E866" s="74">
        <v>129249.5931043546</v>
      </c>
    </row>
    <row r="867" spans="2:5" x14ac:dyDescent="0.3">
      <c r="B867" s="1">
        <v>863</v>
      </c>
      <c r="C867" s="73">
        <v>15.276197569128097</v>
      </c>
      <c r="D867" s="73">
        <v>9.0142963652892725</v>
      </c>
      <c r="E867" s="74">
        <v>1252747.629611735</v>
      </c>
    </row>
    <row r="868" spans="2:5" x14ac:dyDescent="0.3">
      <c r="B868" s="1">
        <v>864</v>
      </c>
      <c r="C868" s="73">
        <v>14.980302710452939</v>
      </c>
      <c r="D868" s="73">
        <v>7.43216307088327</v>
      </c>
      <c r="E868" s="74">
        <v>340901.94266842067</v>
      </c>
    </row>
    <row r="869" spans="2:5" x14ac:dyDescent="0.3">
      <c r="B869" s="1">
        <v>865</v>
      </c>
      <c r="C869" s="73">
        <v>10.270340573117076</v>
      </c>
      <c r="D869" s="73">
        <v>8.2296261427345616</v>
      </c>
      <c r="E869" s="74">
        <v>22870.801060299527</v>
      </c>
    </row>
    <row r="870" spans="2:5" x14ac:dyDescent="0.3">
      <c r="B870" s="1">
        <v>866</v>
      </c>
      <c r="C870" s="73">
        <v>15.317377134274853</v>
      </c>
      <c r="D870" s="73">
        <v>7.8093151075051264</v>
      </c>
      <c r="E870" s="74">
        <v>559200.94913742621</v>
      </c>
    </row>
    <row r="871" spans="2:5" x14ac:dyDescent="0.3">
      <c r="B871" s="1">
        <v>867</v>
      </c>
      <c r="C871" s="73">
        <v>13.897722612301948</v>
      </c>
      <c r="D871" s="73">
        <v>5.7459294862762516</v>
      </c>
      <c r="E871" s="74">
        <v>50082.024708295212</v>
      </c>
    </row>
    <row r="872" spans="2:5" x14ac:dyDescent="0.3">
      <c r="B872" s="1">
        <v>868</v>
      </c>
      <c r="C872" s="73">
        <v>7.2313381073324532</v>
      </c>
      <c r="D872" s="73">
        <v>7.7205355945281253</v>
      </c>
      <c r="E872" s="74">
        <v>2132.7991073411217</v>
      </c>
    </row>
    <row r="873" spans="2:5" x14ac:dyDescent="0.3">
      <c r="B873" s="1">
        <v>869</v>
      </c>
      <c r="C873" s="73">
        <v>13.353790930801601</v>
      </c>
      <c r="D873" s="73">
        <v>7.963294648815654</v>
      </c>
      <c r="E873" s="74">
        <v>159682.78762733898</v>
      </c>
    </row>
    <row r="874" spans="2:5" x14ac:dyDescent="0.3">
      <c r="B874" s="1">
        <v>870</v>
      </c>
      <c r="C874" s="73">
        <v>11.272999764405018</v>
      </c>
      <c r="D874" s="73">
        <v>7.9797563328676731</v>
      </c>
      <c r="E874" s="74">
        <v>38347.801670593144</v>
      </c>
    </row>
    <row r="875" spans="2:5" x14ac:dyDescent="0.3">
      <c r="B875" s="1">
        <v>871</v>
      </c>
      <c r="C875" s="73">
        <v>10.394596093789756</v>
      </c>
      <c r="D875" s="73">
        <v>7.9214165438260347</v>
      </c>
      <c r="E875" s="74">
        <v>20133.415447984513</v>
      </c>
    </row>
    <row r="876" spans="2:5" x14ac:dyDescent="0.3">
      <c r="B876" s="1">
        <v>872</v>
      </c>
      <c r="C876" s="73">
        <v>7.2141475717570014</v>
      </c>
      <c r="D876" s="73">
        <v>9.9909495754905535</v>
      </c>
      <c r="E876" s="74">
        <v>9720.2802927226603</v>
      </c>
    </row>
    <row r="877" spans="2:5" x14ac:dyDescent="0.3">
      <c r="B877" s="1">
        <v>873</v>
      </c>
      <c r="C877" s="73">
        <v>15.123115105026294</v>
      </c>
      <c r="D877" s="73">
        <v>7.1172307044281613</v>
      </c>
      <c r="E877" s="74">
        <v>302561.95866131072</v>
      </c>
    </row>
    <row r="878" spans="2:5" x14ac:dyDescent="0.3">
      <c r="B878" s="1">
        <v>874</v>
      </c>
      <c r="C878" s="73">
        <v>11.679623449498518</v>
      </c>
      <c r="D878" s="73">
        <v>9.2712313304363541</v>
      </c>
      <c r="E878" s="74">
        <v>124085.21030159541</v>
      </c>
    </row>
    <row r="879" spans="2:5" x14ac:dyDescent="0.3">
      <c r="B879" s="1">
        <v>875</v>
      </c>
      <c r="C879" s="73">
        <v>17.592693181743115</v>
      </c>
      <c r="D879" s="73">
        <v>8.5405319168826406</v>
      </c>
      <c r="E879" s="74">
        <v>4492534.7587116556</v>
      </c>
    </row>
    <row r="880" spans="2:5" x14ac:dyDescent="0.3">
      <c r="B880" s="1">
        <v>876</v>
      </c>
      <c r="C880" s="73">
        <v>12.536985851102509</v>
      </c>
      <c r="D880" s="73">
        <v>6.8485817118581966</v>
      </c>
      <c r="E880" s="74">
        <v>41943.282022931366</v>
      </c>
    </row>
    <row r="881" spans="2:5" x14ac:dyDescent="0.3">
      <c r="B881" s="1">
        <v>877</v>
      </c>
      <c r="C881" s="73">
        <v>11.753011988557688</v>
      </c>
      <c r="D881" s="73">
        <v>6.2951638833678656</v>
      </c>
      <c r="E881" s="74">
        <v>16654.63030653372</v>
      </c>
    </row>
    <row r="882" spans="2:5" x14ac:dyDescent="0.3">
      <c r="B882" s="1">
        <v>878</v>
      </c>
      <c r="C882" s="73">
        <v>18.043742948166113</v>
      </c>
      <c r="D882" s="73">
        <v>6.9894678632536973</v>
      </c>
      <c r="E882" s="74">
        <v>2095839.2619667952</v>
      </c>
    </row>
    <row r="883" spans="2:5" x14ac:dyDescent="0.3">
      <c r="B883" s="1">
        <v>879</v>
      </c>
      <c r="C883" s="73">
        <v>15.667491046944996</v>
      </c>
      <c r="D883" s="73">
        <v>5.0204326010006435</v>
      </c>
      <c r="E883" s="74">
        <v>103168.04402169365</v>
      </c>
    </row>
    <row r="884" spans="2:5" x14ac:dyDescent="0.3">
      <c r="B884" s="1">
        <v>880</v>
      </c>
      <c r="C884" s="73">
        <v>15.348845895226294</v>
      </c>
      <c r="D884" s="73">
        <v>8.2098515766647733</v>
      </c>
      <c r="E884" s="74">
        <v>754386.61535108078</v>
      </c>
    </row>
    <row r="885" spans="2:5" x14ac:dyDescent="0.3">
      <c r="B885" s="1">
        <v>881</v>
      </c>
      <c r="C885" s="73">
        <v>14.717080922063897</v>
      </c>
      <c r="D885" s="73">
        <v>7.5180113994507982</v>
      </c>
      <c r="E885" s="74">
        <v>301490.17911151273</v>
      </c>
    </row>
    <row r="886" spans="2:5" x14ac:dyDescent="0.3">
      <c r="B886" s="1">
        <v>882</v>
      </c>
      <c r="C886" s="73">
        <v>14.003925781105668</v>
      </c>
      <c r="D886" s="73">
        <v>8.0217897138117831</v>
      </c>
      <c r="E886" s="74">
        <v>260828.20819238282</v>
      </c>
    </row>
    <row r="887" spans="2:5" x14ac:dyDescent="0.3">
      <c r="B887" s="1">
        <v>883</v>
      </c>
      <c r="C887" s="73">
        <v>12.012993429759556</v>
      </c>
      <c r="D887" s="73">
        <v>8.0574652202213795</v>
      </c>
      <c r="E887" s="74">
        <v>67430.689889776404</v>
      </c>
    </row>
    <row r="888" spans="2:5" x14ac:dyDescent="0.3">
      <c r="B888" s="1">
        <v>884</v>
      </c>
      <c r="C888" s="73">
        <v>15.741934883984783</v>
      </c>
      <c r="D888" s="73">
        <v>8.7249324789746314</v>
      </c>
      <c r="E888" s="74">
        <v>1415573.8120870972</v>
      </c>
    </row>
    <row r="889" spans="2:5" x14ac:dyDescent="0.3">
      <c r="B889" s="1">
        <v>885</v>
      </c>
      <c r="C889" s="73">
        <v>6.8097834142156231</v>
      </c>
      <c r="D889" s="73">
        <v>7.001262165382343</v>
      </c>
      <c r="E889" s="74">
        <v>1025.4652477466389</v>
      </c>
    </row>
    <row r="890" spans="2:5" x14ac:dyDescent="0.3">
      <c r="B890" s="1">
        <v>886</v>
      </c>
      <c r="C890" s="73">
        <v>14.18197526757497</v>
      </c>
      <c r="D890" s="73">
        <v>8.1917884835039239</v>
      </c>
      <c r="E890" s="74">
        <v>331946.75668066443</v>
      </c>
    </row>
    <row r="891" spans="2:5" x14ac:dyDescent="0.3">
      <c r="B891" s="1">
        <v>887</v>
      </c>
      <c r="C891" s="73">
        <v>10.226430284241516</v>
      </c>
      <c r="D891" s="73">
        <v>9.065645326309566</v>
      </c>
      <c r="E891" s="74">
        <v>39523.142700760909</v>
      </c>
    </row>
    <row r="892" spans="2:5" x14ac:dyDescent="0.3">
      <c r="B892" s="1">
        <v>888</v>
      </c>
      <c r="C892" s="73">
        <v>8.4221824739592392</v>
      </c>
      <c r="D892" s="73">
        <v>7.7802866816851033</v>
      </c>
      <c r="E892" s="74">
        <v>4805.9456046382684</v>
      </c>
    </row>
    <row r="893" spans="2:5" x14ac:dyDescent="0.3">
      <c r="B893" s="1">
        <v>889</v>
      </c>
      <c r="C893" s="73">
        <v>16.518218055405626</v>
      </c>
      <c r="D893" s="73">
        <v>8.3396447090404706</v>
      </c>
      <c r="E893" s="74">
        <v>1856102.9374353022</v>
      </c>
    </row>
    <row r="894" spans="2:5" x14ac:dyDescent="0.3">
      <c r="B894" s="1">
        <v>890</v>
      </c>
      <c r="C894" s="73">
        <v>5.0267661434674418</v>
      </c>
      <c r="D894" s="73">
        <v>7.8794653925640104</v>
      </c>
      <c r="E894" s="74">
        <v>680.15868240619045</v>
      </c>
    </row>
    <row r="895" spans="2:5" x14ac:dyDescent="0.3">
      <c r="B895" s="1">
        <v>891</v>
      </c>
      <c r="C895" s="73">
        <v>11.43303916326129</v>
      </c>
      <c r="D895" s="73">
        <v>5.5325945700021606</v>
      </c>
      <c r="E895" s="74">
        <v>7893.3992427189223</v>
      </c>
    </row>
    <row r="896" spans="2:5" x14ac:dyDescent="0.3">
      <c r="B896" s="1">
        <v>892</v>
      </c>
      <c r="C896" s="73">
        <v>16.506853605456165</v>
      </c>
      <c r="D896" s="73">
        <v>7.1987729633579312</v>
      </c>
      <c r="E896" s="74">
        <v>835157.21493183286</v>
      </c>
    </row>
    <row r="897" spans="2:5" x14ac:dyDescent="0.3">
      <c r="B897" s="1">
        <v>893</v>
      </c>
      <c r="C897" s="73">
        <v>12.005562726786959</v>
      </c>
      <c r="D897" s="73">
        <v>8.7840306246194544</v>
      </c>
      <c r="E897" s="74">
        <v>110934.96385837841</v>
      </c>
    </row>
    <row r="898" spans="2:5" x14ac:dyDescent="0.3">
      <c r="B898" s="1">
        <v>894</v>
      </c>
      <c r="C898" s="73">
        <v>11.996745912735179</v>
      </c>
      <c r="D898" s="73">
        <v>7.6592465051668146</v>
      </c>
      <c r="E898" s="74">
        <v>50615.929521310871</v>
      </c>
    </row>
    <row r="899" spans="2:5" x14ac:dyDescent="0.3">
      <c r="B899" s="1">
        <v>895</v>
      </c>
      <c r="C899" s="73">
        <v>11.500616601509561</v>
      </c>
      <c r="D899" s="73">
        <v>7.8316344996840659</v>
      </c>
      <c r="E899" s="74">
        <v>40494.799090704102</v>
      </c>
    </row>
    <row r="900" spans="2:5" x14ac:dyDescent="0.3">
      <c r="B900" s="1">
        <v>896</v>
      </c>
      <c r="C900" s="73">
        <v>10.459287985746734</v>
      </c>
      <c r="D900" s="73">
        <v>9.3461882460265411</v>
      </c>
      <c r="E900" s="74">
        <v>56310.68920333845</v>
      </c>
    </row>
    <row r="901" spans="2:5" x14ac:dyDescent="0.3">
      <c r="B901" s="1">
        <v>897</v>
      </c>
      <c r="C901" s="73">
        <v>14.225264608391363</v>
      </c>
      <c r="D901" s="73">
        <v>9.4407029321530995</v>
      </c>
      <c r="E901" s="74">
        <v>812754.12776470848</v>
      </c>
    </row>
    <row r="902" spans="2:5" x14ac:dyDescent="0.3">
      <c r="B902" s="1">
        <v>898</v>
      </c>
      <c r="C902" s="73">
        <v>12.708676971879395</v>
      </c>
      <c r="D902" s="73">
        <v>8.4255404916945285</v>
      </c>
      <c r="E902" s="74">
        <v>140743.73296078725</v>
      </c>
    </row>
    <row r="903" spans="2:5" x14ac:dyDescent="0.3">
      <c r="B903" s="1">
        <v>899</v>
      </c>
      <c r="C903" s="73">
        <v>15.53958297222713</v>
      </c>
      <c r="D903" s="73">
        <v>6.0152909764383864</v>
      </c>
      <c r="E903" s="74">
        <v>188136.53481140308</v>
      </c>
    </row>
    <row r="904" spans="2:5" x14ac:dyDescent="0.3">
      <c r="B904" s="1">
        <v>900</v>
      </c>
      <c r="C904" s="73">
        <v>9.4381255136906717</v>
      </c>
      <c r="D904" s="73">
        <v>9.4813788232589342</v>
      </c>
      <c r="E904" s="74">
        <v>30668.62290028049</v>
      </c>
    </row>
    <row r="905" spans="2:5" x14ac:dyDescent="0.3">
      <c r="B905" s="1">
        <v>901</v>
      </c>
      <c r="C905" s="73">
        <v>14.220752353370061</v>
      </c>
      <c r="D905" s="73">
        <v>8.0597582891270392</v>
      </c>
      <c r="E905" s="74">
        <v>311171.60206704092</v>
      </c>
    </row>
    <row r="906" spans="2:5" x14ac:dyDescent="0.3">
      <c r="B906" s="1">
        <v>902</v>
      </c>
      <c r="C906" s="73">
        <v>13.00215127929029</v>
      </c>
      <c r="D906" s="73">
        <v>8.9480983722874523</v>
      </c>
      <c r="E906" s="74">
        <v>247648.88635641785</v>
      </c>
    </row>
    <row r="907" spans="2:5" x14ac:dyDescent="0.3">
      <c r="B907" s="1">
        <v>903</v>
      </c>
      <c r="C907" s="73">
        <v>10.845718428921906</v>
      </c>
      <c r="D907" s="73">
        <v>8.2601314866211926</v>
      </c>
      <c r="E907" s="74">
        <v>34683.043060080287</v>
      </c>
    </row>
    <row r="908" spans="2:5" x14ac:dyDescent="0.3">
      <c r="B908" s="1">
        <v>904</v>
      </c>
      <c r="C908" s="73">
        <v>14.033692990888731</v>
      </c>
      <c r="D908" s="73">
        <v>8.8573489731073387</v>
      </c>
      <c r="E908" s="74">
        <v>475070.44921466988</v>
      </c>
    </row>
    <row r="909" spans="2:5" x14ac:dyDescent="0.3">
      <c r="B909" s="1">
        <v>905</v>
      </c>
      <c r="C909" s="73">
        <v>14.517189310401701</v>
      </c>
      <c r="D909" s="73">
        <v>8.0830893785123727</v>
      </c>
      <c r="E909" s="74">
        <v>388328.24009390181</v>
      </c>
    </row>
    <row r="910" spans="2:5" x14ac:dyDescent="0.3">
      <c r="B910" s="1">
        <v>906</v>
      </c>
      <c r="C910" s="73">
        <v>14.088704724114105</v>
      </c>
      <c r="D910" s="73">
        <v>7.6798541464920014</v>
      </c>
      <c r="E910" s="74">
        <v>218251.77329352192</v>
      </c>
    </row>
    <row r="911" spans="2:5" x14ac:dyDescent="0.3">
      <c r="B911" s="1">
        <v>907</v>
      </c>
      <c r="C911" s="73">
        <v>16.801209680485854</v>
      </c>
      <c r="D911" s="73">
        <v>7.8549289285362498</v>
      </c>
      <c r="E911" s="74">
        <v>1613889.3156529909</v>
      </c>
    </row>
    <row r="912" spans="2:5" x14ac:dyDescent="0.3">
      <c r="B912" s="1">
        <v>908</v>
      </c>
      <c r="C912" s="73">
        <v>7.8629661202709613</v>
      </c>
      <c r="D912" s="73">
        <v>8.1600511671089784</v>
      </c>
      <c r="E912" s="74">
        <v>4301.4508629436277</v>
      </c>
    </row>
    <row r="913" spans="2:5" x14ac:dyDescent="0.3">
      <c r="B913" s="1">
        <v>909</v>
      </c>
      <c r="C913" s="73">
        <v>17.439051962421097</v>
      </c>
      <c r="D913" s="73">
        <v>7.5874729337422444</v>
      </c>
      <c r="E913" s="74">
        <v>2086190.0963021985</v>
      </c>
    </row>
    <row r="914" spans="2:5" x14ac:dyDescent="0.3">
      <c r="B914" s="1">
        <v>910</v>
      </c>
      <c r="C914" s="73">
        <v>5.5096879173083222</v>
      </c>
      <c r="D914" s="73">
        <v>10.05273316685674</v>
      </c>
      <c r="E914" s="74">
        <v>3464.2965709122332</v>
      </c>
    </row>
    <row r="915" spans="2:5" x14ac:dyDescent="0.3">
      <c r="B915" s="1">
        <v>911</v>
      </c>
      <c r="C915" s="73">
        <v>14.329697703643959</v>
      </c>
      <c r="D915" s="73">
        <v>8.3622489144425654</v>
      </c>
      <c r="E915" s="74">
        <v>413815.59649207274</v>
      </c>
    </row>
    <row r="916" spans="2:5" x14ac:dyDescent="0.3">
      <c r="B916" s="1">
        <v>912</v>
      </c>
      <c r="C916" s="73">
        <v>10.006829897104765</v>
      </c>
      <c r="D916" s="73">
        <v>7.587459940154492</v>
      </c>
      <c r="E916" s="74">
        <v>12265.827419985973</v>
      </c>
    </row>
    <row r="917" spans="2:5" x14ac:dyDescent="0.3">
      <c r="B917" s="1">
        <v>913</v>
      </c>
      <c r="C917" s="73">
        <v>14.144995305586844</v>
      </c>
      <c r="D917" s="73">
        <v>8.8548299556162569</v>
      </c>
      <c r="E917" s="74">
        <v>512252.26961635199</v>
      </c>
    </row>
    <row r="918" spans="2:5" x14ac:dyDescent="0.3">
      <c r="B918" s="1">
        <v>914</v>
      </c>
      <c r="C918" s="73">
        <v>9.2212788690145207</v>
      </c>
      <c r="D918" s="73">
        <v>5.8962808362877421</v>
      </c>
      <c r="E918" s="74">
        <v>2264.4944714759281</v>
      </c>
    </row>
    <row r="919" spans="2:5" x14ac:dyDescent="0.3">
      <c r="B919" s="1">
        <v>915</v>
      </c>
      <c r="C919" s="73">
        <v>14.561318100035418</v>
      </c>
      <c r="D919" s="73">
        <v>9.7903957235479417</v>
      </c>
      <c r="E919" s="74">
        <v>1307160.6951811479</v>
      </c>
    </row>
    <row r="920" spans="2:5" x14ac:dyDescent="0.3">
      <c r="B920" s="1">
        <v>916</v>
      </c>
      <c r="C920" s="73">
        <v>6.6702754878788451</v>
      </c>
      <c r="D920" s="73">
        <v>7.9453717688931667</v>
      </c>
      <c r="E920" s="74">
        <v>1749.599423637135</v>
      </c>
    </row>
    <row r="921" spans="2:5" x14ac:dyDescent="0.3">
      <c r="B921" s="1">
        <v>917</v>
      </c>
      <c r="C921" s="73">
        <v>6.58654281096487</v>
      </c>
      <c r="D921" s="73">
        <v>6.5853189179469238</v>
      </c>
      <c r="E921" s="74">
        <v>688.47586265907114</v>
      </c>
    </row>
    <row r="922" spans="2:5" x14ac:dyDescent="0.3">
      <c r="B922" s="1">
        <v>918</v>
      </c>
      <c r="C922" s="73">
        <v>14.148377549122175</v>
      </c>
      <c r="D922" s="73">
        <v>7.3979802286590921</v>
      </c>
      <c r="E922" s="74">
        <v>187104.54029481049</v>
      </c>
    </row>
    <row r="923" spans="2:5" x14ac:dyDescent="0.3">
      <c r="B923" s="1">
        <v>919</v>
      </c>
      <c r="C923" s="73">
        <v>13.12268778278272</v>
      </c>
      <c r="D923" s="73">
        <v>8.6177112736218096</v>
      </c>
      <c r="E923" s="74">
        <v>214127.11919778283</v>
      </c>
    </row>
    <row r="924" spans="2:5" x14ac:dyDescent="0.3">
      <c r="B924" s="1">
        <v>920</v>
      </c>
      <c r="C924" s="73">
        <v>13.242367916813475</v>
      </c>
      <c r="D924" s="73">
        <v>7.8026734038730687</v>
      </c>
      <c r="E924" s="74">
        <v>132264.36435616427</v>
      </c>
    </row>
    <row r="925" spans="2:5" x14ac:dyDescent="0.3">
      <c r="B925" s="1">
        <v>921</v>
      </c>
      <c r="C925" s="73">
        <v>6.8488385123755791</v>
      </c>
      <c r="D925" s="73">
        <v>7.5777009796634935</v>
      </c>
      <c r="E925" s="74">
        <v>1531.2569944313595</v>
      </c>
    </row>
    <row r="926" spans="2:5" x14ac:dyDescent="0.3">
      <c r="B926" s="1">
        <v>922</v>
      </c>
      <c r="C926" s="73">
        <v>11.817631165568516</v>
      </c>
      <c r="D926" s="73">
        <v>9.32579299356542</v>
      </c>
      <c r="E926" s="74">
        <v>141759.41902277412</v>
      </c>
    </row>
    <row r="927" spans="2:5" x14ac:dyDescent="0.3">
      <c r="B927" s="1">
        <v>923</v>
      </c>
      <c r="C927" s="73">
        <v>15.356514447786793</v>
      </c>
      <c r="D927" s="73">
        <v>10.666890199107746</v>
      </c>
      <c r="E927" s="74">
        <v>4163646.0217478061</v>
      </c>
    </row>
    <row r="928" spans="2:5" x14ac:dyDescent="0.3">
      <c r="B928" s="1">
        <v>924</v>
      </c>
      <c r="C928" s="73">
        <v>14.454812520103761</v>
      </c>
      <c r="D928" s="73">
        <v>6.8134577672912613</v>
      </c>
      <c r="E928" s="74">
        <v>154295.81956081098</v>
      </c>
    </row>
    <row r="929" spans="2:5" x14ac:dyDescent="0.3">
      <c r="B929" s="1">
        <v>925</v>
      </c>
      <c r="C929" s="73">
        <v>15.007593360794223</v>
      </c>
      <c r="D929" s="73">
        <v>6.7700634405825575</v>
      </c>
      <c r="E929" s="74">
        <v>219571.01856484017</v>
      </c>
    </row>
    <row r="930" spans="2:5" x14ac:dyDescent="0.3">
      <c r="B930" s="1">
        <v>926</v>
      </c>
      <c r="C930" s="73">
        <v>12.800046160121271</v>
      </c>
      <c r="D930" s="73">
        <v>8.8411943911916637</v>
      </c>
      <c r="E930" s="74">
        <v>199950.27039606703</v>
      </c>
    </row>
    <row r="931" spans="2:5" x14ac:dyDescent="0.3">
      <c r="B931" s="1">
        <v>927</v>
      </c>
      <c r="C931" s="73">
        <v>11.340604014278034</v>
      </c>
      <c r="D931" s="73">
        <v>9.8602214323002286</v>
      </c>
      <c r="E931" s="74">
        <v>147589.98994142411</v>
      </c>
    </row>
    <row r="932" spans="2:5" x14ac:dyDescent="0.3">
      <c r="B932" s="1">
        <v>928</v>
      </c>
      <c r="C932" s="73">
        <v>9.8225398557429191</v>
      </c>
      <c r="D932" s="73">
        <v>9.8544481188797199</v>
      </c>
      <c r="E932" s="74">
        <v>51632.892435427282</v>
      </c>
    </row>
    <row r="933" spans="2:5" x14ac:dyDescent="0.3">
      <c r="B933" s="1">
        <v>929</v>
      </c>
      <c r="C933" s="73">
        <v>10.283631123755905</v>
      </c>
      <c r="D933" s="73">
        <v>8.1485469618003261</v>
      </c>
      <c r="E933" s="74">
        <v>21824.323333448923</v>
      </c>
    </row>
    <row r="934" spans="2:5" x14ac:dyDescent="0.3">
      <c r="B934" s="1">
        <v>930</v>
      </c>
      <c r="C934" s="73">
        <v>11.624825366816774</v>
      </c>
      <c r="D934" s="73">
        <v>6.7671605571432973</v>
      </c>
      <c r="E934" s="74">
        <v>21129.976886256321</v>
      </c>
    </row>
    <row r="935" spans="2:5" x14ac:dyDescent="0.3">
      <c r="B935" s="1">
        <v>931</v>
      </c>
      <c r="C935" s="73">
        <v>10.851739567610487</v>
      </c>
      <c r="D935" s="73">
        <v>8.7896265893385515</v>
      </c>
      <c r="E935" s="74">
        <v>50219.855675235667</v>
      </c>
    </row>
    <row r="936" spans="2:5" x14ac:dyDescent="0.3">
      <c r="B936" s="1">
        <v>932</v>
      </c>
      <c r="C936" s="73">
        <v>14.423828183676187</v>
      </c>
      <c r="D936" s="73">
        <v>9.8783481227140246</v>
      </c>
      <c r="E936" s="74">
        <v>1263071.0044693863</v>
      </c>
    </row>
    <row r="937" spans="2:5" x14ac:dyDescent="0.3">
      <c r="B937" s="1">
        <v>933</v>
      </c>
      <c r="C937" s="73">
        <v>18.035494367345649</v>
      </c>
      <c r="D937" s="73">
        <v>8.1461222710889523</v>
      </c>
      <c r="E937" s="74">
        <v>4645730.8596811891</v>
      </c>
    </row>
    <row r="938" spans="2:5" x14ac:dyDescent="0.3">
      <c r="B938" s="1">
        <v>934</v>
      </c>
      <c r="C938" s="73">
        <v>9.7381342132988937</v>
      </c>
      <c r="D938" s="73">
        <v>7.6611732145360323</v>
      </c>
      <c r="E938" s="74">
        <v>10744.694087079708</v>
      </c>
    </row>
    <row r="939" spans="2:5" x14ac:dyDescent="0.3">
      <c r="B939" s="1">
        <v>935</v>
      </c>
      <c r="C939" s="73">
        <v>15.06493445680378</v>
      </c>
      <c r="D939" s="73">
        <v>6.804816860302787</v>
      </c>
      <c r="E939" s="74">
        <v>234037.40509581458</v>
      </c>
    </row>
    <row r="940" spans="2:5" x14ac:dyDescent="0.3">
      <c r="B940" s="1">
        <v>936</v>
      </c>
      <c r="C940" s="73">
        <v>10.578960693651307</v>
      </c>
      <c r="D940" s="73">
        <v>7.5610687542371284</v>
      </c>
      <c r="E940" s="74">
        <v>17816.834268368795</v>
      </c>
    </row>
    <row r="941" spans="2:5" x14ac:dyDescent="0.3">
      <c r="B941" s="1">
        <v>937</v>
      </c>
      <c r="C941" s="73">
        <v>13.557066592844743</v>
      </c>
      <c r="D941" s="73">
        <v>9.2706003128985497</v>
      </c>
      <c r="E941" s="74">
        <v>454724.07838185661</v>
      </c>
    </row>
    <row r="942" spans="2:5" x14ac:dyDescent="0.3">
      <c r="B942" s="1">
        <v>938</v>
      </c>
      <c r="C942" s="73">
        <v>9.0149195942245655</v>
      </c>
      <c r="D942" s="73">
        <v>9.086868565519719</v>
      </c>
      <c r="E942" s="74">
        <v>17514.92654073927</v>
      </c>
    </row>
    <row r="943" spans="2:5" x14ac:dyDescent="0.3">
      <c r="B943" s="1">
        <v>939</v>
      </c>
      <c r="C943" s="73">
        <v>12.931322177573852</v>
      </c>
      <c r="D943" s="73">
        <v>8.1013637669107013</v>
      </c>
      <c r="E943" s="74">
        <v>131164.63635270405</v>
      </c>
    </row>
    <row r="944" spans="2:5" x14ac:dyDescent="0.3">
      <c r="B944" s="1">
        <v>940</v>
      </c>
      <c r="C944" s="73">
        <v>8.6171154568267774</v>
      </c>
      <c r="D944" s="73">
        <v>7.7294432656079763</v>
      </c>
      <c r="E944" s="74">
        <v>5285.2298248396492</v>
      </c>
    </row>
    <row r="945" spans="2:5" x14ac:dyDescent="0.3">
      <c r="B945" s="1">
        <v>941</v>
      </c>
      <c r="C945" s="73">
        <v>6.8575479317617569</v>
      </c>
      <c r="D945" s="73">
        <v>6.9948800599449106</v>
      </c>
      <c r="E945" s="74">
        <v>1050.6094221337044</v>
      </c>
    </row>
    <row r="946" spans="2:5" x14ac:dyDescent="0.3">
      <c r="B946" s="1">
        <v>942</v>
      </c>
      <c r="C946" s="73">
        <v>9.440715751207172</v>
      </c>
      <c r="D946" s="73">
        <v>8.5921455697498406</v>
      </c>
      <c r="E946" s="74">
        <v>16651.152477381132</v>
      </c>
    </row>
    <row r="947" spans="2:5" x14ac:dyDescent="0.3">
      <c r="B947" s="1">
        <v>943</v>
      </c>
      <c r="C947" s="73">
        <v>18.178932548012426</v>
      </c>
      <c r="D947" s="73">
        <v>9.1703574078898047</v>
      </c>
      <c r="E947" s="74">
        <v>10436420.300991617</v>
      </c>
    </row>
    <row r="948" spans="2:5" x14ac:dyDescent="0.3">
      <c r="B948" s="1">
        <v>944</v>
      </c>
      <c r="C948" s="73">
        <v>17.785713368034152</v>
      </c>
      <c r="D948" s="73">
        <v>8.4437920787342193</v>
      </c>
      <c r="E948" s="74">
        <v>4802551.4880835051</v>
      </c>
    </row>
    <row r="949" spans="2:5" x14ac:dyDescent="0.3">
      <c r="B949" s="1">
        <v>945</v>
      </c>
      <c r="C949" s="73">
        <v>11.516894816217247</v>
      </c>
      <c r="D949" s="73">
        <v>9.0175360284183306</v>
      </c>
      <c r="E949" s="74">
        <v>93031.433294854403</v>
      </c>
    </row>
    <row r="950" spans="2:5" x14ac:dyDescent="0.3">
      <c r="B950" s="1">
        <v>946</v>
      </c>
      <c r="C950" s="73">
        <v>13.60003062394137</v>
      </c>
      <c r="D950" s="73">
        <v>6.2236004143282795</v>
      </c>
      <c r="E950" s="74">
        <v>56743.493061914094</v>
      </c>
    </row>
    <row r="951" spans="2:5" x14ac:dyDescent="0.3">
      <c r="B951" s="1">
        <v>947</v>
      </c>
      <c r="C951" s="73">
        <v>9.1990391749558569</v>
      </c>
      <c r="D951" s="73">
        <v>7.1071908779917141</v>
      </c>
      <c r="E951" s="74">
        <v>5100.6186141623557</v>
      </c>
    </row>
    <row r="952" spans="2:5" x14ac:dyDescent="0.3">
      <c r="B952" s="1">
        <v>948</v>
      </c>
      <c r="C952" s="73">
        <v>13.378213464289409</v>
      </c>
      <c r="D952" s="73">
        <v>8.2336776859095249</v>
      </c>
      <c r="E952" s="74">
        <v>195861.74207199464</v>
      </c>
    </row>
    <row r="953" spans="2:5" x14ac:dyDescent="0.3">
      <c r="B953" s="1">
        <v>949</v>
      </c>
      <c r="C953" s="73">
        <v>14.049540283490796</v>
      </c>
      <c r="D953" s="73">
        <v>7.719586026384575</v>
      </c>
      <c r="E953" s="74">
        <v>218340.7255789699</v>
      </c>
    </row>
    <row r="954" spans="2:5" x14ac:dyDescent="0.3">
      <c r="B954" s="1">
        <v>950</v>
      </c>
      <c r="C954" s="73">
        <v>10.66075893134501</v>
      </c>
      <c r="D954" s="73">
        <v>10.006194409592691</v>
      </c>
      <c r="E954" s="74">
        <v>102115.1141385081</v>
      </c>
    </row>
    <row r="955" spans="2:5" x14ac:dyDescent="0.3">
      <c r="B955" s="1">
        <v>951</v>
      </c>
      <c r="C955" s="73">
        <v>10.259826339313195</v>
      </c>
      <c r="D955" s="73">
        <v>7.7076953470432752</v>
      </c>
      <c r="E955" s="74">
        <v>15841.213608416299</v>
      </c>
    </row>
    <row r="956" spans="2:5" x14ac:dyDescent="0.3">
      <c r="B956" s="1">
        <v>952</v>
      </c>
      <c r="C956" s="73">
        <v>14.099609064643346</v>
      </c>
      <c r="D956" s="73">
        <v>8.1469444735978627</v>
      </c>
      <c r="E956" s="74">
        <v>303946.48303642077</v>
      </c>
    </row>
    <row r="957" spans="2:5" x14ac:dyDescent="0.3">
      <c r="B957" s="1">
        <v>953</v>
      </c>
      <c r="C957" s="73">
        <v>10.106941779939476</v>
      </c>
      <c r="D957" s="73">
        <v>9.2664641354940898</v>
      </c>
      <c r="E957" s="74">
        <v>41824.402325489922</v>
      </c>
    </row>
    <row r="958" spans="2:5" x14ac:dyDescent="0.3">
      <c r="B958" s="1">
        <v>954</v>
      </c>
      <c r="C958" s="73">
        <v>10.09338059513199</v>
      </c>
      <c r="D958" s="73">
        <v>7.7923152722201676</v>
      </c>
      <c r="E958" s="74">
        <v>14985.520193027402</v>
      </c>
    </row>
    <row r="959" spans="2:5" x14ac:dyDescent="0.3">
      <c r="B959" s="1">
        <v>955</v>
      </c>
      <c r="C959" s="73">
        <v>12.610917905867549</v>
      </c>
      <c r="D959" s="73">
        <v>8.9231421369658506</v>
      </c>
      <c r="E959" s="74">
        <v>185666.90543391681</v>
      </c>
    </row>
    <row r="960" spans="2:5" x14ac:dyDescent="0.3">
      <c r="B960" s="1">
        <v>956</v>
      </c>
      <c r="C960" s="73">
        <v>14.581198883168989</v>
      </c>
      <c r="D960" s="73">
        <v>8.6014144624080799</v>
      </c>
      <c r="E960" s="74">
        <v>581371.78915918688</v>
      </c>
    </row>
    <row r="961" spans="2:5" x14ac:dyDescent="0.3">
      <c r="B961" s="1">
        <v>957</v>
      </c>
      <c r="C961" s="73">
        <v>15.651634075389563</v>
      </c>
      <c r="D961" s="73">
        <v>8.2795059432616416</v>
      </c>
      <c r="E961" s="74">
        <v>976521.34566173016</v>
      </c>
    </row>
    <row r="962" spans="2:5" x14ac:dyDescent="0.3">
      <c r="B962" s="1">
        <v>958</v>
      </c>
      <c r="C962" s="73">
        <v>14.851129523584834</v>
      </c>
      <c r="D962" s="73">
        <v>9.0067923720480039</v>
      </c>
      <c r="E962" s="74">
        <v>928296.23820708168</v>
      </c>
    </row>
    <row r="963" spans="2:5" x14ac:dyDescent="0.3">
      <c r="B963" s="1">
        <v>959</v>
      </c>
      <c r="C963" s="73">
        <v>15.314959811686649</v>
      </c>
      <c r="D963" s="73">
        <v>7.3700160818566554</v>
      </c>
      <c r="E963" s="74">
        <v>411736.9587497139</v>
      </c>
    </row>
    <row r="964" spans="2:5" x14ac:dyDescent="0.3">
      <c r="B964" s="1">
        <v>960</v>
      </c>
      <c r="C964" s="73">
        <v>9.4285826710294938</v>
      </c>
      <c r="D964" s="73">
        <v>8.0364431736015884</v>
      </c>
      <c r="E964" s="74">
        <v>11268.266901246821</v>
      </c>
    </row>
    <row r="965" spans="2:5" x14ac:dyDescent="0.3">
      <c r="B965" s="1">
        <v>961</v>
      </c>
      <c r="C965" s="73">
        <v>13.481657452474302</v>
      </c>
      <c r="D965" s="73">
        <v>7.7959035686412559</v>
      </c>
      <c r="E965" s="74">
        <v>155358.99653748961</v>
      </c>
    </row>
    <row r="966" spans="2:5" x14ac:dyDescent="0.3">
      <c r="B966" s="1">
        <v>962</v>
      </c>
      <c r="C966" s="73">
        <v>15.465432894901486</v>
      </c>
      <c r="D966" s="73">
        <v>9.2726375012953675</v>
      </c>
      <c r="E966" s="74">
        <v>1708346.411723481</v>
      </c>
    </row>
    <row r="967" spans="2:5" x14ac:dyDescent="0.3">
      <c r="B967" s="1">
        <v>963</v>
      </c>
      <c r="C967" s="73">
        <v>14.684629197325496</v>
      </c>
      <c r="D967" s="73">
        <v>7.8140235859165372</v>
      </c>
      <c r="E967" s="74">
        <v>361906.83233793871</v>
      </c>
    </row>
    <row r="968" spans="2:5" x14ac:dyDescent="0.3">
      <c r="B968" s="1">
        <v>964</v>
      </c>
      <c r="C968" s="73">
        <v>5.4566250719825149</v>
      </c>
      <c r="D968" s="73">
        <v>6.2243669575795622</v>
      </c>
      <c r="E968" s="74">
        <v>308.57701810964124</v>
      </c>
    </row>
    <row r="969" spans="2:5" x14ac:dyDescent="0.3">
      <c r="B969" s="1">
        <v>965</v>
      </c>
      <c r="C969" s="73">
        <v>9.5365133212106521</v>
      </c>
      <c r="D969" s="73">
        <v>10.99650435833019</v>
      </c>
      <c r="E969" s="74">
        <v>93353.905250987227</v>
      </c>
    </row>
    <row r="970" spans="2:5" x14ac:dyDescent="0.3">
      <c r="B970" s="1">
        <v>966</v>
      </c>
      <c r="C970" s="73">
        <v>12.774165636414308</v>
      </c>
      <c r="D970" s="73">
        <v>8.194430139785716</v>
      </c>
      <c r="E970" s="74">
        <v>125484.28477635972</v>
      </c>
    </row>
    <row r="971" spans="2:5" x14ac:dyDescent="0.3">
      <c r="B971" s="1">
        <v>967</v>
      </c>
      <c r="C971" s="73">
        <v>14.830165177290594</v>
      </c>
      <c r="D971" s="73">
        <v>7.4741828705342153</v>
      </c>
      <c r="E971" s="74">
        <v>316303.83688217856</v>
      </c>
    </row>
    <row r="972" spans="2:5" x14ac:dyDescent="0.3">
      <c r="B972" s="1">
        <v>968</v>
      </c>
      <c r="C972" s="73">
        <v>5.9460362841984367</v>
      </c>
      <c r="D972" s="73">
        <v>8.2387689979038221</v>
      </c>
      <c r="E972" s="74">
        <v>1381.4755031520499</v>
      </c>
    </row>
    <row r="973" spans="2:5" x14ac:dyDescent="0.3">
      <c r="B973" s="1">
        <v>969</v>
      </c>
      <c r="C973" s="73">
        <v>14.02431785169065</v>
      </c>
      <c r="D973" s="73">
        <v>5.6923212824547766</v>
      </c>
      <c r="E973" s="74">
        <v>52674.358266020863</v>
      </c>
    </row>
    <row r="974" spans="2:5" x14ac:dyDescent="0.3">
      <c r="B974" s="1">
        <v>970</v>
      </c>
      <c r="C974" s="73">
        <v>9.839301208823759</v>
      </c>
      <c r="D974" s="73">
        <v>7.9437230719442127</v>
      </c>
      <c r="E974" s="74">
        <v>13983.082666935659</v>
      </c>
    </row>
    <row r="975" spans="2:5" x14ac:dyDescent="0.3">
      <c r="B975" s="1">
        <v>971</v>
      </c>
      <c r="C975" s="73">
        <v>14.21441686408386</v>
      </c>
      <c r="D975" s="73">
        <v>8.355955167309304</v>
      </c>
      <c r="E975" s="74">
        <v>380392.77303136908</v>
      </c>
    </row>
    <row r="976" spans="2:5" x14ac:dyDescent="0.3">
      <c r="B976" s="1">
        <v>972</v>
      </c>
      <c r="C976" s="73">
        <v>12.685775120738715</v>
      </c>
      <c r="D976" s="73">
        <v>8.293507978347094</v>
      </c>
      <c r="E976" s="74">
        <v>126425.37818892217</v>
      </c>
    </row>
    <row r="977" spans="2:5" x14ac:dyDescent="0.3">
      <c r="B977" s="1">
        <v>973</v>
      </c>
      <c r="C977" s="73">
        <v>12.911865259978546</v>
      </c>
      <c r="D977" s="73">
        <v>10.147635725716492</v>
      </c>
      <c r="E977" s="74">
        <v>534088.72965400713</v>
      </c>
    </row>
    <row r="978" spans="2:5" x14ac:dyDescent="0.3">
      <c r="B978" s="1">
        <v>974</v>
      </c>
      <c r="C978" s="73">
        <v>17.487990866948081</v>
      </c>
      <c r="D978" s="73">
        <v>8.5811589917170323</v>
      </c>
      <c r="E978" s="74">
        <v>4297387.8914032094</v>
      </c>
    </row>
    <row r="979" spans="2:5" x14ac:dyDescent="0.3">
      <c r="B979" s="1">
        <v>975</v>
      </c>
      <c r="C979" s="73">
        <v>8.6317619514795751</v>
      </c>
      <c r="D979" s="73">
        <v>6.9405328938475259</v>
      </c>
      <c r="E979" s="74">
        <v>3118.3924058627572</v>
      </c>
    </row>
    <row r="980" spans="2:5" x14ac:dyDescent="0.3">
      <c r="B980" s="1">
        <v>976</v>
      </c>
      <c r="C980" s="73">
        <v>12.291407306539055</v>
      </c>
      <c r="D980" s="73">
        <v>6.2456632923488717</v>
      </c>
      <c r="E980" s="74">
        <v>23325.4812926056</v>
      </c>
    </row>
    <row r="981" spans="2:5" x14ac:dyDescent="0.3">
      <c r="B981" s="1">
        <v>977</v>
      </c>
      <c r="C981" s="73">
        <v>9.720304207714431</v>
      </c>
      <c r="D981" s="73">
        <v>8.1892456682893844</v>
      </c>
      <c r="E981" s="74">
        <v>15267.619748774281</v>
      </c>
    </row>
    <row r="982" spans="2:5" x14ac:dyDescent="0.3">
      <c r="B982" s="1">
        <v>978</v>
      </c>
      <c r="C982" s="73">
        <v>7.4205770594735441</v>
      </c>
      <c r="D982" s="73">
        <v>8.097956934562065</v>
      </c>
      <c r="E982" s="74">
        <v>3096.2238220276931</v>
      </c>
    </row>
    <row r="983" spans="2:5" x14ac:dyDescent="0.3">
      <c r="B983" s="1">
        <v>979</v>
      </c>
      <c r="C983" s="73">
        <v>14.114881047688371</v>
      </c>
      <c r="D983" s="73">
        <v>6.5512160185888026</v>
      </c>
      <c r="E983" s="74">
        <v>101677.06500945521</v>
      </c>
    </row>
    <row r="984" spans="2:5" x14ac:dyDescent="0.3">
      <c r="B984" s="1">
        <v>980</v>
      </c>
      <c r="C984" s="73">
        <v>11.322295565227236</v>
      </c>
      <c r="D984" s="73">
        <v>6.4724390883594518</v>
      </c>
      <c r="E984" s="74">
        <v>13997.684475880307</v>
      </c>
    </row>
    <row r="985" spans="2:5" x14ac:dyDescent="0.3">
      <c r="B985" s="1">
        <v>981</v>
      </c>
      <c r="C985" s="73">
        <v>10.786561500837863</v>
      </c>
      <c r="D985" s="73">
        <v>8.3692738633706885</v>
      </c>
      <c r="E985" s="74">
        <v>35908.243398709601</v>
      </c>
    </row>
    <row r="986" spans="2:5" x14ac:dyDescent="0.3">
      <c r="B986" s="1">
        <v>982</v>
      </c>
      <c r="C986" s="73">
        <v>13.207377211874096</v>
      </c>
      <c r="D986" s="73">
        <v>8.3694242404910284</v>
      </c>
      <c r="E986" s="74">
        <v>191175.08991756648</v>
      </c>
    </row>
    <row r="987" spans="2:5" x14ac:dyDescent="0.3">
      <c r="B987" s="1">
        <v>983</v>
      </c>
      <c r="C987" s="73">
        <v>14.603220267468332</v>
      </c>
      <c r="D987" s="73">
        <v>5.5980219736232506</v>
      </c>
      <c r="E987" s="74">
        <v>73663.935207791583</v>
      </c>
    </row>
    <row r="988" spans="2:5" x14ac:dyDescent="0.3">
      <c r="B988" s="1">
        <v>984</v>
      </c>
      <c r="C988" s="73">
        <v>14.030392662854194</v>
      </c>
      <c r="D988" s="73">
        <v>9.4516643889075969</v>
      </c>
      <c r="E988" s="74">
        <v>715528.01314959186</v>
      </c>
    </row>
    <row r="989" spans="2:5" x14ac:dyDescent="0.3">
      <c r="B989" s="1">
        <v>985</v>
      </c>
      <c r="C989" s="73">
        <v>11.882526482638527</v>
      </c>
      <c r="D989" s="73">
        <v>8.5766347008974133</v>
      </c>
      <c r="E989" s="74">
        <v>88264.261034241106</v>
      </c>
    </row>
    <row r="990" spans="2:5" x14ac:dyDescent="0.3">
      <c r="B990" s="1">
        <v>986</v>
      </c>
      <c r="C990" s="73">
        <v>14.090028213550697</v>
      </c>
      <c r="D990" s="73">
        <v>8.6924052908724487</v>
      </c>
      <c r="E990" s="74">
        <v>440621.86009297462</v>
      </c>
    </row>
    <row r="991" spans="2:5" x14ac:dyDescent="0.3">
      <c r="B991" s="1">
        <v>987</v>
      </c>
      <c r="C991" s="73">
        <v>15.601463675463961</v>
      </c>
      <c r="D991" s="73">
        <v>5.6197710034516817</v>
      </c>
      <c r="E991" s="74">
        <v>149298.19799466964</v>
      </c>
    </row>
    <row r="992" spans="2:5" x14ac:dyDescent="0.3">
      <c r="B992" s="1">
        <v>988</v>
      </c>
      <c r="C992" s="73">
        <v>12.255224309043147</v>
      </c>
      <c r="D992" s="73">
        <v>8.4013889403389346</v>
      </c>
      <c r="E992" s="74">
        <v>101149.67116614006</v>
      </c>
    </row>
    <row r="993" spans="2:5" x14ac:dyDescent="0.3">
      <c r="B993" s="1">
        <v>989</v>
      </c>
      <c r="C993" s="73">
        <v>15.333274008636215</v>
      </c>
      <c r="D993" s="73">
        <v>9.0228286972549174</v>
      </c>
      <c r="E993" s="74">
        <v>1311019.0894159223</v>
      </c>
    </row>
    <row r="994" spans="2:5" x14ac:dyDescent="0.3">
      <c r="B994" s="1">
        <v>990</v>
      </c>
      <c r="C994" s="73">
        <v>4.1608672432427847</v>
      </c>
      <c r="D994" s="73">
        <v>8.8729765657630164</v>
      </c>
      <c r="E994" s="74">
        <v>828.46811690093841</v>
      </c>
    </row>
    <row r="995" spans="2:5" x14ac:dyDescent="0.3">
      <c r="B995" s="1">
        <v>991</v>
      </c>
      <c r="C995" s="73">
        <v>9.206006752332998</v>
      </c>
      <c r="D995" s="73">
        <v>6.5952856764886132</v>
      </c>
      <c r="E995" s="74">
        <v>3611.0504539253329</v>
      </c>
    </row>
    <row r="996" spans="2:5" x14ac:dyDescent="0.3">
      <c r="B996" s="1">
        <v>992</v>
      </c>
      <c r="C996" s="73">
        <v>11.033251940632342</v>
      </c>
      <c r="D996" s="73">
        <v>8.5375186096015661</v>
      </c>
      <c r="E996" s="74">
        <v>47806.471044784368</v>
      </c>
    </row>
    <row r="997" spans="2:5" x14ac:dyDescent="0.3">
      <c r="B997" s="1">
        <v>993</v>
      </c>
      <c r="C997" s="73">
        <v>11.978828769263153</v>
      </c>
      <c r="D997" s="73">
        <v>7.2135803730963843</v>
      </c>
      <c r="E997" s="74">
        <v>36726.997830511835</v>
      </c>
    </row>
    <row r="998" spans="2:5" x14ac:dyDescent="0.3">
      <c r="B998" s="1">
        <v>994</v>
      </c>
      <c r="C998" s="73">
        <v>10.256979599845227</v>
      </c>
      <c r="D998" s="73">
        <v>7.3072842279896086</v>
      </c>
      <c r="E998" s="74">
        <v>11996.867990675119</v>
      </c>
    </row>
    <row r="999" spans="2:5" x14ac:dyDescent="0.3">
      <c r="B999" s="1">
        <v>995</v>
      </c>
      <c r="C999" s="73">
        <v>14.040654093030946</v>
      </c>
      <c r="D999" s="73">
        <v>7.837872767190027</v>
      </c>
      <c r="E999" s="74">
        <v>235535.70598235409</v>
      </c>
    </row>
    <row r="1000" spans="2:5" x14ac:dyDescent="0.3">
      <c r="B1000" s="1">
        <v>996</v>
      </c>
      <c r="C1000" s="73">
        <v>14.729025094878498</v>
      </c>
      <c r="D1000" s="73">
        <v>6.7536504354176952</v>
      </c>
      <c r="E1000" s="74">
        <v>178992.64688711549</v>
      </c>
    </row>
    <row r="1001" spans="2:5" x14ac:dyDescent="0.3">
      <c r="B1001" s="1">
        <v>997</v>
      </c>
      <c r="C1001" s="73">
        <v>12.438454762596431</v>
      </c>
      <c r="D1001" s="73">
        <v>7.3095031818117064</v>
      </c>
      <c r="E1001" s="74">
        <v>53909.205513383677</v>
      </c>
    </row>
    <row r="1002" spans="2:5" x14ac:dyDescent="0.3">
      <c r="B1002" s="1">
        <v>998</v>
      </c>
      <c r="C1002" s="73">
        <v>18.413351564243111</v>
      </c>
      <c r="D1002" s="73">
        <v>7.2208501130654383</v>
      </c>
      <c r="E1002" s="74">
        <v>3178819.1255515022</v>
      </c>
    </row>
    <row r="1003" spans="2:5" x14ac:dyDescent="0.3">
      <c r="B1003" s="1">
        <v>999</v>
      </c>
      <c r="C1003" s="73">
        <v>13.567765976291538</v>
      </c>
      <c r="D1003" s="73">
        <v>8.3909756959373087</v>
      </c>
      <c r="E1003" s="74">
        <v>249042.97848083641</v>
      </c>
    </row>
    <row r="1004" spans="2:5" x14ac:dyDescent="0.3">
      <c r="B1004" s="1">
        <v>1000</v>
      </c>
      <c r="C1004" s="73">
        <v>13.073270904263897</v>
      </c>
      <c r="D1004" s="73">
        <v>7.2282942356116644</v>
      </c>
      <c r="E1004" s="74">
        <v>79041.285714339319</v>
      </c>
    </row>
  </sheetData>
  <hyperlinks>
    <hyperlink ref="A1" r:id="rId1" xr:uid="{2CE5AA47-8DDB-2340-BAD1-3DD8B46CBCCD}"/>
  </hyperlinks>
  <pageMargins left="0.7" right="0.7" top="0.75" bottom="0.75" header="0.3" footer="0.3"/>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CF1D8-A6C3-D146-81E1-6A88299A37D8}">
  <sheetPr codeName="Sheet3">
    <tabColor rgb="FFFF0000"/>
  </sheetPr>
  <dimension ref="A1:D102"/>
  <sheetViews>
    <sheetView workbookViewId="0"/>
  </sheetViews>
  <sheetFormatPr baseColWidth="10" defaultRowHeight="16" x14ac:dyDescent="0.2"/>
  <cols>
    <col min="1" max="16384" width="10.83203125" style="7"/>
  </cols>
  <sheetData>
    <row r="1" spans="1:4" x14ac:dyDescent="0.2">
      <c r="A1" s="3" t="s">
        <v>220</v>
      </c>
    </row>
    <row r="2" spans="1:4" x14ac:dyDescent="0.2">
      <c r="B2" s="7" t="s">
        <v>221</v>
      </c>
      <c r="C2" s="7" t="s">
        <v>222</v>
      </c>
      <c r="D2" s="7" t="s">
        <v>223</v>
      </c>
    </row>
    <row r="3" spans="1:4" x14ac:dyDescent="0.2">
      <c r="A3" s="7">
        <v>1</v>
      </c>
      <c r="B3" s="7">
        <v>1.92018284912992</v>
      </c>
      <c r="C3" s="7">
        <v>2.16365450953856</v>
      </c>
      <c r="D3" s="7">
        <v>4.0838373586684797</v>
      </c>
    </row>
    <row r="4" spans="1:4" x14ac:dyDescent="0.2">
      <c r="A4" s="7">
        <v>2</v>
      </c>
      <c r="B4" s="7">
        <v>1.26256334695218</v>
      </c>
      <c r="C4" s="7">
        <v>2.3072977946509701</v>
      </c>
      <c r="D4" s="7">
        <v>3.56986114160315</v>
      </c>
    </row>
    <row r="5" spans="1:4" x14ac:dyDescent="0.2">
      <c r="A5" s="7">
        <v>3</v>
      </c>
      <c r="B5" s="7">
        <v>0.306308054632495</v>
      </c>
      <c r="C5" s="7">
        <v>1.6394453209708699</v>
      </c>
      <c r="D5" s="7">
        <v>1.94575337560336</v>
      </c>
    </row>
    <row r="6" spans="1:4" x14ac:dyDescent="0.2">
      <c r="A6" s="7">
        <v>4</v>
      </c>
      <c r="B6" s="7">
        <v>0.36947725026318301</v>
      </c>
      <c r="C6" s="7">
        <v>1.5245337237488901</v>
      </c>
      <c r="D6" s="7">
        <v>1.8940109740120801</v>
      </c>
    </row>
    <row r="7" spans="1:4" x14ac:dyDescent="0.2">
      <c r="A7" s="7">
        <v>5</v>
      </c>
      <c r="B7" s="7">
        <v>3.1612879733083301</v>
      </c>
      <c r="C7" s="7">
        <v>3.1335551416019798</v>
      </c>
      <c r="D7" s="7">
        <v>6.2948431149103099</v>
      </c>
    </row>
    <row r="8" spans="1:4" x14ac:dyDescent="0.2">
      <c r="A8" s="7">
        <v>6</v>
      </c>
      <c r="B8" s="7">
        <v>2.5504247986441002</v>
      </c>
      <c r="C8" s="7">
        <v>3.6983321901720001</v>
      </c>
      <c r="D8" s="7">
        <v>6.2487569888161101</v>
      </c>
    </row>
    <row r="9" spans="1:4" x14ac:dyDescent="0.2">
      <c r="A9" s="7">
        <v>7</v>
      </c>
      <c r="B9" s="7">
        <v>1.07686435082992</v>
      </c>
      <c r="C9" s="7">
        <v>1.49152834497644</v>
      </c>
      <c r="D9" s="7">
        <v>2.5683926958063599</v>
      </c>
    </row>
    <row r="10" spans="1:4" x14ac:dyDescent="0.2">
      <c r="A10" s="7">
        <v>8</v>
      </c>
      <c r="B10" s="7">
        <v>1.8886364222795899E-2</v>
      </c>
      <c r="C10" s="7">
        <v>1.05622621436396</v>
      </c>
      <c r="D10" s="7">
        <v>1.0751125785867599</v>
      </c>
    </row>
    <row r="11" spans="1:4" x14ac:dyDescent="0.2">
      <c r="A11" s="7">
        <v>9</v>
      </c>
      <c r="B11" s="7">
        <v>-1.03773413978572</v>
      </c>
      <c r="C11" s="7">
        <v>1.0847590756349399</v>
      </c>
      <c r="D11" s="7">
        <v>4.70249358492216E-2</v>
      </c>
    </row>
    <row r="12" spans="1:4" x14ac:dyDescent="0.2">
      <c r="A12" s="7">
        <v>10</v>
      </c>
      <c r="B12" s="7">
        <v>0.222078091849052</v>
      </c>
      <c r="C12" s="7">
        <v>1.9728984185888299E-2</v>
      </c>
      <c r="D12" s="7">
        <v>0.24180707603494001</v>
      </c>
    </row>
    <row r="13" spans="1:4" x14ac:dyDescent="0.2">
      <c r="A13" s="7">
        <v>11</v>
      </c>
      <c r="B13" s="7">
        <v>0.789120215780033</v>
      </c>
      <c r="C13" s="7">
        <v>2.2806210169393499</v>
      </c>
      <c r="D13" s="7">
        <v>3.06974123271939</v>
      </c>
    </row>
    <row r="14" spans="1:4" x14ac:dyDescent="0.2">
      <c r="A14" s="7">
        <v>12</v>
      </c>
      <c r="B14" s="7">
        <v>1.63868488629764</v>
      </c>
      <c r="C14" s="7">
        <v>2.5601606032159001</v>
      </c>
      <c r="D14" s="7">
        <v>4.1988454895135403</v>
      </c>
    </row>
    <row r="15" spans="1:4" x14ac:dyDescent="0.2">
      <c r="A15" s="7">
        <v>13</v>
      </c>
      <c r="B15" s="7">
        <v>0.96452756918857396</v>
      </c>
      <c r="C15" s="7">
        <v>2.8391812369519398</v>
      </c>
      <c r="D15" s="7">
        <v>3.80370880614052</v>
      </c>
    </row>
    <row r="16" spans="1:4" x14ac:dyDescent="0.2">
      <c r="A16" s="7">
        <v>14</v>
      </c>
      <c r="B16" s="7">
        <v>-0.26788947463742901</v>
      </c>
      <c r="C16" s="7">
        <v>0.50706705908718797</v>
      </c>
      <c r="D16" s="7">
        <v>0.23917758444975901</v>
      </c>
    </row>
    <row r="17" spans="1:4" x14ac:dyDescent="0.2">
      <c r="A17" s="7">
        <v>15</v>
      </c>
      <c r="B17" s="7">
        <v>2.0097513692907798</v>
      </c>
      <c r="C17" s="7">
        <v>1.3829195958003999</v>
      </c>
      <c r="D17" s="7">
        <v>3.3926709650911699</v>
      </c>
    </row>
    <row r="18" spans="1:4" x14ac:dyDescent="0.2">
      <c r="A18" s="7">
        <v>16</v>
      </c>
      <c r="B18" s="7">
        <v>0.74210521598346901</v>
      </c>
      <c r="C18" s="7">
        <v>1.4016537859503799</v>
      </c>
      <c r="D18" s="7">
        <v>2.1437590019338502</v>
      </c>
    </row>
    <row r="19" spans="1:4" x14ac:dyDescent="0.2">
      <c r="A19" s="7">
        <v>17</v>
      </c>
      <c r="B19" s="7">
        <v>1.62328618159775</v>
      </c>
      <c r="C19" s="7">
        <v>2.5124608923385798</v>
      </c>
      <c r="D19" s="7">
        <v>4.1357470739363302</v>
      </c>
    </row>
    <row r="20" spans="1:4" x14ac:dyDescent="0.2">
      <c r="A20" s="7">
        <v>18</v>
      </c>
      <c r="B20" s="7">
        <v>2.68863534422499</v>
      </c>
      <c r="C20" s="7">
        <v>4.5270287241498002</v>
      </c>
      <c r="D20" s="7">
        <v>7.2156640683748003</v>
      </c>
    </row>
    <row r="21" spans="1:4" x14ac:dyDescent="0.2">
      <c r="A21" s="7">
        <v>19</v>
      </c>
      <c r="B21" s="7">
        <v>1.6364118631284299</v>
      </c>
      <c r="C21" s="7">
        <v>2.1924738808842399</v>
      </c>
      <c r="D21" s="7">
        <v>3.8288857440126698</v>
      </c>
    </row>
    <row r="22" spans="1:4" x14ac:dyDescent="0.2">
      <c r="A22" s="7">
        <v>20</v>
      </c>
      <c r="B22" s="7">
        <v>-0.107147675201421</v>
      </c>
      <c r="C22" s="7">
        <v>1.86621563309015</v>
      </c>
      <c r="D22" s="7">
        <v>1.75906795788873</v>
      </c>
    </row>
    <row r="23" spans="1:4" x14ac:dyDescent="0.2">
      <c r="A23" s="7">
        <v>21</v>
      </c>
      <c r="B23" s="7">
        <v>1.36970866161306</v>
      </c>
      <c r="C23" s="7">
        <v>1.5123331730219001</v>
      </c>
      <c r="D23" s="7">
        <v>2.8820418346349599</v>
      </c>
    </row>
    <row r="24" spans="1:4" x14ac:dyDescent="0.2">
      <c r="A24" s="7">
        <v>22</v>
      </c>
      <c r="B24" s="7">
        <v>0.22220535340647801</v>
      </c>
      <c r="C24" s="7">
        <v>1.9369546750743201</v>
      </c>
      <c r="D24" s="7">
        <v>2.1591600284807999</v>
      </c>
    </row>
    <row r="25" spans="1:4" x14ac:dyDescent="0.2">
      <c r="A25" s="7">
        <v>23</v>
      </c>
      <c r="B25" s="7">
        <v>0.58534839725679</v>
      </c>
      <c r="C25" s="7">
        <v>2.3265701091238302</v>
      </c>
      <c r="D25" s="7">
        <v>2.9119185063806201</v>
      </c>
    </row>
    <row r="26" spans="1:4" x14ac:dyDescent="0.2">
      <c r="A26" s="7">
        <v>24</v>
      </c>
      <c r="B26" s="7">
        <v>0.39908690007543701</v>
      </c>
      <c r="C26" s="7">
        <v>2.8476950085799202</v>
      </c>
      <c r="D26" s="7">
        <v>3.2467819086553602</v>
      </c>
    </row>
    <row r="27" spans="1:4" x14ac:dyDescent="0.2">
      <c r="A27" s="7">
        <v>25</v>
      </c>
      <c r="B27" s="7">
        <v>0.69487932270388297</v>
      </c>
      <c r="C27" s="7">
        <v>1.5694249758159999</v>
      </c>
      <c r="D27" s="7">
        <v>2.2643042985198898</v>
      </c>
    </row>
    <row r="28" spans="1:4" x14ac:dyDescent="0.2">
      <c r="A28" s="7">
        <v>26</v>
      </c>
      <c r="B28" s="7">
        <v>-0.71042855518793002</v>
      </c>
      <c r="C28" s="7">
        <v>1.7332744874520001</v>
      </c>
      <c r="D28" s="7">
        <v>1.0228459322640699</v>
      </c>
    </row>
    <row r="29" spans="1:4" x14ac:dyDescent="0.2">
      <c r="A29" s="7">
        <v>27</v>
      </c>
      <c r="B29" s="7">
        <v>-0.90857050664828398</v>
      </c>
      <c r="C29" s="7">
        <v>1.4791840935670399</v>
      </c>
      <c r="D29" s="7">
        <v>0.57061358691875896</v>
      </c>
    </row>
    <row r="30" spans="1:4" x14ac:dyDescent="0.2">
      <c r="A30" s="7">
        <v>28</v>
      </c>
      <c r="B30" s="7">
        <v>0.43253427012138101</v>
      </c>
      <c r="C30" s="7">
        <v>0.35047972863246801</v>
      </c>
      <c r="D30" s="7">
        <v>0.78301399875384903</v>
      </c>
    </row>
    <row r="31" spans="1:4" x14ac:dyDescent="0.2">
      <c r="A31" s="7">
        <v>29</v>
      </c>
      <c r="B31" s="7">
        <v>1.44409844166024</v>
      </c>
      <c r="C31" s="7">
        <v>3.1022142698316202</v>
      </c>
      <c r="D31" s="7">
        <v>4.5463127114918596</v>
      </c>
    </row>
    <row r="32" spans="1:4" x14ac:dyDescent="0.2">
      <c r="A32" s="7">
        <v>30</v>
      </c>
      <c r="B32" s="7">
        <v>2.0873247124499299</v>
      </c>
      <c r="C32" s="7">
        <v>2.4509470009382501</v>
      </c>
      <c r="D32" s="7">
        <v>4.5382717133881796</v>
      </c>
    </row>
    <row r="33" spans="1:4" x14ac:dyDescent="0.2">
      <c r="A33" s="7">
        <v>31</v>
      </c>
      <c r="B33" s="7">
        <v>1.2185001286216</v>
      </c>
      <c r="C33" s="7">
        <v>1.11983795284225</v>
      </c>
      <c r="D33" s="7">
        <v>2.3383380814638599</v>
      </c>
    </row>
    <row r="34" spans="1:4" x14ac:dyDescent="0.2">
      <c r="A34" s="7">
        <v>32</v>
      </c>
      <c r="B34" s="7">
        <v>1.2447994450789599</v>
      </c>
      <c r="C34" s="7">
        <v>2.13061448793716</v>
      </c>
      <c r="D34" s="7">
        <v>3.3754139330161199</v>
      </c>
    </row>
    <row r="35" spans="1:4" x14ac:dyDescent="0.2">
      <c r="A35" s="7">
        <v>33</v>
      </c>
      <c r="B35" s="7">
        <v>3.5010675038742902</v>
      </c>
      <c r="C35" s="7">
        <v>4.5345777514848002</v>
      </c>
      <c r="D35" s="7">
        <v>8.0356452553590891</v>
      </c>
    </row>
    <row r="36" spans="1:4" x14ac:dyDescent="0.2">
      <c r="A36" s="7">
        <v>34</v>
      </c>
      <c r="B36" s="7">
        <v>0.73461844033210499</v>
      </c>
      <c r="C36" s="7">
        <v>2.5003808943006902</v>
      </c>
      <c r="D36" s="7">
        <v>3.2349993346327999</v>
      </c>
    </row>
    <row r="37" spans="1:4" x14ac:dyDescent="0.2">
      <c r="A37" s="7">
        <v>35</v>
      </c>
      <c r="B37" s="7">
        <v>1.17155881763337</v>
      </c>
      <c r="C37" s="7">
        <v>2.45035887253563</v>
      </c>
      <c r="D37" s="7">
        <v>3.621917690169</v>
      </c>
    </row>
    <row r="38" spans="1:4" x14ac:dyDescent="0.2">
      <c r="A38" s="7">
        <v>36</v>
      </c>
      <c r="B38" s="7">
        <v>1.58612055156679</v>
      </c>
      <c r="C38" s="7">
        <v>1.0639542059901801</v>
      </c>
      <c r="D38" s="7">
        <v>2.6500747575569701</v>
      </c>
    </row>
    <row r="39" spans="1:4" x14ac:dyDescent="0.2">
      <c r="A39" s="7">
        <v>37</v>
      </c>
      <c r="B39" s="7">
        <v>2.1131215482335</v>
      </c>
      <c r="C39" s="7">
        <v>3.1718878012599001</v>
      </c>
      <c r="D39" s="7">
        <v>5.2850093494934001</v>
      </c>
    </row>
    <row r="40" spans="1:4" x14ac:dyDescent="0.2">
      <c r="A40" s="7">
        <v>38</v>
      </c>
      <c r="B40" s="7">
        <v>1.0846977704663801</v>
      </c>
      <c r="C40" s="7">
        <v>3.2899003051132598</v>
      </c>
      <c r="D40" s="7">
        <v>4.3745980755796401</v>
      </c>
    </row>
    <row r="41" spans="1:4" x14ac:dyDescent="0.2">
      <c r="A41" s="7">
        <v>39</v>
      </c>
      <c r="B41" s="7">
        <v>1.1887182269649399</v>
      </c>
      <c r="C41" s="7">
        <v>3.5469350772666002</v>
      </c>
      <c r="D41" s="7">
        <v>4.7356533042315396</v>
      </c>
    </row>
    <row r="42" spans="1:4" x14ac:dyDescent="0.2">
      <c r="A42" s="7">
        <v>40</v>
      </c>
      <c r="B42" s="7">
        <v>0.82307268364381603</v>
      </c>
      <c r="C42" s="7">
        <v>0.31266754544986203</v>
      </c>
      <c r="D42" s="7">
        <v>1.13574022909368</v>
      </c>
    </row>
    <row r="43" spans="1:4" x14ac:dyDescent="0.2">
      <c r="A43" s="7">
        <v>41</v>
      </c>
      <c r="B43" s="7">
        <v>1.9362747677704799</v>
      </c>
      <c r="C43" s="7">
        <v>1.7290130265644701</v>
      </c>
      <c r="D43" s="7">
        <v>3.66528779433495</v>
      </c>
    </row>
    <row r="44" spans="1:4" x14ac:dyDescent="0.2">
      <c r="A44" s="7">
        <v>42</v>
      </c>
      <c r="B44" s="7">
        <v>0.30314746435190698</v>
      </c>
      <c r="C44" s="7">
        <v>2.1903957633864102</v>
      </c>
      <c r="D44" s="7">
        <v>2.4935432277383098</v>
      </c>
    </row>
    <row r="45" spans="1:4" x14ac:dyDescent="0.2">
      <c r="A45" s="7">
        <v>43</v>
      </c>
      <c r="B45" s="7">
        <v>0.37805386473117403</v>
      </c>
      <c r="C45" s="7">
        <v>1.83255646956209</v>
      </c>
      <c r="D45" s="7">
        <v>2.2106103342932699</v>
      </c>
    </row>
    <row r="46" spans="1:4" x14ac:dyDescent="0.2">
      <c r="A46" s="7">
        <v>44</v>
      </c>
      <c r="B46" s="7">
        <v>1.3169308781260201</v>
      </c>
      <c r="C46" s="7">
        <v>2.5417709139948399</v>
      </c>
      <c r="D46" s="7">
        <v>3.8587017921208502</v>
      </c>
    </row>
    <row r="47" spans="1:4" x14ac:dyDescent="0.2">
      <c r="A47" s="7">
        <v>45</v>
      </c>
      <c r="B47" s="7">
        <v>0.84848901750184103</v>
      </c>
      <c r="C47" s="7">
        <v>1.92768706188546</v>
      </c>
      <c r="D47" s="7">
        <v>2.7761760793872998</v>
      </c>
    </row>
    <row r="48" spans="1:4" x14ac:dyDescent="0.2">
      <c r="A48" s="7">
        <v>46</v>
      </c>
      <c r="B48" s="7">
        <v>0.95238176417614195</v>
      </c>
      <c r="C48" s="7">
        <v>2.3350983253243198</v>
      </c>
      <c r="D48" s="7">
        <v>3.2874800895004599</v>
      </c>
    </row>
    <row r="49" spans="1:4" x14ac:dyDescent="0.2">
      <c r="A49" s="7">
        <v>47</v>
      </c>
      <c r="B49" s="7">
        <v>1.0798928139788699</v>
      </c>
      <c r="C49" s="7">
        <v>2.2666783378361002</v>
      </c>
      <c r="D49" s="7">
        <v>3.3465711518149699</v>
      </c>
    </row>
    <row r="50" spans="1:4" x14ac:dyDescent="0.2">
      <c r="A50" s="7">
        <v>48</v>
      </c>
      <c r="B50" s="7">
        <v>1.99004513177117</v>
      </c>
      <c r="C50" s="7">
        <v>3.18895909335561</v>
      </c>
      <c r="D50" s="7">
        <v>5.1790042251267803</v>
      </c>
    </row>
    <row r="51" spans="1:4" x14ac:dyDescent="0.2">
      <c r="A51" s="7">
        <v>49</v>
      </c>
      <c r="B51" s="7">
        <v>0.34024503007623902</v>
      </c>
      <c r="C51" s="7">
        <v>1.15852409215279</v>
      </c>
      <c r="D51" s="7">
        <v>1.49876912222902</v>
      </c>
    </row>
    <row r="52" spans="1:4" x14ac:dyDescent="0.2">
      <c r="A52" s="7">
        <v>50</v>
      </c>
      <c r="B52" s="7">
        <v>2.0086548440821699</v>
      </c>
      <c r="C52" s="7">
        <v>2.3504901037786201</v>
      </c>
      <c r="D52" s="7">
        <v>4.3591449478607904</v>
      </c>
    </row>
    <row r="53" spans="1:4" x14ac:dyDescent="0.2">
      <c r="A53" s="7">
        <v>51</v>
      </c>
      <c r="B53" s="7">
        <v>4.66507697992839</v>
      </c>
      <c r="C53" s="7">
        <v>3.1009570266657902</v>
      </c>
      <c r="D53" s="7">
        <v>7.7660340065941798</v>
      </c>
    </row>
    <row r="54" spans="1:4" x14ac:dyDescent="0.2">
      <c r="A54" s="7">
        <v>52</v>
      </c>
      <c r="B54" s="7">
        <v>2.2557322504900399</v>
      </c>
      <c r="C54" s="7">
        <v>3.9516259713139101</v>
      </c>
      <c r="D54" s="7">
        <v>6.2073582218039398</v>
      </c>
    </row>
    <row r="55" spans="1:4" x14ac:dyDescent="0.2">
      <c r="A55" s="7">
        <v>53</v>
      </c>
      <c r="B55" s="7">
        <v>2.3953265424716701</v>
      </c>
      <c r="C55" s="7">
        <v>5.5409224504022303</v>
      </c>
      <c r="D55" s="7">
        <v>7.9362489928739004</v>
      </c>
    </row>
    <row r="56" spans="1:4" x14ac:dyDescent="0.2">
      <c r="A56" s="7">
        <v>54</v>
      </c>
      <c r="B56" s="7">
        <v>1.8147197034117599</v>
      </c>
      <c r="C56" s="7">
        <v>3.0370693954302901</v>
      </c>
      <c r="D56" s="7">
        <v>4.8517890988420502</v>
      </c>
    </row>
    <row r="57" spans="1:4" x14ac:dyDescent="0.2">
      <c r="A57" s="7">
        <v>55</v>
      </c>
      <c r="B57" s="7">
        <v>3.2132765057578401</v>
      </c>
      <c r="C57" s="7">
        <v>4.5860524151189299</v>
      </c>
      <c r="D57" s="7">
        <v>7.7993289208767704</v>
      </c>
    </row>
    <row r="58" spans="1:4" x14ac:dyDescent="0.2">
      <c r="A58" s="7">
        <v>56</v>
      </c>
      <c r="B58" s="7">
        <v>1.5098165955852401</v>
      </c>
      <c r="C58" s="7">
        <v>4.3159669780671202</v>
      </c>
      <c r="D58" s="7">
        <v>5.8257835736523598</v>
      </c>
    </row>
    <row r="59" spans="1:4" x14ac:dyDescent="0.2">
      <c r="A59" s="7">
        <v>57</v>
      </c>
      <c r="B59" s="7">
        <v>4.2945331253082104</v>
      </c>
      <c r="C59" s="7">
        <v>4.6086596007637501</v>
      </c>
      <c r="D59" s="7">
        <v>8.9031927260719499</v>
      </c>
    </row>
    <row r="60" spans="1:4" x14ac:dyDescent="0.2">
      <c r="A60" s="7">
        <v>58</v>
      </c>
      <c r="B60" s="7">
        <v>1.2771926293345299</v>
      </c>
      <c r="C60" s="7">
        <v>4.3495495774386699</v>
      </c>
      <c r="D60" s="7">
        <v>5.6267422067731996</v>
      </c>
    </row>
    <row r="61" spans="1:4" x14ac:dyDescent="0.2">
      <c r="A61" s="7">
        <v>59</v>
      </c>
      <c r="B61" s="7">
        <v>2.1700510647179398</v>
      </c>
      <c r="C61" s="7">
        <v>4.3424134578471998</v>
      </c>
      <c r="D61" s="7">
        <v>6.5124645225651401</v>
      </c>
    </row>
    <row r="62" spans="1:4" x14ac:dyDescent="0.2">
      <c r="A62" s="7">
        <v>60</v>
      </c>
      <c r="B62" s="7">
        <v>4.7555974320788801</v>
      </c>
      <c r="C62" s="7">
        <v>4.2562578000239597</v>
      </c>
      <c r="D62" s="7">
        <v>9.0118552321028407</v>
      </c>
    </row>
    <row r="63" spans="1:4" x14ac:dyDescent="0.2">
      <c r="A63" s="7">
        <v>61</v>
      </c>
      <c r="B63" s="7">
        <v>2.93922238793016</v>
      </c>
      <c r="C63" s="7">
        <v>5.7366065206329901</v>
      </c>
      <c r="D63" s="7">
        <v>8.6758289085631493</v>
      </c>
    </row>
    <row r="64" spans="1:4" x14ac:dyDescent="0.2">
      <c r="A64" s="7">
        <v>62</v>
      </c>
      <c r="B64" s="7">
        <v>2.1065640928825902</v>
      </c>
      <c r="C64" s="7">
        <v>4.9811409035559997</v>
      </c>
      <c r="D64" s="7">
        <v>7.0877049964385899</v>
      </c>
    </row>
    <row r="65" spans="1:4" x14ac:dyDescent="0.2">
      <c r="A65" s="7">
        <v>63</v>
      </c>
      <c r="B65" s="7">
        <v>3.82833708780649</v>
      </c>
      <c r="C65" s="7">
        <v>4.1390413297794799</v>
      </c>
      <c r="D65" s="7">
        <v>7.9673784175859703</v>
      </c>
    </row>
    <row r="66" spans="1:4" x14ac:dyDescent="0.2">
      <c r="A66" s="7">
        <v>64</v>
      </c>
      <c r="B66" s="7">
        <v>2.2202312877214898</v>
      </c>
      <c r="C66" s="7">
        <v>4.6702352427097802</v>
      </c>
      <c r="D66" s="7">
        <v>6.8904665304312704</v>
      </c>
    </row>
    <row r="67" spans="1:4" x14ac:dyDescent="0.2">
      <c r="A67" s="7">
        <v>65</v>
      </c>
      <c r="B67" s="7">
        <v>4.6386488848269103</v>
      </c>
      <c r="C67" s="7">
        <v>3.74217310651823</v>
      </c>
      <c r="D67" s="7">
        <v>8.3808219913451403</v>
      </c>
    </row>
    <row r="68" spans="1:4" x14ac:dyDescent="0.2">
      <c r="A68" s="7">
        <v>66</v>
      </c>
      <c r="B68" s="7">
        <v>3.7998600176783901</v>
      </c>
      <c r="C68" s="7">
        <v>5.0152201869851902</v>
      </c>
      <c r="D68" s="7">
        <v>8.8150802046635803</v>
      </c>
    </row>
    <row r="69" spans="1:4" x14ac:dyDescent="0.2">
      <c r="A69" s="7">
        <v>67</v>
      </c>
      <c r="B69" s="7">
        <v>1.08596700164615</v>
      </c>
      <c r="C69" s="7">
        <v>3.44226761247501</v>
      </c>
      <c r="D69" s="7">
        <v>4.5282346141211596</v>
      </c>
    </row>
    <row r="70" spans="1:4" x14ac:dyDescent="0.2">
      <c r="A70" s="7">
        <v>68</v>
      </c>
      <c r="B70" s="7">
        <v>3.7520515420101299</v>
      </c>
      <c r="C70" s="7">
        <v>3.5150951143184899</v>
      </c>
      <c r="D70" s="7">
        <v>7.2671466563286202</v>
      </c>
    </row>
    <row r="71" spans="1:4" x14ac:dyDescent="0.2">
      <c r="A71" s="7">
        <v>69</v>
      </c>
      <c r="B71" s="7">
        <v>1.22189308116993</v>
      </c>
      <c r="C71" s="7">
        <v>4.9476543152920698</v>
      </c>
      <c r="D71" s="7">
        <v>6.1695473964620096</v>
      </c>
    </row>
    <row r="72" spans="1:4" x14ac:dyDescent="0.2">
      <c r="A72" s="7">
        <v>70</v>
      </c>
      <c r="B72" s="7">
        <v>2.0774975995607199</v>
      </c>
      <c r="C72" s="7">
        <v>5.23964252473999</v>
      </c>
      <c r="D72" s="7">
        <v>7.3171401243007104</v>
      </c>
    </row>
    <row r="73" spans="1:4" x14ac:dyDescent="0.2">
      <c r="A73" s="7">
        <v>71</v>
      </c>
      <c r="B73" s="7">
        <v>2.2351762789571401</v>
      </c>
      <c r="C73" s="7">
        <v>3.81885815992477</v>
      </c>
      <c r="D73" s="7">
        <v>6.0540344388819101</v>
      </c>
    </row>
    <row r="74" spans="1:4" x14ac:dyDescent="0.2">
      <c r="A74" s="7">
        <v>72</v>
      </c>
      <c r="B74" s="7">
        <v>3.6254133599765801</v>
      </c>
      <c r="C74" s="7">
        <v>4.4149623188431297</v>
      </c>
      <c r="D74" s="7">
        <v>8.0403756788197107</v>
      </c>
    </row>
    <row r="75" spans="1:4" x14ac:dyDescent="0.2">
      <c r="A75" s="7">
        <v>73</v>
      </c>
      <c r="B75" s="7">
        <v>1.8105461047365199</v>
      </c>
      <c r="C75" s="7">
        <v>4.7490468726404798</v>
      </c>
      <c r="D75" s="7">
        <v>6.5595929773770001</v>
      </c>
    </row>
    <row r="76" spans="1:4" x14ac:dyDescent="0.2">
      <c r="A76" s="7">
        <v>74</v>
      </c>
      <c r="B76" s="7">
        <v>2.6488150010188298</v>
      </c>
      <c r="C76" s="7">
        <v>4.9712633369927604</v>
      </c>
      <c r="D76" s="7">
        <v>7.6200783380116004</v>
      </c>
    </row>
    <row r="77" spans="1:4" x14ac:dyDescent="0.2">
      <c r="A77" s="7">
        <v>75</v>
      </c>
      <c r="B77" s="7">
        <v>2.9571963548903</v>
      </c>
      <c r="C77" s="7">
        <v>4.2961775733770198</v>
      </c>
      <c r="D77" s="7">
        <v>7.2533739282673197</v>
      </c>
    </row>
    <row r="78" spans="1:4" x14ac:dyDescent="0.2">
      <c r="A78" s="7">
        <v>76</v>
      </c>
      <c r="B78" s="7">
        <v>2.9331279065981599</v>
      </c>
      <c r="C78" s="7">
        <v>3.3720433683236899</v>
      </c>
      <c r="D78" s="7">
        <v>6.3051712749218503</v>
      </c>
    </row>
    <row r="79" spans="1:4" x14ac:dyDescent="0.2">
      <c r="A79" s="7">
        <v>77</v>
      </c>
      <c r="B79" s="7">
        <v>2.8964546336402299</v>
      </c>
      <c r="C79" s="7">
        <v>5.0594526610013304</v>
      </c>
      <c r="D79" s="7">
        <v>7.9559072946415599</v>
      </c>
    </row>
    <row r="80" spans="1:4" x14ac:dyDescent="0.2">
      <c r="A80" s="7">
        <v>78</v>
      </c>
      <c r="B80" s="7">
        <v>2.4539876147647002</v>
      </c>
      <c r="C80" s="7">
        <v>6.1241463907822604</v>
      </c>
      <c r="D80" s="7">
        <v>8.5781340055469606</v>
      </c>
    </row>
    <row r="81" spans="1:4" x14ac:dyDescent="0.2">
      <c r="A81" s="7">
        <v>79</v>
      </c>
      <c r="B81" s="7">
        <v>2.52023794016158</v>
      </c>
      <c r="C81" s="7">
        <v>4.7885330709950802</v>
      </c>
      <c r="D81" s="7">
        <v>7.3087710111566597</v>
      </c>
    </row>
    <row r="82" spans="1:4" x14ac:dyDescent="0.2">
      <c r="A82" s="7">
        <v>80</v>
      </c>
      <c r="B82" s="7">
        <v>2.6179773308676002</v>
      </c>
      <c r="C82" s="7">
        <v>5.3670940883397904</v>
      </c>
      <c r="D82" s="7">
        <v>7.9850714192073804</v>
      </c>
    </row>
    <row r="83" spans="1:4" x14ac:dyDescent="0.2">
      <c r="A83" s="7">
        <v>81</v>
      </c>
      <c r="B83" s="7">
        <v>2.8276477635766</v>
      </c>
      <c r="C83" s="7">
        <v>3.66289759578365</v>
      </c>
      <c r="D83" s="7">
        <v>6.4905453593602598</v>
      </c>
    </row>
    <row r="84" spans="1:4" x14ac:dyDescent="0.2">
      <c r="A84" s="7">
        <v>82</v>
      </c>
      <c r="B84" s="7">
        <v>2.3780870282226001</v>
      </c>
      <c r="C84" s="7">
        <v>3.46167462435448</v>
      </c>
      <c r="D84" s="7">
        <v>5.8397616525770797</v>
      </c>
    </row>
    <row r="85" spans="1:4" x14ac:dyDescent="0.2">
      <c r="A85" s="7">
        <v>83</v>
      </c>
      <c r="B85" s="7">
        <v>5.1790076803280503</v>
      </c>
      <c r="C85" s="7">
        <v>4.1549421401940396</v>
      </c>
      <c r="D85" s="7">
        <v>9.3339498205220899</v>
      </c>
    </row>
    <row r="86" spans="1:4" x14ac:dyDescent="0.2">
      <c r="A86" s="7">
        <v>84</v>
      </c>
      <c r="B86" s="7">
        <v>1.94274785304716</v>
      </c>
      <c r="C86" s="7">
        <v>2.9301586719100499</v>
      </c>
      <c r="D86" s="7">
        <v>4.8729065249572097</v>
      </c>
    </row>
    <row r="87" spans="1:4" x14ac:dyDescent="0.2">
      <c r="A87" s="7">
        <v>85</v>
      </c>
      <c r="B87" s="7">
        <v>2.1780043899566</v>
      </c>
      <c r="C87" s="7">
        <v>2.2833659312562</v>
      </c>
      <c r="D87" s="7">
        <v>4.4613703212128097</v>
      </c>
    </row>
    <row r="88" spans="1:4" x14ac:dyDescent="0.2">
      <c r="A88" s="7">
        <v>86</v>
      </c>
      <c r="B88" s="7">
        <v>1.1458435005572301</v>
      </c>
      <c r="C88" s="7">
        <v>4.4772697014680398</v>
      </c>
      <c r="D88" s="7">
        <v>5.6231132020252703</v>
      </c>
    </row>
    <row r="89" spans="1:4" x14ac:dyDescent="0.2">
      <c r="A89" s="7">
        <v>87</v>
      </c>
      <c r="B89" s="7">
        <v>3.6260999456173102</v>
      </c>
      <c r="C89" s="7">
        <v>4.80509474393285</v>
      </c>
      <c r="D89" s="7">
        <v>8.4311946895501695</v>
      </c>
    </row>
    <row r="90" spans="1:4" x14ac:dyDescent="0.2">
      <c r="A90" s="7">
        <v>88</v>
      </c>
      <c r="B90" s="7">
        <v>3.163825520904</v>
      </c>
      <c r="C90" s="7">
        <v>3.7313680352288001</v>
      </c>
      <c r="D90" s="7">
        <v>6.8951935561327904</v>
      </c>
    </row>
    <row r="91" spans="1:4" x14ac:dyDescent="0.2">
      <c r="A91" s="7">
        <v>89</v>
      </c>
      <c r="B91" s="7">
        <v>3.6890848045137798</v>
      </c>
      <c r="C91" s="7">
        <v>4.6656291658465099</v>
      </c>
      <c r="D91" s="7">
        <v>8.3547139703602902</v>
      </c>
    </row>
    <row r="92" spans="1:4" x14ac:dyDescent="0.2">
      <c r="A92" s="7">
        <v>90</v>
      </c>
      <c r="B92" s="7">
        <v>2.5883607604689001</v>
      </c>
      <c r="C92" s="7">
        <v>5.0123950634277303</v>
      </c>
      <c r="D92" s="7">
        <v>7.6007558238966304</v>
      </c>
    </row>
    <row r="93" spans="1:4" x14ac:dyDescent="0.2">
      <c r="A93" s="7">
        <v>91</v>
      </c>
      <c r="B93" s="7">
        <v>3.1234250734765898</v>
      </c>
      <c r="C93" s="7">
        <v>4.1415616020569104</v>
      </c>
      <c r="D93" s="7">
        <v>7.2649866755334997</v>
      </c>
    </row>
    <row r="94" spans="1:4" x14ac:dyDescent="0.2">
      <c r="A94" s="7">
        <v>92</v>
      </c>
      <c r="B94" s="7">
        <v>4.3085709757339297</v>
      </c>
      <c r="C94" s="7">
        <v>4.4058259403996498</v>
      </c>
      <c r="D94" s="7">
        <v>8.7143969161335804</v>
      </c>
    </row>
    <row r="95" spans="1:4" x14ac:dyDescent="0.2">
      <c r="A95" s="7">
        <v>93</v>
      </c>
      <c r="B95" s="7">
        <v>5.1302065495417999</v>
      </c>
      <c r="C95" s="7">
        <v>3.86572382139421</v>
      </c>
      <c r="D95" s="7">
        <v>8.9959303709359997</v>
      </c>
    </row>
    <row r="96" spans="1:4" x14ac:dyDescent="0.2">
      <c r="A96" s="7">
        <v>94</v>
      </c>
      <c r="B96" s="7">
        <v>1.9935340259341401</v>
      </c>
      <c r="C96" s="7">
        <v>1.9960424677008599</v>
      </c>
      <c r="D96" s="7">
        <v>3.9895764936349898</v>
      </c>
    </row>
    <row r="97" spans="1:4" x14ac:dyDescent="0.2">
      <c r="A97" s="7">
        <v>95</v>
      </c>
      <c r="B97" s="7">
        <v>2.82603441858293</v>
      </c>
      <c r="C97" s="7">
        <v>2.95191026851391</v>
      </c>
      <c r="D97" s="7">
        <v>5.7779446870968396</v>
      </c>
    </row>
    <row r="98" spans="1:4" x14ac:dyDescent="0.2">
      <c r="A98" s="7">
        <v>96</v>
      </c>
      <c r="B98" s="7">
        <v>3.32737747301984</v>
      </c>
      <c r="C98" s="7">
        <v>3.0885281995751002</v>
      </c>
      <c r="D98" s="7">
        <v>6.4159056725949402</v>
      </c>
    </row>
    <row r="99" spans="1:4" x14ac:dyDescent="0.2">
      <c r="A99" s="7">
        <v>97</v>
      </c>
      <c r="B99" s="7">
        <v>3.0307481147385</v>
      </c>
      <c r="C99" s="7">
        <v>4.0098852660762097</v>
      </c>
      <c r="D99" s="7">
        <v>7.0406333808147199</v>
      </c>
    </row>
    <row r="100" spans="1:4" x14ac:dyDescent="0.2">
      <c r="A100" s="7">
        <v>98</v>
      </c>
      <c r="B100" s="7">
        <v>3.97968298782523</v>
      </c>
      <c r="C100" s="7">
        <v>4.62767584576003</v>
      </c>
      <c r="D100" s="7">
        <v>8.6073588335852609</v>
      </c>
    </row>
    <row r="101" spans="1:4" x14ac:dyDescent="0.2">
      <c r="A101" s="7">
        <v>99</v>
      </c>
      <c r="B101" s="7">
        <v>2.42637074728193</v>
      </c>
      <c r="C101" s="7">
        <v>5.2937224765438202</v>
      </c>
      <c r="D101" s="7">
        <v>7.7200932238257503</v>
      </c>
    </row>
    <row r="102" spans="1:4" x14ac:dyDescent="0.2">
      <c r="A102" s="7">
        <v>100</v>
      </c>
      <c r="B102" s="7">
        <v>3.4348250340261002</v>
      </c>
      <c r="C102" s="7">
        <v>4.9131490913449998</v>
      </c>
      <c r="D102" s="7">
        <v>8.3479741253711097</v>
      </c>
    </row>
  </sheetData>
  <hyperlinks>
    <hyperlink ref="A1" r:id="rId1" xr:uid="{21692B86-CF7B-A840-94C1-842B3C3586B1}"/>
  </hyperlinks>
  <pageMargins left="0.75" right="0.75" top="1" bottom="1" header="0.5" footer="0.5"/>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1571CD-8C16-5D4E-BEC8-8B340E89241A}">
  <sheetPr codeName="Sheet4">
    <tabColor rgb="FFFF0000"/>
  </sheetPr>
  <dimension ref="A2:O102"/>
  <sheetViews>
    <sheetView workbookViewId="0"/>
  </sheetViews>
  <sheetFormatPr baseColWidth="10" defaultRowHeight="16" x14ac:dyDescent="0.2"/>
  <cols>
    <col min="1" max="16384" width="10.83203125" style="7"/>
  </cols>
  <sheetData>
    <row r="2" spans="1:15" x14ac:dyDescent="0.2">
      <c r="B2" s="7" t="s">
        <v>221</v>
      </c>
      <c r="C2" s="7" t="s">
        <v>222</v>
      </c>
      <c r="D2" s="7" t="s">
        <v>223</v>
      </c>
      <c r="M2" s="7">
        <f ca="1">I10</f>
        <v>6.1490373251994761</v>
      </c>
    </row>
    <row r="3" spans="1:15" x14ac:dyDescent="0.2">
      <c r="A3" s="7">
        <v>1</v>
      </c>
      <c r="B3" s="7">
        <v>-1.03773413978572</v>
      </c>
      <c r="C3" s="7">
        <v>1.0847590756349399</v>
      </c>
      <c r="D3" s="7">
        <v>4.70249358492216E-2</v>
      </c>
      <c r="F3" s="7" cm="1">
        <f t="array" aca="1" ref="F3" ca="1">OFFSET(D2,1,0,I4,1)</f>
        <v>4.70249358492216E-2</v>
      </c>
      <c r="G3" s="7" cm="1">
        <f t="array" aca="1" ref="G3:G101" ca="1">OFFSET(D2,1+I4,0,J4,1)</f>
        <v>0.57061358691875896</v>
      </c>
      <c r="I3" s="75" t="s">
        <v>224</v>
      </c>
      <c r="J3" s="75" t="s">
        <v>225</v>
      </c>
      <c r="L3" s="7">
        <v>1</v>
      </c>
      <c r="M3" s="7">
        <f t="dataTable" ref="M3:M102" dt2D="0" dtr="0" r1="I4" ca="1"/>
        <v>6.1490373251994761</v>
      </c>
      <c r="O3" s="7">
        <f>MIN(M3:M101)</f>
        <v>3.7886659182731899</v>
      </c>
    </row>
    <row r="4" spans="1:15" x14ac:dyDescent="0.2">
      <c r="A4" s="7">
        <v>2</v>
      </c>
      <c r="B4" s="7">
        <v>-0.90857050664828398</v>
      </c>
      <c r="C4" s="7">
        <v>1.4791840935670399</v>
      </c>
      <c r="D4" s="7">
        <v>0.57061358691875896</v>
      </c>
      <c r="G4" s="7">
        <f ca="1"/>
        <v>1.0228459322640699</v>
      </c>
      <c r="I4" s="75">
        <v>1</v>
      </c>
      <c r="J4" s="75">
        <f>100-I4</f>
        <v>99</v>
      </c>
      <c r="L4" s="7">
        <v>2</v>
      </c>
      <c r="M4" s="7">
        <v>6.0581691040525785</v>
      </c>
    </row>
    <row r="5" spans="1:15" x14ac:dyDescent="0.2">
      <c r="A5" s="7">
        <v>3</v>
      </c>
      <c r="B5" s="7">
        <v>-0.71042855518793002</v>
      </c>
      <c r="C5" s="7">
        <v>1.7332744874520001</v>
      </c>
      <c r="D5" s="7">
        <v>1.0228459322640699</v>
      </c>
      <c r="G5" s="7">
        <f ca="1"/>
        <v>0.23917758444975901</v>
      </c>
      <c r="I5" s="75"/>
      <c r="J5" s="75"/>
      <c r="L5" s="7">
        <v>3</v>
      </c>
      <c r="M5" s="7">
        <v>6.0233500926008752</v>
      </c>
    </row>
    <row r="6" spans="1:15" x14ac:dyDescent="0.2">
      <c r="A6" s="7">
        <v>4</v>
      </c>
      <c r="B6" s="7">
        <v>-0.26788947463742901</v>
      </c>
      <c r="C6" s="7">
        <v>0.50706705908718797</v>
      </c>
      <c r="D6" s="7">
        <v>0.23917758444975901</v>
      </c>
      <c r="G6" s="7">
        <f ca="1"/>
        <v>1.75906795788873</v>
      </c>
      <c r="I6" s="75" t="s">
        <v>226</v>
      </c>
      <c r="J6" s="75" t="s">
        <v>227</v>
      </c>
      <c r="L6" s="7">
        <v>4</v>
      </c>
      <c r="M6" s="7">
        <v>5.7924461993837255</v>
      </c>
    </row>
    <row r="7" spans="1:15" x14ac:dyDescent="0.2">
      <c r="A7" s="7">
        <v>5</v>
      </c>
      <c r="B7" s="7">
        <v>-0.107147675201421</v>
      </c>
      <c r="C7" s="7">
        <v>1.86621563309015</v>
      </c>
      <c r="D7" s="7">
        <v>1.75906795788873</v>
      </c>
      <c r="G7" s="7">
        <f ca="1"/>
        <v>1.0751125785867599</v>
      </c>
      <c r="I7" s="75">
        <f ca="1">_xlfn.VAR.P(F:F)</f>
        <v>0</v>
      </c>
      <c r="J7" s="75">
        <f ca="1">_xlfn.VAR.P(G:G)</f>
        <v>6.1490373251994761</v>
      </c>
      <c r="L7" s="7">
        <v>5</v>
      </c>
      <c r="M7" s="7">
        <v>5.9528098277209098</v>
      </c>
    </row>
    <row r="8" spans="1:15" x14ac:dyDescent="0.2">
      <c r="A8" s="7">
        <v>6</v>
      </c>
      <c r="B8" s="7">
        <v>1.8886364222795899E-2</v>
      </c>
      <c r="C8" s="7">
        <v>1.05622621436396</v>
      </c>
      <c r="D8" s="7">
        <v>1.0751125785867599</v>
      </c>
      <c r="G8" s="7">
        <f ca="1"/>
        <v>0.24180707603494001</v>
      </c>
      <c r="I8" s="75"/>
      <c r="J8" s="75"/>
      <c r="L8" s="7">
        <v>6</v>
      </c>
      <c r="M8" s="7">
        <v>5.7657205809804974</v>
      </c>
    </row>
    <row r="9" spans="1:15" x14ac:dyDescent="0.2">
      <c r="A9" s="7">
        <v>7</v>
      </c>
      <c r="B9" s="7">
        <v>0.222078091849052</v>
      </c>
      <c r="C9" s="7">
        <v>1.9728984185888299E-2</v>
      </c>
      <c r="D9" s="7">
        <v>0.24180707603494001</v>
      </c>
      <c r="G9" s="7">
        <f ca="1"/>
        <v>2.1591600284807999</v>
      </c>
      <c r="I9" s="75" t="s">
        <v>228</v>
      </c>
      <c r="J9" s="75"/>
      <c r="L9" s="7">
        <v>7</v>
      </c>
      <c r="M9" s="7">
        <v>5.5195569354570777</v>
      </c>
    </row>
    <row r="10" spans="1:15" x14ac:dyDescent="0.2">
      <c r="A10" s="7">
        <v>8</v>
      </c>
      <c r="B10" s="7">
        <v>0.22220535340647801</v>
      </c>
      <c r="C10" s="7">
        <v>1.9369546750743201</v>
      </c>
      <c r="D10" s="7">
        <v>2.1591600284807999</v>
      </c>
      <c r="G10" s="7">
        <f ca="1"/>
        <v>2.4935432277383098</v>
      </c>
      <c r="I10" s="75">
        <f ca="1">I7+J7</f>
        <v>6.1490373251994761</v>
      </c>
      <c r="J10" s="75"/>
      <c r="L10" s="7">
        <v>8</v>
      </c>
      <c r="M10" s="7">
        <v>5.6442088686534753</v>
      </c>
    </row>
    <row r="11" spans="1:15" x14ac:dyDescent="0.2">
      <c r="A11" s="7">
        <v>9</v>
      </c>
      <c r="B11" s="7">
        <v>0.30314746435190698</v>
      </c>
      <c r="C11" s="7">
        <v>2.1903957633864102</v>
      </c>
      <c r="D11" s="7">
        <v>2.4935432277383098</v>
      </c>
      <c r="G11" s="7">
        <f ca="1"/>
        <v>1.94575337560336</v>
      </c>
      <c r="L11" s="7">
        <v>9</v>
      </c>
      <c r="M11" s="7">
        <v>5.7955998987740918</v>
      </c>
    </row>
    <row r="12" spans="1:15" x14ac:dyDescent="0.2">
      <c r="A12" s="7">
        <v>10</v>
      </c>
      <c r="B12" s="7">
        <v>0.306308054632495</v>
      </c>
      <c r="C12" s="7">
        <v>1.6394453209708699</v>
      </c>
      <c r="D12" s="7">
        <v>1.94575337560336</v>
      </c>
      <c r="G12" s="7">
        <f ca="1"/>
        <v>1.49876912222902</v>
      </c>
      <c r="L12" s="7">
        <v>10</v>
      </c>
      <c r="M12" s="7">
        <v>5.7036088731657983</v>
      </c>
    </row>
    <row r="13" spans="1:15" x14ac:dyDescent="0.2">
      <c r="A13" s="7">
        <v>11</v>
      </c>
      <c r="B13" s="7">
        <v>0.34024503007623902</v>
      </c>
      <c r="C13" s="7">
        <v>1.15852409215279</v>
      </c>
      <c r="D13" s="7">
        <v>1.49876912222902</v>
      </c>
      <c r="G13" s="7">
        <f ca="1"/>
        <v>1.8940109740120801</v>
      </c>
      <c r="L13" s="7">
        <v>11</v>
      </c>
      <c r="M13" s="7">
        <v>5.5136624059178923</v>
      </c>
    </row>
    <row r="14" spans="1:15" x14ac:dyDescent="0.2">
      <c r="A14" s="7">
        <v>12</v>
      </c>
      <c r="B14" s="7">
        <v>0.36947725026318301</v>
      </c>
      <c r="C14" s="7">
        <v>1.5245337237488901</v>
      </c>
      <c r="D14" s="7">
        <v>1.8940109740120801</v>
      </c>
      <c r="G14" s="7">
        <f ca="1"/>
        <v>2.2106103342932699</v>
      </c>
      <c r="L14" s="7">
        <v>12</v>
      </c>
      <c r="M14" s="7">
        <v>5.390529338459876</v>
      </c>
    </row>
    <row r="15" spans="1:15" x14ac:dyDescent="0.2">
      <c r="A15" s="7">
        <v>13</v>
      </c>
      <c r="B15" s="7">
        <v>0.37805386473117403</v>
      </c>
      <c r="C15" s="7">
        <v>1.83255646956209</v>
      </c>
      <c r="D15" s="7">
        <v>2.2106103342932699</v>
      </c>
      <c r="G15" s="7">
        <f ca="1"/>
        <v>3.2467819086553602</v>
      </c>
      <c r="L15" s="7">
        <v>13</v>
      </c>
      <c r="M15" s="7">
        <v>5.3212885246613979</v>
      </c>
    </row>
    <row r="16" spans="1:15" x14ac:dyDescent="0.2">
      <c r="A16" s="7">
        <v>14</v>
      </c>
      <c r="B16" s="7">
        <v>0.39908690007543701</v>
      </c>
      <c r="C16" s="7">
        <v>2.8476950085799202</v>
      </c>
      <c r="D16" s="7">
        <v>3.2467819086553602</v>
      </c>
      <c r="G16" s="7">
        <f ca="1"/>
        <v>0.78301399875384903</v>
      </c>
      <c r="L16" s="7">
        <v>14</v>
      </c>
      <c r="M16" s="7">
        <v>5.5024202333880892</v>
      </c>
    </row>
    <row r="17" spans="1:13" x14ac:dyDescent="0.2">
      <c r="A17" s="7">
        <v>15</v>
      </c>
      <c r="B17" s="7">
        <v>0.43253427012138101</v>
      </c>
      <c r="C17" s="7">
        <v>0.35047972863246801</v>
      </c>
      <c r="D17" s="7">
        <v>0.78301399875384903</v>
      </c>
      <c r="G17" s="7">
        <f ca="1"/>
        <v>2.9119185063806201</v>
      </c>
      <c r="L17" s="7">
        <v>15</v>
      </c>
      <c r="M17" s="7">
        <v>5.2332859246936287</v>
      </c>
    </row>
    <row r="18" spans="1:13" x14ac:dyDescent="0.2">
      <c r="A18" s="7">
        <v>16</v>
      </c>
      <c r="B18" s="7">
        <v>0.58534839725679</v>
      </c>
      <c r="C18" s="7">
        <v>2.3265701091238302</v>
      </c>
      <c r="D18" s="7">
        <v>2.9119185063806201</v>
      </c>
      <c r="G18" s="7">
        <f ca="1"/>
        <v>2.2643042985198898</v>
      </c>
      <c r="L18" s="7">
        <v>16</v>
      </c>
      <c r="M18" s="7">
        <v>5.2639725919691864</v>
      </c>
    </row>
    <row r="19" spans="1:13" x14ac:dyDescent="0.2">
      <c r="A19" s="7">
        <v>17</v>
      </c>
      <c r="B19" s="7">
        <v>0.69487932270388297</v>
      </c>
      <c r="C19" s="7">
        <v>1.5694249758159999</v>
      </c>
      <c r="D19" s="7">
        <v>2.2643042985198898</v>
      </c>
      <c r="G19" s="7">
        <f ca="1"/>
        <v>3.2349993346327999</v>
      </c>
      <c r="L19" s="7">
        <v>17</v>
      </c>
      <c r="M19" s="7">
        <v>5.1377314799248737</v>
      </c>
    </row>
    <row r="20" spans="1:13" x14ac:dyDescent="0.2">
      <c r="A20" s="7">
        <v>18</v>
      </c>
      <c r="B20" s="7">
        <v>0.73461844033210499</v>
      </c>
      <c r="C20" s="7">
        <v>2.5003808943006902</v>
      </c>
      <c r="D20" s="7">
        <v>3.2349993346327999</v>
      </c>
      <c r="G20" s="7">
        <f ca="1"/>
        <v>2.1437590019338502</v>
      </c>
      <c r="L20" s="7">
        <v>18</v>
      </c>
      <c r="M20" s="7">
        <v>5.2017109919426652</v>
      </c>
    </row>
    <row r="21" spans="1:13" x14ac:dyDescent="0.2">
      <c r="A21" s="7">
        <v>19</v>
      </c>
      <c r="B21" s="7">
        <v>0.74210521598346901</v>
      </c>
      <c r="C21" s="7">
        <v>1.4016537859503799</v>
      </c>
      <c r="D21" s="7">
        <v>2.1437590019338502</v>
      </c>
      <c r="G21" s="7">
        <f ca="1"/>
        <v>3.06974123271939</v>
      </c>
      <c r="L21" s="7">
        <v>19</v>
      </c>
      <c r="M21" s="7">
        <v>5.0350632488007712</v>
      </c>
    </row>
    <row r="22" spans="1:13" x14ac:dyDescent="0.2">
      <c r="A22" s="7">
        <v>20</v>
      </c>
      <c r="B22" s="7">
        <v>0.789120215780033</v>
      </c>
      <c r="C22" s="7">
        <v>2.2806210169393499</v>
      </c>
      <c r="D22" s="7">
        <v>3.06974123271939</v>
      </c>
      <c r="G22" s="7">
        <f ca="1"/>
        <v>1.13574022909368</v>
      </c>
      <c r="L22" s="7">
        <v>20</v>
      </c>
      <c r="M22" s="7">
        <v>5.0248463892486281</v>
      </c>
    </row>
    <row r="23" spans="1:13" x14ac:dyDescent="0.2">
      <c r="A23" s="7">
        <v>21</v>
      </c>
      <c r="B23" s="7">
        <v>0.82307268364381603</v>
      </c>
      <c r="C23" s="7">
        <v>0.31266754544986203</v>
      </c>
      <c r="D23" s="7">
        <v>1.13574022909368</v>
      </c>
      <c r="G23" s="7">
        <f ca="1"/>
        <v>2.7761760793872998</v>
      </c>
      <c r="L23" s="7">
        <v>21</v>
      </c>
      <c r="M23" s="7">
        <v>4.7400919464150544</v>
      </c>
    </row>
    <row r="24" spans="1:13" x14ac:dyDescent="0.2">
      <c r="A24" s="7">
        <v>22</v>
      </c>
      <c r="B24" s="7">
        <v>0.84848901750184103</v>
      </c>
      <c r="C24" s="7">
        <v>1.92768706188546</v>
      </c>
      <c r="D24" s="7">
        <v>2.7761760793872998</v>
      </c>
      <c r="G24" s="7">
        <f ca="1"/>
        <v>3.2874800895004599</v>
      </c>
      <c r="L24" s="7">
        <v>22</v>
      </c>
      <c r="M24" s="7">
        <v>4.652591165169178</v>
      </c>
    </row>
    <row r="25" spans="1:13" x14ac:dyDescent="0.2">
      <c r="A25" s="7">
        <v>23</v>
      </c>
      <c r="B25" s="7">
        <v>0.95238176417614195</v>
      </c>
      <c r="C25" s="7">
        <v>2.3350983253243198</v>
      </c>
      <c r="D25" s="7">
        <v>3.2874800895004599</v>
      </c>
      <c r="G25" s="7">
        <f ca="1"/>
        <v>3.80370880614052</v>
      </c>
      <c r="L25" s="7">
        <v>23</v>
      </c>
      <c r="M25" s="7">
        <v>4.6500057085796911</v>
      </c>
    </row>
    <row r="26" spans="1:13" x14ac:dyDescent="0.2">
      <c r="A26" s="7">
        <v>24</v>
      </c>
      <c r="B26" s="7">
        <v>0.96452756918857396</v>
      </c>
      <c r="C26" s="7">
        <v>2.8391812369519398</v>
      </c>
      <c r="D26" s="7">
        <v>3.80370880614052</v>
      </c>
      <c r="G26" s="7">
        <f ca="1"/>
        <v>2.5683926958063599</v>
      </c>
      <c r="L26" s="7">
        <v>24</v>
      </c>
      <c r="M26" s="7">
        <v>4.7375639747224847</v>
      </c>
    </row>
    <row r="27" spans="1:13" x14ac:dyDescent="0.2">
      <c r="A27" s="7">
        <v>25</v>
      </c>
      <c r="B27" s="7">
        <v>1.07686435082992</v>
      </c>
      <c r="C27" s="7">
        <v>1.49152834497644</v>
      </c>
      <c r="D27" s="7">
        <v>2.5683926958063599</v>
      </c>
      <c r="G27" s="7">
        <f ca="1"/>
        <v>3.3465711518149699</v>
      </c>
      <c r="L27" s="7">
        <v>25</v>
      </c>
      <c r="M27" s="7">
        <v>4.5799763897510761</v>
      </c>
    </row>
    <row r="28" spans="1:13" x14ac:dyDescent="0.2">
      <c r="A28" s="7">
        <v>26</v>
      </c>
      <c r="B28" s="7">
        <v>1.0798928139788699</v>
      </c>
      <c r="C28" s="7">
        <v>2.2666783378361002</v>
      </c>
      <c r="D28" s="7">
        <v>3.3465711518149699</v>
      </c>
      <c r="G28" s="7">
        <f ca="1"/>
        <v>4.3745980755796401</v>
      </c>
      <c r="L28" s="7">
        <v>26</v>
      </c>
      <c r="M28" s="7">
        <v>4.5437474511556042</v>
      </c>
    </row>
    <row r="29" spans="1:13" x14ac:dyDescent="0.2">
      <c r="A29" s="7">
        <v>27</v>
      </c>
      <c r="B29" s="7">
        <v>1.0846977704663801</v>
      </c>
      <c r="C29" s="7">
        <v>3.2899003051132598</v>
      </c>
      <c r="D29" s="7">
        <v>4.3745980755796401</v>
      </c>
      <c r="G29" s="7">
        <f ca="1"/>
        <v>4.5282346141211596</v>
      </c>
      <c r="L29" s="7">
        <v>27</v>
      </c>
      <c r="M29" s="7">
        <v>4.7010788060946185</v>
      </c>
    </row>
    <row r="30" spans="1:13" x14ac:dyDescent="0.2">
      <c r="A30" s="7">
        <v>28</v>
      </c>
      <c r="B30" s="7">
        <v>1.08596700164615</v>
      </c>
      <c r="C30" s="7">
        <v>3.44226761247501</v>
      </c>
      <c r="D30" s="7">
        <v>4.5282346141211596</v>
      </c>
      <c r="G30" s="7">
        <f ca="1"/>
        <v>5.6231132020252703</v>
      </c>
      <c r="L30" s="7">
        <v>28</v>
      </c>
      <c r="M30" s="7">
        <v>4.8645616037497295</v>
      </c>
    </row>
    <row r="31" spans="1:13" x14ac:dyDescent="0.2">
      <c r="A31" s="7">
        <v>29</v>
      </c>
      <c r="B31" s="7">
        <v>1.1458435005572301</v>
      </c>
      <c r="C31" s="7">
        <v>4.4772697014680398</v>
      </c>
      <c r="D31" s="7">
        <v>5.6231132020252703</v>
      </c>
      <c r="G31" s="7">
        <f ca="1"/>
        <v>3.621917690169</v>
      </c>
      <c r="L31" s="7">
        <v>29</v>
      </c>
      <c r="M31" s="7">
        <v>5.2533112586822712</v>
      </c>
    </row>
    <row r="32" spans="1:13" x14ac:dyDescent="0.2">
      <c r="A32" s="7">
        <v>30</v>
      </c>
      <c r="B32" s="7">
        <v>1.17155881763337</v>
      </c>
      <c r="C32" s="7">
        <v>2.45035887253563</v>
      </c>
      <c r="D32" s="7">
        <v>3.621917690169</v>
      </c>
      <c r="G32" s="7">
        <f ca="1"/>
        <v>4.7356533042315396</v>
      </c>
      <c r="L32" s="7">
        <v>30</v>
      </c>
      <c r="M32" s="7">
        <v>5.1933064518911038</v>
      </c>
    </row>
    <row r="33" spans="1:13" x14ac:dyDescent="0.2">
      <c r="A33" s="7">
        <v>31</v>
      </c>
      <c r="B33" s="7">
        <v>1.1887182269649399</v>
      </c>
      <c r="C33" s="7">
        <v>3.5469350772666002</v>
      </c>
      <c r="D33" s="7">
        <v>4.7356533042315396</v>
      </c>
      <c r="G33" s="7">
        <f ca="1"/>
        <v>2.3383380814638599</v>
      </c>
      <c r="L33" s="7">
        <v>31</v>
      </c>
      <c r="M33" s="7">
        <v>5.3255946577560795</v>
      </c>
    </row>
    <row r="34" spans="1:13" x14ac:dyDescent="0.2">
      <c r="A34" s="7">
        <v>32</v>
      </c>
      <c r="B34" s="7">
        <v>1.2185001286216</v>
      </c>
      <c r="C34" s="7">
        <v>1.11983795284225</v>
      </c>
      <c r="D34" s="7">
        <v>2.3383380814638599</v>
      </c>
      <c r="G34" s="7">
        <f ca="1"/>
        <v>6.1695473964620096</v>
      </c>
      <c r="L34" s="7">
        <v>32</v>
      </c>
      <c r="M34" s="7">
        <v>5.0695983399125026</v>
      </c>
    </row>
    <row r="35" spans="1:13" x14ac:dyDescent="0.2">
      <c r="A35" s="7">
        <v>33</v>
      </c>
      <c r="B35" s="7">
        <v>1.22189308116993</v>
      </c>
      <c r="C35" s="7">
        <v>4.9476543152920698</v>
      </c>
      <c r="D35" s="7">
        <v>6.1695473964620096</v>
      </c>
      <c r="G35" s="7">
        <f ca="1"/>
        <v>3.3754139330161199</v>
      </c>
      <c r="L35" s="7">
        <v>33</v>
      </c>
      <c r="M35" s="7">
        <v>5.4761626340238534</v>
      </c>
    </row>
    <row r="36" spans="1:13" x14ac:dyDescent="0.2">
      <c r="A36" s="7">
        <v>34</v>
      </c>
      <c r="B36" s="7">
        <v>1.2447994450789599</v>
      </c>
      <c r="C36" s="7">
        <v>2.13061448793716</v>
      </c>
      <c r="D36" s="7">
        <v>3.3754139330161199</v>
      </c>
      <c r="G36" s="7">
        <f ca="1"/>
        <v>3.56986114160315</v>
      </c>
      <c r="L36" s="7">
        <v>34</v>
      </c>
      <c r="M36" s="7">
        <v>5.3343456713434918</v>
      </c>
    </row>
    <row r="37" spans="1:13" x14ac:dyDescent="0.2">
      <c r="A37" s="7">
        <v>35</v>
      </c>
      <c r="B37" s="7">
        <v>1.26256334695218</v>
      </c>
      <c r="C37" s="7">
        <v>2.3072977946509701</v>
      </c>
      <c r="D37" s="7">
        <v>3.56986114160315</v>
      </c>
      <c r="G37" s="7">
        <f ca="1"/>
        <v>5.6267422067731996</v>
      </c>
      <c r="L37" s="7">
        <v>35</v>
      </c>
      <c r="M37" s="7">
        <v>5.214804785673099</v>
      </c>
    </row>
    <row r="38" spans="1:13" x14ac:dyDescent="0.2">
      <c r="A38" s="7">
        <v>36</v>
      </c>
      <c r="B38" s="7">
        <v>1.2771926293345299</v>
      </c>
      <c r="C38" s="7">
        <v>4.3495495774386699</v>
      </c>
      <c r="D38" s="7">
        <v>5.6267422067731996</v>
      </c>
      <c r="G38" s="7">
        <f ca="1"/>
        <v>3.8587017921208502</v>
      </c>
      <c r="L38" s="7">
        <v>36</v>
      </c>
      <c r="M38" s="7">
        <v>5.4412238954374015</v>
      </c>
    </row>
    <row r="39" spans="1:13" x14ac:dyDescent="0.2">
      <c r="A39" s="7">
        <v>37</v>
      </c>
      <c r="B39" s="7">
        <v>1.3169308781260201</v>
      </c>
      <c r="C39" s="7">
        <v>2.5417709139948399</v>
      </c>
      <c r="D39" s="7">
        <v>3.8587017921208502</v>
      </c>
      <c r="G39" s="7">
        <f ca="1"/>
        <v>2.8820418346349599</v>
      </c>
      <c r="L39" s="7">
        <v>37</v>
      </c>
      <c r="M39" s="7">
        <v>5.346678727956105</v>
      </c>
    </row>
    <row r="40" spans="1:13" x14ac:dyDescent="0.2">
      <c r="A40" s="7">
        <v>38</v>
      </c>
      <c r="B40" s="7">
        <v>1.36970866161306</v>
      </c>
      <c r="C40" s="7">
        <v>1.5123331730219001</v>
      </c>
      <c r="D40" s="7">
        <v>2.8820418346349599</v>
      </c>
      <c r="G40" s="7">
        <f ca="1"/>
        <v>4.5463127114918596</v>
      </c>
      <c r="L40" s="7">
        <v>38</v>
      </c>
      <c r="M40" s="7">
        <v>5.1076013898853052</v>
      </c>
    </row>
    <row r="41" spans="1:13" x14ac:dyDescent="0.2">
      <c r="A41" s="7">
        <v>39</v>
      </c>
      <c r="B41" s="7">
        <v>1.44409844166024</v>
      </c>
      <c r="C41" s="7">
        <v>3.1022142698316202</v>
      </c>
      <c r="D41" s="7">
        <v>4.5463127114918596</v>
      </c>
      <c r="G41" s="7">
        <f ca="1"/>
        <v>5.8257835736523598</v>
      </c>
      <c r="L41" s="7">
        <v>39</v>
      </c>
      <c r="M41" s="7">
        <v>5.1068453042066206</v>
      </c>
    </row>
    <row r="42" spans="1:13" x14ac:dyDescent="0.2">
      <c r="A42" s="7">
        <v>40</v>
      </c>
      <c r="B42" s="7">
        <v>1.5098165955852401</v>
      </c>
      <c r="C42" s="7">
        <v>4.3159669780671202</v>
      </c>
      <c r="D42" s="7">
        <v>5.8257835736523598</v>
      </c>
      <c r="G42" s="7">
        <f ca="1"/>
        <v>2.6500747575569701</v>
      </c>
      <c r="L42" s="7">
        <v>40</v>
      </c>
      <c r="M42" s="7">
        <v>5.3153623544189532</v>
      </c>
    </row>
    <row r="43" spans="1:13" x14ac:dyDescent="0.2">
      <c r="A43" s="7">
        <v>41</v>
      </c>
      <c r="B43" s="7">
        <v>1.58612055156679</v>
      </c>
      <c r="C43" s="7">
        <v>1.0639542059901801</v>
      </c>
      <c r="D43" s="7">
        <v>2.6500747575569701</v>
      </c>
      <c r="G43" s="7">
        <f ca="1"/>
        <v>4.1357470739363302</v>
      </c>
      <c r="L43" s="7">
        <v>41</v>
      </c>
      <c r="M43" s="7">
        <v>5.0188207066756174</v>
      </c>
    </row>
    <row r="44" spans="1:13" x14ac:dyDescent="0.2">
      <c r="A44" s="7">
        <v>42</v>
      </c>
      <c r="B44" s="7">
        <v>1.62328618159775</v>
      </c>
      <c r="C44" s="7">
        <v>2.5124608923385798</v>
      </c>
      <c r="D44" s="7">
        <v>4.1357470739363302</v>
      </c>
      <c r="G44" s="7">
        <f ca="1"/>
        <v>3.8288857440126698</v>
      </c>
      <c r="L44" s="7">
        <v>42</v>
      </c>
      <c r="M44" s="7">
        <v>4.9237849880967106</v>
      </c>
    </row>
    <row r="45" spans="1:13" x14ac:dyDescent="0.2">
      <c r="A45" s="7">
        <v>43</v>
      </c>
      <c r="B45" s="7">
        <v>1.6364118631284299</v>
      </c>
      <c r="C45" s="7">
        <v>2.1924738808842399</v>
      </c>
      <c r="D45" s="7">
        <v>3.8288857440126698</v>
      </c>
      <c r="G45" s="7">
        <f ca="1"/>
        <v>4.1988454895135403</v>
      </c>
      <c r="L45" s="7">
        <v>43</v>
      </c>
      <c r="M45" s="7">
        <v>4.7734203810155664</v>
      </c>
    </row>
    <row r="46" spans="1:13" x14ac:dyDescent="0.2">
      <c r="A46" s="7">
        <v>44</v>
      </c>
      <c r="B46" s="7">
        <v>1.63868488629764</v>
      </c>
      <c r="C46" s="7">
        <v>2.5601606032159001</v>
      </c>
      <c r="D46" s="7">
        <v>4.1988454895135403</v>
      </c>
      <c r="G46" s="7">
        <f ca="1"/>
        <v>6.5595929773770001</v>
      </c>
      <c r="L46" s="7">
        <v>44</v>
      </c>
      <c r="M46" s="7">
        <v>4.6710281428906297</v>
      </c>
    </row>
    <row r="47" spans="1:13" x14ac:dyDescent="0.2">
      <c r="A47" s="7">
        <v>45</v>
      </c>
      <c r="B47" s="7">
        <v>1.8105461047365199</v>
      </c>
      <c r="C47" s="7">
        <v>4.7490468726404798</v>
      </c>
      <c r="D47" s="7">
        <v>6.5595929773770001</v>
      </c>
      <c r="G47" s="7">
        <f ca="1"/>
        <v>4.8517890988420502</v>
      </c>
      <c r="L47" s="7">
        <v>45</v>
      </c>
      <c r="M47" s="7">
        <v>4.9499859494100553</v>
      </c>
    </row>
    <row r="48" spans="1:13" x14ac:dyDescent="0.2">
      <c r="A48" s="7">
        <v>46</v>
      </c>
      <c r="B48" s="7">
        <v>1.8147197034117599</v>
      </c>
      <c r="C48" s="7">
        <v>3.0370693954302901</v>
      </c>
      <c r="D48" s="7">
        <v>4.8517890988420502</v>
      </c>
      <c r="G48" s="7">
        <f ca="1"/>
        <v>4.0838373586684797</v>
      </c>
      <c r="L48" s="7">
        <v>46</v>
      </c>
      <c r="M48" s="7">
        <v>4.9298863050610358</v>
      </c>
    </row>
    <row r="49" spans="1:13" x14ac:dyDescent="0.2">
      <c r="A49" s="7">
        <v>47</v>
      </c>
      <c r="B49" s="7">
        <v>1.92018284912992</v>
      </c>
      <c r="C49" s="7">
        <v>2.16365450953856</v>
      </c>
      <c r="D49" s="7">
        <v>4.0838373586684797</v>
      </c>
      <c r="G49" s="7">
        <f ca="1"/>
        <v>3.66528779433495</v>
      </c>
      <c r="L49" s="7">
        <v>47</v>
      </c>
      <c r="M49" s="7">
        <v>4.780775121923579</v>
      </c>
    </row>
    <row r="50" spans="1:13" x14ac:dyDescent="0.2">
      <c r="A50" s="7">
        <v>48</v>
      </c>
      <c r="B50" s="7">
        <v>1.9362747677704799</v>
      </c>
      <c r="C50" s="7">
        <v>1.7290130265644701</v>
      </c>
      <c r="D50" s="7">
        <v>3.66528779433495</v>
      </c>
      <c r="G50" s="7">
        <f ca="1"/>
        <v>4.8729065249572097</v>
      </c>
      <c r="L50" s="7">
        <v>48</v>
      </c>
      <c r="M50" s="7">
        <v>4.5551044824364944</v>
      </c>
    </row>
    <row r="51" spans="1:13" x14ac:dyDescent="0.2">
      <c r="A51" s="7">
        <v>49</v>
      </c>
      <c r="B51" s="7">
        <v>1.94274785304716</v>
      </c>
      <c r="C51" s="7">
        <v>2.9301586719100499</v>
      </c>
      <c r="D51" s="7">
        <v>4.8729065249572097</v>
      </c>
      <c r="G51" s="7">
        <f ca="1"/>
        <v>5.1790042251267803</v>
      </c>
      <c r="L51" s="7">
        <v>49</v>
      </c>
      <c r="M51" s="7">
        <v>4.5103011861171467</v>
      </c>
    </row>
    <row r="52" spans="1:13" x14ac:dyDescent="0.2">
      <c r="A52" s="7">
        <v>50</v>
      </c>
      <c r="B52" s="7">
        <v>1.99004513177117</v>
      </c>
      <c r="C52" s="7">
        <v>3.18895909335561</v>
      </c>
      <c r="D52" s="7">
        <v>5.1790042251267803</v>
      </c>
      <c r="G52" s="7">
        <f ca="1"/>
        <v>3.9895764936349898</v>
      </c>
      <c r="L52" s="7">
        <v>50</v>
      </c>
      <c r="M52" s="7">
        <v>4.5055559211736647</v>
      </c>
    </row>
    <row r="53" spans="1:13" x14ac:dyDescent="0.2">
      <c r="A53" s="7">
        <v>51</v>
      </c>
      <c r="B53" s="7">
        <v>1.9935340259341401</v>
      </c>
      <c r="C53" s="7">
        <v>1.9960424677008599</v>
      </c>
      <c r="D53" s="7">
        <v>3.9895764936349898</v>
      </c>
      <c r="G53" s="7">
        <f ca="1"/>
        <v>4.3591449478607904</v>
      </c>
      <c r="L53" s="7">
        <v>51</v>
      </c>
      <c r="M53" s="7">
        <v>4.2962110842541978</v>
      </c>
    </row>
    <row r="54" spans="1:13" x14ac:dyDescent="0.2">
      <c r="A54" s="7">
        <v>52</v>
      </c>
      <c r="B54" s="7">
        <v>2.0086548440821699</v>
      </c>
      <c r="C54" s="7">
        <v>2.3504901037786201</v>
      </c>
      <c r="D54" s="7">
        <v>4.3591449478607904</v>
      </c>
      <c r="G54" s="7">
        <f ca="1"/>
        <v>3.3926709650911699</v>
      </c>
      <c r="L54" s="7">
        <v>52</v>
      </c>
      <c r="M54" s="7">
        <v>4.1340697145911287</v>
      </c>
    </row>
    <row r="55" spans="1:13" x14ac:dyDescent="0.2">
      <c r="A55" s="7">
        <v>53</v>
      </c>
      <c r="B55" s="7">
        <v>2.0097513692907798</v>
      </c>
      <c r="C55" s="7">
        <v>1.3829195958003999</v>
      </c>
      <c r="D55" s="7">
        <v>3.3926709650911699</v>
      </c>
      <c r="G55" s="7">
        <f ca="1"/>
        <v>7.3171401243007104</v>
      </c>
      <c r="L55" s="7">
        <v>53</v>
      </c>
      <c r="M55" s="7">
        <v>3.7886659182731899</v>
      </c>
    </row>
    <row r="56" spans="1:13" x14ac:dyDescent="0.2">
      <c r="A56" s="7">
        <v>54</v>
      </c>
      <c r="B56" s="7">
        <v>2.0774975995607199</v>
      </c>
      <c r="C56" s="7">
        <v>5.23964252473999</v>
      </c>
      <c r="D56" s="7">
        <v>7.3171401243007104</v>
      </c>
      <c r="G56" s="7">
        <f ca="1"/>
        <v>4.5382717133881796</v>
      </c>
      <c r="L56" s="7">
        <v>54</v>
      </c>
      <c r="M56" s="7">
        <v>4.0829161365731705</v>
      </c>
    </row>
    <row r="57" spans="1:13" x14ac:dyDescent="0.2">
      <c r="A57" s="7">
        <v>55</v>
      </c>
      <c r="B57" s="7">
        <v>2.0873247124499299</v>
      </c>
      <c r="C57" s="7">
        <v>2.4509470009382501</v>
      </c>
      <c r="D57" s="7">
        <v>4.5382717133881796</v>
      </c>
      <c r="G57" s="7">
        <f ca="1"/>
        <v>7.0877049964385899</v>
      </c>
      <c r="L57" s="7">
        <v>55</v>
      </c>
      <c r="M57" s="7">
        <v>3.9073212195590674</v>
      </c>
    </row>
    <row r="58" spans="1:13" x14ac:dyDescent="0.2">
      <c r="A58" s="7">
        <v>56</v>
      </c>
      <c r="B58" s="7">
        <v>2.1065640928825902</v>
      </c>
      <c r="C58" s="7">
        <v>4.9811409035559997</v>
      </c>
      <c r="D58" s="7">
        <v>7.0877049964385899</v>
      </c>
      <c r="G58" s="7">
        <f ca="1"/>
        <v>5.2850093494934001</v>
      </c>
      <c r="L58" s="7">
        <v>56</v>
      </c>
      <c r="M58" s="7">
        <v>4.1373833412360241</v>
      </c>
    </row>
    <row r="59" spans="1:13" x14ac:dyDescent="0.2">
      <c r="A59" s="7">
        <v>57</v>
      </c>
      <c r="B59" s="7">
        <v>2.1131215482335</v>
      </c>
      <c r="C59" s="7">
        <v>3.1718878012599001</v>
      </c>
      <c r="D59" s="7">
        <v>5.2850093494934001</v>
      </c>
      <c r="G59" s="7">
        <f ca="1"/>
        <v>6.5124645225651401</v>
      </c>
      <c r="L59" s="7">
        <v>57</v>
      </c>
      <c r="M59" s="7">
        <v>4.0660857124152239</v>
      </c>
    </row>
    <row r="60" spans="1:13" x14ac:dyDescent="0.2">
      <c r="A60" s="7">
        <v>58</v>
      </c>
      <c r="B60" s="7">
        <v>2.1700510647179398</v>
      </c>
      <c r="C60" s="7">
        <v>4.3424134578471998</v>
      </c>
      <c r="D60" s="7">
        <v>6.5124645225651401</v>
      </c>
      <c r="G60" s="7">
        <f ca="1"/>
        <v>4.4613703212128097</v>
      </c>
      <c r="L60" s="7">
        <v>58</v>
      </c>
      <c r="M60" s="7">
        <v>4.1841894513734506</v>
      </c>
    </row>
    <row r="61" spans="1:13" x14ac:dyDescent="0.2">
      <c r="A61" s="7">
        <v>59</v>
      </c>
      <c r="B61" s="7">
        <v>2.1780043899566</v>
      </c>
      <c r="C61" s="7">
        <v>2.2833659312562</v>
      </c>
      <c r="D61" s="7">
        <v>4.4613703212128097</v>
      </c>
      <c r="G61" s="7">
        <f ca="1"/>
        <v>6.8904665304312704</v>
      </c>
      <c r="L61" s="7">
        <v>59</v>
      </c>
      <c r="M61" s="7">
        <v>3.9408379716459665</v>
      </c>
    </row>
    <row r="62" spans="1:13" x14ac:dyDescent="0.2">
      <c r="A62" s="7">
        <v>60</v>
      </c>
      <c r="B62" s="7">
        <v>2.2202312877214898</v>
      </c>
      <c r="C62" s="7">
        <v>4.6702352427097802</v>
      </c>
      <c r="D62" s="7">
        <v>6.8904665304312704</v>
      </c>
      <c r="G62" s="7">
        <f ca="1"/>
        <v>6.0540344388819101</v>
      </c>
      <c r="L62" s="7">
        <v>60</v>
      </c>
      <c r="M62" s="7">
        <v>4.0941442232511358</v>
      </c>
    </row>
    <row r="63" spans="1:13" x14ac:dyDescent="0.2">
      <c r="A63" s="7">
        <v>61</v>
      </c>
      <c r="B63" s="7">
        <v>2.2351762789571401</v>
      </c>
      <c r="C63" s="7">
        <v>3.81885815992477</v>
      </c>
      <c r="D63" s="7">
        <v>6.0540344388819101</v>
      </c>
      <c r="G63" s="7">
        <f ca="1"/>
        <v>6.2073582218039398</v>
      </c>
      <c r="L63" s="7">
        <v>61</v>
      </c>
      <c r="M63" s="7">
        <v>4.1052018212459114</v>
      </c>
    </row>
    <row r="64" spans="1:13" x14ac:dyDescent="0.2">
      <c r="A64" s="7">
        <v>62</v>
      </c>
      <c r="B64" s="7">
        <v>2.2557322504900399</v>
      </c>
      <c r="C64" s="7">
        <v>3.9516259713139101</v>
      </c>
      <c r="D64" s="7">
        <v>6.2073582218039398</v>
      </c>
      <c r="G64" s="7">
        <f ca="1"/>
        <v>5.8397616525770797</v>
      </c>
      <c r="L64" s="7">
        <v>62</v>
      </c>
      <c r="M64" s="7">
        <v>4.1308560249507691</v>
      </c>
    </row>
    <row r="65" spans="1:13" x14ac:dyDescent="0.2">
      <c r="A65" s="7">
        <v>63</v>
      </c>
      <c r="B65" s="7">
        <v>2.3780870282226001</v>
      </c>
      <c r="C65" s="7">
        <v>3.46167462435448</v>
      </c>
      <c r="D65" s="7">
        <v>5.8397616525770797</v>
      </c>
      <c r="G65" s="7">
        <f ca="1"/>
        <v>7.9362489928739004</v>
      </c>
      <c r="L65" s="7">
        <v>63</v>
      </c>
      <c r="M65" s="7">
        <v>4.0835849472662442</v>
      </c>
    </row>
    <row r="66" spans="1:13" x14ac:dyDescent="0.2">
      <c r="A66" s="7">
        <v>64</v>
      </c>
      <c r="B66" s="7">
        <v>2.3953265424716701</v>
      </c>
      <c r="C66" s="7">
        <v>5.5409224504022303</v>
      </c>
      <c r="D66" s="7">
        <v>7.9362489928739004</v>
      </c>
      <c r="G66" s="7">
        <f ca="1"/>
        <v>7.7200932238257503</v>
      </c>
      <c r="L66" s="7">
        <v>64</v>
      </c>
      <c r="M66" s="7">
        <v>4.3385374531958005</v>
      </c>
    </row>
    <row r="67" spans="1:13" x14ac:dyDescent="0.2">
      <c r="A67" s="7">
        <v>65</v>
      </c>
      <c r="B67" s="7">
        <v>2.42637074728193</v>
      </c>
      <c r="C67" s="7">
        <v>5.2937224765438202</v>
      </c>
      <c r="D67" s="7">
        <v>7.7200932238257503</v>
      </c>
      <c r="G67" s="7">
        <f ca="1"/>
        <v>8.5781340055469606</v>
      </c>
      <c r="L67" s="7">
        <v>65</v>
      </c>
      <c r="M67" s="7">
        <v>4.5526321167817718</v>
      </c>
    </row>
    <row r="68" spans="1:13" x14ac:dyDescent="0.2">
      <c r="A68" s="7">
        <v>66</v>
      </c>
      <c r="B68" s="7">
        <v>2.4539876147647002</v>
      </c>
      <c r="C68" s="7">
        <v>6.1241463907822604</v>
      </c>
      <c r="D68" s="7">
        <v>8.5781340055469606</v>
      </c>
      <c r="G68" s="7">
        <f ca="1"/>
        <v>7.3087710111566597</v>
      </c>
      <c r="L68" s="7">
        <v>66</v>
      </c>
      <c r="M68" s="7">
        <v>4.8473147058666726</v>
      </c>
    </row>
    <row r="69" spans="1:13" x14ac:dyDescent="0.2">
      <c r="A69" s="7">
        <v>67</v>
      </c>
      <c r="B69" s="7">
        <v>2.52023794016158</v>
      </c>
      <c r="C69" s="7">
        <v>4.7885330709950802</v>
      </c>
      <c r="D69" s="7">
        <v>7.3087710111566597</v>
      </c>
      <c r="G69" s="7">
        <f ca="1"/>
        <v>6.2487569888161101</v>
      </c>
      <c r="L69" s="7">
        <v>67</v>
      </c>
      <c r="M69" s="7">
        <v>4.9849764212351175</v>
      </c>
    </row>
    <row r="70" spans="1:13" x14ac:dyDescent="0.2">
      <c r="A70" s="7">
        <v>68</v>
      </c>
      <c r="B70" s="7">
        <v>2.5504247986441002</v>
      </c>
      <c r="C70" s="7">
        <v>3.6983321901720001</v>
      </c>
      <c r="D70" s="7">
        <v>6.2487569888161101</v>
      </c>
      <c r="G70" s="7">
        <f ca="1"/>
        <v>7.6007558238966304</v>
      </c>
      <c r="L70" s="7">
        <v>68</v>
      </c>
      <c r="M70" s="7">
        <v>4.9595210610131506</v>
      </c>
    </row>
    <row r="71" spans="1:13" x14ac:dyDescent="0.2">
      <c r="A71" s="7">
        <v>69</v>
      </c>
      <c r="B71" s="7">
        <v>2.5883607604689001</v>
      </c>
      <c r="C71" s="7">
        <v>5.0123950634277303</v>
      </c>
      <c r="D71" s="7">
        <v>7.6007558238966304</v>
      </c>
      <c r="G71" s="7">
        <f ca="1"/>
        <v>7.9850714192073804</v>
      </c>
      <c r="L71" s="7">
        <v>69</v>
      </c>
      <c r="M71" s="7">
        <v>5.1181108986350763</v>
      </c>
    </row>
    <row r="72" spans="1:13" x14ac:dyDescent="0.2">
      <c r="A72" s="7">
        <v>70</v>
      </c>
      <c r="B72" s="7">
        <v>2.6179773308676002</v>
      </c>
      <c r="C72" s="7">
        <v>5.3670940883397904</v>
      </c>
      <c r="D72" s="7">
        <v>7.9850714192073804</v>
      </c>
      <c r="G72" s="7">
        <f ca="1"/>
        <v>7.6200783380116004</v>
      </c>
      <c r="L72" s="7">
        <v>70</v>
      </c>
      <c r="M72" s="7">
        <v>5.3106891664723532</v>
      </c>
    </row>
    <row r="73" spans="1:13" x14ac:dyDescent="0.2">
      <c r="A73" s="7">
        <v>71</v>
      </c>
      <c r="B73" s="7">
        <v>2.6488150010188298</v>
      </c>
      <c r="C73" s="7">
        <v>4.9712633369927604</v>
      </c>
      <c r="D73" s="7">
        <v>7.6200783380116004</v>
      </c>
      <c r="G73" s="7">
        <f ca="1"/>
        <v>7.2156640683748003</v>
      </c>
      <c r="L73" s="7">
        <v>71</v>
      </c>
      <c r="M73" s="7">
        <v>5.4559437629280341</v>
      </c>
    </row>
    <row r="74" spans="1:13" x14ac:dyDescent="0.2">
      <c r="A74" s="7">
        <v>72</v>
      </c>
      <c r="B74" s="7">
        <v>2.68863534422499</v>
      </c>
      <c r="C74" s="7">
        <v>4.5270287241498002</v>
      </c>
      <c r="D74" s="7">
        <v>7.2156640683748003</v>
      </c>
      <c r="G74" s="7">
        <f ca="1"/>
        <v>5.7779446870968396</v>
      </c>
      <c r="L74" s="7">
        <v>72</v>
      </c>
      <c r="M74" s="7">
        <v>5.546484396795659</v>
      </c>
    </row>
    <row r="75" spans="1:13" x14ac:dyDescent="0.2">
      <c r="A75" s="7">
        <v>73</v>
      </c>
      <c r="B75" s="7">
        <v>2.82603441858293</v>
      </c>
      <c r="C75" s="7">
        <v>2.95191026851391</v>
      </c>
      <c r="D75" s="7">
        <v>5.7779446870968396</v>
      </c>
      <c r="G75" s="7">
        <f ca="1"/>
        <v>6.4905453593602598</v>
      </c>
      <c r="L75" s="7">
        <v>73</v>
      </c>
      <c r="M75" s="7">
        <v>5.3928623667338638</v>
      </c>
    </row>
    <row r="76" spans="1:13" x14ac:dyDescent="0.2">
      <c r="A76" s="7">
        <v>74</v>
      </c>
      <c r="B76" s="7">
        <v>2.8276477635766</v>
      </c>
      <c r="C76" s="7">
        <v>3.66289759578365</v>
      </c>
      <c r="D76" s="7">
        <v>6.4905453593602598</v>
      </c>
      <c r="G76" s="7">
        <f ca="1"/>
        <v>7.9559072946415599</v>
      </c>
      <c r="L76" s="7">
        <v>74</v>
      </c>
      <c r="M76" s="7">
        <v>5.3547124256384988</v>
      </c>
    </row>
    <row r="77" spans="1:13" x14ac:dyDescent="0.2">
      <c r="A77" s="7">
        <v>75</v>
      </c>
      <c r="B77" s="7">
        <v>2.8964546336402299</v>
      </c>
      <c r="C77" s="7">
        <v>5.0594526610013304</v>
      </c>
      <c r="D77" s="7">
        <v>7.9559072946415599</v>
      </c>
      <c r="G77" s="7">
        <f ca="1"/>
        <v>6.3051712749218503</v>
      </c>
      <c r="L77" s="7">
        <v>75</v>
      </c>
      <c r="M77" s="7">
        <v>5.5105789822016646</v>
      </c>
    </row>
    <row r="78" spans="1:13" x14ac:dyDescent="0.2">
      <c r="A78" s="7">
        <v>76</v>
      </c>
      <c r="B78" s="7">
        <v>2.9331279065981599</v>
      </c>
      <c r="C78" s="7">
        <v>3.3720433683236899</v>
      </c>
      <c r="D78" s="7">
        <v>6.3051712749218503</v>
      </c>
      <c r="G78" s="7">
        <f ca="1"/>
        <v>8.6758289085631493</v>
      </c>
      <c r="L78" s="7">
        <v>76</v>
      </c>
      <c r="M78" s="7">
        <v>5.417971077948966</v>
      </c>
    </row>
    <row r="79" spans="1:13" x14ac:dyDescent="0.2">
      <c r="A79" s="7">
        <v>77</v>
      </c>
      <c r="B79" s="7">
        <v>2.93922238793016</v>
      </c>
      <c r="C79" s="7">
        <v>5.7366065206329901</v>
      </c>
      <c r="D79" s="7">
        <v>8.6758289085631493</v>
      </c>
      <c r="G79" s="7">
        <f ca="1"/>
        <v>7.2533739282673197</v>
      </c>
      <c r="L79" s="7">
        <v>77</v>
      </c>
      <c r="M79" s="7">
        <v>5.6174846207319229</v>
      </c>
    </row>
    <row r="80" spans="1:13" x14ac:dyDescent="0.2">
      <c r="A80" s="7">
        <v>78</v>
      </c>
      <c r="B80" s="7">
        <v>2.9571963548903</v>
      </c>
      <c r="C80" s="7">
        <v>4.2961775733770198</v>
      </c>
      <c r="D80" s="7">
        <v>7.2533739282673197</v>
      </c>
      <c r="G80" s="7">
        <f ca="1"/>
        <v>7.0406333808147199</v>
      </c>
      <c r="L80" s="7">
        <v>78</v>
      </c>
      <c r="M80" s="7">
        <v>5.6691079045118675</v>
      </c>
    </row>
    <row r="81" spans="1:13" x14ac:dyDescent="0.2">
      <c r="A81" s="7">
        <v>79</v>
      </c>
      <c r="B81" s="7">
        <v>3.0307481147385</v>
      </c>
      <c r="C81" s="7">
        <v>4.0098852660762097</v>
      </c>
      <c r="D81" s="7">
        <v>7.0406333808147199</v>
      </c>
      <c r="G81" s="7">
        <f ca="1"/>
        <v>7.2649866755334997</v>
      </c>
      <c r="L81" s="7">
        <v>79</v>
      </c>
      <c r="M81" s="7">
        <v>5.6810854325551254</v>
      </c>
    </row>
    <row r="82" spans="1:13" x14ac:dyDescent="0.2">
      <c r="A82" s="7">
        <v>80</v>
      </c>
      <c r="B82" s="7">
        <v>3.1234250734765898</v>
      </c>
      <c r="C82" s="7">
        <v>4.1415616020569104</v>
      </c>
      <c r="D82" s="7">
        <v>7.2649866755334997</v>
      </c>
      <c r="G82" s="7">
        <f ca="1"/>
        <v>6.2948431149103099</v>
      </c>
      <c r="L82" s="7">
        <v>80</v>
      </c>
      <c r="M82" s="7">
        <v>5.7205820773338996</v>
      </c>
    </row>
    <row r="83" spans="1:13" x14ac:dyDescent="0.2">
      <c r="A83" s="7">
        <v>81</v>
      </c>
      <c r="B83" s="7">
        <v>3.1612879733083301</v>
      </c>
      <c r="C83" s="7">
        <v>3.1335551416019798</v>
      </c>
      <c r="D83" s="7">
        <v>6.2948431149103099</v>
      </c>
      <c r="G83" s="7">
        <f ca="1"/>
        <v>6.8951935561327904</v>
      </c>
      <c r="L83" s="7">
        <v>81</v>
      </c>
      <c r="M83" s="7">
        <v>5.5529841808606069</v>
      </c>
    </row>
    <row r="84" spans="1:13" x14ac:dyDescent="0.2">
      <c r="A84" s="7">
        <v>82</v>
      </c>
      <c r="B84" s="7">
        <v>3.163825520904</v>
      </c>
      <c r="C84" s="7">
        <v>3.7313680352288001</v>
      </c>
      <c r="D84" s="7">
        <v>6.8951935561327904</v>
      </c>
      <c r="G84" s="7">
        <f ca="1"/>
        <v>7.7993289208767704</v>
      </c>
      <c r="L84" s="7">
        <v>82</v>
      </c>
      <c r="M84" s="7">
        <v>5.4918983923251457</v>
      </c>
    </row>
    <row r="85" spans="1:13" x14ac:dyDescent="0.2">
      <c r="A85" s="7">
        <v>83</v>
      </c>
      <c r="B85" s="7">
        <v>3.2132765057578401</v>
      </c>
      <c r="C85" s="7">
        <v>4.5860524151189299</v>
      </c>
      <c r="D85" s="7">
        <v>7.7993289208767704</v>
      </c>
      <c r="G85" s="7">
        <f ca="1"/>
        <v>6.4159056725949402</v>
      </c>
      <c r="L85" s="7">
        <v>83</v>
      </c>
      <c r="M85" s="7">
        <v>5.5754035339915529</v>
      </c>
    </row>
    <row r="86" spans="1:13" x14ac:dyDescent="0.2">
      <c r="A86" s="7">
        <v>84</v>
      </c>
      <c r="B86" s="7">
        <v>3.32737747301984</v>
      </c>
      <c r="C86" s="7">
        <v>3.0885281995751002</v>
      </c>
      <c r="D86" s="7">
        <v>6.4159056725949402</v>
      </c>
      <c r="G86" s="7">
        <f ca="1"/>
        <v>8.3479741253711097</v>
      </c>
      <c r="L86" s="7">
        <v>84</v>
      </c>
      <c r="M86" s="7">
        <v>5.3471178055965796</v>
      </c>
    </row>
    <row r="87" spans="1:13" x14ac:dyDescent="0.2">
      <c r="A87" s="7">
        <v>85</v>
      </c>
      <c r="B87" s="7">
        <v>3.4348250340261002</v>
      </c>
      <c r="C87" s="7">
        <v>4.9131490913449998</v>
      </c>
      <c r="D87" s="7">
        <v>8.3479741253711097</v>
      </c>
      <c r="G87" s="7">
        <f ca="1"/>
        <v>8.0356452553590891</v>
      </c>
      <c r="L87" s="7">
        <v>85</v>
      </c>
      <c r="M87" s="7">
        <v>5.4734972228334779</v>
      </c>
    </row>
    <row r="88" spans="1:13" x14ac:dyDescent="0.2">
      <c r="A88" s="7">
        <v>86</v>
      </c>
      <c r="B88" s="7">
        <v>3.5010675038742902</v>
      </c>
      <c r="C88" s="7">
        <v>4.5345777514848002</v>
      </c>
      <c r="D88" s="7">
        <v>8.0356452553590891</v>
      </c>
      <c r="G88" s="7">
        <f ca="1"/>
        <v>8.0403756788197107</v>
      </c>
      <c r="L88" s="7">
        <v>86</v>
      </c>
      <c r="M88" s="7">
        <v>5.5579938073066293</v>
      </c>
    </row>
    <row r="89" spans="1:13" x14ac:dyDescent="0.2">
      <c r="A89" s="7">
        <v>87</v>
      </c>
      <c r="B89" s="7">
        <v>3.6254133599765801</v>
      </c>
      <c r="C89" s="7">
        <v>4.4149623188431297</v>
      </c>
      <c r="D89" s="7">
        <v>8.0403756788197107</v>
      </c>
      <c r="G89" s="7">
        <f ca="1"/>
        <v>8.4311946895501695</v>
      </c>
      <c r="L89" s="7">
        <v>87</v>
      </c>
      <c r="M89" s="7">
        <v>5.6374232025341566</v>
      </c>
    </row>
    <row r="90" spans="1:13" x14ac:dyDescent="0.2">
      <c r="A90" s="7">
        <v>88</v>
      </c>
      <c r="B90" s="7">
        <v>3.6260999456173102</v>
      </c>
      <c r="C90" s="7">
        <v>4.80509474393285</v>
      </c>
      <c r="D90" s="7">
        <v>8.4311946895501695</v>
      </c>
      <c r="G90" s="7">
        <f ca="1"/>
        <v>8.3547139703602902</v>
      </c>
      <c r="L90" s="7">
        <v>88</v>
      </c>
      <c r="M90" s="7">
        <v>5.7609566375521037</v>
      </c>
    </row>
    <row r="91" spans="1:13" x14ac:dyDescent="0.2">
      <c r="A91" s="7">
        <v>89</v>
      </c>
      <c r="B91" s="7">
        <v>3.6890848045137798</v>
      </c>
      <c r="C91" s="7">
        <v>4.6656291658465099</v>
      </c>
      <c r="D91" s="7">
        <v>8.3547139703602902</v>
      </c>
      <c r="G91" s="7">
        <f ca="1"/>
        <v>7.2671466563286202</v>
      </c>
      <c r="L91" s="7">
        <v>89</v>
      </c>
      <c r="M91" s="7">
        <v>5.8750488225315998</v>
      </c>
    </row>
    <row r="92" spans="1:13" x14ac:dyDescent="0.2">
      <c r="A92" s="7">
        <v>90</v>
      </c>
      <c r="B92" s="7">
        <v>3.7520515420101299</v>
      </c>
      <c r="C92" s="7">
        <v>3.5150951143184899</v>
      </c>
      <c r="D92" s="7">
        <v>7.2671466563286202</v>
      </c>
      <c r="G92" s="7">
        <f ca="1"/>
        <v>8.8150802046635803</v>
      </c>
      <c r="L92" s="7">
        <v>90</v>
      </c>
      <c r="M92" s="7">
        <v>5.7450085205430002</v>
      </c>
    </row>
    <row r="93" spans="1:13" x14ac:dyDescent="0.2">
      <c r="A93" s="7">
        <v>91</v>
      </c>
      <c r="B93" s="7">
        <v>3.7998600176783901</v>
      </c>
      <c r="C93" s="7">
        <v>5.0152201869851902</v>
      </c>
      <c r="D93" s="7">
        <v>8.8150802046635803</v>
      </c>
      <c r="G93" s="7">
        <f ca="1"/>
        <v>7.9673784175859703</v>
      </c>
      <c r="L93" s="7">
        <v>91</v>
      </c>
      <c r="M93" s="7">
        <v>5.8820846207005104</v>
      </c>
    </row>
    <row r="94" spans="1:13" x14ac:dyDescent="0.2">
      <c r="A94" s="7">
        <v>92</v>
      </c>
      <c r="B94" s="7">
        <v>3.82833708780649</v>
      </c>
      <c r="C94" s="7">
        <v>4.1390413297794799</v>
      </c>
      <c r="D94" s="7">
        <v>7.9673784175859703</v>
      </c>
      <c r="G94" s="7">
        <f ca="1"/>
        <v>8.6073588335852609</v>
      </c>
      <c r="L94" s="7">
        <v>92</v>
      </c>
      <c r="M94" s="7">
        <v>5.8945942698597396</v>
      </c>
    </row>
    <row r="95" spans="1:13" x14ac:dyDescent="0.2">
      <c r="A95" s="7">
        <v>93</v>
      </c>
      <c r="B95" s="7">
        <v>3.97968298782523</v>
      </c>
      <c r="C95" s="7">
        <v>4.62767584576003</v>
      </c>
      <c r="D95" s="7">
        <v>8.6073588335852609</v>
      </c>
      <c r="G95" s="7">
        <f ca="1"/>
        <v>8.9031927260719499</v>
      </c>
      <c r="L95" s="7">
        <v>93</v>
      </c>
      <c r="M95" s="7">
        <v>6.0102386647607986</v>
      </c>
    </row>
    <row r="96" spans="1:13" x14ac:dyDescent="0.2">
      <c r="A96" s="7">
        <v>94</v>
      </c>
      <c r="B96" s="7">
        <v>4.2945331253082104</v>
      </c>
      <c r="C96" s="7">
        <v>4.6086596007637501</v>
      </c>
      <c r="D96" s="7">
        <v>8.9031927260719499</v>
      </c>
      <c r="G96" s="7">
        <f ca="1"/>
        <v>8.7143969161335804</v>
      </c>
      <c r="L96" s="7">
        <v>94</v>
      </c>
      <c r="M96" s="7">
        <v>6.1501540368569101</v>
      </c>
    </row>
    <row r="97" spans="1:13" x14ac:dyDescent="0.2">
      <c r="A97" s="7">
        <v>95</v>
      </c>
      <c r="B97" s="7">
        <v>4.3085709757339297</v>
      </c>
      <c r="C97" s="7">
        <v>4.4058259403996498</v>
      </c>
      <c r="D97" s="7">
        <v>8.7143969161335804</v>
      </c>
      <c r="G97" s="7">
        <f ca="1"/>
        <v>8.3808219913451403</v>
      </c>
      <c r="L97" s="7">
        <v>95</v>
      </c>
      <c r="M97" s="7">
        <v>6.2888923367914717</v>
      </c>
    </row>
    <row r="98" spans="1:13" x14ac:dyDescent="0.2">
      <c r="A98" s="7">
        <v>96</v>
      </c>
      <c r="B98" s="7">
        <v>4.6386488848269103</v>
      </c>
      <c r="C98" s="7">
        <v>3.74217310651823</v>
      </c>
      <c r="D98" s="7">
        <v>8.3808219913451403</v>
      </c>
      <c r="G98" s="7">
        <f ca="1"/>
        <v>7.7660340065941798</v>
      </c>
      <c r="L98" s="7">
        <v>96</v>
      </c>
      <c r="M98" s="7">
        <v>6.3928590555679374</v>
      </c>
    </row>
    <row r="99" spans="1:13" x14ac:dyDescent="0.2">
      <c r="A99" s="7">
        <v>97</v>
      </c>
      <c r="B99" s="7">
        <v>4.66507697992839</v>
      </c>
      <c r="C99" s="7">
        <v>3.1009570266657902</v>
      </c>
      <c r="D99" s="7">
        <v>7.7660340065941798</v>
      </c>
      <c r="G99" s="7">
        <f ca="1"/>
        <v>9.0118552321028407</v>
      </c>
      <c r="L99" s="7">
        <v>97</v>
      </c>
      <c r="M99" s="7">
        <v>6.0735364854874723</v>
      </c>
    </row>
    <row r="100" spans="1:13" x14ac:dyDescent="0.2">
      <c r="A100" s="7">
        <v>98</v>
      </c>
      <c r="B100" s="7">
        <v>4.7555974320788801</v>
      </c>
      <c r="C100" s="7">
        <v>4.2562578000239597</v>
      </c>
      <c r="D100" s="7">
        <v>9.0118552321028407</v>
      </c>
      <c r="G100" s="7">
        <f ca="1"/>
        <v>8.9959303709359997</v>
      </c>
      <c r="L100" s="7">
        <v>98</v>
      </c>
      <c r="M100" s="7">
        <v>6.1755371834463348</v>
      </c>
    </row>
    <row r="101" spans="1:13" x14ac:dyDescent="0.2">
      <c r="A101" s="7">
        <v>99</v>
      </c>
      <c r="B101" s="7">
        <v>5.1302065495417999</v>
      </c>
      <c r="C101" s="7">
        <v>3.86572382139421</v>
      </c>
      <c r="D101" s="7">
        <v>8.9959303709359997</v>
      </c>
      <c r="G101" s="7">
        <f ca="1"/>
        <v>9.3339498205220899</v>
      </c>
      <c r="L101" s="7">
        <v>99</v>
      </c>
      <c r="M101" s="7">
        <v>6.2382487264686537</v>
      </c>
    </row>
    <row r="102" spans="1:13" x14ac:dyDescent="0.2">
      <c r="A102" s="7">
        <v>100</v>
      </c>
      <c r="B102" s="7">
        <v>5.1790076803280503</v>
      </c>
      <c r="C102" s="7">
        <v>4.1549421401940396</v>
      </c>
      <c r="D102" s="7">
        <v>9.3339498205220899</v>
      </c>
      <c r="L102" s="7">
        <v>100</v>
      </c>
      <c r="M102" s="7" t="e">
        <v>#REF!</v>
      </c>
    </row>
  </sheetData>
  <conditionalFormatting sqref="M3:M102">
    <cfRule type="colorScale" priority="1">
      <colorScale>
        <cfvo type="min"/>
        <cfvo type="percentile" val="50"/>
        <cfvo type="max"/>
        <color rgb="FFF8696B"/>
        <color rgb="FFFCFCFF"/>
        <color rgb="FF63BE7B"/>
      </colorScale>
    </cfRule>
  </conditionalFormatting>
  <pageMargins left="0.75" right="0.75" top="1" bottom="1" header="0.5" footer="0.5"/>
  <extLst>
    <ext xmlns:x14="http://schemas.microsoft.com/office/spreadsheetml/2009/9/main" uri="{05C60535-1F16-4fd2-B633-F4F36F0B64E0}">
      <x14:sparklineGroups xmlns:xm="http://schemas.microsoft.com/office/excel/2006/main">
        <x14:sparklineGroup displayEmptyCellsAs="gap" xr2:uid="{D776A862-3821-D240-9080-0084B4738FCB}">
          <x14:colorSeries rgb="FF376092"/>
          <x14:colorNegative rgb="FFD00000"/>
          <x14:colorAxis rgb="FF000000"/>
          <x14:colorMarkers rgb="FFD00000"/>
          <x14:colorFirst rgb="FFD00000"/>
          <x14:colorLast rgb="FFD00000"/>
          <x14:colorHigh rgb="FFD00000"/>
          <x14:colorLow rgb="FFD00000"/>
          <x14:sparklines>
            <x14:sparkline>
              <xm:f>SplittingExamplePt2!B3:B102</xm:f>
              <xm:sqref>B1</xm:sqref>
            </x14:sparkline>
            <x14:sparkline>
              <xm:f>SplittingExamplePt2!C3:C102</xm:f>
              <xm:sqref>C1</xm:sqref>
            </x14:sparkline>
            <x14:sparkline>
              <xm:f>SplittingExamplePt2!D3:D102</xm:f>
              <xm:sqref>D1</xm:sqref>
            </x14:sparkline>
          </x14:sparklines>
        </x14:sparklineGroup>
      </x14:sparklineGroup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BA5E87-A5E0-1940-99DA-307D28B72114}">
  <sheetPr codeName="Sheet5">
    <tabColor rgb="FFFF0000"/>
  </sheetPr>
  <dimension ref="A2:O102"/>
  <sheetViews>
    <sheetView workbookViewId="0"/>
  </sheetViews>
  <sheetFormatPr baseColWidth="10" defaultRowHeight="16" x14ac:dyDescent="0.2"/>
  <cols>
    <col min="1" max="16384" width="10.83203125" style="7"/>
  </cols>
  <sheetData>
    <row r="2" spans="1:15" x14ac:dyDescent="0.2">
      <c r="B2" s="7" t="s">
        <v>221</v>
      </c>
      <c r="C2" s="7" t="s">
        <v>222</v>
      </c>
      <c r="D2" s="7" t="s">
        <v>223</v>
      </c>
      <c r="M2" s="7">
        <f ca="1">I10</f>
        <v>6.168977879951794</v>
      </c>
    </row>
    <row r="3" spans="1:15" x14ac:dyDescent="0.2">
      <c r="A3" s="7">
        <v>1</v>
      </c>
      <c r="B3" s="7">
        <v>0.222078091849052</v>
      </c>
      <c r="C3" s="7">
        <v>1.9728984185888299E-2</v>
      </c>
      <c r="D3" s="7">
        <v>0.24180707603494001</v>
      </c>
      <c r="F3" s="7" cm="1">
        <f t="array" aca="1" ref="F3" ca="1">OFFSET(D2,1,0,I4,1)</f>
        <v>0.24180707603494001</v>
      </c>
      <c r="G3" s="7" cm="1">
        <f t="array" aca="1" ref="G3:G101" ca="1">OFFSET(D2,1+I4,0,J4,1)</f>
        <v>1.13574022909368</v>
      </c>
      <c r="I3" s="75" t="s">
        <v>224</v>
      </c>
      <c r="J3" s="75" t="s">
        <v>225</v>
      </c>
      <c r="L3" s="7">
        <v>1</v>
      </c>
      <c r="M3" s="7">
        <f t="dataTable" ref="M3:M102" dt2D="0" dtr="0" r1="I4" ca="1"/>
        <v>6.168977879951794</v>
      </c>
      <c r="O3" s="7">
        <f>MIN(M3:M101)</f>
        <v>3.286397936832842</v>
      </c>
    </row>
    <row r="4" spans="1:15" x14ac:dyDescent="0.2">
      <c r="A4" s="7">
        <v>2</v>
      </c>
      <c r="B4" s="7">
        <v>0.82307268364381603</v>
      </c>
      <c r="C4" s="7">
        <v>0.31266754544986203</v>
      </c>
      <c r="D4" s="7">
        <v>1.13574022909368</v>
      </c>
      <c r="G4" s="7">
        <f ca="1"/>
        <v>0.78301399875384903</v>
      </c>
      <c r="I4" s="75">
        <v>1</v>
      </c>
      <c r="J4" s="75">
        <f>100-I4</f>
        <v>99</v>
      </c>
      <c r="L4" s="7">
        <v>2</v>
      </c>
      <c r="M4" s="7">
        <v>6.2605158825546239</v>
      </c>
    </row>
    <row r="5" spans="1:15" x14ac:dyDescent="0.2">
      <c r="A5" s="7">
        <v>3</v>
      </c>
      <c r="B5" s="7">
        <v>0.43253427012138101</v>
      </c>
      <c r="C5" s="7">
        <v>0.35047972863246801</v>
      </c>
      <c r="D5" s="7">
        <v>0.78301399875384903</v>
      </c>
      <c r="G5" s="7">
        <f ca="1"/>
        <v>0.23917758444975901</v>
      </c>
      <c r="I5" s="75"/>
      <c r="J5" s="75"/>
      <c r="L5" s="7">
        <v>3</v>
      </c>
      <c r="M5" s="7">
        <v>6.0503129024060929</v>
      </c>
    </row>
    <row r="6" spans="1:15" x14ac:dyDescent="0.2">
      <c r="A6" s="7">
        <v>4</v>
      </c>
      <c r="B6" s="7">
        <v>-0.26788947463742901</v>
      </c>
      <c r="C6" s="7">
        <v>0.50706705908718797</v>
      </c>
      <c r="D6" s="7">
        <v>0.23917758444975901</v>
      </c>
      <c r="G6" s="7">
        <f ca="1"/>
        <v>1.0751125785867599</v>
      </c>
      <c r="I6" s="75" t="s">
        <v>226</v>
      </c>
      <c r="J6" s="75" t="s">
        <v>227</v>
      </c>
      <c r="L6" s="7">
        <v>4</v>
      </c>
      <c r="M6" s="7">
        <v>5.852101549140861</v>
      </c>
    </row>
    <row r="7" spans="1:15" x14ac:dyDescent="0.2">
      <c r="A7" s="7">
        <v>5</v>
      </c>
      <c r="B7" s="7">
        <v>1.8886364222795899E-2</v>
      </c>
      <c r="C7" s="7">
        <v>1.05622621436396</v>
      </c>
      <c r="D7" s="7">
        <v>1.0751125785867599</v>
      </c>
      <c r="G7" s="7">
        <f ca="1"/>
        <v>2.6500747575569701</v>
      </c>
      <c r="I7" s="75">
        <f ca="1">_xlfn.VAR.P(F:F)</f>
        <v>0</v>
      </c>
      <c r="J7" s="75">
        <f ca="1">_xlfn.VAR.P(G:G)</f>
        <v>6.168977879951794</v>
      </c>
      <c r="L7" s="7">
        <v>5</v>
      </c>
      <c r="M7" s="7">
        <v>5.7248485272816581</v>
      </c>
    </row>
    <row r="8" spans="1:15" x14ac:dyDescent="0.2">
      <c r="A8" s="7">
        <v>6</v>
      </c>
      <c r="B8" s="7">
        <v>1.58612055156679</v>
      </c>
      <c r="C8" s="7">
        <v>1.0639542059901801</v>
      </c>
      <c r="D8" s="7">
        <v>2.6500747575569701</v>
      </c>
      <c r="G8" s="7">
        <f ca="1"/>
        <v>4.70249358492216E-2</v>
      </c>
      <c r="I8" s="75"/>
      <c r="J8" s="75"/>
      <c r="L8" s="7">
        <v>6</v>
      </c>
      <c r="M8" s="7">
        <v>6.2086219726217191</v>
      </c>
    </row>
    <row r="9" spans="1:15" x14ac:dyDescent="0.2">
      <c r="A9" s="7">
        <v>7</v>
      </c>
      <c r="B9" s="7">
        <v>-1.03773413978572</v>
      </c>
      <c r="C9" s="7">
        <v>1.0847590756349399</v>
      </c>
      <c r="D9" s="7">
        <v>4.70249358492216E-2</v>
      </c>
      <c r="G9" s="7">
        <f ca="1"/>
        <v>2.3383380814638599</v>
      </c>
      <c r="I9" s="75" t="s">
        <v>228</v>
      </c>
      <c r="J9" s="75"/>
      <c r="L9" s="7">
        <v>7</v>
      </c>
      <c r="M9" s="7">
        <v>5.9760981700563045</v>
      </c>
    </row>
    <row r="10" spans="1:15" x14ac:dyDescent="0.2">
      <c r="A10" s="7">
        <v>8</v>
      </c>
      <c r="B10" s="7">
        <v>1.2185001286216</v>
      </c>
      <c r="C10" s="7">
        <v>1.11983795284225</v>
      </c>
      <c r="D10" s="7">
        <v>2.3383380814638599</v>
      </c>
      <c r="G10" s="7">
        <f ca="1"/>
        <v>1.49876912222902</v>
      </c>
      <c r="I10" s="75">
        <f ca="1">I7+J7</f>
        <v>6.168977879951794</v>
      </c>
      <c r="J10" s="75"/>
      <c r="L10" s="7">
        <v>8</v>
      </c>
      <c r="M10" s="7">
        <v>6.0720952192785917</v>
      </c>
    </row>
    <row r="11" spans="1:15" x14ac:dyDescent="0.2">
      <c r="A11" s="7">
        <v>9</v>
      </c>
      <c r="B11" s="7">
        <v>0.34024503007623902</v>
      </c>
      <c r="C11" s="7">
        <v>1.15852409215279</v>
      </c>
      <c r="D11" s="7">
        <v>1.49876912222902</v>
      </c>
      <c r="G11" s="7">
        <f ca="1"/>
        <v>3.3926709650911699</v>
      </c>
      <c r="L11" s="7">
        <v>9</v>
      </c>
      <c r="M11" s="7">
        <v>5.8771289554735091</v>
      </c>
    </row>
    <row r="12" spans="1:15" x14ac:dyDescent="0.2">
      <c r="A12" s="7">
        <v>10</v>
      </c>
      <c r="B12" s="7">
        <v>2.0097513692907798</v>
      </c>
      <c r="C12" s="7">
        <v>1.3829195958003999</v>
      </c>
      <c r="D12" s="7">
        <v>3.3926709650911699</v>
      </c>
      <c r="G12" s="7">
        <f ca="1"/>
        <v>2.1437590019338502</v>
      </c>
      <c r="L12" s="7">
        <v>10</v>
      </c>
      <c r="M12" s="7">
        <v>6.2739232829801175</v>
      </c>
    </row>
    <row r="13" spans="1:15" x14ac:dyDescent="0.2">
      <c r="A13" s="7">
        <v>11</v>
      </c>
      <c r="B13" s="7">
        <v>0.74210521598346901</v>
      </c>
      <c r="C13" s="7">
        <v>1.4016537859503799</v>
      </c>
      <c r="D13" s="7">
        <v>2.1437590019338502</v>
      </c>
      <c r="G13" s="7">
        <f ca="1"/>
        <v>0.57061358691875896</v>
      </c>
      <c r="L13" s="7">
        <v>11</v>
      </c>
      <c r="M13" s="7">
        <v>6.1460766259515465</v>
      </c>
    </row>
    <row r="14" spans="1:15" x14ac:dyDescent="0.2">
      <c r="A14" s="7">
        <v>12</v>
      </c>
      <c r="B14" s="7">
        <v>-0.90857050664828398</v>
      </c>
      <c r="C14" s="7">
        <v>1.4791840935670399</v>
      </c>
      <c r="D14" s="7">
        <v>0.57061358691875896</v>
      </c>
      <c r="G14" s="7">
        <f ca="1"/>
        <v>2.5683926958063599</v>
      </c>
      <c r="L14" s="7">
        <v>12</v>
      </c>
      <c r="M14" s="7">
        <v>5.8728718161872253</v>
      </c>
    </row>
    <row r="15" spans="1:15" x14ac:dyDescent="0.2">
      <c r="A15" s="7">
        <v>13</v>
      </c>
      <c r="B15" s="7">
        <v>1.07686435082992</v>
      </c>
      <c r="C15" s="7">
        <v>1.49152834497644</v>
      </c>
      <c r="D15" s="7">
        <v>2.5683926958063599</v>
      </c>
      <c r="G15" s="7">
        <f ca="1"/>
        <v>2.8820418346349599</v>
      </c>
      <c r="L15" s="7">
        <v>13</v>
      </c>
      <c r="M15" s="7">
        <v>5.8407064875443524</v>
      </c>
    </row>
    <row r="16" spans="1:15" x14ac:dyDescent="0.2">
      <c r="A16" s="7">
        <v>14</v>
      </c>
      <c r="B16" s="7">
        <v>1.36970866161306</v>
      </c>
      <c r="C16" s="7">
        <v>1.5123331730219001</v>
      </c>
      <c r="D16" s="7">
        <v>2.8820418346349599</v>
      </c>
      <c r="G16" s="7">
        <f ca="1"/>
        <v>1.8940109740120801</v>
      </c>
      <c r="L16" s="7">
        <v>14</v>
      </c>
      <c r="M16" s="7">
        <v>5.8624802269640632</v>
      </c>
    </row>
    <row r="17" spans="1:13" x14ac:dyDescent="0.2">
      <c r="A17" s="7">
        <v>15</v>
      </c>
      <c r="B17" s="7">
        <v>0.36947725026318301</v>
      </c>
      <c r="C17" s="7">
        <v>1.5245337237488901</v>
      </c>
      <c r="D17" s="7">
        <v>1.8940109740120801</v>
      </c>
      <c r="G17" s="7">
        <f ca="1"/>
        <v>2.2643042985198898</v>
      </c>
      <c r="L17" s="7">
        <v>15</v>
      </c>
      <c r="M17" s="7">
        <v>5.6724045839546235</v>
      </c>
    </row>
    <row r="18" spans="1:13" x14ac:dyDescent="0.2">
      <c r="A18" s="7">
        <v>16</v>
      </c>
      <c r="B18" s="7">
        <v>0.69487932270388297</v>
      </c>
      <c r="C18" s="7">
        <v>1.5694249758159999</v>
      </c>
      <c r="D18" s="7">
        <v>2.2643042985198898</v>
      </c>
      <c r="G18" s="7">
        <f ca="1"/>
        <v>1.94575337560336</v>
      </c>
      <c r="L18" s="7">
        <v>16</v>
      </c>
      <c r="M18" s="7">
        <v>5.5383380958637742</v>
      </c>
    </row>
    <row r="19" spans="1:13" x14ac:dyDescent="0.2">
      <c r="A19" s="7">
        <v>17</v>
      </c>
      <c r="B19" s="7">
        <v>0.306308054632495</v>
      </c>
      <c r="C19" s="7">
        <v>1.6394453209708699</v>
      </c>
      <c r="D19" s="7">
        <v>1.94575337560336</v>
      </c>
      <c r="G19" s="7">
        <f ca="1"/>
        <v>3.66528779433495</v>
      </c>
      <c r="L19" s="7">
        <v>17</v>
      </c>
      <c r="M19" s="7">
        <v>5.3531181462434274</v>
      </c>
    </row>
    <row r="20" spans="1:13" x14ac:dyDescent="0.2">
      <c r="A20" s="7">
        <v>18</v>
      </c>
      <c r="B20" s="7">
        <v>1.9362747677704799</v>
      </c>
      <c r="C20" s="7">
        <v>1.7290130265644701</v>
      </c>
      <c r="D20" s="7">
        <v>3.66528779433495</v>
      </c>
      <c r="G20" s="7">
        <f ca="1"/>
        <v>1.0228459322640699</v>
      </c>
      <c r="L20" s="7">
        <v>18</v>
      </c>
      <c r="M20" s="7">
        <v>5.5088321503314672</v>
      </c>
    </row>
    <row r="21" spans="1:13" x14ac:dyDescent="0.2">
      <c r="A21" s="7">
        <v>19</v>
      </c>
      <c r="B21" s="7">
        <v>-0.71042855518793002</v>
      </c>
      <c r="C21" s="7">
        <v>1.7332744874520001</v>
      </c>
      <c r="D21" s="7">
        <v>1.0228459322640699</v>
      </c>
      <c r="G21" s="7">
        <f ca="1"/>
        <v>2.2106103342932699</v>
      </c>
      <c r="L21" s="7">
        <v>19</v>
      </c>
      <c r="M21" s="7">
        <v>5.2293185861066762</v>
      </c>
    </row>
    <row r="22" spans="1:13" x14ac:dyDescent="0.2">
      <c r="A22" s="7">
        <v>20</v>
      </c>
      <c r="B22" s="7">
        <v>0.37805386473117403</v>
      </c>
      <c r="C22" s="7">
        <v>1.83255646956209</v>
      </c>
      <c r="D22" s="7">
        <v>2.2106103342932699</v>
      </c>
      <c r="G22" s="7">
        <f ca="1"/>
        <v>1.75906795788873</v>
      </c>
      <c r="L22" s="7">
        <v>20</v>
      </c>
      <c r="M22" s="7">
        <v>5.0583493246927729</v>
      </c>
    </row>
    <row r="23" spans="1:13" x14ac:dyDescent="0.2">
      <c r="A23" s="7">
        <v>21</v>
      </c>
      <c r="B23" s="7">
        <v>-0.107147675201421</v>
      </c>
      <c r="C23" s="7">
        <v>1.86621563309015</v>
      </c>
      <c r="D23" s="7">
        <v>1.75906795788873</v>
      </c>
      <c r="G23" s="7">
        <f ca="1"/>
        <v>2.7761760793872998</v>
      </c>
      <c r="L23" s="7">
        <v>21</v>
      </c>
      <c r="M23" s="7">
        <v>4.8253704271733824</v>
      </c>
    </row>
    <row r="24" spans="1:13" x14ac:dyDescent="0.2">
      <c r="A24" s="7">
        <v>22</v>
      </c>
      <c r="B24" s="7">
        <v>0.84848901750184103</v>
      </c>
      <c r="C24" s="7">
        <v>1.92768706188546</v>
      </c>
      <c r="D24" s="7">
        <v>2.7761760793872998</v>
      </c>
      <c r="G24" s="7">
        <f ca="1"/>
        <v>2.1591600284807999</v>
      </c>
      <c r="L24" s="7">
        <v>22</v>
      </c>
      <c r="M24" s="7">
        <v>4.7342781291601632</v>
      </c>
    </row>
    <row r="25" spans="1:13" x14ac:dyDescent="0.2">
      <c r="A25" s="7">
        <v>23</v>
      </c>
      <c r="B25" s="7">
        <v>0.22220535340647801</v>
      </c>
      <c r="C25" s="7">
        <v>1.9369546750743201</v>
      </c>
      <c r="D25" s="7">
        <v>2.1591600284807999</v>
      </c>
      <c r="G25" s="7">
        <f ca="1"/>
        <v>3.9895764936349898</v>
      </c>
      <c r="L25" s="7">
        <v>23</v>
      </c>
      <c r="M25" s="7">
        <v>4.5383700740059325</v>
      </c>
    </row>
    <row r="26" spans="1:13" x14ac:dyDescent="0.2">
      <c r="A26" s="7">
        <v>24</v>
      </c>
      <c r="B26" s="7">
        <v>1.9935340259341401</v>
      </c>
      <c r="C26" s="7">
        <v>1.9960424677008599</v>
      </c>
      <c r="D26" s="7">
        <v>3.9895764936349898</v>
      </c>
      <c r="G26" s="7">
        <f ca="1"/>
        <v>3.3754139330161199</v>
      </c>
      <c r="L26" s="7">
        <v>24</v>
      </c>
      <c r="M26" s="7">
        <v>4.6736049684970613</v>
      </c>
    </row>
    <row r="27" spans="1:13" x14ac:dyDescent="0.2">
      <c r="A27" s="7">
        <v>25</v>
      </c>
      <c r="B27" s="7">
        <v>1.2447994450789599</v>
      </c>
      <c r="C27" s="7">
        <v>2.13061448793716</v>
      </c>
      <c r="D27" s="7">
        <v>3.3754139330161199</v>
      </c>
      <c r="G27" s="7">
        <f ca="1"/>
        <v>4.0838373586684797</v>
      </c>
      <c r="L27" s="7">
        <v>25</v>
      </c>
      <c r="M27" s="7">
        <v>4.6533167855746616</v>
      </c>
    </row>
    <row r="28" spans="1:13" x14ac:dyDescent="0.2">
      <c r="A28" s="7">
        <v>26</v>
      </c>
      <c r="B28" s="7">
        <v>1.92018284912992</v>
      </c>
      <c r="C28" s="7">
        <v>2.16365450953856</v>
      </c>
      <c r="D28" s="7">
        <v>4.0838373586684797</v>
      </c>
      <c r="G28" s="7">
        <f ca="1"/>
        <v>2.4935432277383098</v>
      </c>
      <c r="L28" s="7">
        <v>26</v>
      </c>
      <c r="M28" s="7">
        <v>4.7611660155341351</v>
      </c>
    </row>
    <row r="29" spans="1:13" x14ac:dyDescent="0.2">
      <c r="A29" s="7">
        <v>27</v>
      </c>
      <c r="B29" s="7">
        <v>0.30314746435190698</v>
      </c>
      <c r="C29" s="7">
        <v>2.1903957633864102</v>
      </c>
      <c r="D29" s="7">
        <v>2.4935432277383098</v>
      </c>
      <c r="G29" s="7">
        <f ca="1"/>
        <v>3.8288857440126698</v>
      </c>
      <c r="L29" s="7">
        <v>27</v>
      </c>
      <c r="M29" s="7">
        <v>4.5711457648798337</v>
      </c>
    </row>
    <row r="30" spans="1:13" x14ac:dyDescent="0.2">
      <c r="A30" s="7">
        <v>28</v>
      </c>
      <c r="B30" s="7">
        <v>1.6364118631284299</v>
      </c>
      <c r="C30" s="7">
        <v>2.1924738808842399</v>
      </c>
      <c r="D30" s="7">
        <v>3.8288857440126698</v>
      </c>
      <c r="G30" s="7">
        <f ca="1"/>
        <v>3.3465711518149699</v>
      </c>
      <c r="L30" s="7">
        <v>28</v>
      </c>
      <c r="M30" s="7">
        <v>4.5950137362693564</v>
      </c>
    </row>
    <row r="31" spans="1:13" x14ac:dyDescent="0.2">
      <c r="A31" s="7">
        <v>29</v>
      </c>
      <c r="B31" s="7">
        <v>1.0798928139788699</v>
      </c>
      <c r="C31" s="7">
        <v>2.2666783378361002</v>
      </c>
      <c r="D31" s="7">
        <v>3.3465711518149699</v>
      </c>
      <c r="G31" s="7">
        <f ca="1"/>
        <v>3.06974123271939</v>
      </c>
      <c r="L31" s="7">
        <v>29</v>
      </c>
      <c r="M31" s="7">
        <v>4.5179302169655671</v>
      </c>
    </row>
    <row r="32" spans="1:13" x14ac:dyDescent="0.2">
      <c r="A32" s="7">
        <v>30</v>
      </c>
      <c r="B32" s="7">
        <v>0.789120215780033</v>
      </c>
      <c r="C32" s="7">
        <v>2.2806210169393499</v>
      </c>
      <c r="D32" s="7">
        <v>3.06974123271939</v>
      </c>
      <c r="G32" s="7">
        <f ca="1"/>
        <v>4.4613703212128097</v>
      </c>
      <c r="L32" s="7">
        <v>30</v>
      </c>
      <c r="M32" s="7">
        <v>4.3867105869385963</v>
      </c>
    </row>
    <row r="33" spans="1:13" x14ac:dyDescent="0.2">
      <c r="A33" s="7">
        <v>31</v>
      </c>
      <c r="B33" s="7">
        <v>2.1780043899566</v>
      </c>
      <c r="C33" s="7">
        <v>2.2833659312562</v>
      </c>
      <c r="D33" s="7">
        <v>4.4613703212128097</v>
      </c>
      <c r="G33" s="7">
        <f ca="1"/>
        <v>3.56986114160315</v>
      </c>
      <c r="L33" s="7">
        <v>31</v>
      </c>
      <c r="M33" s="7">
        <v>4.4938633896252203</v>
      </c>
    </row>
    <row r="34" spans="1:13" x14ac:dyDescent="0.2">
      <c r="A34" s="7">
        <v>32</v>
      </c>
      <c r="B34" s="7">
        <v>1.26256334695218</v>
      </c>
      <c r="C34" s="7">
        <v>2.3072977946509701</v>
      </c>
      <c r="D34" s="7">
        <v>3.56986114160315</v>
      </c>
      <c r="G34" s="7">
        <f ca="1"/>
        <v>2.9119185063806201</v>
      </c>
      <c r="L34" s="7">
        <v>32</v>
      </c>
      <c r="M34" s="7">
        <v>4.4213612934894009</v>
      </c>
    </row>
    <row r="35" spans="1:13" x14ac:dyDescent="0.2">
      <c r="A35" s="7">
        <v>33</v>
      </c>
      <c r="B35" s="7">
        <v>0.58534839725679</v>
      </c>
      <c r="C35" s="7">
        <v>2.3265701091238302</v>
      </c>
      <c r="D35" s="7">
        <v>2.9119185063806201</v>
      </c>
      <c r="G35" s="7">
        <f ca="1"/>
        <v>3.2874800895004599</v>
      </c>
      <c r="L35" s="7">
        <v>33</v>
      </c>
      <c r="M35" s="7">
        <v>4.2374575000083565</v>
      </c>
    </row>
    <row r="36" spans="1:13" x14ac:dyDescent="0.2">
      <c r="A36" s="7">
        <v>34</v>
      </c>
      <c r="B36" s="7">
        <v>0.95238176417614195</v>
      </c>
      <c r="C36" s="7">
        <v>2.3350983253243198</v>
      </c>
      <c r="D36" s="7">
        <v>3.2874800895004599</v>
      </c>
      <c r="G36" s="7">
        <f ca="1"/>
        <v>4.3591449478607904</v>
      </c>
      <c r="L36" s="7">
        <v>34</v>
      </c>
      <c r="M36" s="7">
        <v>4.1010412938528589</v>
      </c>
    </row>
    <row r="37" spans="1:13" x14ac:dyDescent="0.2">
      <c r="A37" s="7">
        <v>35</v>
      </c>
      <c r="B37" s="7">
        <v>2.0086548440821699</v>
      </c>
      <c r="C37" s="7">
        <v>2.3504901037786201</v>
      </c>
      <c r="D37" s="7">
        <v>4.3591449478607904</v>
      </c>
      <c r="G37" s="7">
        <f ca="1"/>
        <v>3.621917690169</v>
      </c>
      <c r="L37" s="7">
        <v>35</v>
      </c>
      <c r="M37" s="7">
        <v>4.1364518159068648</v>
      </c>
    </row>
    <row r="38" spans="1:13" x14ac:dyDescent="0.2">
      <c r="A38" s="7">
        <v>36</v>
      </c>
      <c r="B38" s="7">
        <v>1.17155881763337</v>
      </c>
      <c r="C38" s="7">
        <v>2.45035887253563</v>
      </c>
      <c r="D38" s="7">
        <v>3.621917690169</v>
      </c>
      <c r="G38" s="7">
        <f ca="1"/>
        <v>4.5382717133881796</v>
      </c>
      <c r="L38" s="7">
        <v>36</v>
      </c>
      <c r="M38" s="7">
        <v>4.0325665519369505</v>
      </c>
    </row>
    <row r="39" spans="1:13" x14ac:dyDescent="0.2">
      <c r="A39" s="7">
        <v>37</v>
      </c>
      <c r="B39" s="7">
        <v>2.0873247124499299</v>
      </c>
      <c r="C39" s="7">
        <v>2.4509470009382501</v>
      </c>
      <c r="D39" s="7">
        <v>4.5382717133881796</v>
      </c>
      <c r="G39" s="7">
        <f ca="1"/>
        <v>3.2349993346327999</v>
      </c>
      <c r="L39" s="7">
        <v>37</v>
      </c>
      <c r="M39" s="7">
        <v>4.0751632211447104</v>
      </c>
    </row>
    <row r="40" spans="1:13" x14ac:dyDescent="0.2">
      <c r="A40" s="7">
        <v>38</v>
      </c>
      <c r="B40" s="7">
        <v>0.73461844033210499</v>
      </c>
      <c r="C40" s="7">
        <v>2.5003808943006902</v>
      </c>
      <c r="D40" s="7">
        <v>3.2349993346327999</v>
      </c>
      <c r="G40" s="7">
        <f ca="1"/>
        <v>4.1357470739363302</v>
      </c>
      <c r="L40" s="7">
        <v>38</v>
      </c>
      <c r="M40" s="7">
        <v>3.8896263536017699</v>
      </c>
    </row>
    <row r="41" spans="1:13" x14ac:dyDescent="0.2">
      <c r="A41" s="7">
        <v>39</v>
      </c>
      <c r="B41" s="7">
        <v>1.62328618159775</v>
      </c>
      <c r="C41" s="7">
        <v>2.5124608923385798</v>
      </c>
      <c r="D41" s="7">
        <v>4.1357470739363302</v>
      </c>
      <c r="G41" s="7">
        <f ca="1"/>
        <v>3.8587017921208502</v>
      </c>
      <c r="L41" s="7">
        <v>39</v>
      </c>
      <c r="M41" s="7">
        <v>3.8387322141067726</v>
      </c>
    </row>
    <row r="42" spans="1:13" x14ac:dyDescent="0.2">
      <c r="A42" s="7">
        <v>40</v>
      </c>
      <c r="B42" s="7">
        <v>1.3169308781260201</v>
      </c>
      <c r="C42" s="7">
        <v>2.5417709139948399</v>
      </c>
      <c r="D42" s="7">
        <v>3.8587017921208502</v>
      </c>
      <c r="G42" s="7">
        <f ca="1"/>
        <v>4.1988454895135403</v>
      </c>
      <c r="L42" s="7">
        <v>40</v>
      </c>
      <c r="M42" s="7">
        <v>3.7306167584892824</v>
      </c>
    </row>
    <row r="43" spans="1:13" x14ac:dyDescent="0.2">
      <c r="A43" s="7">
        <v>41</v>
      </c>
      <c r="B43" s="7">
        <v>1.63868488629764</v>
      </c>
      <c r="C43" s="7">
        <v>2.5601606032159001</v>
      </c>
      <c r="D43" s="7">
        <v>4.1988454895135403</v>
      </c>
      <c r="G43" s="7">
        <f ca="1"/>
        <v>3.80370880614052</v>
      </c>
      <c r="L43" s="7">
        <v>41</v>
      </c>
      <c r="M43" s="7">
        <v>3.668225677382106</v>
      </c>
    </row>
    <row r="44" spans="1:13" x14ac:dyDescent="0.2">
      <c r="A44" s="7">
        <v>42</v>
      </c>
      <c r="B44" s="7">
        <v>0.96452756918857396</v>
      </c>
      <c r="C44" s="7">
        <v>2.8391812369519398</v>
      </c>
      <c r="D44" s="7">
        <v>3.80370880614052</v>
      </c>
      <c r="G44" s="7">
        <f ca="1"/>
        <v>3.2467819086553602</v>
      </c>
      <c r="L44" s="7">
        <v>42</v>
      </c>
      <c r="M44" s="7">
        <v>3.5286892832787347</v>
      </c>
    </row>
    <row r="45" spans="1:13" x14ac:dyDescent="0.2">
      <c r="A45" s="7">
        <v>43</v>
      </c>
      <c r="B45" s="7">
        <v>0.39908690007543701</v>
      </c>
      <c r="C45" s="7">
        <v>2.8476950085799202</v>
      </c>
      <c r="D45" s="7">
        <v>3.2467819086553602</v>
      </c>
      <c r="G45" s="7">
        <f ca="1"/>
        <v>4.8729065249572097</v>
      </c>
      <c r="L45" s="7">
        <v>43</v>
      </c>
      <c r="M45" s="7">
        <v>3.286397936832842</v>
      </c>
    </row>
    <row r="46" spans="1:13" x14ac:dyDescent="0.2">
      <c r="A46" s="7">
        <v>44</v>
      </c>
      <c r="B46" s="7">
        <v>1.94274785304716</v>
      </c>
      <c r="C46" s="7">
        <v>2.9301586719100499</v>
      </c>
      <c r="D46" s="7">
        <v>4.8729065249572097</v>
      </c>
      <c r="G46" s="7">
        <f ca="1"/>
        <v>5.7779446870968396</v>
      </c>
      <c r="L46" s="7">
        <v>44</v>
      </c>
      <c r="M46" s="7">
        <v>3.3053146039226915</v>
      </c>
    </row>
    <row r="47" spans="1:13" x14ac:dyDescent="0.2">
      <c r="A47" s="7">
        <v>45</v>
      </c>
      <c r="B47" s="7">
        <v>2.82603441858293</v>
      </c>
      <c r="C47" s="7">
        <v>2.95191026851391</v>
      </c>
      <c r="D47" s="7">
        <v>5.7779446870968396</v>
      </c>
      <c r="G47" s="7">
        <f ca="1"/>
        <v>4.8517890988420502</v>
      </c>
      <c r="L47" s="7">
        <v>45</v>
      </c>
      <c r="M47" s="7">
        <v>3.4725703941339434</v>
      </c>
    </row>
    <row r="48" spans="1:13" x14ac:dyDescent="0.2">
      <c r="A48" s="7">
        <v>46</v>
      </c>
      <c r="B48" s="7">
        <v>1.8147197034117599</v>
      </c>
      <c r="C48" s="7">
        <v>3.0370693954302901</v>
      </c>
      <c r="D48" s="7">
        <v>4.8517890988420502</v>
      </c>
      <c r="G48" s="7">
        <f ca="1"/>
        <v>6.4159056725949402</v>
      </c>
      <c r="L48" s="7">
        <v>46</v>
      </c>
      <c r="M48" s="7">
        <v>3.4604558240444918</v>
      </c>
    </row>
    <row r="49" spans="1:13" x14ac:dyDescent="0.2">
      <c r="A49" s="7">
        <v>47</v>
      </c>
      <c r="B49" s="7">
        <v>3.32737747301984</v>
      </c>
      <c r="C49" s="7">
        <v>3.0885281995751002</v>
      </c>
      <c r="D49" s="7">
        <v>6.4159056725949402</v>
      </c>
      <c r="G49" s="7">
        <f ca="1"/>
        <v>7.7660340065941798</v>
      </c>
      <c r="L49" s="7">
        <v>47</v>
      </c>
      <c r="M49" s="7">
        <v>3.7098681501239872</v>
      </c>
    </row>
    <row r="50" spans="1:13" x14ac:dyDescent="0.2">
      <c r="A50" s="7">
        <v>48</v>
      </c>
      <c r="B50" s="7">
        <v>4.66507697992839</v>
      </c>
      <c r="C50" s="7">
        <v>3.1009570266657902</v>
      </c>
      <c r="D50" s="7">
        <v>7.7660340065941798</v>
      </c>
      <c r="G50" s="7">
        <f ca="1"/>
        <v>4.5463127114918596</v>
      </c>
      <c r="L50" s="7">
        <v>48</v>
      </c>
      <c r="M50" s="7">
        <v>4.1734077614437215</v>
      </c>
    </row>
    <row r="51" spans="1:13" x14ac:dyDescent="0.2">
      <c r="A51" s="7">
        <v>49</v>
      </c>
      <c r="B51" s="7">
        <v>1.44409844166024</v>
      </c>
      <c r="C51" s="7">
        <v>3.1022142698316202</v>
      </c>
      <c r="D51" s="7">
        <v>4.5463127114918596</v>
      </c>
      <c r="G51" s="7">
        <f ca="1"/>
        <v>6.2948431149103099</v>
      </c>
      <c r="L51" s="7">
        <v>49</v>
      </c>
      <c r="M51" s="7">
        <v>4.0672728105604561</v>
      </c>
    </row>
    <row r="52" spans="1:13" x14ac:dyDescent="0.2">
      <c r="A52" s="7">
        <v>50</v>
      </c>
      <c r="B52" s="7">
        <v>3.1612879733083301</v>
      </c>
      <c r="C52" s="7">
        <v>3.1335551416019798</v>
      </c>
      <c r="D52" s="7">
        <v>6.2948431149103099</v>
      </c>
      <c r="G52" s="7">
        <f ca="1"/>
        <v>5.2850093494934001</v>
      </c>
      <c r="L52" s="7">
        <v>50</v>
      </c>
      <c r="M52" s="7">
        <v>4.239998680474562</v>
      </c>
    </row>
    <row r="53" spans="1:13" x14ac:dyDescent="0.2">
      <c r="A53" s="7">
        <v>51</v>
      </c>
      <c r="B53" s="7">
        <v>2.1131215482335</v>
      </c>
      <c r="C53" s="7">
        <v>3.1718878012599001</v>
      </c>
      <c r="D53" s="7">
        <v>5.2850093494934001</v>
      </c>
      <c r="G53" s="7">
        <f ca="1"/>
        <v>5.1790042251267803</v>
      </c>
      <c r="L53" s="7">
        <v>51</v>
      </c>
      <c r="M53" s="7">
        <v>4.2340957476603434</v>
      </c>
    </row>
    <row r="54" spans="1:13" x14ac:dyDescent="0.2">
      <c r="A54" s="7">
        <v>52</v>
      </c>
      <c r="B54" s="7">
        <v>1.99004513177117</v>
      </c>
      <c r="C54" s="7">
        <v>3.18895909335561</v>
      </c>
      <c r="D54" s="7">
        <v>5.1790042251267803</v>
      </c>
      <c r="G54" s="7">
        <f ca="1"/>
        <v>4.3745980755796401</v>
      </c>
      <c r="L54" s="7">
        <v>52</v>
      </c>
      <c r="M54" s="7">
        <v>4.2005516505333045</v>
      </c>
    </row>
    <row r="55" spans="1:13" x14ac:dyDescent="0.2">
      <c r="A55" s="7">
        <v>53</v>
      </c>
      <c r="B55" s="7">
        <v>1.0846977704663801</v>
      </c>
      <c r="C55" s="7">
        <v>3.2899003051132598</v>
      </c>
      <c r="D55" s="7">
        <v>4.3745980755796401</v>
      </c>
      <c r="G55" s="7">
        <f ca="1"/>
        <v>6.3051712749218503</v>
      </c>
      <c r="L55" s="7">
        <v>53</v>
      </c>
      <c r="M55" s="7">
        <v>4.020976076841043</v>
      </c>
    </row>
    <row r="56" spans="1:13" x14ac:dyDescent="0.2">
      <c r="A56" s="7">
        <v>54</v>
      </c>
      <c r="B56" s="7">
        <v>2.9331279065981599</v>
      </c>
      <c r="C56" s="7">
        <v>3.3720433683236899</v>
      </c>
      <c r="D56" s="7">
        <v>6.3051712749218503</v>
      </c>
      <c r="G56" s="7">
        <f ca="1"/>
        <v>4.5282346141211596</v>
      </c>
      <c r="L56" s="7">
        <v>54</v>
      </c>
      <c r="M56" s="7">
        <v>4.1495204792229465</v>
      </c>
    </row>
    <row r="57" spans="1:13" x14ac:dyDescent="0.2">
      <c r="A57" s="7">
        <v>55</v>
      </c>
      <c r="B57" s="7">
        <v>1.08596700164615</v>
      </c>
      <c r="C57" s="7">
        <v>3.44226761247501</v>
      </c>
      <c r="D57" s="7">
        <v>4.5282346141211596</v>
      </c>
      <c r="G57" s="7">
        <f ca="1"/>
        <v>5.8397616525770797</v>
      </c>
      <c r="L57" s="7">
        <v>55</v>
      </c>
      <c r="M57" s="7">
        <v>3.970892614810122</v>
      </c>
    </row>
    <row r="58" spans="1:13" x14ac:dyDescent="0.2">
      <c r="A58" s="7">
        <v>56</v>
      </c>
      <c r="B58" s="7">
        <v>2.3780870282226001</v>
      </c>
      <c r="C58" s="7">
        <v>3.46167462435448</v>
      </c>
      <c r="D58" s="7">
        <v>5.8397616525770797</v>
      </c>
      <c r="G58" s="7">
        <f ca="1"/>
        <v>7.2671466563286202</v>
      </c>
      <c r="L58" s="7">
        <v>56</v>
      </c>
      <c r="M58" s="7">
        <v>4.0017082975987233</v>
      </c>
    </row>
    <row r="59" spans="1:13" x14ac:dyDescent="0.2">
      <c r="A59" s="7">
        <v>57</v>
      </c>
      <c r="B59" s="7">
        <v>3.7520515420101299</v>
      </c>
      <c r="C59" s="7">
        <v>3.5150951143184899</v>
      </c>
      <c r="D59" s="7">
        <v>7.2671466563286202</v>
      </c>
      <c r="G59" s="7">
        <f ca="1"/>
        <v>4.7356533042315396</v>
      </c>
      <c r="L59" s="7">
        <v>57</v>
      </c>
      <c r="M59" s="7">
        <v>4.2436960893157973</v>
      </c>
    </row>
    <row r="60" spans="1:13" x14ac:dyDescent="0.2">
      <c r="A60" s="7">
        <v>58</v>
      </c>
      <c r="B60" s="7">
        <v>1.1887182269649399</v>
      </c>
      <c r="C60" s="7">
        <v>3.5469350772666002</v>
      </c>
      <c r="D60" s="7">
        <v>4.7356533042315396</v>
      </c>
      <c r="G60" s="7">
        <f ca="1"/>
        <v>6.4905453593602598</v>
      </c>
      <c r="L60" s="7">
        <v>58</v>
      </c>
      <c r="M60" s="7">
        <v>4.0635348006285836</v>
      </c>
    </row>
    <row r="61" spans="1:13" x14ac:dyDescent="0.2">
      <c r="A61" s="7">
        <v>59</v>
      </c>
      <c r="B61" s="7">
        <v>2.8276477635766</v>
      </c>
      <c r="C61" s="7">
        <v>3.66289759578365</v>
      </c>
      <c r="D61" s="7">
        <v>6.4905453593602598</v>
      </c>
      <c r="G61" s="7">
        <f ca="1"/>
        <v>6.2487569888161101</v>
      </c>
      <c r="L61" s="7">
        <v>59</v>
      </c>
      <c r="M61" s="7">
        <v>4.164596776186678</v>
      </c>
    </row>
    <row r="62" spans="1:13" x14ac:dyDescent="0.2">
      <c r="A62" s="7">
        <v>60</v>
      </c>
      <c r="B62" s="7">
        <v>2.5504247986441002</v>
      </c>
      <c r="C62" s="7">
        <v>3.6983321901720001</v>
      </c>
      <c r="D62" s="7">
        <v>6.2487569888161101</v>
      </c>
      <c r="G62" s="7">
        <f ca="1"/>
        <v>6.8951935561327904</v>
      </c>
      <c r="L62" s="7">
        <v>60</v>
      </c>
      <c r="M62" s="7">
        <v>4.2174418909635518</v>
      </c>
    </row>
    <row r="63" spans="1:13" x14ac:dyDescent="0.2">
      <c r="A63" s="7">
        <v>61</v>
      </c>
      <c r="B63" s="7">
        <v>3.163825520904</v>
      </c>
      <c r="C63" s="7">
        <v>3.7313680352288001</v>
      </c>
      <c r="D63" s="7">
        <v>6.8951935561327904</v>
      </c>
      <c r="G63" s="7">
        <f ca="1"/>
        <v>8.3808219913451403</v>
      </c>
      <c r="L63" s="7">
        <v>61</v>
      </c>
      <c r="M63" s="7">
        <v>4.3594360530322147</v>
      </c>
    </row>
    <row r="64" spans="1:13" x14ac:dyDescent="0.2">
      <c r="A64" s="7">
        <v>62</v>
      </c>
      <c r="B64" s="7">
        <v>4.6386488848269103</v>
      </c>
      <c r="C64" s="7">
        <v>3.74217310651823</v>
      </c>
      <c r="D64" s="7">
        <v>8.3808219913451403</v>
      </c>
      <c r="G64" s="7">
        <f ca="1"/>
        <v>6.0540344388819101</v>
      </c>
      <c r="L64" s="7">
        <v>62</v>
      </c>
      <c r="M64" s="7">
        <v>4.6824105874142345</v>
      </c>
    </row>
    <row r="65" spans="1:13" x14ac:dyDescent="0.2">
      <c r="A65" s="7">
        <v>63</v>
      </c>
      <c r="B65" s="7">
        <v>2.2351762789571401</v>
      </c>
      <c r="C65" s="7">
        <v>3.81885815992477</v>
      </c>
      <c r="D65" s="7">
        <v>6.0540344388819101</v>
      </c>
      <c r="G65" s="7">
        <f ca="1"/>
        <v>8.9959303709359997</v>
      </c>
      <c r="L65" s="7">
        <v>63</v>
      </c>
      <c r="M65" s="7">
        <v>4.673606998138796</v>
      </c>
    </row>
    <row r="66" spans="1:13" x14ac:dyDescent="0.2">
      <c r="A66" s="7">
        <v>64</v>
      </c>
      <c r="B66" s="7">
        <v>5.1302065495417999</v>
      </c>
      <c r="C66" s="7">
        <v>3.86572382139421</v>
      </c>
      <c r="D66" s="7">
        <v>8.9959303709359997</v>
      </c>
      <c r="G66" s="7">
        <f ca="1"/>
        <v>6.2073582218039398</v>
      </c>
      <c r="L66" s="7">
        <v>64</v>
      </c>
      <c r="M66" s="7">
        <v>5.0238415580586837</v>
      </c>
    </row>
    <row r="67" spans="1:13" x14ac:dyDescent="0.2">
      <c r="A67" s="7">
        <v>65</v>
      </c>
      <c r="B67" s="7">
        <v>2.2557322504900399</v>
      </c>
      <c r="C67" s="7">
        <v>3.9516259713139101</v>
      </c>
      <c r="D67" s="7">
        <v>6.2073582218039398</v>
      </c>
      <c r="G67" s="7">
        <f ca="1"/>
        <v>7.0406333808147199</v>
      </c>
      <c r="L67" s="7">
        <v>65</v>
      </c>
      <c r="M67" s="7">
        <v>5.0189522548687622</v>
      </c>
    </row>
    <row r="68" spans="1:13" x14ac:dyDescent="0.2">
      <c r="A68" s="7">
        <v>66</v>
      </c>
      <c r="B68" s="7">
        <v>3.0307481147385</v>
      </c>
      <c r="C68" s="7">
        <v>4.0098852660762097</v>
      </c>
      <c r="D68" s="7">
        <v>7.0406333808147199</v>
      </c>
      <c r="G68" s="7">
        <f ca="1"/>
        <v>7.9673784175859703</v>
      </c>
      <c r="L68" s="7">
        <v>66</v>
      </c>
      <c r="M68" s="7">
        <v>5.127339566938045</v>
      </c>
    </row>
    <row r="69" spans="1:13" x14ac:dyDescent="0.2">
      <c r="A69" s="7">
        <v>67</v>
      </c>
      <c r="B69" s="7">
        <v>3.82833708780649</v>
      </c>
      <c r="C69" s="7">
        <v>4.1390413297794799</v>
      </c>
      <c r="D69" s="7">
        <v>7.9673784175859703</v>
      </c>
      <c r="G69" s="7">
        <f ca="1"/>
        <v>7.2649866755334997</v>
      </c>
      <c r="L69" s="7">
        <v>67</v>
      </c>
      <c r="M69" s="7">
        <v>5.3379081833721393</v>
      </c>
    </row>
    <row r="70" spans="1:13" x14ac:dyDescent="0.2">
      <c r="A70" s="7">
        <v>68</v>
      </c>
      <c r="B70" s="7">
        <v>3.1234250734765898</v>
      </c>
      <c r="C70" s="7">
        <v>4.1415616020569104</v>
      </c>
      <c r="D70" s="7">
        <v>7.2649866755334997</v>
      </c>
      <c r="G70" s="7">
        <f ca="1"/>
        <v>9.3339498205220899</v>
      </c>
      <c r="L70" s="7">
        <v>68</v>
      </c>
      <c r="M70" s="7">
        <v>5.4597211459595538</v>
      </c>
    </row>
    <row r="71" spans="1:13" x14ac:dyDescent="0.2">
      <c r="A71" s="7">
        <v>69</v>
      </c>
      <c r="B71" s="7">
        <v>5.1790076803280503</v>
      </c>
      <c r="C71" s="7">
        <v>4.1549421401940396</v>
      </c>
      <c r="D71" s="7">
        <v>9.3339498205220899</v>
      </c>
      <c r="G71" s="7">
        <f ca="1"/>
        <v>9.0118552321028407</v>
      </c>
      <c r="L71" s="7">
        <v>69</v>
      </c>
      <c r="M71" s="7">
        <v>5.7460114114834644</v>
      </c>
    </row>
    <row r="72" spans="1:13" x14ac:dyDescent="0.2">
      <c r="A72" s="7">
        <v>70</v>
      </c>
      <c r="B72" s="7">
        <v>4.7555974320788801</v>
      </c>
      <c r="C72" s="7">
        <v>4.2562578000239597</v>
      </c>
      <c r="D72" s="7">
        <v>9.0118552321028407</v>
      </c>
      <c r="G72" s="7">
        <f ca="1"/>
        <v>7.2533739282673197</v>
      </c>
      <c r="L72" s="7">
        <v>70</v>
      </c>
      <c r="M72" s="7">
        <v>5.9884784575886396</v>
      </c>
    </row>
    <row r="73" spans="1:13" x14ac:dyDescent="0.2">
      <c r="A73" s="7">
        <v>71</v>
      </c>
      <c r="B73" s="7">
        <v>2.9571963548903</v>
      </c>
      <c r="C73" s="7">
        <v>4.2961775733770198</v>
      </c>
      <c r="D73" s="7">
        <v>7.2533739282673197</v>
      </c>
      <c r="G73" s="7">
        <f ca="1"/>
        <v>5.8257835736523598</v>
      </c>
      <c r="L73" s="7">
        <v>71</v>
      </c>
      <c r="M73" s="7">
        <v>6.079445363727654</v>
      </c>
    </row>
    <row r="74" spans="1:13" x14ac:dyDescent="0.2">
      <c r="A74" s="7">
        <v>72</v>
      </c>
      <c r="B74" s="7">
        <v>1.5098165955852401</v>
      </c>
      <c r="C74" s="7">
        <v>4.3159669780671202</v>
      </c>
      <c r="D74" s="7">
        <v>5.8257835736523598</v>
      </c>
      <c r="G74" s="7">
        <f ca="1"/>
        <v>6.5124645225651401</v>
      </c>
      <c r="L74" s="7">
        <v>72</v>
      </c>
      <c r="M74" s="7">
        <v>5.9622700711717576</v>
      </c>
    </row>
    <row r="75" spans="1:13" x14ac:dyDescent="0.2">
      <c r="A75" s="7">
        <v>73</v>
      </c>
      <c r="B75" s="7">
        <v>2.1700510647179398</v>
      </c>
      <c r="C75" s="7">
        <v>4.3424134578471998</v>
      </c>
      <c r="D75" s="7">
        <v>6.5124645225651401</v>
      </c>
      <c r="G75" s="7">
        <f ca="1"/>
        <v>5.6267422067731996</v>
      </c>
      <c r="L75" s="7">
        <v>73</v>
      </c>
      <c r="M75" s="7">
        <v>5.9452306132353048</v>
      </c>
    </row>
    <row r="76" spans="1:13" x14ac:dyDescent="0.2">
      <c r="A76" s="7">
        <v>74</v>
      </c>
      <c r="B76" s="7">
        <v>1.2771926293345299</v>
      </c>
      <c r="C76" s="7">
        <v>4.3495495774386699</v>
      </c>
      <c r="D76" s="7">
        <v>5.6267422067731996</v>
      </c>
      <c r="G76" s="7">
        <f ca="1"/>
        <v>8.7143969161335804</v>
      </c>
      <c r="L76" s="7">
        <v>74</v>
      </c>
      <c r="M76" s="7">
        <v>5.7616006057020996</v>
      </c>
    </row>
    <row r="77" spans="1:13" x14ac:dyDescent="0.2">
      <c r="A77" s="7">
        <v>75</v>
      </c>
      <c r="B77" s="7">
        <v>4.3085709757339297</v>
      </c>
      <c r="C77" s="7">
        <v>4.4058259403996498</v>
      </c>
      <c r="D77" s="7">
        <v>8.7143969161335804</v>
      </c>
      <c r="G77" s="7">
        <f ca="1"/>
        <v>8.0403756788197107</v>
      </c>
      <c r="L77" s="7">
        <v>75</v>
      </c>
      <c r="M77" s="7">
        <v>5.9475787075549045</v>
      </c>
    </row>
    <row r="78" spans="1:13" x14ac:dyDescent="0.2">
      <c r="A78" s="7">
        <v>76</v>
      </c>
      <c r="B78" s="7">
        <v>3.6254133599765801</v>
      </c>
      <c r="C78" s="7">
        <v>4.4149623188431297</v>
      </c>
      <c r="D78" s="7">
        <v>8.0403756788197107</v>
      </c>
      <c r="G78" s="7">
        <f ca="1"/>
        <v>5.6231132020252703</v>
      </c>
      <c r="L78" s="7">
        <v>76</v>
      </c>
      <c r="M78" s="7">
        <v>6.0833911447804079</v>
      </c>
    </row>
    <row r="79" spans="1:13" x14ac:dyDescent="0.2">
      <c r="A79" s="7">
        <v>77</v>
      </c>
      <c r="B79" s="7">
        <v>1.1458435005572301</v>
      </c>
      <c r="C79" s="7">
        <v>4.4772697014680398</v>
      </c>
      <c r="D79" s="7">
        <v>5.6231132020252703</v>
      </c>
      <c r="G79" s="7">
        <f ca="1"/>
        <v>7.2156640683748003</v>
      </c>
      <c r="L79" s="7">
        <v>77</v>
      </c>
      <c r="M79" s="7">
        <v>5.8623577475002522</v>
      </c>
    </row>
    <row r="80" spans="1:13" x14ac:dyDescent="0.2">
      <c r="A80" s="7">
        <v>78</v>
      </c>
      <c r="B80" s="7">
        <v>2.68863534422499</v>
      </c>
      <c r="C80" s="7">
        <v>4.5270287241498002</v>
      </c>
      <c r="D80" s="7">
        <v>7.2156640683748003</v>
      </c>
      <c r="G80" s="7">
        <f ca="1"/>
        <v>8.0356452553590891</v>
      </c>
      <c r="L80" s="7">
        <v>78</v>
      </c>
      <c r="M80" s="7">
        <v>5.9024174289746654</v>
      </c>
    </row>
    <row r="81" spans="1:13" x14ac:dyDescent="0.2">
      <c r="A81" s="7">
        <v>79</v>
      </c>
      <c r="B81" s="7">
        <v>3.5010675038742902</v>
      </c>
      <c r="C81" s="7">
        <v>4.5345777514848002</v>
      </c>
      <c r="D81" s="7">
        <v>8.0356452553590891</v>
      </c>
      <c r="G81" s="7">
        <f ca="1"/>
        <v>7.7993289208767704</v>
      </c>
      <c r="L81" s="7">
        <v>79</v>
      </c>
      <c r="M81" s="7">
        <v>6.0222660027447281</v>
      </c>
    </row>
    <row r="82" spans="1:13" x14ac:dyDescent="0.2">
      <c r="A82" s="7">
        <v>80</v>
      </c>
      <c r="B82" s="7">
        <v>3.2132765057578401</v>
      </c>
      <c r="C82" s="7">
        <v>4.5860524151189299</v>
      </c>
      <c r="D82" s="7">
        <v>7.7993289208767704</v>
      </c>
      <c r="G82" s="7">
        <f ca="1"/>
        <v>8.9031927260719499</v>
      </c>
      <c r="L82" s="7">
        <v>80</v>
      </c>
      <c r="M82" s="7">
        <v>6.1194042650226352</v>
      </c>
    </row>
    <row r="83" spans="1:13" x14ac:dyDescent="0.2">
      <c r="A83" s="7">
        <v>81</v>
      </c>
      <c r="B83" s="7">
        <v>4.2945331253082104</v>
      </c>
      <c r="C83" s="7">
        <v>4.6086596007637501</v>
      </c>
      <c r="D83" s="7">
        <v>8.9031927260719499</v>
      </c>
      <c r="G83" s="7">
        <f ca="1"/>
        <v>8.6073588335852609</v>
      </c>
      <c r="L83" s="7">
        <v>81</v>
      </c>
      <c r="M83" s="7">
        <v>6.2560579257995022</v>
      </c>
    </row>
    <row r="84" spans="1:13" x14ac:dyDescent="0.2">
      <c r="A84" s="7">
        <v>82</v>
      </c>
      <c r="B84" s="7">
        <v>3.97968298782523</v>
      </c>
      <c r="C84" s="7">
        <v>4.62767584576003</v>
      </c>
      <c r="D84" s="7">
        <v>8.6073588335852609</v>
      </c>
      <c r="G84" s="7">
        <f ca="1"/>
        <v>8.3547139703602902</v>
      </c>
      <c r="L84" s="7">
        <v>82</v>
      </c>
      <c r="M84" s="7">
        <v>6.375563532824458</v>
      </c>
    </row>
    <row r="85" spans="1:13" x14ac:dyDescent="0.2">
      <c r="A85" s="7">
        <v>83</v>
      </c>
      <c r="B85" s="7">
        <v>3.6890848045137798</v>
      </c>
      <c r="C85" s="7">
        <v>4.6656291658465099</v>
      </c>
      <c r="D85" s="7">
        <v>8.3547139703602902</v>
      </c>
      <c r="G85" s="7">
        <f ca="1"/>
        <v>6.8904665304312704</v>
      </c>
      <c r="L85" s="7">
        <v>83</v>
      </c>
      <c r="M85" s="7">
        <v>6.4810820372257743</v>
      </c>
    </row>
    <row r="86" spans="1:13" x14ac:dyDescent="0.2">
      <c r="A86" s="7">
        <v>84</v>
      </c>
      <c r="B86" s="7">
        <v>2.2202312877214898</v>
      </c>
      <c r="C86" s="7">
        <v>4.6702352427097802</v>
      </c>
      <c r="D86" s="7">
        <v>6.8904665304312704</v>
      </c>
      <c r="G86" s="7">
        <f ca="1"/>
        <v>6.5595929773770001</v>
      </c>
      <c r="L86" s="7">
        <v>84</v>
      </c>
      <c r="M86" s="7">
        <v>6.4592313639509955</v>
      </c>
    </row>
    <row r="87" spans="1:13" x14ac:dyDescent="0.2">
      <c r="A87" s="7">
        <v>85</v>
      </c>
      <c r="B87" s="7">
        <v>1.8105461047365199</v>
      </c>
      <c r="C87" s="7">
        <v>4.7490468726404798</v>
      </c>
      <c r="D87" s="7">
        <v>6.5595929773770001</v>
      </c>
      <c r="G87" s="7">
        <f ca="1"/>
        <v>7.3087710111566597</v>
      </c>
      <c r="L87" s="7">
        <v>85</v>
      </c>
      <c r="M87" s="7">
        <v>6.3641713374743158</v>
      </c>
    </row>
    <row r="88" spans="1:13" x14ac:dyDescent="0.2">
      <c r="A88" s="7">
        <v>86</v>
      </c>
      <c r="B88" s="7">
        <v>2.52023794016158</v>
      </c>
      <c r="C88" s="7">
        <v>4.7885330709950802</v>
      </c>
      <c r="D88" s="7">
        <v>7.3087710111566597</v>
      </c>
      <c r="G88" s="7">
        <f ca="1"/>
        <v>8.4311946895501695</v>
      </c>
      <c r="L88" s="7">
        <v>86</v>
      </c>
      <c r="M88" s="7">
        <v>6.3857952778866869</v>
      </c>
    </row>
    <row r="89" spans="1:13" x14ac:dyDescent="0.2">
      <c r="A89" s="7">
        <v>87</v>
      </c>
      <c r="B89" s="7">
        <v>3.6260999456173102</v>
      </c>
      <c r="C89" s="7">
        <v>4.80509474393285</v>
      </c>
      <c r="D89" s="7">
        <v>8.4311946895501695</v>
      </c>
      <c r="G89" s="7">
        <f ca="1"/>
        <v>8.3479741253711097</v>
      </c>
      <c r="L89" s="7">
        <v>87</v>
      </c>
      <c r="M89" s="7">
        <v>6.4847825903103624</v>
      </c>
    </row>
    <row r="90" spans="1:13" x14ac:dyDescent="0.2">
      <c r="A90" s="7">
        <v>88</v>
      </c>
      <c r="B90" s="7">
        <v>3.4348250340261002</v>
      </c>
      <c r="C90" s="7">
        <v>4.9131490913449998</v>
      </c>
      <c r="D90" s="7">
        <v>8.3479741253711097</v>
      </c>
      <c r="G90" s="7">
        <f ca="1"/>
        <v>6.1695473964620096</v>
      </c>
      <c r="L90" s="7">
        <v>88</v>
      </c>
      <c r="M90" s="7">
        <v>6.5769489828496859</v>
      </c>
    </row>
    <row r="91" spans="1:13" x14ac:dyDescent="0.2">
      <c r="A91" s="7">
        <v>89</v>
      </c>
      <c r="B91" s="7">
        <v>1.22189308116993</v>
      </c>
      <c r="C91" s="7">
        <v>4.9476543152920698</v>
      </c>
      <c r="D91" s="7">
        <v>6.1695473964620096</v>
      </c>
      <c r="G91" s="7">
        <f ca="1"/>
        <v>7.6200783380116004</v>
      </c>
      <c r="L91" s="7">
        <v>89</v>
      </c>
      <c r="M91" s="7">
        <v>6.3145710946434335</v>
      </c>
    </row>
    <row r="92" spans="1:13" x14ac:dyDescent="0.2">
      <c r="A92" s="7">
        <v>90</v>
      </c>
      <c r="B92" s="7">
        <v>2.6488150010188298</v>
      </c>
      <c r="C92" s="7">
        <v>4.9712633369927604</v>
      </c>
      <c r="D92" s="7">
        <v>7.6200783380116004</v>
      </c>
      <c r="G92" s="7">
        <f ca="1"/>
        <v>7.0877049964385899</v>
      </c>
      <c r="L92" s="7">
        <v>90</v>
      </c>
      <c r="M92" s="7">
        <v>6.3509856753802882</v>
      </c>
    </row>
    <row r="93" spans="1:13" x14ac:dyDescent="0.2">
      <c r="A93" s="7">
        <v>91</v>
      </c>
      <c r="B93" s="7">
        <v>2.1065640928825902</v>
      </c>
      <c r="C93" s="7">
        <v>4.9811409035559997</v>
      </c>
      <c r="D93" s="7">
        <v>7.0877049964385899</v>
      </c>
      <c r="G93" s="7">
        <f ca="1"/>
        <v>7.6007558238966304</v>
      </c>
      <c r="L93" s="7">
        <v>91</v>
      </c>
      <c r="M93" s="7">
        <v>6.2766200912914467</v>
      </c>
    </row>
    <row r="94" spans="1:13" x14ac:dyDescent="0.2">
      <c r="A94" s="7">
        <v>92</v>
      </c>
      <c r="B94" s="7">
        <v>2.5883607604689001</v>
      </c>
      <c r="C94" s="7">
        <v>5.0123950634277303</v>
      </c>
      <c r="D94" s="7">
        <v>7.6007558238966304</v>
      </c>
      <c r="G94" s="7">
        <f ca="1"/>
        <v>8.8150802046635803</v>
      </c>
      <c r="L94" s="7">
        <v>92</v>
      </c>
      <c r="M94" s="7">
        <v>6.290155128922378</v>
      </c>
    </row>
    <row r="95" spans="1:13" x14ac:dyDescent="0.2">
      <c r="A95" s="7">
        <v>93</v>
      </c>
      <c r="B95" s="7">
        <v>3.7998600176783901</v>
      </c>
      <c r="C95" s="7">
        <v>5.0152201869851902</v>
      </c>
      <c r="D95" s="7">
        <v>8.8150802046635803</v>
      </c>
      <c r="G95" s="7">
        <f ca="1"/>
        <v>7.9559072946415599</v>
      </c>
      <c r="L95" s="7">
        <v>93</v>
      </c>
      <c r="M95" s="7">
        <v>6.3432409188420626</v>
      </c>
    </row>
    <row r="96" spans="1:13" x14ac:dyDescent="0.2">
      <c r="A96" s="7">
        <v>94</v>
      </c>
      <c r="B96" s="7">
        <v>2.8964546336402299</v>
      </c>
      <c r="C96" s="7">
        <v>5.0594526610013304</v>
      </c>
      <c r="D96" s="7">
        <v>7.9559072946415599</v>
      </c>
      <c r="G96" s="7">
        <f ca="1"/>
        <v>7.3171401243007104</v>
      </c>
      <c r="L96" s="7">
        <v>94</v>
      </c>
      <c r="M96" s="7">
        <v>6.4041105494889514</v>
      </c>
    </row>
    <row r="97" spans="1:13" x14ac:dyDescent="0.2">
      <c r="A97" s="7">
        <v>95</v>
      </c>
      <c r="B97" s="7">
        <v>2.0774975995607199</v>
      </c>
      <c r="C97" s="7">
        <v>5.23964252473999</v>
      </c>
      <c r="D97" s="7">
        <v>7.3171401243007104</v>
      </c>
      <c r="G97" s="7">
        <f ca="1"/>
        <v>7.7200932238257503</v>
      </c>
      <c r="L97" s="7">
        <v>95</v>
      </c>
      <c r="M97" s="7">
        <v>6.3166274324263423</v>
      </c>
    </row>
    <row r="98" spans="1:13" x14ac:dyDescent="0.2">
      <c r="A98" s="7">
        <v>96</v>
      </c>
      <c r="B98" s="7">
        <v>2.42637074728193</v>
      </c>
      <c r="C98" s="7">
        <v>5.2937224765438202</v>
      </c>
      <c r="D98" s="7">
        <v>7.7200932238257503</v>
      </c>
      <c r="G98" s="7">
        <f ca="1"/>
        <v>7.9850714192073804</v>
      </c>
      <c r="L98" s="7">
        <v>96</v>
      </c>
      <c r="M98" s="7">
        <v>6.2982809582651482</v>
      </c>
    </row>
    <row r="99" spans="1:13" x14ac:dyDescent="0.2">
      <c r="A99" s="7">
        <v>97</v>
      </c>
      <c r="B99" s="7">
        <v>2.6179773308676002</v>
      </c>
      <c r="C99" s="7">
        <v>5.3670940883397904</v>
      </c>
      <c r="D99" s="7">
        <v>7.9850714192073804</v>
      </c>
      <c r="G99" s="7">
        <f ca="1"/>
        <v>7.9362489928739004</v>
      </c>
      <c r="L99" s="7">
        <v>97</v>
      </c>
      <c r="M99" s="7">
        <v>6.3186925924802404</v>
      </c>
    </row>
    <row r="100" spans="1:13" x14ac:dyDescent="0.2">
      <c r="A100" s="7">
        <v>98</v>
      </c>
      <c r="B100" s="7">
        <v>2.3953265424716701</v>
      </c>
      <c r="C100" s="7">
        <v>5.5409224504022303</v>
      </c>
      <c r="D100" s="7">
        <v>7.9362489928739004</v>
      </c>
      <c r="G100" s="7">
        <f ca="1"/>
        <v>8.6758289085631493</v>
      </c>
      <c r="L100" s="7">
        <v>98</v>
      </c>
      <c r="M100" s="7">
        <v>6.2335720027320649</v>
      </c>
    </row>
    <row r="101" spans="1:13" x14ac:dyDescent="0.2">
      <c r="A101" s="7">
        <v>99</v>
      </c>
      <c r="B101" s="7">
        <v>2.93922238793016</v>
      </c>
      <c r="C101" s="7">
        <v>5.7366065206329901</v>
      </c>
      <c r="D101" s="7">
        <v>8.6758289085631493</v>
      </c>
      <c r="G101" s="7">
        <f ca="1"/>
        <v>8.5781340055469606</v>
      </c>
      <c r="L101" s="7">
        <v>99</v>
      </c>
      <c r="M101" s="7">
        <v>6.2967769280156176</v>
      </c>
    </row>
    <row r="102" spans="1:13" x14ac:dyDescent="0.2">
      <c r="A102" s="7">
        <v>100</v>
      </c>
      <c r="B102" s="7">
        <v>2.4539876147647002</v>
      </c>
      <c r="C102" s="7">
        <v>6.1241463907822604</v>
      </c>
      <c r="D102" s="7">
        <v>8.5781340055469606</v>
      </c>
      <c r="L102" s="7">
        <v>100</v>
      </c>
      <c r="M102" s="7" t="e">
        <v>#REF!</v>
      </c>
    </row>
  </sheetData>
  <conditionalFormatting sqref="M3:M102">
    <cfRule type="colorScale" priority="1">
      <colorScale>
        <cfvo type="min"/>
        <cfvo type="percentile" val="50"/>
        <cfvo type="max"/>
        <color rgb="FFF8696B"/>
        <color rgb="FFFCFCFF"/>
        <color rgb="FF63BE7B"/>
      </colorScale>
    </cfRule>
  </conditionalFormatting>
  <pageMargins left="0.75" right="0.75" top="1" bottom="1" header="0.5" footer="0.5"/>
  <extLst>
    <ext xmlns:x14="http://schemas.microsoft.com/office/spreadsheetml/2009/9/main" uri="{05C60535-1F16-4fd2-B633-F4F36F0B64E0}">
      <x14:sparklineGroups xmlns:xm="http://schemas.microsoft.com/office/excel/2006/main">
        <x14:sparklineGroup displayEmptyCellsAs="gap" xr2:uid="{BA0A42AB-9E02-9C47-974A-AC5834FB86E9}">
          <x14:colorSeries rgb="FF376092"/>
          <x14:colorNegative rgb="FFD00000"/>
          <x14:colorAxis rgb="FF000000"/>
          <x14:colorMarkers rgb="FFD00000"/>
          <x14:colorFirst rgb="FFD00000"/>
          <x14:colorLast rgb="FFD00000"/>
          <x14:colorHigh rgb="FFD00000"/>
          <x14:colorLow rgb="FFD00000"/>
          <x14:sparklines>
            <x14:sparkline>
              <xm:f>SplittingExamplePt3!B3:B102</xm:f>
              <xm:sqref>B1</xm:sqref>
            </x14:sparkline>
            <x14:sparkline>
              <xm:f>SplittingExamplePt3!C3:C102</xm:f>
              <xm:sqref>C1</xm:sqref>
            </x14:sparkline>
            <x14:sparkline>
              <xm:f>SplittingExamplePt3!D3:D102</xm:f>
              <xm:sqref>D1</xm:sqref>
            </x14:sparkline>
          </x14:sparklines>
        </x14:sparklineGroup>
      </x14:sparklineGroup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AB4FE-AF2B-CE47-B84E-0EA1339295B2}">
  <sheetPr codeName="Sheet8">
    <tabColor rgb="FFFF0000"/>
  </sheetPr>
  <dimension ref="A1"/>
  <sheetViews>
    <sheetView workbookViewId="0"/>
  </sheetViews>
  <sheetFormatPr baseColWidth="10" defaultRowHeight="26" x14ac:dyDescent="0.3"/>
  <cols>
    <col min="1" max="16384" width="10.83203125" style="1"/>
  </cols>
  <sheetData>
    <row r="1" spans="1:1" x14ac:dyDescent="0.3">
      <c r="A1" s="76" t="s">
        <v>119</v>
      </c>
    </row>
  </sheetData>
  <hyperlinks>
    <hyperlink ref="A1" r:id="rId1" xr:uid="{D72C45F5-3B15-D244-A41D-1EEF2E55E896}"/>
  </hyperlink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AD888-DAE0-5D4D-B83D-60819285B39F}">
  <sheetPr codeName="Sheet9">
    <tabColor rgb="FFFF0000"/>
  </sheetPr>
  <dimension ref="A1:A2"/>
  <sheetViews>
    <sheetView zoomScale="50" zoomScaleNormal="50" workbookViewId="0"/>
  </sheetViews>
  <sheetFormatPr baseColWidth="10" defaultRowHeight="26" x14ac:dyDescent="0.3"/>
  <cols>
    <col min="1" max="11" width="10.83203125" style="1"/>
    <col min="12" max="12" width="10.83203125" style="1" customWidth="1"/>
    <col min="13" max="16384" width="10.83203125" style="1"/>
  </cols>
  <sheetData>
    <row r="1" spans="1:1" ht="37" x14ac:dyDescent="0.45">
      <c r="A1" s="77" t="s">
        <v>229</v>
      </c>
    </row>
    <row r="2" spans="1:1" ht="37" x14ac:dyDescent="0.45">
      <c r="A2" s="77" t="s">
        <v>230</v>
      </c>
    </row>
  </sheetData>
  <hyperlinks>
    <hyperlink ref="A2" r:id="rId1" display="CostComplexityPruning" xr:uid="{FE77A89C-8738-A249-AEF4-DC1DA99EA143}"/>
    <hyperlink ref="A1" r:id="rId2" xr:uid="{20A2B79D-9E7D-B742-9D05-6583911223F8}"/>
  </hyperlinks>
  <pageMargins left="0.7" right="0.7" top="0.75" bottom="0.75" header="0.3" footer="0.3"/>
  <drawing r:id="rId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A01465-90E9-D14C-98E7-EEB6C41AD261}">
  <sheetPr codeName="Sheet10">
    <tabColor rgb="FFFF0000"/>
  </sheetPr>
  <dimension ref="A1:E16"/>
  <sheetViews>
    <sheetView workbookViewId="0"/>
  </sheetViews>
  <sheetFormatPr baseColWidth="10" defaultRowHeight="26" x14ac:dyDescent="0.3"/>
  <cols>
    <col min="1" max="16384" width="10.83203125" style="1"/>
  </cols>
  <sheetData>
    <row r="1" spans="1:5" x14ac:dyDescent="0.3">
      <c r="A1" s="1" t="s">
        <v>231</v>
      </c>
    </row>
    <row r="2" spans="1:5" x14ac:dyDescent="0.3">
      <c r="B2" s="1" t="s">
        <v>232</v>
      </c>
    </row>
    <row r="4" spans="1:5" x14ac:dyDescent="0.3">
      <c r="C4" s="1" t="s">
        <v>233</v>
      </c>
    </row>
    <row r="6" spans="1:5" x14ac:dyDescent="0.3">
      <c r="C6" s="1" t="s">
        <v>234</v>
      </c>
    </row>
    <row r="7" spans="1:5" x14ac:dyDescent="0.3">
      <c r="D7" s="1" t="s">
        <v>235</v>
      </c>
    </row>
    <row r="8" spans="1:5" x14ac:dyDescent="0.3">
      <c r="E8" s="1" t="s">
        <v>236</v>
      </c>
    </row>
    <row r="9" spans="1:5" x14ac:dyDescent="0.3">
      <c r="E9" s="1" t="s">
        <v>237</v>
      </c>
    </row>
    <row r="10" spans="1:5" x14ac:dyDescent="0.3">
      <c r="D10" s="1" t="s">
        <v>238</v>
      </c>
    </row>
    <row r="11" spans="1:5" x14ac:dyDescent="0.3">
      <c r="E11" s="1" t="s">
        <v>239</v>
      </c>
    </row>
    <row r="13" spans="1:5" x14ac:dyDescent="0.3">
      <c r="C13" s="1" t="s">
        <v>240</v>
      </c>
    </row>
    <row r="14" spans="1:5" x14ac:dyDescent="0.3">
      <c r="D14" s="1" t="s">
        <v>241</v>
      </c>
    </row>
    <row r="15" spans="1:5" x14ac:dyDescent="0.3">
      <c r="E15" s="1" t="s">
        <v>242</v>
      </c>
    </row>
    <row r="16" spans="1:5" x14ac:dyDescent="0.3">
      <c r="E16" s="1" t="s">
        <v>243</v>
      </c>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851F-BDF5-C54D-933F-F46B5D61867D}">
  <sheetPr codeName="Sheet11">
    <tabColor rgb="FFFF0000"/>
  </sheetPr>
  <dimension ref="A1"/>
  <sheetViews>
    <sheetView workbookViewId="0"/>
  </sheetViews>
  <sheetFormatPr baseColWidth="10" defaultRowHeight="26" x14ac:dyDescent="0.3"/>
  <cols>
    <col min="1" max="16384" width="10.83203125" style="1"/>
  </cols>
  <sheetData/>
  <pageMargins left="0.7" right="0.7" top="0.75" bottom="0.75" header="0.3" footer="0.3"/>
  <drawing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C12A8-1E2E-7546-B425-0635DC1F11F7}">
  <sheetPr codeName="Sheet25">
    <tabColor rgb="FF92D050"/>
  </sheetPr>
  <dimension ref="B2:B10"/>
  <sheetViews>
    <sheetView workbookViewId="0"/>
  </sheetViews>
  <sheetFormatPr baseColWidth="10" defaultRowHeight="26" x14ac:dyDescent="0.3"/>
  <cols>
    <col min="1" max="16384" width="10.83203125" style="1"/>
  </cols>
  <sheetData>
    <row r="2" spans="2:2" x14ac:dyDescent="0.3">
      <c r="B2" s="4" t="s">
        <v>45</v>
      </c>
    </row>
    <row r="4" spans="2:2" x14ac:dyDescent="0.3">
      <c r="B4" s="1" t="s">
        <v>48</v>
      </c>
    </row>
    <row r="6" spans="2:2" x14ac:dyDescent="0.3">
      <c r="B6" s="1" t="s">
        <v>72</v>
      </c>
    </row>
    <row r="8" spans="2:2" x14ac:dyDescent="0.3">
      <c r="B8" s="1" t="s">
        <v>47</v>
      </c>
    </row>
    <row r="10" spans="2:2" x14ac:dyDescent="0.3">
      <c r="B10" s="1" t="s">
        <v>46</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621DE-8030-644A-81FF-E22A1CAB1177}">
  <sheetPr codeName="Sheet26">
    <tabColor rgb="FFFFFF00"/>
  </sheetPr>
  <dimension ref="A2:C6"/>
  <sheetViews>
    <sheetView workbookViewId="0"/>
  </sheetViews>
  <sheetFormatPr baseColWidth="10" defaultRowHeight="26" x14ac:dyDescent="0.3"/>
  <cols>
    <col min="1" max="1" width="10.83203125" style="1"/>
    <col min="2" max="2" width="36.6640625" style="1" bestFit="1" customWidth="1"/>
    <col min="3" max="3" width="22.5" style="1" customWidth="1"/>
    <col min="4" max="16384" width="10.83203125" style="1"/>
  </cols>
  <sheetData>
    <row r="2" spans="1:3" x14ac:dyDescent="0.3">
      <c r="B2" s="1" t="s">
        <v>6</v>
      </c>
      <c r="C2" s="5" t="s">
        <v>7</v>
      </c>
    </row>
    <row r="3" spans="1:3" x14ac:dyDescent="0.3">
      <c r="A3" s="1">
        <v>1</v>
      </c>
      <c r="B3" s="1" t="s">
        <v>212</v>
      </c>
      <c r="C3" s="1">
        <v>5</v>
      </c>
    </row>
    <row r="4" spans="1:3" x14ac:dyDescent="0.3">
      <c r="A4" s="1">
        <v>2</v>
      </c>
      <c r="B4" s="1" t="s">
        <v>213</v>
      </c>
      <c r="C4" s="1">
        <v>5</v>
      </c>
    </row>
    <row r="5" spans="1:3" x14ac:dyDescent="0.3">
      <c r="A5" s="1">
        <v>3</v>
      </c>
      <c r="B5" s="1" t="s">
        <v>5480</v>
      </c>
      <c r="C5" s="1">
        <v>5</v>
      </c>
    </row>
    <row r="6" spans="1:3" x14ac:dyDescent="0.3">
      <c r="A6" s="1">
        <v>4</v>
      </c>
      <c r="B6" s="1" t="s">
        <v>232</v>
      </c>
      <c r="C6" s="1">
        <v>5</v>
      </c>
    </row>
  </sheetData>
  <phoneticPr fontId="6" type="noConversion"/>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3A46BF-B09A-2B4C-9389-2C17B90CA0BC}">
  <sheetPr codeName="Sheet90">
    <tabColor rgb="FFFFFF00"/>
  </sheetPr>
  <dimension ref="A2:B9"/>
  <sheetViews>
    <sheetView workbookViewId="0"/>
  </sheetViews>
  <sheetFormatPr baseColWidth="10" defaultRowHeight="26" x14ac:dyDescent="0.3"/>
  <cols>
    <col min="1" max="16384" width="10.83203125" style="1"/>
  </cols>
  <sheetData>
    <row r="2" spans="1:2" x14ac:dyDescent="0.3">
      <c r="B2" s="1" t="s">
        <v>5444</v>
      </c>
    </row>
    <row r="3" spans="1:2" x14ac:dyDescent="0.3">
      <c r="B3" s="1" t="s">
        <v>5445</v>
      </c>
    </row>
    <row r="5" spans="1:2" x14ac:dyDescent="0.3">
      <c r="B5" s="1" t="s">
        <v>5446</v>
      </c>
    </row>
    <row r="7" spans="1:2" x14ac:dyDescent="0.3">
      <c r="B7" s="1" t="s">
        <v>5428</v>
      </c>
    </row>
    <row r="8" spans="1:2" x14ac:dyDescent="0.3">
      <c r="A8" s="1">
        <v>1</v>
      </c>
      <c r="B8" s="1" t="s">
        <v>5429</v>
      </c>
    </row>
    <row r="9" spans="1:2" x14ac:dyDescent="0.3">
      <c r="A9" s="1">
        <v>2</v>
      </c>
      <c r="B9" s="1" t="s">
        <v>5447</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3D093-9BA6-7641-BF5C-A211224CFF97}">
  <sheetPr codeName="Sheet91">
    <tabColor rgb="FFFFFF00"/>
  </sheetPr>
  <dimension ref="A1"/>
  <sheetViews>
    <sheetView workbookViewId="0"/>
  </sheetViews>
  <sheetFormatPr baseColWidth="10" defaultRowHeight="26" x14ac:dyDescent="0.3"/>
  <cols>
    <col min="1" max="16384" width="10.83203125" style="1"/>
  </cols>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37BD-B9CE-D24E-9EDF-05D0002F9D97}">
  <sheetPr codeName="Sheet94">
    <tabColor rgb="FFFFFF00"/>
  </sheetPr>
  <dimension ref="A2:B8"/>
  <sheetViews>
    <sheetView workbookViewId="0"/>
  </sheetViews>
  <sheetFormatPr baseColWidth="10" defaultRowHeight="26" x14ac:dyDescent="0.3"/>
  <cols>
    <col min="1" max="16384" width="10.83203125" style="1"/>
  </cols>
  <sheetData>
    <row r="2" spans="1:2" x14ac:dyDescent="0.3">
      <c r="B2" s="1" t="s">
        <v>5426</v>
      </c>
    </row>
    <row r="3" spans="1:2" x14ac:dyDescent="0.3">
      <c r="B3" s="1" t="s">
        <v>5427</v>
      </c>
    </row>
    <row r="5" spans="1:2" x14ac:dyDescent="0.3">
      <c r="B5" s="1" t="s">
        <v>5428</v>
      </c>
    </row>
    <row r="6" spans="1:2" x14ac:dyDescent="0.3">
      <c r="A6" s="1">
        <v>1</v>
      </c>
      <c r="B6" s="1" t="s">
        <v>5429</v>
      </c>
    </row>
    <row r="7" spans="1:2" x14ac:dyDescent="0.3">
      <c r="A7" s="1">
        <v>2</v>
      </c>
      <c r="B7" s="1" t="s">
        <v>5430</v>
      </c>
    </row>
    <row r="8" spans="1:2" x14ac:dyDescent="0.3">
      <c r="A8" s="1">
        <v>3</v>
      </c>
      <c r="B8" s="1" t="s">
        <v>5431</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E446D5-C72A-E742-B264-7D055D4A58D3}">
  <sheetPr codeName="Sheet95">
    <tabColor rgb="FFFFFF00"/>
  </sheetPr>
  <dimension ref="A2:B8"/>
  <sheetViews>
    <sheetView workbookViewId="0"/>
  </sheetViews>
  <sheetFormatPr baseColWidth="10" defaultRowHeight="26" x14ac:dyDescent="0.3"/>
  <cols>
    <col min="1" max="16384" width="10.83203125" style="1"/>
  </cols>
  <sheetData>
    <row r="2" spans="1:2" x14ac:dyDescent="0.3">
      <c r="B2" s="1" t="s">
        <v>5473</v>
      </c>
    </row>
    <row r="4" spans="1:2" x14ac:dyDescent="0.3">
      <c r="B4" s="1" t="s">
        <v>5428</v>
      </c>
    </row>
    <row r="5" spans="1:2" x14ac:dyDescent="0.3">
      <c r="A5" s="1">
        <v>1</v>
      </c>
      <c r="B5" s="1" t="s">
        <v>5429</v>
      </c>
    </row>
    <row r="6" spans="1:2" x14ac:dyDescent="0.3">
      <c r="A6" s="1">
        <v>2</v>
      </c>
      <c r="B6" s="1" t="s">
        <v>5474</v>
      </c>
    </row>
    <row r="7" spans="1:2" x14ac:dyDescent="0.3">
      <c r="A7" s="1">
        <v>3</v>
      </c>
      <c r="B7" s="1" t="s">
        <v>5431</v>
      </c>
    </row>
    <row r="8" spans="1:2" x14ac:dyDescent="0.3">
      <c r="A8" s="1">
        <v>4</v>
      </c>
      <c r="B8" s="1" t="s">
        <v>5475</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37410-43FC-6442-A3A3-811157BEC808}">
  <sheetPr codeName="Sheet93">
    <tabColor rgb="FFFFFF00"/>
  </sheetPr>
  <dimension ref="A2:B11"/>
  <sheetViews>
    <sheetView workbookViewId="0"/>
  </sheetViews>
  <sheetFormatPr baseColWidth="10" defaultRowHeight="26" x14ac:dyDescent="0.3"/>
  <cols>
    <col min="1" max="16384" width="10.83203125" style="1"/>
  </cols>
  <sheetData>
    <row r="2" spans="1:2" x14ac:dyDescent="0.3">
      <c r="A2" s="1">
        <v>1</v>
      </c>
      <c r="B2" s="1" t="s">
        <v>253</v>
      </c>
    </row>
    <row r="3" spans="1:2" s="12" customFormat="1" x14ac:dyDescent="0.3">
      <c r="A3" s="1"/>
    </row>
    <row r="4" spans="1:2" x14ac:dyDescent="0.3">
      <c r="A4" s="1">
        <v>2</v>
      </c>
      <c r="B4" s="1" t="s">
        <v>254</v>
      </c>
    </row>
    <row r="5" spans="1:2" s="12" customFormat="1" x14ac:dyDescent="0.3">
      <c r="A5" s="1"/>
    </row>
    <row r="6" spans="1:2" x14ac:dyDescent="0.3">
      <c r="A6" s="1">
        <v>3</v>
      </c>
      <c r="B6" s="1" t="s">
        <v>255</v>
      </c>
    </row>
    <row r="7" spans="1:2" s="12" customFormat="1" x14ac:dyDescent="0.3">
      <c r="A7" s="1"/>
    </row>
    <row r="8" spans="1:2" x14ac:dyDescent="0.3">
      <c r="A8" s="1">
        <v>4</v>
      </c>
      <c r="B8" s="1" t="s">
        <v>256</v>
      </c>
    </row>
    <row r="9" spans="1:2" s="12" customFormat="1" x14ac:dyDescent="0.3">
      <c r="A9" s="1"/>
    </row>
    <row r="10" spans="1:2" x14ac:dyDescent="0.3">
      <c r="A10" s="1">
        <v>5</v>
      </c>
      <c r="B10" s="1" t="s">
        <v>5472</v>
      </c>
    </row>
    <row r="11" spans="1:2" s="12" customFormat="1" x14ac:dyDescent="0.3">
      <c r="A11" s="1"/>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B0073-CBFA-7E45-B1B5-661CC100DAB7}">
  <sheetPr>
    <tabColor rgb="FF00B0F0"/>
  </sheetPr>
  <dimension ref="A1:B5572"/>
  <sheetViews>
    <sheetView workbookViewId="0"/>
  </sheetViews>
  <sheetFormatPr baseColWidth="10" defaultRowHeight="26" x14ac:dyDescent="0.3"/>
  <cols>
    <col min="1" max="16384" width="10.83203125" style="1"/>
  </cols>
  <sheetData>
    <row r="1" spans="1:2" x14ac:dyDescent="0.3">
      <c r="A1" s="1" t="s">
        <v>90</v>
      </c>
      <c r="B1" s="1" t="s">
        <v>257</v>
      </c>
    </row>
    <row r="2" spans="1:2" x14ac:dyDescent="0.3">
      <c r="A2" s="1" t="s">
        <v>90</v>
      </c>
      <c r="B2" s="1" t="s">
        <v>258</v>
      </c>
    </row>
    <row r="3" spans="1:2" x14ac:dyDescent="0.3">
      <c r="A3" s="1" t="s">
        <v>259</v>
      </c>
      <c r="B3" s="1" t="s">
        <v>260</v>
      </c>
    </row>
    <row r="4" spans="1:2" x14ac:dyDescent="0.3">
      <c r="A4" s="1" t="s">
        <v>90</v>
      </c>
      <c r="B4" s="1" t="s">
        <v>261</v>
      </c>
    </row>
    <row r="5" spans="1:2" x14ac:dyDescent="0.3">
      <c r="A5" s="1" t="s">
        <v>90</v>
      </c>
      <c r="B5" s="1" t="s">
        <v>262</v>
      </c>
    </row>
    <row r="6" spans="1:2" x14ac:dyDescent="0.3">
      <c r="A6" s="1" t="s">
        <v>259</v>
      </c>
      <c r="B6" s="1" t="s">
        <v>263</v>
      </c>
    </row>
    <row r="7" spans="1:2" x14ac:dyDescent="0.3">
      <c r="A7" s="1" t="s">
        <v>90</v>
      </c>
      <c r="B7" s="1" t="s">
        <v>264</v>
      </c>
    </row>
    <row r="8" spans="1:2" x14ac:dyDescent="0.3">
      <c r="A8" s="1" t="s">
        <v>90</v>
      </c>
      <c r="B8" s="1" t="s">
        <v>265</v>
      </c>
    </row>
    <row r="9" spans="1:2" x14ac:dyDescent="0.3">
      <c r="A9" s="1" t="s">
        <v>259</v>
      </c>
      <c r="B9" s="1" t="s">
        <v>266</v>
      </c>
    </row>
    <row r="10" spans="1:2" x14ac:dyDescent="0.3">
      <c r="A10" s="1" t="s">
        <v>259</v>
      </c>
      <c r="B10" s="1" t="s">
        <v>267</v>
      </c>
    </row>
    <row r="11" spans="1:2" x14ac:dyDescent="0.3">
      <c r="A11" s="1" t="s">
        <v>90</v>
      </c>
      <c r="B11" s="1" t="s">
        <v>268</v>
      </c>
    </row>
    <row r="12" spans="1:2" x14ac:dyDescent="0.3">
      <c r="A12" s="1" t="s">
        <v>259</v>
      </c>
      <c r="B12" s="1" t="s">
        <v>269</v>
      </c>
    </row>
    <row r="13" spans="1:2" x14ac:dyDescent="0.3">
      <c r="A13" s="1" t="s">
        <v>259</v>
      </c>
      <c r="B13" s="1" t="s">
        <v>270</v>
      </c>
    </row>
    <row r="14" spans="1:2" x14ac:dyDescent="0.3">
      <c r="A14" s="1" t="s">
        <v>90</v>
      </c>
      <c r="B14" s="1" t="s">
        <v>271</v>
      </c>
    </row>
    <row r="15" spans="1:2" x14ac:dyDescent="0.3">
      <c r="A15" s="1" t="s">
        <v>90</v>
      </c>
      <c r="B15" s="1" t="s">
        <v>272</v>
      </c>
    </row>
    <row r="16" spans="1:2" x14ac:dyDescent="0.3">
      <c r="A16" s="1" t="s">
        <v>259</v>
      </c>
      <c r="B16" s="1" t="s">
        <v>273</v>
      </c>
    </row>
    <row r="17" spans="1:2" x14ac:dyDescent="0.3">
      <c r="A17" s="1" t="s">
        <v>90</v>
      </c>
      <c r="B17" s="1" t="s">
        <v>274</v>
      </c>
    </row>
    <row r="18" spans="1:2" x14ac:dyDescent="0.3">
      <c r="A18" s="1" t="s">
        <v>90</v>
      </c>
      <c r="B18" s="1" t="s">
        <v>275</v>
      </c>
    </row>
    <row r="19" spans="1:2" x14ac:dyDescent="0.3">
      <c r="A19" s="1" t="s">
        <v>90</v>
      </c>
      <c r="B19" s="1" t="s">
        <v>276</v>
      </c>
    </row>
    <row r="20" spans="1:2" x14ac:dyDescent="0.3">
      <c r="A20" s="1" t="s">
        <v>259</v>
      </c>
      <c r="B20" s="1" t="s">
        <v>277</v>
      </c>
    </row>
    <row r="21" spans="1:2" x14ac:dyDescent="0.3">
      <c r="A21" s="1" t="s">
        <v>90</v>
      </c>
      <c r="B21" s="1" t="s">
        <v>278</v>
      </c>
    </row>
    <row r="22" spans="1:2" x14ac:dyDescent="0.3">
      <c r="A22" s="1" t="s">
        <v>90</v>
      </c>
      <c r="B22" s="1" t="s">
        <v>279</v>
      </c>
    </row>
    <row r="23" spans="1:2" x14ac:dyDescent="0.3">
      <c r="A23" s="1" t="s">
        <v>90</v>
      </c>
      <c r="B23" s="1" t="s">
        <v>280</v>
      </c>
    </row>
    <row r="24" spans="1:2" x14ac:dyDescent="0.3">
      <c r="A24" s="1" t="s">
        <v>90</v>
      </c>
      <c r="B24" s="1" t="s">
        <v>281</v>
      </c>
    </row>
    <row r="25" spans="1:2" x14ac:dyDescent="0.3">
      <c r="A25" s="1" t="s">
        <v>90</v>
      </c>
      <c r="B25" s="1" t="s">
        <v>282</v>
      </c>
    </row>
    <row r="26" spans="1:2" x14ac:dyDescent="0.3">
      <c r="A26" s="1" t="s">
        <v>90</v>
      </c>
      <c r="B26" s="1" t="s">
        <v>283</v>
      </c>
    </row>
    <row r="27" spans="1:2" x14ac:dyDescent="0.3">
      <c r="A27" s="1" t="s">
        <v>90</v>
      </c>
      <c r="B27" s="1" t="s">
        <v>284</v>
      </c>
    </row>
    <row r="28" spans="1:2" x14ac:dyDescent="0.3">
      <c r="A28" s="1" t="s">
        <v>90</v>
      </c>
      <c r="B28" s="1" t="s">
        <v>285</v>
      </c>
    </row>
    <row r="29" spans="1:2" x14ac:dyDescent="0.3">
      <c r="A29" s="1" t="s">
        <v>90</v>
      </c>
      <c r="B29" s="1" t="s">
        <v>286</v>
      </c>
    </row>
    <row r="30" spans="1:2" x14ac:dyDescent="0.3">
      <c r="A30" s="1" t="s">
        <v>90</v>
      </c>
      <c r="B30" s="1" t="s">
        <v>287</v>
      </c>
    </row>
    <row r="31" spans="1:2" x14ac:dyDescent="0.3">
      <c r="A31" s="1" t="s">
        <v>90</v>
      </c>
      <c r="B31" s="1" t="s">
        <v>288</v>
      </c>
    </row>
    <row r="32" spans="1:2" x14ac:dyDescent="0.3">
      <c r="A32" s="1" t="s">
        <v>90</v>
      </c>
      <c r="B32" s="1" t="s">
        <v>289</v>
      </c>
    </row>
    <row r="33" spans="1:2" x14ac:dyDescent="0.3">
      <c r="A33" s="1" t="s">
        <v>90</v>
      </c>
      <c r="B33" s="1" t="s">
        <v>290</v>
      </c>
    </row>
    <row r="34" spans="1:2" x14ac:dyDescent="0.3">
      <c r="A34" s="1" t="s">
        <v>90</v>
      </c>
      <c r="B34" s="1" t="s">
        <v>291</v>
      </c>
    </row>
    <row r="35" spans="1:2" x14ac:dyDescent="0.3">
      <c r="A35" s="1" t="s">
        <v>259</v>
      </c>
      <c r="B35" s="1" t="s">
        <v>292</v>
      </c>
    </row>
    <row r="36" spans="1:2" x14ac:dyDescent="0.3">
      <c r="A36" s="1" t="s">
        <v>90</v>
      </c>
      <c r="B36" s="1" t="s">
        <v>293</v>
      </c>
    </row>
    <row r="37" spans="1:2" x14ac:dyDescent="0.3">
      <c r="A37" s="1" t="s">
        <v>90</v>
      </c>
      <c r="B37" s="1" t="s">
        <v>294</v>
      </c>
    </row>
    <row r="38" spans="1:2" x14ac:dyDescent="0.3">
      <c r="A38" s="1" t="s">
        <v>90</v>
      </c>
      <c r="B38" s="1" t="s">
        <v>295</v>
      </c>
    </row>
    <row r="39" spans="1:2" x14ac:dyDescent="0.3">
      <c r="A39" s="1" t="s">
        <v>90</v>
      </c>
      <c r="B39" s="1" t="s">
        <v>296</v>
      </c>
    </row>
    <row r="40" spans="1:2" x14ac:dyDescent="0.3">
      <c r="A40" s="1" t="s">
        <v>90</v>
      </c>
      <c r="B40" s="1" t="s">
        <v>297</v>
      </c>
    </row>
    <row r="41" spans="1:2" x14ac:dyDescent="0.3">
      <c r="A41" s="1" t="s">
        <v>90</v>
      </c>
      <c r="B41" s="1" t="s">
        <v>298</v>
      </c>
    </row>
    <row r="42" spans="1:2" x14ac:dyDescent="0.3">
      <c r="A42" s="1" t="s">
        <v>90</v>
      </c>
      <c r="B42" s="1" t="s">
        <v>299</v>
      </c>
    </row>
    <row r="43" spans="1:2" x14ac:dyDescent="0.3">
      <c r="A43" s="1" t="s">
        <v>259</v>
      </c>
      <c r="B43" s="1" t="s">
        <v>300</v>
      </c>
    </row>
    <row r="44" spans="1:2" x14ac:dyDescent="0.3">
      <c r="A44" s="1" t="s">
        <v>90</v>
      </c>
      <c r="B44" s="1" t="s">
        <v>301</v>
      </c>
    </row>
    <row r="45" spans="1:2" x14ac:dyDescent="0.3">
      <c r="A45" s="1" t="s">
        <v>90</v>
      </c>
      <c r="B45" s="1" t="s">
        <v>302</v>
      </c>
    </row>
    <row r="46" spans="1:2" x14ac:dyDescent="0.3">
      <c r="A46" s="1" t="s">
        <v>90</v>
      </c>
      <c r="B46" s="1" t="s">
        <v>303</v>
      </c>
    </row>
    <row r="47" spans="1:2" x14ac:dyDescent="0.3">
      <c r="A47" s="1" t="s">
        <v>90</v>
      </c>
      <c r="B47" s="1" t="s">
        <v>304</v>
      </c>
    </row>
    <row r="48" spans="1:2" x14ac:dyDescent="0.3">
      <c r="A48" s="1" t="s">
        <v>90</v>
      </c>
      <c r="B48" s="1" t="s">
        <v>305</v>
      </c>
    </row>
    <row r="49" spans="1:2" x14ac:dyDescent="0.3">
      <c r="A49" s="1" t="s">
        <v>90</v>
      </c>
      <c r="B49" s="1" t="s">
        <v>306</v>
      </c>
    </row>
    <row r="50" spans="1:2" x14ac:dyDescent="0.3">
      <c r="A50" s="1" t="s">
        <v>90</v>
      </c>
      <c r="B50" s="1" t="s">
        <v>307</v>
      </c>
    </row>
    <row r="51" spans="1:2" x14ac:dyDescent="0.3">
      <c r="A51" s="1" t="s">
        <v>90</v>
      </c>
      <c r="B51" s="1" t="s">
        <v>308</v>
      </c>
    </row>
    <row r="52" spans="1:2" x14ac:dyDescent="0.3">
      <c r="A52" s="1" t="s">
        <v>90</v>
      </c>
      <c r="B52" s="1" t="s">
        <v>309</v>
      </c>
    </row>
    <row r="53" spans="1:2" x14ac:dyDescent="0.3">
      <c r="A53" s="1" t="s">
        <v>90</v>
      </c>
      <c r="B53" s="1" t="s">
        <v>310</v>
      </c>
    </row>
    <row r="54" spans="1:2" x14ac:dyDescent="0.3">
      <c r="A54" s="1" t="s">
        <v>90</v>
      </c>
      <c r="B54" s="1" t="s">
        <v>311</v>
      </c>
    </row>
    <row r="55" spans="1:2" x14ac:dyDescent="0.3">
      <c r="A55" s="1" t="s">
        <v>259</v>
      </c>
      <c r="B55" s="1" t="s">
        <v>312</v>
      </c>
    </row>
    <row r="56" spans="1:2" x14ac:dyDescent="0.3">
      <c r="A56" s="1" t="s">
        <v>90</v>
      </c>
      <c r="B56" s="1" t="s">
        <v>313</v>
      </c>
    </row>
    <row r="57" spans="1:2" x14ac:dyDescent="0.3">
      <c r="A57" s="1" t="s">
        <v>259</v>
      </c>
      <c r="B57" s="1" t="s">
        <v>314</v>
      </c>
    </row>
    <row r="58" spans="1:2" x14ac:dyDescent="0.3">
      <c r="A58" s="1" t="s">
        <v>90</v>
      </c>
      <c r="B58" s="1" t="s">
        <v>315</v>
      </c>
    </row>
    <row r="59" spans="1:2" x14ac:dyDescent="0.3">
      <c r="A59" s="1" t="s">
        <v>90</v>
      </c>
      <c r="B59" s="1" t="s">
        <v>316</v>
      </c>
    </row>
    <row r="60" spans="1:2" x14ac:dyDescent="0.3">
      <c r="A60" s="1" t="s">
        <v>90</v>
      </c>
      <c r="B60" s="1" t="s">
        <v>317</v>
      </c>
    </row>
    <row r="61" spans="1:2" x14ac:dyDescent="0.3">
      <c r="A61" s="1" t="s">
        <v>90</v>
      </c>
      <c r="B61" s="1" t="s">
        <v>318</v>
      </c>
    </row>
    <row r="62" spans="1:2" x14ac:dyDescent="0.3">
      <c r="A62" s="1" t="s">
        <v>90</v>
      </c>
      <c r="B62" s="1" t="s">
        <v>319</v>
      </c>
    </row>
    <row r="63" spans="1:2" x14ac:dyDescent="0.3">
      <c r="A63" s="1" t="s">
        <v>90</v>
      </c>
      <c r="B63" s="1" t="s">
        <v>320</v>
      </c>
    </row>
    <row r="64" spans="1:2" x14ac:dyDescent="0.3">
      <c r="A64" s="1" t="s">
        <v>90</v>
      </c>
      <c r="B64" s="1" t="s">
        <v>321</v>
      </c>
    </row>
    <row r="65" spans="1:2" x14ac:dyDescent="0.3">
      <c r="A65" s="1" t="s">
        <v>90</v>
      </c>
      <c r="B65" s="1" t="s">
        <v>322</v>
      </c>
    </row>
    <row r="66" spans="1:2" x14ac:dyDescent="0.3">
      <c r="A66" s="1" t="s">
        <v>259</v>
      </c>
      <c r="B66" s="1" t="s">
        <v>323</v>
      </c>
    </row>
    <row r="67" spans="1:2" x14ac:dyDescent="0.3">
      <c r="A67" s="1" t="s">
        <v>90</v>
      </c>
      <c r="B67" s="1" t="s">
        <v>324</v>
      </c>
    </row>
    <row r="68" spans="1:2" x14ac:dyDescent="0.3">
      <c r="A68" s="1" t="s">
        <v>259</v>
      </c>
      <c r="B68" s="1" t="s">
        <v>325</v>
      </c>
    </row>
    <row r="69" spans="1:2" x14ac:dyDescent="0.3">
      <c r="A69" s="1" t="s">
        <v>259</v>
      </c>
      <c r="B69" s="1" t="s">
        <v>326</v>
      </c>
    </row>
    <row r="70" spans="1:2" x14ac:dyDescent="0.3">
      <c r="A70" s="1" t="s">
        <v>90</v>
      </c>
      <c r="B70" s="1" t="s">
        <v>327</v>
      </c>
    </row>
    <row r="71" spans="1:2" x14ac:dyDescent="0.3">
      <c r="A71" s="1" t="s">
        <v>90</v>
      </c>
      <c r="B71" s="1" t="s">
        <v>328</v>
      </c>
    </row>
    <row r="72" spans="1:2" x14ac:dyDescent="0.3">
      <c r="A72" s="1" t="s">
        <v>90</v>
      </c>
      <c r="B72" s="1" t="s">
        <v>329</v>
      </c>
    </row>
    <row r="73" spans="1:2" x14ac:dyDescent="0.3">
      <c r="A73" s="1" t="s">
        <v>90</v>
      </c>
      <c r="B73" s="1" t="s">
        <v>330</v>
      </c>
    </row>
    <row r="74" spans="1:2" x14ac:dyDescent="0.3">
      <c r="A74" s="1" t="s">
        <v>90</v>
      </c>
      <c r="B74" s="1" t="s">
        <v>331</v>
      </c>
    </row>
    <row r="75" spans="1:2" x14ac:dyDescent="0.3">
      <c r="A75" s="1" t="s">
        <v>90</v>
      </c>
      <c r="B75" s="1" t="s">
        <v>332</v>
      </c>
    </row>
    <row r="76" spans="1:2" x14ac:dyDescent="0.3">
      <c r="A76" s="1" t="s">
        <v>90</v>
      </c>
      <c r="B76" s="1" t="s">
        <v>333</v>
      </c>
    </row>
    <row r="77" spans="1:2" x14ac:dyDescent="0.3">
      <c r="A77" s="1" t="s">
        <v>90</v>
      </c>
      <c r="B77" s="1" t="s">
        <v>334</v>
      </c>
    </row>
    <row r="78" spans="1:2" x14ac:dyDescent="0.3">
      <c r="A78" s="1" t="s">
        <v>90</v>
      </c>
      <c r="B78" s="1" t="s">
        <v>335</v>
      </c>
    </row>
    <row r="79" spans="1:2" x14ac:dyDescent="0.3">
      <c r="A79" s="1" t="s">
        <v>90</v>
      </c>
      <c r="B79" s="1" t="s">
        <v>336</v>
      </c>
    </row>
    <row r="80" spans="1:2" x14ac:dyDescent="0.3">
      <c r="A80" s="1" t="s">
        <v>90</v>
      </c>
      <c r="B80" s="1" t="s">
        <v>337</v>
      </c>
    </row>
    <row r="81" spans="1:2" x14ac:dyDescent="0.3">
      <c r="A81" s="1" t="s">
        <v>90</v>
      </c>
      <c r="B81" s="1" t="s">
        <v>338</v>
      </c>
    </row>
    <row r="82" spans="1:2" x14ac:dyDescent="0.3">
      <c r="A82" s="1" t="s">
        <v>90</v>
      </c>
      <c r="B82" s="1" t="s">
        <v>339</v>
      </c>
    </row>
    <row r="83" spans="1:2" x14ac:dyDescent="0.3">
      <c r="A83" s="1" t="s">
        <v>90</v>
      </c>
      <c r="B83" s="1" t="s">
        <v>340</v>
      </c>
    </row>
    <row r="84" spans="1:2" x14ac:dyDescent="0.3">
      <c r="A84" s="1" t="s">
        <v>90</v>
      </c>
      <c r="B84" s="1" t="s">
        <v>341</v>
      </c>
    </row>
    <row r="85" spans="1:2" x14ac:dyDescent="0.3">
      <c r="A85" s="1" t="s">
        <v>90</v>
      </c>
      <c r="B85" s="1" t="s">
        <v>342</v>
      </c>
    </row>
    <row r="86" spans="1:2" x14ac:dyDescent="0.3">
      <c r="A86" s="1" t="s">
        <v>90</v>
      </c>
      <c r="B86" s="1" t="s">
        <v>343</v>
      </c>
    </row>
    <row r="87" spans="1:2" x14ac:dyDescent="0.3">
      <c r="A87" s="1" t="s">
        <v>90</v>
      </c>
      <c r="B87" s="1" t="s">
        <v>344</v>
      </c>
    </row>
    <row r="88" spans="1:2" x14ac:dyDescent="0.3">
      <c r="A88" s="1" t="s">
        <v>90</v>
      </c>
      <c r="B88" s="1" t="s">
        <v>345</v>
      </c>
    </row>
    <row r="89" spans="1:2" x14ac:dyDescent="0.3">
      <c r="A89" s="1" t="s">
        <v>90</v>
      </c>
      <c r="B89" s="1" t="s">
        <v>346</v>
      </c>
    </row>
    <row r="90" spans="1:2" x14ac:dyDescent="0.3">
      <c r="A90" s="1" t="s">
        <v>90</v>
      </c>
      <c r="B90" s="1" t="s">
        <v>347</v>
      </c>
    </row>
    <row r="91" spans="1:2" x14ac:dyDescent="0.3">
      <c r="A91" s="1" t="s">
        <v>90</v>
      </c>
      <c r="B91" s="1" t="s">
        <v>348</v>
      </c>
    </row>
    <row r="92" spans="1:2" x14ac:dyDescent="0.3">
      <c r="A92" s="1" t="s">
        <v>90</v>
      </c>
      <c r="B92" s="1" t="s">
        <v>349</v>
      </c>
    </row>
    <row r="93" spans="1:2" x14ac:dyDescent="0.3">
      <c r="A93" s="1" t="s">
        <v>90</v>
      </c>
      <c r="B93" s="1" t="s">
        <v>350</v>
      </c>
    </row>
    <row r="94" spans="1:2" x14ac:dyDescent="0.3">
      <c r="A94" s="1" t="s">
        <v>259</v>
      </c>
      <c r="B94" s="1" t="s">
        <v>351</v>
      </c>
    </row>
    <row r="95" spans="1:2" x14ac:dyDescent="0.3">
      <c r="A95" s="1" t="s">
        <v>90</v>
      </c>
      <c r="B95" s="1" t="s">
        <v>352</v>
      </c>
    </row>
    <row r="96" spans="1:2" x14ac:dyDescent="0.3">
      <c r="A96" s="1" t="s">
        <v>259</v>
      </c>
      <c r="B96" s="1" t="s">
        <v>353</v>
      </c>
    </row>
    <row r="97" spans="1:2" x14ac:dyDescent="0.3">
      <c r="A97" s="1" t="s">
        <v>90</v>
      </c>
      <c r="B97" s="1" t="s">
        <v>354</v>
      </c>
    </row>
    <row r="98" spans="1:2" x14ac:dyDescent="0.3">
      <c r="A98" s="1" t="s">
        <v>90</v>
      </c>
      <c r="B98" s="1" t="s">
        <v>355</v>
      </c>
    </row>
    <row r="99" spans="1:2" x14ac:dyDescent="0.3">
      <c r="A99" s="1" t="s">
        <v>90</v>
      </c>
      <c r="B99" s="1" t="s">
        <v>356</v>
      </c>
    </row>
    <row r="100" spans="1:2" x14ac:dyDescent="0.3">
      <c r="A100" s="1" t="s">
        <v>90</v>
      </c>
      <c r="B100" s="1" t="s">
        <v>357</v>
      </c>
    </row>
    <row r="101" spans="1:2" x14ac:dyDescent="0.3">
      <c r="A101" s="1" t="s">
        <v>90</v>
      </c>
      <c r="B101" s="1" t="s">
        <v>358</v>
      </c>
    </row>
    <row r="102" spans="1:2" x14ac:dyDescent="0.3">
      <c r="A102" s="1" t="s">
        <v>90</v>
      </c>
      <c r="B102" s="1" t="s">
        <v>359</v>
      </c>
    </row>
    <row r="103" spans="1:2" x14ac:dyDescent="0.3">
      <c r="A103" s="1" t="s">
        <v>90</v>
      </c>
      <c r="B103" s="1" t="s">
        <v>360</v>
      </c>
    </row>
    <row r="104" spans="1:2" x14ac:dyDescent="0.3">
      <c r="A104" s="1" t="s">
        <v>90</v>
      </c>
      <c r="B104" s="1" t="s">
        <v>265</v>
      </c>
    </row>
    <row r="105" spans="1:2" x14ac:dyDescent="0.3">
      <c r="A105" s="1" t="s">
        <v>90</v>
      </c>
      <c r="B105" s="1" t="s">
        <v>361</v>
      </c>
    </row>
    <row r="106" spans="1:2" x14ac:dyDescent="0.3">
      <c r="A106" s="1" t="s">
        <v>90</v>
      </c>
      <c r="B106" s="1" t="s">
        <v>362</v>
      </c>
    </row>
    <row r="107" spans="1:2" x14ac:dyDescent="0.3">
      <c r="A107" s="1" t="s">
        <v>90</v>
      </c>
      <c r="B107" s="1" t="s">
        <v>363</v>
      </c>
    </row>
    <row r="108" spans="1:2" x14ac:dyDescent="0.3">
      <c r="A108" s="1" t="s">
        <v>90</v>
      </c>
      <c r="B108" s="1" t="s">
        <v>364</v>
      </c>
    </row>
    <row r="109" spans="1:2" x14ac:dyDescent="0.3">
      <c r="A109" s="1" t="s">
        <v>90</v>
      </c>
      <c r="B109" s="1" t="s">
        <v>365</v>
      </c>
    </row>
    <row r="110" spans="1:2" x14ac:dyDescent="0.3">
      <c r="A110" s="1" t="s">
        <v>90</v>
      </c>
      <c r="B110" s="1" t="s">
        <v>366</v>
      </c>
    </row>
    <row r="111" spans="1:2" x14ac:dyDescent="0.3">
      <c r="A111" s="1" t="s">
        <v>90</v>
      </c>
      <c r="B111" s="1" t="s">
        <v>367</v>
      </c>
    </row>
    <row r="112" spans="1:2" x14ac:dyDescent="0.3">
      <c r="A112" s="1" t="s">
        <v>90</v>
      </c>
      <c r="B112" s="1" t="s">
        <v>368</v>
      </c>
    </row>
    <row r="113" spans="1:2" x14ac:dyDescent="0.3">
      <c r="A113" s="1" t="s">
        <v>90</v>
      </c>
      <c r="B113" s="1" t="s">
        <v>369</v>
      </c>
    </row>
    <row r="114" spans="1:2" x14ac:dyDescent="0.3">
      <c r="A114" s="1" t="s">
        <v>90</v>
      </c>
      <c r="B114" s="1" t="s">
        <v>370</v>
      </c>
    </row>
    <row r="115" spans="1:2" x14ac:dyDescent="0.3">
      <c r="A115" s="1" t="s">
        <v>259</v>
      </c>
      <c r="B115" s="1" t="s">
        <v>371</v>
      </c>
    </row>
    <row r="116" spans="1:2" x14ac:dyDescent="0.3">
      <c r="A116" s="1" t="s">
        <v>90</v>
      </c>
      <c r="B116" s="1" t="s">
        <v>372</v>
      </c>
    </row>
    <row r="117" spans="1:2" x14ac:dyDescent="0.3">
      <c r="A117" s="1" t="s">
        <v>90</v>
      </c>
      <c r="B117" s="1" t="s">
        <v>373</v>
      </c>
    </row>
    <row r="118" spans="1:2" x14ac:dyDescent="0.3">
      <c r="A118" s="1" t="s">
        <v>259</v>
      </c>
      <c r="B118" s="1" t="s">
        <v>374</v>
      </c>
    </row>
    <row r="119" spans="1:2" x14ac:dyDescent="0.3">
      <c r="A119" s="1" t="s">
        <v>90</v>
      </c>
      <c r="B119" s="1" t="s">
        <v>375</v>
      </c>
    </row>
    <row r="120" spans="1:2" x14ac:dyDescent="0.3">
      <c r="A120" s="1" t="s">
        <v>90</v>
      </c>
      <c r="B120" s="1" t="s">
        <v>376</v>
      </c>
    </row>
    <row r="121" spans="1:2" x14ac:dyDescent="0.3">
      <c r="A121" s="1" t="s">
        <v>259</v>
      </c>
      <c r="B121" s="1" t="s">
        <v>377</v>
      </c>
    </row>
    <row r="122" spans="1:2" x14ac:dyDescent="0.3">
      <c r="A122" s="1" t="s">
        <v>259</v>
      </c>
      <c r="B122" s="1" t="s">
        <v>378</v>
      </c>
    </row>
    <row r="123" spans="1:2" x14ac:dyDescent="0.3">
      <c r="A123" s="1" t="s">
        <v>90</v>
      </c>
      <c r="B123" s="1" t="s">
        <v>379</v>
      </c>
    </row>
    <row r="124" spans="1:2" x14ac:dyDescent="0.3">
      <c r="A124" s="1" t="s">
        <v>259</v>
      </c>
      <c r="B124" s="1" t="s">
        <v>380</v>
      </c>
    </row>
    <row r="125" spans="1:2" x14ac:dyDescent="0.3">
      <c r="A125" s="1" t="s">
        <v>90</v>
      </c>
      <c r="B125" s="1" t="s">
        <v>381</v>
      </c>
    </row>
    <row r="126" spans="1:2" x14ac:dyDescent="0.3">
      <c r="A126" s="1" t="s">
        <v>90</v>
      </c>
      <c r="B126" s="1" t="s">
        <v>382</v>
      </c>
    </row>
    <row r="127" spans="1:2" x14ac:dyDescent="0.3">
      <c r="A127" s="1" t="s">
        <v>90</v>
      </c>
      <c r="B127" s="1" t="s">
        <v>383</v>
      </c>
    </row>
    <row r="128" spans="1:2" x14ac:dyDescent="0.3">
      <c r="A128" s="1" t="s">
        <v>90</v>
      </c>
      <c r="B128" s="1" t="s">
        <v>384</v>
      </c>
    </row>
    <row r="129" spans="1:2" x14ac:dyDescent="0.3">
      <c r="A129" s="1" t="s">
        <v>90</v>
      </c>
      <c r="B129" s="1" t="s">
        <v>385</v>
      </c>
    </row>
    <row r="130" spans="1:2" x14ac:dyDescent="0.3">
      <c r="A130" s="1" t="s">
        <v>90</v>
      </c>
      <c r="B130" s="1" t="s">
        <v>386</v>
      </c>
    </row>
    <row r="131" spans="1:2" x14ac:dyDescent="0.3">
      <c r="A131" s="1" t="s">
        <v>90</v>
      </c>
      <c r="B131" s="1" t="s">
        <v>387</v>
      </c>
    </row>
    <row r="132" spans="1:2" x14ac:dyDescent="0.3">
      <c r="A132" s="1" t="s">
        <v>90</v>
      </c>
      <c r="B132" s="1" t="s">
        <v>388</v>
      </c>
    </row>
    <row r="133" spans="1:2" x14ac:dyDescent="0.3">
      <c r="A133" s="1" t="s">
        <v>90</v>
      </c>
      <c r="B133" s="1" t="s">
        <v>389</v>
      </c>
    </row>
    <row r="134" spans="1:2" x14ac:dyDescent="0.3">
      <c r="A134" s="1" t="s">
        <v>90</v>
      </c>
      <c r="B134" s="1" t="s">
        <v>390</v>
      </c>
    </row>
    <row r="135" spans="1:2" x14ac:dyDescent="0.3">
      <c r="A135" s="1" t="s">
        <v>259</v>
      </c>
      <c r="B135" s="1" t="s">
        <v>391</v>
      </c>
    </row>
    <row r="136" spans="1:2" x14ac:dyDescent="0.3">
      <c r="A136" s="1" t="s">
        <v>259</v>
      </c>
      <c r="B136" s="1" t="s">
        <v>392</v>
      </c>
    </row>
    <row r="137" spans="1:2" x14ac:dyDescent="0.3">
      <c r="A137" s="1" t="s">
        <v>90</v>
      </c>
      <c r="B137" s="1" t="s">
        <v>393</v>
      </c>
    </row>
    <row r="138" spans="1:2" x14ac:dyDescent="0.3">
      <c r="A138" s="1" t="s">
        <v>90</v>
      </c>
      <c r="B138" s="1" t="s">
        <v>394</v>
      </c>
    </row>
    <row r="139" spans="1:2" x14ac:dyDescent="0.3">
      <c r="A139" s="1" t="s">
        <v>90</v>
      </c>
      <c r="B139" s="1" t="s">
        <v>395</v>
      </c>
    </row>
    <row r="140" spans="1:2" x14ac:dyDescent="0.3">
      <c r="A140" s="1" t="s">
        <v>259</v>
      </c>
      <c r="B140" s="1" t="s">
        <v>396</v>
      </c>
    </row>
    <row r="141" spans="1:2" x14ac:dyDescent="0.3">
      <c r="A141" s="1" t="s">
        <v>90</v>
      </c>
      <c r="B141" s="1" t="s">
        <v>397</v>
      </c>
    </row>
    <row r="142" spans="1:2" x14ac:dyDescent="0.3">
      <c r="A142" s="1" t="s">
        <v>90</v>
      </c>
      <c r="B142" s="1" t="s">
        <v>398</v>
      </c>
    </row>
    <row r="143" spans="1:2" x14ac:dyDescent="0.3">
      <c r="A143" s="1" t="s">
        <v>90</v>
      </c>
      <c r="B143" s="1" t="s">
        <v>399</v>
      </c>
    </row>
    <row r="144" spans="1:2" x14ac:dyDescent="0.3">
      <c r="A144" s="1" t="s">
        <v>90</v>
      </c>
      <c r="B144" s="1" t="s">
        <v>400</v>
      </c>
    </row>
    <row r="145" spans="1:2" x14ac:dyDescent="0.3">
      <c r="A145" s="1" t="s">
        <v>90</v>
      </c>
      <c r="B145" s="1" t="s">
        <v>401</v>
      </c>
    </row>
    <row r="146" spans="1:2" x14ac:dyDescent="0.3">
      <c r="A146" s="1" t="s">
        <v>90</v>
      </c>
      <c r="B146" s="1" t="s">
        <v>402</v>
      </c>
    </row>
    <row r="147" spans="1:2" x14ac:dyDescent="0.3">
      <c r="A147" s="1" t="s">
        <v>90</v>
      </c>
      <c r="B147" s="1" t="s">
        <v>403</v>
      </c>
    </row>
    <row r="148" spans="1:2" x14ac:dyDescent="0.3">
      <c r="A148" s="1" t="s">
        <v>259</v>
      </c>
      <c r="B148" s="1" t="s">
        <v>404</v>
      </c>
    </row>
    <row r="149" spans="1:2" x14ac:dyDescent="0.3">
      <c r="A149" s="1" t="s">
        <v>90</v>
      </c>
      <c r="B149" s="1" t="s">
        <v>405</v>
      </c>
    </row>
    <row r="150" spans="1:2" x14ac:dyDescent="0.3">
      <c r="A150" s="1" t="s">
        <v>90</v>
      </c>
      <c r="B150" s="1" t="s">
        <v>406</v>
      </c>
    </row>
    <row r="151" spans="1:2" x14ac:dyDescent="0.3">
      <c r="A151" s="1" t="s">
        <v>90</v>
      </c>
      <c r="B151" s="1" t="s">
        <v>407</v>
      </c>
    </row>
    <row r="152" spans="1:2" x14ac:dyDescent="0.3">
      <c r="A152" s="1" t="s">
        <v>90</v>
      </c>
      <c r="B152" s="1" t="s">
        <v>408</v>
      </c>
    </row>
    <row r="153" spans="1:2" x14ac:dyDescent="0.3">
      <c r="A153" s="1" t="s">
        <v>90</v>
      </c>
      <c r="B153" s="1" t="s">
        <v>409</v>
      </c>
    </row>
    <row r="154" spans="1:2" x14ac:dyDescent="0.3">
      <c r="A154" s="1" t="s">
        <v>90</v>
      </c>
      <c r="B154" s="1" t="s">
        <v>410</v>
      </c>
    </row>
    <row r="155" spans="1:2" x14ac:dyDescent="0.3">
      <c r="A155" s="1" t="s">
        <v>90</v>
      </c>
      <c r="B155" s="1" t="s">
        <v>265</v>
      </c>
    </row>
    <row r="156" spans="1:2" x14ac:dyDescent="0.3">
      <c r="A156" s="1" t="s">
        <v>90</v>
      </c>
      <c r="B156" s="1" t="s">
        <v>411</v>
      </c>
    </row>
    <row r="157" spans="1:2" x14ac:dyDescent="0.3">
      <c r="A157" s="1" t="s">
        <v>90</v>
      </c>
      <c r="B157" s="1" t="s">
        <v>412</v>
      </c>
    </row>
    <row r="158" spans="1:2" x14ac:dyDescent="0.3">
      <c r="A158" s="1" t="s">
        <v>90</v>
      </c>
      <c r="B158" s="1" t="s">
        <v>413</v>
      </c>
    </row>
    <row r="159" spans="1:2" x14ac:dyDescent="0.3">
      <c r="A159" s="1" t="s">
        <v>90</v>
      </c>
      <c r="B159" s="1" t="s">
        <v>414</v>
      </c>
    </row>
    <row r="160" spans="1:2" x14ac:dyDescent="0.3">
      <c r="A160" s="1" t="s">
        <v>259</v>
      </c>
      <c r="B160" s="1" t="s">
        <v>415</v>
      </c>
    </row>
    <row r="161" spans="1:2" x14ac:dyDescent="0.3">
      <c r="A161" s="1" t="s">
        <v>259</v>
      </c>
      <c r="B161" s="1" t="s">
        <v>416</v>
      </c>
    </row>
    <row r="162" spans="1:2" x14ac:dyDescent="0.3">
      <c r="A162" s="1" t="s">
        <v>90</v>
      </c>
      <c r="B162" s="1" t="s">
        <v>417</v>
      </c>
    </row>
    <row r="163" spans="1:2" x14ac:dyDescent="0.3">
      <c r="A163" s="1" t="s">
        <v>90</v>
      </c>
      <c r="B163" s="1" t="s">
        <v>418</v>
      </c>
    </row>
    <row r="164" spans="1:2" x14ac:dyDescent="0.3">
      <c r="A164" s="1" t="s">
        <v>90</v>
      </c>
      <c r="B164" s="1" t="s">
        <v>419</v>
      </c>
    </row>
    <row r="165" spans="1:2" x14ac:dyDescent="0.3">
      <c r="A165" s="1" t="s">
        <v>259</v>
      </c>
      <c r="B165" s="1" t="s">
        <v>420</v>
      </c>
    </row>
    <row r="166" spans="1:2" x14ac:dyDescent="0.3">
      <c r="A166" s="1" t="s">
        <v>259</v>
      </c>
      <c r="B166" s="1" t="s">
        <v>421</v>
      </c>
    </row>
    <row r="167" spans="1:2" x14ac:dyDescent="0.3">
      <c r="A167" s="1" t="s">
        <v>90</v>
      </c>
      <c r="B167" s="1" t="s">
        <v>422</v>
      </c>
    </row>
    <row r="168" spans="1:2" x14ac:dyDescent="0.3">
      <c r="A168" s="1" t="s">
        <v>259</v>
      </c>
      <c r="B168" s="1" t="s">
        <v>423</v>
      </c>
    </row>
    <row r="169" spans="1:2" x14ac:dyDescent="0.3">
      <c r="A169" s="1" t="s">
        <v>90</v>
      </c>
      <c r="B169" s="1" t="s">
        <v>424</v>
      </c>
    </row>
    <row r="170" spans="1:2" x14ac:dyDescent="0.3">
      <c r="A170" s="1" t="s">
        <v>90</v>
      </c>
      <c r="B170" s="1" t="s">
        <v>425</v>
      </c>
    </row>
    <row r="171" spans="1:2" x14ac:dyDescent="0.3">
      <c r="A171" s="1" t="s">
        <v>90</v>
      </c>
      <c r="B171" s="1" t="s">
        <v>426</v>
      </c>
    </row>
    <row r="172" spans="1:2" x14ac:dyDescent="0.3">
      <c r="A172" s="1" t="s">
        <v>90</v>
      </c>
      <c r="B172" s="1" t="s">
        <v>427</v>
      </c>
    </row>
    <row r="173" spans="1:2" x14ac:dyDescent="0.3">
      <c r="A173" s="1" t="s">
        <v>90</v>
      </c>
      <c r="B173" s="1" t="s">
        <v>428</v>
      </c>
    </row>
    <row r="174" spans="1:2" x14ac:dyDescent="0.3">
      <c r="A174" s="1" t="s">
        <v>90</v>
      </c>
      <c r="B174" s="1" t="s">
        <v>429</v>
      </c>
    </row>
    <row r="175" spans="1:2" x14ac:dyDescent="0.3">
      <c r="A175" s="1" t="s">
        <v>90</v>
      </c>
      <c r="B175" s="1" t="s">
        <v>430</v>
      </c>
    </row>
    <row r="176" spans="1:2" x14ac:dyDescent="0.3">
      <c r="A176" s="1" t="s">
        <v>90</v>
      </c>
      <c r="B176" s="1" t="s">
        <v>431</v>
      </c>
    </row>
    <row r="177" spans="1:2" x14ac:dyDescent="0.3">
      <c r="A177" s="1" t="s">
        <v>90</v>
      </c>
      <c r="B177" s="1" t="s">
        <v>432</v>
      </c>
    </row>
    <row r="178" spans="1:2" x14ac:dyDescent="0.3">
      <c r="A178" s="1" t="s">
        <v>90</v>
      </c>
      <c r="B178" s="1" t="s">
        <v>433</v>
      </c>
    </row>
    <row r="179" spans="1:2" x14ac:dyDescent="0.3">
      <c r="A179" s="1" t="s">
        <v>90</v>
      </c>
      <c r="B179" s="1" t="s">
        <v>434</v>
      </c>
    </row>
    <row r="180" spans="1:2" x14ac:dyDescent="0.3">
      <c r="A180" s="1" t="s">
        <v>90</v>
      </c>
      <c r="B180" s="1" t="s">
        <v>435</v>
      </c>
    </row>
    <row r="181" spans="1:2" x14ac:dyDescent="0.3">
      <c r="A181" s="1" t="s">
        <v>90</v>
      </c>
      <c r="B181" s="1" t="s">
        <v>436</v>
      </c>
    </row>
    <row r="182" spans="1:2" x14ac:dyDescent="0.3">
      <c r="A182" s="1" t="s">
        <v>90</v>
      </c>
      <c r="B182" s="1" t="s">
        <v>437</v>
      </c>
    </row>
    <row r="183" spans="1:2" x14ac:dyDescent="0.3">
      <c r="A183" s="1" t="s">
        <v>90</v>
      </c>
      <c r="B183" s="1" t="s">
        <v>438</v>
      </c>
    </row>
    <row r="184" spans="1:2" x14ac:dyDescent="0.3">
      <c r="A184" s="1" t="s">
        <v>90</v>
      </c>
      <c r="B184" s="1" t="s">
        <v>439</v>
      </c>
    </row>
    <row r="185" spans="1:2" x14ac:dyDescent="0.3">
      <c r="A185" s="1" t="s">
        <v>90</v>
      </c>
      <c r="B185" s="1" t="s">
        <v>440</v>
      </c>
    </row>
    <row r="186" spans="1:2" x14ac:dyDescent="0.3">
      <c r="A186" s="1" t="s">
        <v>90</v>
      </c>
      <c r="B186" s="1" t="s">
        <v>441</v>
      </c>
    </row>
    <row r="187" spans="1:2" x14ac:dyDescent="0.3">
      <c r="A187" s="1" t="s">
        <v>90</v>
      </c>
      <c r="B187" s="1" t="s">
        <v>442</v>
      </c>
    </row>
    <row r="188" spans="1:2" x14ac:dyDescent="0.3">
      <c r="A188" s="1" t="s">
        <v>90</v>
      </c>
      <c r="B188" s="1" t="s">
        <v>443</v>
      </c>
    </row>
    <row r="189" spans="1:2" x14ac:dyDescent="0.3">
      <c r="A189" s="1" t="s">
        <v>259</v>
      </c>
      <c r="B189" s="1" t="s">
        <v>444</v>
      </c>
    </row>
    <row r="190" spans="1:2" x14ac:dyDescent="0.3">
      <c r="A190" s="1" t="s">
        <v>90</v>
      </c>
      <c r="B190" s="1" t="s">
        <v>445</v>
      </c>
    </row>
    <row r="191" spans="1:2" x14ac:dyDescent="0.3">
      <c r="A191" s="1" t="s">
        <v>90</v>
      </c>
      <c r="B191" s="1" t="s">
        <v>446</v>
      </c>
    </row>
    <row r="192" spans="1:2" x14ac:dyDescent="0.3">
      <c r="A192" s="1" t="s">
        <v>259</v>
      </c>
      <c r="B192" s="1" t="s">
        <v>447</v>
      </c>
    </row>
    <row r="193" spans="1:2" x14ac:dyDescent="0.3">
      <c r="A193" s="1" t="s">
        <v>90</v>
      </c>
      <c r="B193" s="1" t="s">
        <v>448</v>
      </c>
    </row>
    <row r="194" spans="1:2" x14ac:dyDescent="0.3">
      <c r="A194" s="1" t="s">
        <v>90</v>
      </c>
      <c r="B194" s="1" t="s">
        <v>449</v>
      </c>
    </row>
    <row r="195" spans="1:2" x14ac:dyDescent="0.3">
      <c r="A195" s="1" t="s">
        <v>90</v>
      </c>
      <c r="B195" s="1" t="s">
        <v>450</v>
      </c>
    </row>
    <row r="196" spans="1:2" x14ac:dyDescent="0.3">
      <c r="A196" s="1" t="s">
        <v>90</v>
      </c>
      <c r="B196" s="1" t="s">
        <v>451</v>
      </c>
    </row>
    <row r="197" spans="1:2" x14ac:dyDescent="0.3">
      <c r="A197" s="1" t="s">
        <v>90</v>
      </c>
      <c r="B197" s="1" t="s">
        <v>452</v>
      </c>
    </row>
    <row r="198" spans="1:2" x14ac:dyDescent="0.3">
      <c r="A198" s="1" t="s">
        <v>90</v>
      </c>
      <c r="B198" s="1" t="s">
        <v>453</v>
      </c>
    </row>
    <row r="199" spans="1:2" x14ac:dyDescent="0.3">
      <c r="A199" s="1" t="s">
        <v>90</v>
      </c>
      <c r="B199" s="1" t="s">
        <v>454</v>
      </c>
    </row>
    <row r="200" spans="1:2" x14ac:dyDescent="0.3">
      <c r="A200" s="1" t="s">
        <v>90</v>
      </c>
      <c r="B200" s="1" t="s">
        <v>455</v>
      </c>
    </row>
    <row r="201" spans="1:2" x14ac:dyDescent="0.3">
      <c r="A201" s="1" t="s">
        <v>90</v>
      </c>
      <c r="B201" s="1" t="s">
        <v>456</v>
      </c>
    </row>
    <row r="202" spans="1:2" x14ac:dyDescent="0.3">
      <c r="A202" s="1" t="s">
        <v>90</v>
      </c>
      <c r="B202" s="1" t="s">
        <v>457</v>
      </c>
    </row>
    <row r="203" spans="1:2" x14ac:dyDescent="0.3">
      <c r="A203" s="1" t="s">
        <v>90</v>
      </c>
      <c r="B203" s="1" t="s">
        <v>458</v>
      </c>
    </row>
    <row r="204" spans="1:2" x14ac:dyDescent="0.3">
      <c r="A204" s="1" t="s">
        <v>90</v>
      </c>
      <c r="B204" s="1" t="s">
        <v>459</v>
      </c>
    </row>
    <row r="205" spans="1:2" x14ac:dyDescent="0.3">
      <c r="A205" s="1" t="s">
        <v>90</v>
      </c>
      <c r="B205" s="1" t="s">
        <v>460</v>
      </c>
    </row>
    <row r="206" spans="1:2" x14ac:dyDescent="0.3">
      <c r="A206" s="1" t="s">
        <v>90</v>
      </c>
      <c r="B206" s="1" t="s">
        <v>461</v>
      </c>
    </row>
    <row r="207" spans="1:2" x14ac:dyDescent="0.3">
      <c r="A207" s="1" t="s">
        <v>90</v>
      </c>
      <c r="B207" s="1" t="s">
        <v>462</v>
      </c>
    </row>
    <row r="208" spans="1:2" x14ac:dyDescent="0.3">
      <c r="A208" s="1" t="s">
        <v>90</v>
      </c>
      <c r="B208" s="1" t="s">
        <v>373</v>
      </c>
    </row>
    <row r="209" spans="1:2" x14ac:dyDescent="0.3">
      <c r="A209" s="1" t="s">
        <v>90</v>
      </c>
      <c r="B209" s="1" t="s">
        <v>463</v>
      </c>
    </row>
    <row r="210" spans="1:2" x14ac:dyDescent="0.3">
      <c r="A210" s="1" t="s">
        <v>90</v>
      </c>
      <c r="B210" s="1" t="s">
        <v>464</v>
      </c>
    </row>
    <row r="211" spans="1:2" x14ac:dyDescent="0.3">
      <c r="A211" s="1" t="s">
        <v>90</v>
      </c>
      <c r="B211" s="1" t="s">
        <v>465</v>
      </c>
    </row>
    <row r="212" spans="1:2" x14ac:dyDescent="0.3">
      <c r="A212" s="1" t="s">
        <v>90</v>
      </c>
      <c r="B212" s="1" t="s">
        <v>466</v>
      </c>
    </row>
    <row r="213" spans="1:2" x14ac:dyDescent="0.3">
      <c r="A213" s="1" t="s">
        <v>90</v>
      </c>
      <c r="B213" s="1" t="s">
        <v>467</v>
      </c>
    </row>
    <row r="214" spans="1:2" x14ac:dyDescent="0.3">
      <c r="A214" s="1" t="s">
        <v>90</v>
      </c>
      <c r="B214" s="1" t="s">
        <v>468</v>
      </c>
    </row>
    <row r="215" spans="1:2" x14ac:dyDescent="0.3">
      <c r="A215" s="1" t="s">
        <v>90</v>
      </c>
      <c r="B215" s="1" t="s">
        <v>469</v>
      </c>
    </row>
    <row r="216" spans="1:2" x14ac:dyDescent="0.3">
      <c r="A216" s="1" t="s">
        <v>90</v>
      </c>
      <c r="B216" s="1" t="s">
        <v>470</v>
      </c>
    </row>
    <row r="217" spans="1:2" x14ac:dyDescent="0.3">
      <c r="A217" s="1" t="s">
        <v>90</v>
      </c>
      <c r="B217" s="1" t="s">
        <v>471</v>
      </c>
    </row>
    <row r="218" spans="1:2" x14ac:dyDescent="0.3">
      <c r="A218" s="1" t="s">
        <v>90</v>
      </c>
      <c r="B218" s="1" t="s">
        <v>472</v>
      </c>
    </row>
    <row r="219" spans="1:2" x14ac:dyDescent="0.3">
      <c r="A219" s="1" t="s">
        <v>90</v>
      </c>
      <c r="B219" s="1" t="s">
        <v>473</v>
      </c>
    </row>
    <row r="220" spans="1:2" x14ac:dyDescent="0.3">
      <c r="A220" s="1" t="s">
        <v>90</v>
      </c>
      <c r="B220" s="1" t="s">
        <v>474</v>
      </c>
    </row>
    <row r="221" spans="1:2" x14ac:dyDescent="0.3">
      <c r="A221" s="1" t="s">
        <v>90</v>
      </c>
      <c r="B221" s="1" t="s">
        <v>475</v>
      </c>
    </row>
    <row r="222" spans="1:2" x14ac:dyDescent="0.3">
      <c r="A222" s="1" t="s">
        <v>90</v>
      </c>
      <c r="B222" s="1" t="s">
        <v>476</v>
      </c>
    </row>
    <row r="223" spans="1:2" x14ac:dyDescent="0.3">
      <c r="A223" s="1" t="s">
        <v>90</v>
      </c>
      <c r="B223" s="1" t="s">
        <v>477</v>
      </c>
    </row>
    <row r="224" spans="1:2" x14ac:dyDescent="0.3">
      <c r="A224" s="1" t="s">
        <v>90</v>
      </c>
      <c r="B224" s="1" t="s">
        <v>338</v>
      </c>
    </row>
    <row r="225" spans="1:2" x14ac:dyDescent="0.3">
      <c r="A225" s="1" t="s">
        <v>90</v>
      </c>
      <c r="B225" s="1" t="s">
        <v>478</v>
      </c>
    </row>
    <row r="226" spans="1:2" x14ac:dyDescent="0.3">
      <c r="A226" s="1" t="s">
        <v>259</v>
      </c>
      <c r="B226" s="1" t="s">
        <v>479</v>
      </c>
    </row>
    <row r="227" spans="1:2" x14ac:dyDescent="0.3">
      <c r="A227" s="1" t="s">
        <v>90</v>
      </c>
      <c r="B227" s="1" t="s">
        <v>480</v>
      </c>
    </row>
    <row r="228" spans="1:2" x14ac:dyDescent="0.3">
      <c r="A228" s="1" t="s">
        <v>259</v>
      </c>
      <c r="B228" s="1" t="s">
        <v>481</v>
      </c>
    </row>
    <row r="229" spans="1:2" x14ac:dyDescent="0.3">
      <c r="A229" s="1" t="s">
        <v>90</v>
      </c>
      <c r="B229" s="1" t="s">
        <v>482</v>
      </c>
    </row>
    <row r="230" spans="1:2" x14ac:dyDescent="0.3">
      <c r="A230" s="1" t="s">
        <v>90</v>
      </c>
      <c r="B230" s="1" t="s">
        <v>483</v>
      </c>
    </row>
    <row r="231" spans="1:2" x14ac:dyDescent="0.3">
      <c r="A231" s="1" t="s">
        <v>90</v>
      </c>
      <c r="B231" s="1" t="s">
        <v>484</v>
      </c>
    </row>
    <row r="232" spans="1:2" x14ac:dyDescent="0.3">
      <c r="A232" s="1" t="s">
        <v>90</v>
      </c>
      <c r="B232" s="1" t="s">
        <v>485</v>
      </c>
    </row>
    <row r="233" spans="1:2" x14ac:dyDescent="0.3">
      <c r="A233" s="1" t="s">
        <v>90</v>
      </c>
      <c r="B233" s="1" t="s">
        <v>486</v>
      </c>
    </row>
    <row r="234" spans="1:2" x14ac:dyDescent="0.3">
      <c r="A234" s="1" t="s">
        <v>90</v>
      </c>
      <c r="B234" s="1" t="s">
        <v>487</v>
      </c>
    </row>
    <row r="235" spans="1:2" x14ac:dyDescent="0.3">
      <c r="A235" s="1" t="s">
        <v>90</v>
      </c>
      <c r="B235" s="1" t="s">
        <v>488</v>
      </c>
    </row>
    <row r="236" spans="1:2" x14ac:dyDescent="0.3">
      <c r="A236" s="1" t="s">
        <v>259</v>
      </c>
      <c r="B236" s="1" t="s">
        <v>489</v>
      </c>
    </row>
    <row r="237" spans="1:2" x14ac:dyDescent="0.3">
      <c r="A237" s="1" t="s">
        <v>90</v>
      </c>
      <c r="B237" s="1" t="s">
        <v>490</v>
      </c>
    </row>
    <row r="238" spans="1:2" x14ac:dyDescent="0.3">
      <c r="A238" s="1" t="s">
        <v>90</v>
      </c>
      <c r="B238" s="1" t="s">
        <v>491</v>
      </c>
    </row>
    <row r="239" spans="1:2" x14ac:dyDescent="0.3">
      <c r="A239" s="1" t="s">
        <v>90</v>
      </c>
      <c r="B239" s="1" t="s">
        <v>492</v>
      </c>
    </row>
    <row r="240" spans="1:2" x14ac:dyDescent="0.3">
      <c r="A240" s="1" t="s">
        <v>90</v>
      </c>
      <c r="B240" s="1" t="s">
        <v>493</v>
      </c>
    </row>
    <row r="241" spans="1:2" x14ac:dyDescent="0.3">
      <c r="A241" s="1" t="s">
        <v>259</v>
      </c>
      <c r="B241" s="1" t="s">
        <v>494</v>
      </c>
    </row>
    <row r="242" spans="1:2" x14ac:dyDescent="0.3">
      <c r="A242" s="1" t="s">
        <v>90</v>
      </c>
      <c r="B242" s="1" t="s">
        <v>495</v>
      </c>
    </row>
    <row r="243" spans="1:2" x14ac:dyDescent="0.3">
      <c r="A243" s="1" t="s">
        <v>90</v>
      </c>
      <c r="B243" s="1" t="s">
        <v>496</v>
      </c>
    </row>
    <row r="244" spans="1:2" x14ac:dyDescent="0.3">
      <c r="A244" s="1" t="s">
        <v>90</v>
      </c>
      <c r="B244" s="1" t="s">
        <v>497</v>
      </c>
    </row>
    <row r="245" spans="1:2" x14ac:dyDescent="0.3">
      <c r="A245" s="1" t="s">
        <v>90</v>
      </c>
      <c r="B245" s="1" t="s">
        <v>498</v>
      </c>
    </row>
    <row r="246" spans="1:2" x14ac:dyDescent="0.3">
      <c r="A246" s="1" t="s">
        <v>90</v>
      </c>
      <c r="B246" s="1" t="s">
        <v>499</v>
      </c>
    </row>
    <row r="247" spans="1:2" x14ac:dyDescent="0.3">
      <c r="A247" s="1" t="s">
        <v>90</v>
      </c>
      <c r="B247" s="1" t="s">
        <v>500</v>
      </c>
    </row>
    <row r="248" spans="1:2" x14ac:dyDescent="0.3">
      <c r="A248" s="1" t="s">
        <v>90</v>
      </c>
      <c r="B248" s="1" t="s">
        <v>501</v>
      </c>
    </row>
    <row r="249" spans="1:2" x14ac:dyDescent="0.3">
      <c r="A249" s="1" t="s">
        <v>90</v>
      </c>
      <c r="B249" s="1" t="s">
        <v>502</v>
      </c>
    </row>
    <row r="250" spans="1:2" x14ac:dyDescent="0.3">
      <c r="A250" s="1" t="s">
        <v>90</v>
      </c>
      <c r="B250" s="1" t="s">
        <v>503</v>
      </c>
    </row>
    <row r="251" spans="1:2" x14ac:dyDescent="0.3">
      <c r="A251" s="1" t="s">
        <v>259</v>
      </c>
      <c r="B251" s="1" t="s">
        <v>504</v>
      </c>
    </row>
    <row r="252" spans="1:2" x14ac:dyDescent="0.3">
      <c r="A252" s="1" t="s">
        <v>90</v>
      </c>
      <c r="B252" s="1" t="s">
        <v>505</v>
      </c>
    </row>
    <row r="253" spans="1:2" x14ac:dyDescent="0.3">
      <c r="A253" s="1" t="s">
        <v>90</v>
      </c>
      <c r="B253" s="1" t="s">
        <v>506</v>
      </c>
    </row>
    <row r="254" spans="1:2" x14ac:dyDescent="0.3">
      <c r="A254" s="1" t="s">
        <v>90</v>
      </c>
      <c r="B254" s="1" t="s">
        <v>507</v>
      </c>
    </row>
    <row r="255" spans="1:2" x14ac:dyDescent="0.3">
      <c r="A255" s="1" t="s">
        <v>90</v>
      </c>
      <c r="B255" s="1" t="s">
        <v>508</v>
      </c>
    </row>
    <row r="256" spans="1:2" x14ac:dyDescent="0.3">
      <c r="A256" s="1" t="s">
        <v>90</v>
      </c>
      <c r="B256" s="1" t="s">
        <v>509</v>
      </c>
    </row>
    <row r="257" spans="1:2" x14ac:dyDescent="0.3">
      <c r="A257" s="1" t="s">
        <v>90</v>
      </c>
      <c r="B257" s="1" t="s">
        <v>510</v>
      </c>
    </row>
    <row r="258" spans="1:2" x14ac:dyDescent="0.3">
      <c r="A258" s="1" t="s">
        <v>90</v>
      </c>
      <c r="B258" s="1" t="s">
        <v>511</v>
      </c>
    </row>
    <row r="259" spans="1:2" x14ac:dyDescent="0.3">
      <c r="A259" s="1" t="s">
        <v>90</v>
      </c>
      <c r="B259" s="1" t="s">
        <v>512</v>
      </c>
    </row>
    <row r="260" spans="1:2" x14ac:dyDescent="0.3">
      <c r="A260" s="1" t="s">
        <v>259</v>
      </c>
      <c r="B260" s="1" t="s">
        <v>513</v>
      </c>
    </row>
    <row r="261" spans="1:2" x14ac:dyDescent="0.3">
      <c r="A261" s="1" t="s">
        <v>90</v>
      </c>
      <c r="B261" s="1" t="s">
        <v>514</v>
      </c>
    </row>
    <row r="262" spans="1:2" x14ac:dyDescent="0.3">
      <c r="A262" s="1" t="s">
        <v>90</v>
      </c>
      <c r="B262" s="1" t="s">
        <v>515</v>
      </c>
    </row>
    <row r="263" spans="1:2" x14ac:dyDescent="0.3">
      <c r="A263" s="1" t="s">
        <v>90</v>
      </c>
      <c r="B263" s="1" t="s">
        <v>516</v>
      </c>
    </row>
    <row r="264" spans="1:2" x14ac:dyDescent="0.3">
      <c r="A264" s="1" t="s">
        <v>90</v>
      </c>
      <c r="B264" s="1" t="s">
        <v>517</v>
      </c>
    </row>
    <row r="265" spans="1:2" x14ac:dyDescent="0.3">
      <c r="A265" s="1" t="s">
        <v>259</v>
      </c>
      <c r="B265" s="1" t="s">
        <v>518</v>
      </c>
    </row>
    <row r="266" spans="1:2" x14ac:dyDescent="0.3">
      <c r="A266" s="1" t="s">
        <v>90</v>
      </c>
      <c r="B266" s="1" t="s">
        <v>519</v>
      </c>
    </row>
    <row r="267" spans="1:2" x14ac:dyDescent="0.3">
      <c r="A267" s="1" t="s">
        <v>90</v>
      </c>
      <c r="B267" s="1" t="s">
        <v>520</v>
      </c>
    </row>
    <row r="268" spans="1:2" x14ac:dyDescent="0.3">
      <c r="A268" s="1" t="s">
        <v>90</v>
      </c>
      <c r="B268" s="1" t="s">
        <v>521</v>
      </c>
    </row>
    <row r="269" spans="1:2" x14ac:dyDescent="0.3">
      <c r="A269" s="1" t="s">
        <v>259</v>
      </c>
      <c r="B269" s="1" t="s">
        <v>522</v>
      </c>
    </row>
    <row r="270" spans="1:2" x14ac:dyDescent="0.3">
      <c r="A270" s="1" t="s">
        <v>90</v>
      </c>
      <c r="B270" s="1" t="s">
        <v>523</v>
      </c>
    </row>
    <row r="271" spans="1:2" x14ac:dyDescent="0.3">
      <c r="A271" s="1" t="s">
        <v>259</v>
      </c>
      <c r="B271" s="1" t="s">
        <v>524</v>
      </c>
    </row>
    <row r="272" spans="1:2" x14ac:dyDescent="0.3">
      <c r="A272" s="1" t="s">
        <v>90</v>
      </c>
      <c r="B272" s="1" t="s">
        <v>525</v>
      </c>
    </row>
    <row r="273" spans="1:2" x14ac:dyDescent="0.3">
      <c r="A273" s="1" t="s">
        <v>90</v>
      </c>
      <c r="B273" s="1" t="s">
        <v>526</v>
      </c>
    </row>
    <row r="274" spans="1:2" x14ac:dyDescent="0.3">
      <c r="A274" s="1" t="s">
        <v>259</v>
      </c>
      <c r="B274" s="1" t="s">
        <v>527</v>
      </c>
    </row>
    <row r="275" spans="1:2" x14ac:dyDescent="0.3">
      <c r="A275" s="1" t="s">
        <v>90</v>
      </c>
      <c r="B275" s="1" t="s">
        <v>528</v>
      </c>
    </row>
    <row r="276" spans="1:2" x14ac:dyDescent="0.3">
      <c r="A276" s="1" t="s">
        <v>90</v>
      </c>
      <c r="B276" s="1" t="s">
        <v>529</v>
      </c>
    </row>
    <row r="277" spans="1:2" x14ac:dyDescent="0.3">
      <c r="A277" s="1" t="s">
        <v>90</v>
      </c>
      <c r="B277" s="1" t="s">
        <v>530</v>
      </c>
    </row>
    <row r="278" spans="1:2" x14ac:dyDescent="0.3">
      <c r="A278" s="1" t="s">
        <v>90</v>
      </c>
      <c r="B278" s="1" t="s">
        <v>531</v>
      </c>
    </row>
    <row r="279" spans="1:2" x14ac:dyDescent="0.3">
      <c r="A279" s="1" t="s">
        <v>90</v>
      </c>
      <c r="B279" s="1" t="s">
        <v>532</v>
      </c>
    </row>
    <row r="280" spans="1:2" x14ac:dyDescent="0.3">
      <c r="A280" s="1" t="s">
        <v>90</v>
      </c>
      <c r="B280" s="1" t="s">
        <v>533</v>
      </c>
    </row>
    <row r="281" spans="1:2" x14ac:dyDescent="0.3">
      <c r="A281" s="1" t="s">
        <v>90</v>
      </c>
      <c r="B281" s="1" t="s">
        <v>534</v>
      </c>
    </row>
    <row r="282" spans="1:2" x14ac:dyDescent="0.3">
      <c r="A282" s="1" t="s">
        <v>90</v>
      </c>
      <c r="B282" s="1" t="s">
        <v>535</v>
      </c>
    </row>
    <row r="283" spans="1:2" x14ac:dyDescent="0.3">
      <c r="A283" s="1" t="s">
        <v>90</v>
      </c>
      <c r="B283" s="1" t="s">
        <v>536</v>
      </c>
    </row>
    <row r="284" spans="1:2" x14ac:dyDescent="0.3">
      <c r="A284" s="1" t="s">
        <v>90</v>
      </c>
      <c r="B284" s="1" t="s">
        <v>537</v>
      </c>
    </row>
    <row r="285" spans="1:2" x14ac:dyDescent="0.3">
      <c r="A285" s="1" t="s">
        <v>90</v>
      </c>
      <c r="B285" s="1" t="s">
        <v>538</v>
      </c>
    </row>
    <row r="286" spans="1:2" x14ac:dyDescent="0.3">
      <c r="A286" s="1" t="s">
        <v>90</v>
      </c>
      <c r="B286" s="1" t="s">
        <v>539</v>
      </c>
    </row>
    <row r="287" spans="1:2" x14ac:dyDescent="0.3">
      <c r="A287" s="1" t="s">
        <v>90</v>
      </c>
      <c r="B287" s="1" t="s">
        <v>540</v>
      </c>
    </row>
    <row r="288" spans="1:2" x14ac:dyDescent="0.3">
      <c r="A288" s="1" t="s">
        <v>90</v>
      </c>
      <c r="B288" s="1" t="s">
        <v>541</v>
      </c>
    </row>
    <row r="289" spans="1:2" x14ac:dyDescent="0.3">
      <c r="A289" s="1" t="s">
        <v>90</v>
      </c>
      <c r="B289" s="1" t="s">
        <v>542</v>
      </c>
    </row>
    <row r="290" spans="1:2" x14ac:dyDescent="0.3">
      <c r="A290" s="1" t="s">
        <v>90</v>
      </c>
      <c r="B290" s="1" t="s">
        <v>543</v>
      </c>
    </row>
    <row r="291" spans="1:2" x14ac:dyDescent="0.3">
      <c r="A291" s="1" t="s">
        <v>90</v>
      </c>
      <c r="B291" s="1" t="s">
        <v>544</v>
      </c>
    </row>
    <row r="292" spans="1:2" x14ac:dyDescent="0.3">
      <c r="A292" s="1" t="s">
        <v>90</v>
      </c>
      <c r="B292" s="1" t="s">
        <v>545</v>
      </c>
    </row>
    <row r="293" spans="1:2" x14ac:dyDescent="0.3">
      <c r="A293" s="1" t="s">
        <v>90</v>
      </c>
      <c r="B293" s="1" t="s">
        <v>546</v>
      </c>
    </row>
    <row r="294" spans="1:2" x14ac:dyDescent="0.3">
      <c r="A294" s="1" t="s">
        <v>90</v>
      </c>
      <c r="B294" s="1" t="s">
        <v>547</v>
      </c>
    </row>
    <row r="295" spans="1:2" x14ac:dyDescent="0.3">
      <c r="A295" s="1" t="s">
        <v>90</v>
      </c>
      <c r="B295" s="1" t="s">
        <v>548</v>
      </c>
    </row>
    <row r="296" spans="1:2" x14ac:dyDescent="0.3">
      <c r="A296" s="1" t="s">
        <v>90</v>
      </c>
      <c r="B296" s="1" t="s">
        <v>549</v>
      </c>
    </row>
    <row r="297" spans="1:2" x14ac:dyDescent="0.3">
      <c r="A297" s="1" t="s">
        <v>259</v>
      </c>
      <c r="B297" s="1" t="s">
        <v>550</v>
      </c>
    </row>
    <row r="298" spans="1:2" x14ac:dyDescent="0.3">
      <c r="A298" s="1" t="s">
        <v>90</v>
      </c>
      <c r="B298" s="1" t="s">
        <v>551</v>
      </c>
    </row>
    <row r="299" spans="1:2" x14ac:dyDescent="0.3">
      <c r="A299" s="1" t="s">
        <v>90</v>
      </c>
      <c r="B299" s="1" t="s">
        <v>552</v>
      </c>
    </row>
    <row r="300" spans="1:2" x14ac:dyDescent="0.3">
      <c r="A300" s="1" t="s">
        <v>90</v>
      </c>
      <c r="B300" s="1" t="s">
        <v>553</v>
      </c>
    </row>
    <row r="301" spans="1:2" x14ac:dyDescent="0.3">
      <c r="A301" s="1" t="s">
        <v>90</v>
      </c>
      <c r="B301" s="1" t="s">
        <v>554</v>
      </c>
    </row>
    <row r="302" spans="1:2" x14ac:dyDescent="0.3">
      <c r="A302" s="1" t="s">
        <v>90</v>
      </c>
      <c r="B302" s="1" t="s">
        <v>555</v>
      </c>
    </row>
    <row r="303" spans="1:2" x14ac:dyDescent="0.3">
      <c r="A303" s="1" t="s">
        <v>90</v>
      </c>
      <c r="B303" s="1" t="s">
        <v>556</v>
      </c>
    </row>
    <row r="304" spans="1:2" x14ac:dyDescent="0.3">
      <c r="A304" s="1" t="s">
        <v>90</v>
      </c>
      <c r="B304" s="1" t="s">
        <v>557</v>
      </c>
    </row>
    <row r="305" spans="1:2" x14ac:dyDescent="0.3">
      <c r="A305" s="1" t="s">
        <v>90</v>
      </c>
      <c r="B305" s="1" t="s">
        <v>558</v>
      </c>
    </row>
    <row r="306" spans="1:2" x14ac:dyDescent="0.3">
      <c r="A306" s="1" t="s">
        <v>259</v>
      </c>
      <c r="B306" s="1" t="s">
        <v>559</v>
      </c>
    </row>
    <row r="307" spans="1:2" x14ac:dyDescent="0.3">
      <c r="A307" s="1" t="s">
        <v>90</v>
      </c>
      <c r="B307" s="1" t="s">
        <v>560</v>
      </c>
    </row>
    <row r="308" spans="1:2" x14ac:dyDescent="0.3">
      <c r="A308" s="1" t="s">
        <v>90</v>
      </c>
      <c r="B308" s="1" t="s">
        <v>561</v>
      </c>
    </row>
    <row r="309" spans="1:2" x14ac:dyDescent="0.3">
      <c r="A309" s="1" t="s">
        <v>90</v>
      </c>
      <c r="B309" s="1" t="s">
        <v>562</v>
      </c>
    </row>
    <row r="310" spans="1:2" x14ac:dyDescent="0.3">
      <c r="A310" s="1" t="s">
        <v>259</v>
      </c>
      <c r="B310" s="1" t="s">
        <v>563</v>
      </c>
    </row>
    <row r="311" spans="1:2" x14ac:dyDescent="0.3">
      <c r="A311" s="1" t="s">
        <v>90</v>
      </c>
      <c r="B311" s="1" t="s">
        <v>564</v>
      </c>
    </row>
    <row r="312" spans="1:2" x14ac:dyDescent="0.3">
      <c r="A312" s="1" t="s">
        <v>90</v>
      </c>
      <c r="B312" s="1" t="s">
        <v>565</v>
      </c>
    </row>
    <row r="313" spans="1:2" x14ac:dyDescent="0.3">
      <c r="A313" s="1" t="s">
        <v>259</v>
      </c>
      <c r="B313" s="1" t="s">
        <v>566</v>
      </c>
    </row>
    <row r="314" spans="1:2" x14ac:dyDescent="0.3">
      <c r="A314" s="1" t="s">
        <v>90</v>
      </c>
      <c r="B314" s="1" t="s">
        <v>567</v>
      </c>
    </row>
    <row r="315" spans="1:2" x14ac:dyDescent="0.3">
      <c r="A315" s="1" t="s">
        <v>90</v>
      </c>
      <c r="B315" s="1" t="s">
        <v>568</v>
      </c>
    </row>
    <row r="316" spans="1:2" x14ac:dyDescent="0.3">
      <c r="A316" s="1" t="s">
        <v>90</v>
      </c>
      <c r="B316" s="1" t="s">
        <v>569</v>
      </c>
    </row>
    <row r="317" spans="1:2" x14ac:dyDescent="0.3">
      <c r="A317" s="1" t="s">
        <v>90</v>
      </c>
      <c r="B317" s="1" t="s">
        <v>570</v>
      </c>
    </row>
    <row r="318" spans="1:2" x14ac:dyDescent="0.3">
      <c r="A318" s="1" t="s">
        <v>90</v>
      </c>
      <c r="B318" s="1" t="s">
        <v>571</v>
      </c>
    </row>
    <row r="319" spans="1:2" x14ac:dyDescent="0.3">
      <c r="A319" s="1" t="s">
        <v>90</v>
      </c>
      <c r="B319" s="1" t="s">
        <v>572</v>
      </c>
    </row>
    <row r="320" spans="1:2" x14ac:dyDescent="0.3">
      <c r="A320" s="1" t="s">
        <v>259</v>
      </c>
      <c r="B320" s="1" t="s">
        <v>573</v>
      </c>
    </row>
    <row r="321" spans="1:2" x14ac:dyDescent="0.3">
      <c r="A321" s="1" t="s">
        <v>90</v>
      </c>
      <c r="B321" s="1" t="s">
        <v>574</v>
      </c>
    </row>
    <row r="322" spans="1:2" x14ac:dyDescent="0.3">
      <c r="A322" s="1" t="s">
        <v>90</v>
      </c>
      <c r="B322" s="1" t="s">
        <v>575</v>
      </c>
    </row>
    <row r="323" spans="1:2" x14ac:dyDescent="0.3">
      <c r="A323" s="1" t="s">
        <v>90</v>
      </c>
      <c r="B323" s="1" t="s">
        <v>576</v>
      </c>
    </row>
    <row r="324" spans="1:2" x14ac:dyDescent="0.3">
      <c r="A324" s="1" t="s">
        <v>90</v>
      </c>
      <c r="B324" s="1" t="s">
        <v>577</v>
      </c>
    </row>
    <row r="325" spans="1:2" x14ac:dyDescent="0.3">
      <c r="A325" s="1" t="s">
        <v>90</v>
      </c>
      <c r="B325" s="1" t="s">
        <v>578</v>
      </c>
    </row>
    <row r="326" spans="1:2" x14ac:dyDescent="0.3">
      <c r="A326" s="1" t="s">
        <v>90</v>
      </c>
      <c r="B326" s="1" t="s">
        <v>579</v>
      </c>
    </row>
    <row r="327" spans="1:2" x14ac:dyDescent="0.3">
      <c r="A327" s="1" t="s">
        <v>90</v>
      </c>
      <c r="B327" s="1" t="s">
        <v>303</v>
      </c>
    </row>
    <row r="328" spans="1:2" x14ac:dyDescent="0.3">
      <c r="A328" s="1" t="s">
        <v>90</v>
      </c>
      <c r="B328" s="1" t="s">
        <v>580</v>
      </c>
    </row>
    <row r="329" spans="1:2" x14ac:dyDescent="0.3">
      <c r="A329" s="1" t="s">
        <v>90</v>
      </c>
      <c r="B329" s="1" t="s">
        <v>581</v>
      </c>
    </row>
    <row r="330" spans="1:2" x14ac:dyDescent="0.3">
      <c r="A330" s="1" t="s">
        <v>90</v>
      </c>
      <c r="B330" s="1" t="s">
        <v>582</v>
      </c>
    </row>
    <row r="331" spans="1:2" x14ac:dyDescent="0.3">
      <c r="A331" s="1" t="s">
        <v>90</v>
      </c>
      <c r="B331" s="1" t="s">
        <v>583</v>
      </c>
    </row>
    <row r="332" spans="1:2" x14ac:dyDescent="0.3">
      <c r="A332" s="1" t="s">
        <v>90</v>
      </c>
      <c r="B332" s="1" t="s">
        <v>584</v>
      </c>
    </row>
    <row r="333" spans="1:2" x14ac:dyDescent="0.3">
      <c r="A333" s="1" t="s">
        <v>90</v>
      </c>
      <c r="B333" s="1" t="s">
        <v>585</v>
      </c>
    </row>
    <row r="334" spans="1:2" x14ac:dyDescent="0.3">
      <c r="A334" s="1" t="s">
        <v>259</v>
      </c>
      <c r="B334" s="1" t="s">
        <v>586</v>
      </c>
    </row>
    <row r="335" spans="1:2" x14ac:dyDescent="0.3">
      <c r="A335" s="1" t="s">
        <v>90</v>
      </c>
      <c r="B335" s="1" t="s">
        <v>587</v>
      </c>
    </row>
    <row r="336" spans="1:2" x14ac:dyDescent="0.3">
      <c r="A336" s="1" t="s">
        <v>259</v>
      </c>
      <c r="B336" s="1" t="s">
        <v>588</v>
      </c>
    </row>
    <row r="337" spans="1:2" x14ac:dyDescent="0.3">
      <c r="A337" s="1" t="s">
        <v>90</v>
      </c>
      <c r="B337" s="1" t="s">
        <v>589</v>
      </c>
    </row>
    <row r="338" spans="1:2" x14ac:dyDescent="0.3">
      <c r="A338" s="1" t="s">
        <v>90</v>
      </c>
      <c r="B338" s="1" t="s">
        <v>590</v>
      </c>
    </row>
    <row r="339" spans="1:2" x14ac:dyDescent="0.3">
      <c r="A339" s="1" t="s">
        <v>90</v>
      </c>
      <c r="B339" s="1" t="s">
        <v>591</v>
      </c>
    </row>
    <row r="340" spans="1:2" x14ac:dyDescent="0.3">
      <c r="A340" s="1" t="s">
        <v>90</v>
      </c>
      <c r="B340" s="1" t="s">
        <v>338</v>
      </c>
    </row>
    <row r="341" spans="1:2" x14ac:dyDescent="0.3">
      <c r="A341" s="1" t="s">
        <v>90</v>
      </c>
      <c r="B341" s="1" t="s">
        <v>592</v>
      </c>
    </row>
    <row r="342" spans="1:2" x14ac:dyDescent="0.3">
      <c r="A342" s="1" t="s">
        <v>90</v>
      </c>
      <c r="B342" s="1" t="s">
        <v>593</v>
      </c>
    </row>
    <row r="343" spans="1:2" x14ac:dyDescent="0.3">
      <c r="A343" s="1" t="s">
        <v>90</v>
      </c>
      <c r="B343" s="1" t="s">
        <v>594</v>
      </c>
    </row>
    <row r="344" spans="1:2" x14ac:dyDescent="0.3">
      <c r="A344" s="1" t="s">
        <v>90</v>
      </c>
      <c r="B344" s="1" t="s">
        <v>595</v>
      </c>
    </row>
    <row r="345" spans="1:2" x14ac:dyDescent="0.3">
      <c r="A345" s="1" t="s">
        <v>90</v>
      </c>
      <c r="B345" s="1" t="s">
        <v>596</v>
      </c>
    </row>
    <row r="346" spans="1:2" x14ac:dyDescent="0.3">
      <c r="A346" s="1" t="s">
        <v>90</v>
      </c>
      <c r="B346" s="1" t="s">
        <v>597</v>
      </c>
    </row>
    <row r="347" spans="1:2" x14ac:dyDescent="0.3">
      <c r="A347" s="1" t="s">
        <v>90</v>
      </c>
      <c r="B347" s="1" t="s">
        <v>598</v>
      </c>
    </row>
    <row r="348" spans="1:2" x14ac:dyDescent="0.3">
      <c r="A348" s="1" t="s">
        <v>90</v>
      </c>
      <c r="B348" s="1" t="s">
        <v>599</v>
      </c>
    </row>
    <row r="349" spans="1:2" x14ac:dyDescent="0.3">
      <c r="A349" s="1" t="s">
        <v>90</v>
      </c>
      <c r="B349" s="1" t="s">
        <v>600</v>
      </c>
    </row>
    <row r="350" spans="1:2" x14ac:dyDescent="0.3">
      <c r="A350" s="1" t="s">
        <v>259</v>
      </c>
      <c r="B350" s="1" t="s">
        <v>601</v>
      </c>
    </row>
    <row r="351" spans="1:2" x14ac:dyDescent="0.3">
      <c r="A351" s="1" t="s">
        <v>90</v>
      </c>
      <c r="B351" s="1" t="s">
        <v>602</v>
      </c>
    </row>
    <row r="352" spans="1:2" x14ac:dyDescent="0.3">
      <c r="A352" s="1" t="s">
        <v>90</v>
      </c>
      <c r="B352" s="1" t="s">
        <v>603</v>
      </c>
    </row>
    <row r="353" spans="1:2" x14ac:dyDescent="0.3">
      <c r="A353" s="1" t="s">
        <v>90</v>
      </c>
      <c r="B353" s="1" t="s">
        <v>604</v>
      </c>
    </row>
    <row r="354" spans="1:2" x14ac:dyDescent="0.3">
      <c r="A354" s="1" t="s">
        <v>90</v>
      </c>
      <c r="B354" s="1" t="s">
        <v>605</v>
      </c>
    </row>
    <row r="355" spans="1:2" x14ac:dyDescent="0.3">
      <c r="A355" s="1" t="s">
        <v>90</v>
      </c>
      <c r="B355" s="1" t="s">
        <v>606</v>
      </c>
    </row>
    <row r="356" spans="1:2" x14ac:dyDescent="0.3">
      <c r="A356" s="1" t="s">
        <v>90</v>
      </c>
      <c r="B356" s="1" t="s">
        <v>607</v>
      </c>
    </row>
    <row r="357" spans="1:2" x14ac:dyDescent="0.3">
      <c r="A357" s="1" t="s">
        <v>90</v>
      </c>
      <c r="B357" s="1" t="s">
        <v>608</v>
      </c>
    </row>
    <row r="358" spans="1:2" x14ac:dyDescent="0.3">
      <c r="A358" s="1" t="s">
        <v>259</v>
      </c>
      <c r="B358" s="1" t="s">
        <v>504</v>
      </c>
    </row>
    <row r="359" spans="1:2" x14ac:dyDescent="0.3">
      <c r="A359" s="1" t="s">
        <v>259</v>
      </c>
      <c r="B359" s="1" t="s">
        <v>609</v>
      </c>
    </row>
    <row r="360" spans="1:2" x14ac:dyDescent="0.3">
      <c r="A360" s="1" t="s">
        <v>90</v>
      </c>
      <c r="B360" s="1" t="s">
        <v>610</v>
      </c>
    </row>
    <row r="361" spans="1:2" x14ac:dyDescent="0.3">
      <c r="A361" s="1" t="s">
        <v>90</v>
      </c>
      <c r="B361" s="1" t="s">
        <v>611</v>
      </c>
    </row>
    <row r="362" spans="1:2" x14ac:dyDescent="0.3">
      <c r="A362" s="1" t="s">
        <v>90</v>
      </c>
      <c r="B362" s="1" t="s">
        <v>612</v>
      </c>
    </row>
    <row r="363" spans="1:2" x14ac:dyDescent="0.3">
      <c r="A363" s="1" t="s">
        <v>90</v>
      </c>
      <c r="B363" s="1" t="s">
        <v>613</v>
      </c>
    </row>
    <row r="364" spans="1:2" x14ac:dyDescent="0.3">
      <c r="A364" s="1" t="s">
        <v>90</v>
      </c>
      <c r="B364" s="1" t="s">
        <v>614</v>
      </c>
    </row>
    <row r="365" spans="1:2" x14ac:dyDescent="0.3">
      <c r="A365" s="1" t="s">
        <v>90</v>
      </c>
      <c r="B365" s="1" t="s">
        <v>615</v>
      </c>
    </row>
    <row r="366" spans="1:2" x14ac:dyDescent="0.3">
      <c r="A366" s="1" t="s">
        <v>90</v>
      </c>
      <c r="B366" s="1" t="s">
        <v>616</v>
      </c>
    </row>
    <row r="367" spans="1:2" x14ac:dyDescent="0.3">
      <c r="A367" s="1" t="s">
        <v>90</v>
      </c>
      <c r="B367" s="1" t="s">
        <v>617</v>
      </c>
    </row>
    <row r="368" spans="1:2" x14ac:dyDescent="0.3">
      <c r="A368" s="1" t="s">
        <v>259</v>
      </c>
      <c r="B368" s="1" t="s">
        <v>618</v>
      </c>
    </row>
    <row r="369" spans="1:2" x14ac:dyDescent="0.3">
      <c r="A369" s="1" t="s">
        <v>259</v>
      </c>
      <c r="B369" s="1" t="s">
        <v>619</v>
      </c>
    </row>
    <row r="370" spans="1:2" x14ac:dyDescent="0.3">
      <c r="A370" s="1" t="s">
        <v>90</v>
      </c>
      <c r="B370" s="1" t="s">
        <v>620</v>
      </c>
    </row>
    <row r="371" spans="1:2" x14ac:dyDescent="0.3">
      <c r="A371" s="1" t="s">
        <v>90</v>
      </c>
      <c r="B371" s="1" t="s">
        <v>621</v>
      </c>
    </row>
    <row r="372" spans="1:2" x14ac:dyDescent="0.3">
      <c r="A372" s="1" t="s">
        <v>90</v>
      </c>
      <c r="B372" s="1" t="s">
        <v>622</v>
      </c>
    </row>
    <row r="373" spans="1:2" x14ac:dyDescent="0.3">
      <c r="A373" s="1" t="s">
        <v>90</v>
      </c>
      <c r="B373" s="1" t="s">
        <v>623</v>
      </c>
    </row>
    <row r="374" spans="1:2" x14ac:dyDescent="0.3">
      <c r="A374" s="1" t="s">
        <v>90</v>
      </c>
      <c r="B374" s="1" t="s">
        <v>624</v>
      </c>
    </row>
    <row r="375" spans="1:2" x14ac:dyDescent="0.3">
      <c r="A375" s="1" t="s">
        <v>90</v>
      </c>
      <c r="B375" s="1" t="s">
        <v>625</v>
      </c>
    </row>
    <row r="376" spans="1:2" x14ac:dyDescent="0.3">
      <c r="A376" s="1" t="s">
        <v>259</v>
      </c>
      <c r="B376" s="1" t="s">
        <v>626</v>
      </c>
    </row>
    <row r="377" spans="1:2" x14ac:dyDescent="0.3">
      <c r="A377" s="1" t="s">
        <v>90</v>
      </c>
      <c r="B377" s="1" t="s">
        <v>627</v>
      </c>
    </row>
    <row r="378" spans="1:2" x14ac:dyDescent="0.3">
      <c r="A378" s="1" t="s">
        <v>90</v>
      </c>
      <c r="B378" s="1" t="s">
        <v>628</v>
      </c>
    </row>
    <row r="379" spans="1:2" x14ac:dyDescent="0.3">
      <c r="A379" s="1" t="s">
        <v>90</v>
      </c>
      <c r="B379" s="1" t="s">
        <v>629</v>
      </c>
    </row>
    <row r="380" spans="1:2" x14ac:dyDescent="0.3">
      <c r="A380" s="1" t="s">
        <v>90</v>
      </c>
      <c r="B380" s="1" t="s">
        <v>630</v>
      </c>
    </row>
    <row r="381" spans="1:2" x14ac:dyDescent="0.3">
      <c r="A381" s="1" t="s">
        <v>90</v>
      </c>
      <c r="B381" s="1" t="s">
        <v>631</v>
      </c>
    </row>
    <row r="382" spans="1:2" x14ac:dyDescent="0.3">
      <c r="A382" s="1" t="s">
        <v>90</v>
      </c>
      <c r="B382" s="1" t="s">
        <v>632</v>
      </c>
    </row>
    <row r="383" spans="1:2" x14ac:dyDescent="0.3">
      <c r="A383" s="1" t="s">
        <v>90</v>
      </c>
      <c r="B383" s="1" t="s">
        <v>633</v>
      </c>
    </row>
    <row r="384" spans="1:2" x14ac:dyDescent="0.3">
      <c r="A384" s="1" t="s">
        <v>90</v>
      </c>
      <c r="B384" s="1" t="s">
        <v>634</v>
      </c>
    </row>
    <row r="385" spans="1:2" x14ac:dyDescent="0.3">
      <c r="A385" s="1" t="s">
        <v>90</v>
      </c>
      <c r="B385" s="1" t="s">
        <v>635</v>
      </c>
    </row>
    <row r="386" spans="1:2" x14ac:dyDescent="0.3">
      <c r="A386" s="1" t="s">
        <v>259</v>
      </c>
      <c r="B386" s="1" t="s">
        <v>636</v>
      </c>
    </row>
    <row r="387" spans="1:2" x14ac:dyDescent="0.3">
      <c r="A387" s="1" t="s">
        <v>90</v>
      </c>
      <c r="B387" s="1" t="s">
        <v>637</v>
      </c>
    </row>
    <row r="388" spans="1:2" x14ac:dyDescent="0.3">
      <c r="A388" s="1" t="s">
        <v>90</v>
      </c>
      <c r="B388" s="1" t="s">
        <v>638</v>
      </c>
    </row>
    <row r="389" spans="1:2" x14ac:dyDescent="0.3">
      <c r="A389" s="1" t="s">
        <v>90</v>
      </c>
      <c r="B389" s="1" t="s">
        <v>639</v>
      </c>
    </row>
    <row r="390" spans="1:2" x14ac:dyDescent="0.3">
      <c r="A390" s="1" t="s">
        <v>259</v>
      </c>
      <c r="B390" s="1" t="s">
        <v>640</v>
      </c>
    </row>
    <row r="391" spans="1:2" x14ac:dyDescent="0.3">
      <c r="A391" s="1" t="s">
        <v>90</v>
      </c>
      <c r="B391" s="1" t="s">
        <v>641</v>
      </c>
    </row>
    <row r="392" spans="1:2" x14ac:dyDescent="0.3">
      <c r="A392" s="1" t="s">
        <v>90</v>
      </c>
      <c r="B392" s="1" t="s">
        <v>642</v>
      </c>
    </row>
    <row r="393" spans="1:2" x14ac:dyDescent="0.3">
      <c r="A393" s="1" t="s">
        <v>90</v>
      </c>
      <c r="B393" s="1" t="s">
        <v>643</v>
      </c>
    </row>
    <row r="394" spans="1:2" x14ac:dyDescent="0.3">
      <c r="A394" s="1" t="s">
        <v>90</v>
      </c>
      <c r="B394" s="1" t="s">
        <v>644</v>
      </c>
    </row>
    <row r="395" spans="1:2" x14ac:dyDescent="0.3">
      <c r="A395" s="1" t="s">
        <v>90</v>
      </c>
      <c r="B395" s="1" t="s">
        <v>645</v>
      </c>
    </row>
    <row r="396" spans="1:2" x14ac:dyDescent="0.3">
      <c r="A396" s="1" t="s">
        <v>90</v>
      </c>
      <c r="B396" s="1" t="s">
        <v>646</v>
      </c>
    </row>
    <row r="397" spans="1:2" x14ac:dyDescent="0.3">
      <c r="A397" s="1" t="s">
        <v>90</v>
      </c>
      <c r="B397" s="1" t="s">
        <v>647</v>
      </c>
    </row>
    <row r="398" spans="1:2" x14ac:dyDescent="0.3">
      <c r="A398" s="1" t="s">
        <v>90</v>
      </c>
      <c r="B398" s="1" t="s">
        <v>648</v>
      </c>
    </row>
    <row r="399" spans="1:2" x14ac:dyDescent="0.3">
      <c r="A399" s="1" t="s">
        <v>90</v>
      </c>
      <c r="B399" s="1" t="s">
        <v>649</v>
      </c>
    </row>
    <row r="400" spans="1:2" x14ac:dyDescent="0.3">
      <c r="A400" s="1" t="s">
        <v>90</v>
      </c>
      <c r="B400" s="1" t="s">
        <v>650</v>
      </c>
    </row>
    <row r="401" spans="1:2" x14ac:dyDescent="0.3">
      <c r="A401" s="1" t="s">
        <v>90</v>
      </c>
      <c r="B401" s="1" t="s">
        <v>651</v>
      </c>
    </row>
    <row r="402" spans="1:2" x14ac:dyDescent="0.3">
      <c r="A402" s="1" t="s">
        <v>259</v>
      </c>
      <c r="B402" s="1" t="s">
        <v>652</v>
      </c>
    </row>
    <row r="403" spans="1:2" x14ac:dyDescent="0.3">
      <c r="A403" s="1" t="s">
        <v>90</v>
      </c>
      <c r="B403" s="1" t="s">
        <v>653</v>
      </c>
    </row>
    <row r="404" spans="1:2" x14ac:dyDescent="0.3">
      <c r="A404" s="1" t="s">
        <v>90</v>
      </c>
      <c r="B404" s="1" t="s">
        <v>654</v>
      </c>
    </row>
    <row r="405" spans="1:2" x14ac:dyDescent="0.3">
      <c r="A405" s="1" t="s">
        <v>90</v>
      </c>
      <c r="B405" s="1" t="s">
        <v>655</v>
      </c>
    </row>
    <row r="406" spans="1:2" x14ac:dyDescent="0.3">
      <c r="A406" s="1" t="s">
        <v>90</v>
      </c>
      <c r="B406" s="1" t="s">
        <v>656</v>
      </c>
    </row>
    <row r="407" spans="1:2" x14ac:dyDescent="0.3">
      <c r="A407" s="1" t="s">
        <v>90</v>
      </c>
      <c r="B407" s="1" t="s">
        <v>657</v>
      </c>
    </row>
    <row r="408" spans="1:2" x14ac:dyDescent="0.3">
      <c r="A408" s="1" t="s">
        <v>90</v>
      </c>
      <c r="B408" s="1" t="s">
        <v>658</v>
      </c>
    </row>
    <row r="409" spans="1:2" x14ac:dyDescent="0.3">
      <c r="A409" s="1" t="s">
        <v>90</v>
      </c>
      <c r="B409" s="1" t="s">
        <v>659</v>
      </c>
    </row>
    <row r="410" spans="1:2" x14ac:dyDescent="0.3">
      <c r="A410" s="1" t="s">
        <v>90</v>
      </c>
      <c r="B410" s="1" t="s">
        <v>660</v>
      </c>
    </row>
    <row r="411" spans="1:2" x14ac:dyDescent="0.3">
      <c r="A411" s="1" t="s">
        <v>90</v>
      </c>
      <c r="B411" s="1" t="s">
        <v>661</v>
      </c>
    </row>
    <row r="412" spans="1:2" x14ac:dyDescent="0.3">
      <c r="A412" s="1" t="s">
        <v>90</v>
      </c>
      <c r="B412" s="1" t="s">
        <v>662</v>
      </c>
    </row>
    <row r="413" spans="1:2" x14ac:dyDescent="0.3">
      <c r="A413" s="1" t="s">
        <v>90</v>
      </c>
      <c r="B413" s="1" t="s">
        <v>663</v>
      </c>
    </row>
    <row r="414" spans="1:2" x14ac:dyDescent="0.3">
      <c r="A414" s="1" t="s">
        <v>90</v>
      </c>
      <c r="B414" s="1" t="s">
        <v>664</v>
      </c>
    </row>
    <row r="415" spans="1:2" x14ac:dyDescent="0.3">
      <c r="A415" s="1" t="s">
        <v>90</v>
      </c>
      <c r="B415" s="1" t="s">
        <v>665</v>
      </c>
    </row>
    <row r="416" spans="1:2" x14ac:dyDescent="0.3">
      <c r="A416" s="1" t="s">
        <v>259</v>
      </c>
      <c r="B416" s="1" t="s">
        <v>666</v>
      </c>
    </row>
    <row r="417" spans="1:2" x14ac:dyDescent="0.3">
      <c r="A417" s="1" t="s">
        <v>90</v>
      </c>
      <c r="B417" s="1" t="s">
        <v>667</v>
      </c>
    </row>
    <row r="418" spans="1:2" x14ac:dyDescent="0.3">
      <c r="A418" s="1" t="s">
        <v>90</v>
      </c>
      <c r="B418" s="1" t="s">
        <v>668</v>
      </c>
    </row>
    <row r="419" spans="1:2" x14ac:dyDescent="0.3">
      <c r="A419" s="1" t="s">
        <v>259</v>
      </c>
      <c r="B419" s="1" t="s">
        <v>669</v>
      </c>
    </row>
    <row r="420" spans="1:2" x14ac:dyDescent="0.3">
      <c r="A420" s="1" t="s">
        <v>90</v>
      </c>
      <c r="B420" s="1" t="s">
        <v>670</v>
      </c>
    </row>
    <row r="421" spans="1:2" x14ac:dyDescent="0.3">
      <c r="A421" s="1" t="s">
        <v>259</v>
      </c>
      <c r="B421" s="1" t="s">
        <v>671</v>
      </c>
    </row>
    <row r="422" spans="1:2" x14ac:dyDescent="0.3">
      <c r="A422" s="1" t="s">
        <v>90</v>
      </c>
      <c r="B422" s="1" t="s">
        <v>672</v>
      </c>
    </row>
    <row r="423" spans="1:2" x14ac:dyDescent="0.3">
      <c r="A423" s="1" t="s">
        <v>259</v>
      </c>
      <c r="B423" s="1" t="s">
        <v>673</v>
      </c>
    </row>
    <row r="424" spans="1:2" x14ac:dyDescent="0.3">
      <c r="A424" s="1" t="s">
        <v>90</v>
      </c>
      <c r="B424" s="1" t="s">
        <v>674</v>
      </c>
    </row>
    <row r="425" spans="1:2" x14ac:dyDescent="0.3">
      <c r="A425" s="1" t="s">
        <v>259</v>
      </c>
      <c r="B425" s="1" t="s">
        <v>675</v>
      </c>
    </row>
    <row r="426" spans="1:2" x14ac:dyDescent="0.3">
      <c r="A426" s="1" t="s">
        <v>90</v>
      </c>
      <c r="B426" s="1" t="s">
        <v>676</v>
      </c>
    </row>
    <row r="427" spans="1:2" x14ac:dyDescent="0.3">
      <c r="A427" s="1" t="s">
        <v>90</v>
      </c>
      <c r="B427" s="1" t="s">
        <v>677</v>
      </c>
    </row>
    <row r="428" spans="1:2" x14ac:dyDescent="0.3">
      <c r="A428" s="1" t="s">
        <v>90</v>
      </c>
      <c r="B428" s="1" t="s">
        <v>678</v>
      </c>
    </row>
    <row r="429" spans="1:2" x14ac:dyDescent="0.3">
      <c r="A429" s="1" t="s">
        <v>90</v>
      </c>
      <c r="B429" s="1" t="s">
        <v>679</v>
      </c>
    </row>
    <row r="430" spans="1:2" x14ac:dyDescent="0.3">
      <c r="A430" s="1" t="s">
        <v>90</v>
      </c>
      <c r="B430" s="1" t="s">
        <v>680</v>
      </c>
    </row>
    <row r="431" spans="1:2" x14ac:dyDescent="0.3">
      <c r="A431" s="1" t="s">
        <v>90</v>
      </c>
      <c r="B431" s="1" t="s">
        <v>681</v>
      </c>
    </row>
    <row r="432" spans="1:2" x14ac:dyDescent="0.3">
      <c r="A432" s="1" t="s">
        <v>90</v>
      </c>
      <c r="B432" s="1" t="s">
        <v>682</v>
      </c>
    </row>
    <row r="433" spans="1:2" x14ac:dyDescent="0.3">
      <c r="A433" s="1" t="s">
        <v>90</v>
      </c>
      <c r="B433" s="1" t="s">
        <v>683</v>
      </c>
    </row>
    <row r="434" spans="1:2" x14ac:dyDescent="0.3">
      <c r="A434" s="1" t="s">
        <v>259</v>
      </c>
      <c r="B434" s="1" t="s">
        <v>684</v>
      </c>
    </row>
    <row r="435" spans="1:2" x14ac:dyDescent="0.3">
      <c r="A435" s="1" t="s">
        <v>90</v>
      </c>
      <c r="B435" s="1" t="s">
        <v>685</v>
      </c>
    </row>
    <row r="436" spans="1:2" x14ac:dyDescent="0.3">
      <c r="A436" s="1" t="s">
        <v>90</v>
      </c>
      <c r="B436" s="1" t="s">
        <v>686</v>
      </c>
    </row>
    <row r="437" spans="1:2" x14ac:dyDescent="0.3">
      <c r="A437" s="1" t="s">
        <v>90</v>
      </c>
      <c r="B437" s="1" t="s">
        <v>687</v>
      </c>
    </row>
    <row r="438" spans="1:2" x14ac:dyDescent="0.3">
      <c r="A438" s="1" t="s">
        <v>90</v>
      </c>
      <c r="B438" s="1" t="s">
        <v>688</v>
      </c>
    </row>
    <row r="439" spans="1:2" x14ac:dyDescent="0.3">
      <c r="A439" s="1" t="s">
        <v>90</v>
      </c>
      <c r="B439" s="1" t="s">
        <v>689</v>
      </c>
    </row>
    <row r="440" spans="1:2" x14ac:dyDescent="0.3">
      <c r="A440" s="1" t="s">
        <v>90</v>
      </c>
      <c r="B440" s="1" t="s">
        <v>690</v>
      </c>
    </row>
    <row r="441" spans="1:2" x14ac:dyDescent="0.3">
      <c r="A441" s="1" t="s">
        <v>90</v>
      </c>
      <c r="B441" s="1" t="s">
        <v>691</v>
      </c>
    </row>
    <row r="442" spans="1:2" x14ac:dyDescent="0.3">
      <c r="A442" s="1" t="s">
        <v>90</v>
      </c>
      <c r="B442" s="1" t="s">
        <v>692</v>
      </c>
    </row>
    <row r="443" spans="1:2" x14ac:dyDescent="0.3">
      <c r="A443" s="1" t="s">
        <v>90</v>
      </c>
      <c r="B443" s="1" t="s">
        <v>693</v>
      </c>
    </row>
    <row r="444" spans="1:2" x14ac:dyDescent="0.3">
      <c r="A444" s="1" t="s">
        <v>90</v>
      </c>
      <c r="B444" s="1" t="s">
        <v>694</v>
      </c>
    </row>
    <row r="445" spans="1:2" x14ac:dyDescent="0.3">
      <c r="A445" s="1" t="s">
        <v>90</v>
      </c>
      <c r="B445" s="1" t="s">
        <v>338</v>
      </c>
    </row>
    <row r="446" spans="1:2" x14ac:dyDescent="0.3">
      <c r="A446" s="1" t="s">
        <v>90</v>
      </c>
      <c r="B446" s="1" t="s">
        <v>695</v>
      </c>
    </row>
    <row r="447" spans="1:2" x14ac:dyDescent="0.3">
      <c r="A447" s="1" t="s">
        <v>90</v>
      </c>
      <c r="B447" s="1" t="s">
        <v>696</v>
      </c>
    </row>
    <row r="448" spans="1:2" x14ac:dyDescent="0.3">
      <c r="A448" s="1" t="s">
        <v>90</v>
      </c>
      <c r="B448" s="1" t="s">
        <v>697</v>
      </c>
    </row>
    <row r="449" spans="1:2" x14ac:dyDescent="0.3">
      <c r="A449" s="1" t="s">
        <v>90</v>
      </c>
      <c r="B449" s="1" t="s">
        <v>698</v>
      </c>
    </row>
    <row r="450" spans="1:2" x14ac:dyDescent="0.3">
      <c r="A450" s="1" t="s">
        <v>90</v>
      </c>
      <c r="B450" s="1" t="s">
        <v>699</v>
      </c>
    </row>
    <row r="451" spans="1:2" x14ac:dyDescent="0.3">
      <c r="A451" s="1" t="s">
        <v>90</v>
      </c>
      <c r="B451" s="1" t="s">
        <v>700</v>
      </c>
    </row>
    <row r="452" spans="1:2" x14ac:dyDescent="0.3">
      <c r="A452" s="1" t="s">
        <v>90</v>
      </c>
      <c r="B452" s="1" t="s">
        <v>701</v>
      </c>
    </row>
    <row r="453" spans="1:2" x14ac:dyDescent="0.3">
      <c r="A453" s="1" t="s">
        <v>90</v>
      </c>
      <c r="B453" s="1" t="s">
        <v>702</v>
      </c>
    </row>
    <row r="454" spans="1:2" x14ac:dyDescent="0.3">
      <c r="A454" s="1" t="s">
        <v>90</v>
      </c>
      <c r="B454" s="1" t="s">
        <v>703</v>
      </c>
    </row>
    <row r="455" spans="1:2" x14ac:dyDescent="0.3">
      <c r="A455" s="1" t="s">
        <v>90</v>
      </c>
      <c r="B455" s="1" t="s">
        <v>704</v>
      </c>
    </row>
    <row r="456" spans="1:2" x14ac:dyDescent="0.3">
      <c r="A456" s="1" t="s">
        <v>259</v>
      </c>
      <c r="B456" s="1" t="s">
        <v>705</v>
      </c>
    </row>
    <row r="457" spans="1:2" x14ac:dyDescent="0.3">
      <c r="A457" s="1" t="s">
        <v>90</v>
      </c>
      <c r="B457" s="1" t="s">
        <v>706</v>
      </c>
    </row>
    <row r="458" spans="1:2" x14ac:dyDescent="0.3">
      <c r="A458" s="1" t="s">
        <v>90</v>
      </c>
      <c r="B458" s="1" t="s">
        <v>707</v>
      </c>
    </row>
    <row r="459" spans="1:2" x14ac:dyDescent="0.3">
      <c r="A459" s="1" t="s">
        <v>90</v>
      </c>
      <c r="B459" s="1" t="s">
        <v>708</v>
      </c>
    </row>
    <row r="460" spans="1:2" x14ac:dyDescent="0.3">
      <c r="A460" s="1" t="s">
        <v>90</v>
      </c>
      <c r="B460" s="1" t="s">
        <v>709</v>
      </c>
    </row>
    <row r="461" spans="1:2" x14ac:dyDescent="0.3">
      <c r="A461" s="1" t="s">
        <v>90</v>
      </c>
      <c r="B461" s="1" t="s">
        <v>710</v>
      </c>
    </row>
    <row r="462" spans="1:2" x14ac:dyDescent="0.3">
      <c r="A462" s="1" t="s">
        <v>90</v>
      </c>
      <c r="B462" s="1" t="s">
        <v>711</v>
      </c>
    </row>
    <row r="463" spans="1:2" x14ac:dyDescent="0.3">
      <c r="A463" s="1" t="s">
        <v>90</v>
      </c>
      <c r="B463" s="1" t="s">
        <v>712</v>
      </c>
    </row>
    <row r="464" spans="1:2" x14ac:dyDescent="0.3">
      <c r="A464" s="1" t="s">
        <v>259</v>
      </c>
      <c r="B464" s="1" t="s">
        <v>713</v>
      </c>
    </row>
    <row r="465" spans="1:2" x14ac:dyDescent="0.3">
      <c r="A465" s="1" t="s">
        <v>90</v>
      </c>
      <c r="B465" s="1" t="s">
        <v>714</v>
      </c>
    </row>
    <row r="466" spans="1:2" x14ac:dyDescent="0.3">
      <c r="A466" s="1" t="s">
        <v>90</v>
      </c>
      <c r="B466" s="1" t="s">
        <v>715</v>
      </c>
    </row>
    <row r="467" spans="1:2" x14ac:dyDescent="0.3">
      <c r="A467" s="1" t="s">
        <v>90</v>
      </c>
      <c r="B467" s="1" t="s">
        <v>716</v>
      </c>
    </row>
    <row r="468" spans="1:2" x14ac:dyDescent="0.3">
      <c r="A468" s="1" t="s">
        <v>90</v>
      </c>
      <c r="B468" s="1" t="s">
        <v>717</v>
      </c>
    </row>
    <row r="469" spans="1:2" x14ac:dyDescent="0.3">
      <c r="A469" s="1" t="s">
        <v>90</v>
      </c>
      <c r="B469" s="1" t="s">
        <v>718</v>
      </c>
    </row>
    <row r="470" spans="1:2" x14ac:dyDescent="0.3">
      <c r="A470" s="1" t="s">
        <v>90</v>
      </c>
      <c r="B470" s="1" t="s">
        <v>719</v>
      </c>
    </row>
    <row r="471" spans="1:2" x14ac:dyDescent="0.3">
      <c r="A471" s="1" t="s">
        <v>90</v>
      </c>
      <c r="B471" s="1" t="s">
        <v>720</v>
      </c>
    </row>
    <row r="472" spans="1:2" x14ac:dyDescent="0.3">
      <c r="A472" s="1" t="s">
        <v>259</v>
      </c>
      <c r="B472" s="1" t="s">
        <v>721</v>
      </c>
    </row>
    <row r="473" spans="1:2" x14ac:dyDescent="0.3">
      <c r="A473" s="1" t="s">
        <v>90</v>
      </c>
      <c r="B473" s="1" t="s">
        <v>722</v>
      </c>
    </row>
    <row r="474" spans="1:2" x14ac:dyDescent="0.3">
      <c r="A474" s="1" t="s">
        <v>90</v>
      </c>
      <c r="B474" s="1" t="s">
        <v>723</v>
      </c>
    </row>
    <row r="475" spans="1:2" x14ac:dyDescent="0.3">
      <c r="A475" s="1" t="s">
        <v>259</v>
      </c>
      <c r="B475" s="1" t="s">
        <v>724</v>
      </c>
    </row>
    <row r="476" spans="1:2" x14ac:dyDescent="0.3">
      <c r="A476" s="1" t="s">
        <v>90</v>
      </c>
      <c r="B476" s="1" t="s">
        <v>725</v>
      </c>
    </row>
    <row r="477" spans="1:2" x14ac:dyDescent="0.3">
      <c r="A477" s="1" t="s">
        <v>90</v>
      </c>
      <c r="B477" s="1" t="s">
        <v>726</v>
      </c>
    </row>
    <row r="478" spans="1:2" x14ac:dyDescent="0.3">
      <c r="A478" s="1" t="s">
        <v>90</v>
      </c>
      <c r="B478" s="1" t="s">
        <v>727</v>
      </c>
    </row>
    <row r="479" spans="1:2" x14ac:dyDescent="0.3">
      <c r="A479" s="1" t="s">
        <v>90</v>
      </c>
      <c r="B479" s="1" t="s">
        <v>728</v>
      </c>
    </row>
    <row r="480" spans="1:2" x14ac:dyDescent="0.3">
      <c r="A480" s="1" t="s">
        <v>90</v>
      </c>
      <c r="B480" s="1" t="s">
        <v>729</v>
      </c>
    </row>
    <row r="481" spans="1:2" x14ac:dyDescent="0.3">
      <c r="A481" s="1" t="s">
        <v>90</v>
      </c>
      <c r="B481" s="1" t="s">
        <v>730</v>
      </c>
    </row>
    <row r="482" spans="1:2" x14ac:dyDescent="0.3">
      <c r="A482" s="1" t="s">
        <v>90</v>
      </c>
      <c r="B482" s="1" t="s">
        <v>731</v>
      </c>
    </row>
    <row r="483" spans="1:2" x14ac:dyDescent="0.3">
      <c r="A483" s="1" t="s">
        <v>90</v>
      </c>
      <c r="B483" s="1" t="s">
        <v>732</v>
      </c>
    </row>
    <row r="484" spans="1:2" x14ac:dyDescent="0.3">
      <c r="A484" s="1" t="s">
        <v>90</v>
      </c>
      <c r="B484" s="1" t="s">
        <v>733</v>
      </c>
    </row>
    <row r="485" spans="1:2" x14ac:dyDescent="0.3">
      <c r="A485" s="1" t="s">
        <v>90</v>
      </c>
      <c r="B485" s="1" t="s">
        <v>734</v>
      </c>
    </row>
    <row r="486" spans="1:2" x14ac:dyDescent="0.3">
      <c r="A486" s="1" t="s">
        <v>90</v>
      </c>
      <c r="B486" s="1" t="s">
        <v>735</v>
      </c>
    </row>
    <row r="487" spans="1:2" x14ac:dyDescent="0.3">
      <c r="A487" s="1" t="s">
        <v>90</v>
      </c>
      <c r="B487" s="1" t="s">
        <v>736</v>
      </c>
    </row>
    <row r="488" spans="1:2" x14ac:dyDescent="0.3">
      <c r="A488" s="1" t="s">
        <v>259</v>
      </c>
      <c r="B488" s="1" t="s">
        <v>737</v>
      </c>
    </row>
    <row r="489" spans="1:2" x14ac:dyDescent="0.3">
      <c r="A489" s="1" t="s">
        <v>90</v>
      </c>
      <c r="B489" s="1" t="s">
        <v>738</v>
      </c>
    </row>
    <row r="490" spans="1:2" x14ac:dyDescent="0.3">
      <c r="A490" s="1" t="s">
        <v>90</v>
      </c>
      <c r="B490" s="1" t="s">
        <v>739</v>
      </c>
    </row>
    <row r="491" spans="1:2" x14ac:dyDescent="0.3">
      <c r="A491" s="1" t="s">
        <v>90</v>
      </c>
      <c r="B491" s="1" t="s">
        <v>740</v>
      </c>
    </row>
    <row r="492" spans="1:2" x14ac:dyDescent="0.3">
      <c r="A492" s="1" t="s">
        <v>90</v>
      </c>
      <c r="B492" s="1" t="s">
        <v>741</v>
      </c>
    </row>
    <row r="493" spans="1:2" x14ac:dyDescent="0.3">
      <c r="A493" s="1" t="s">
        <v>259</v>
      </c>
      <c r="B493" s="1" t="s">
        <v>742</v>
      </c>
    </row>
    <row r="494" spans="1:2" x14ac:dyDescent="0.3">
      <c r="A494" s="1" t="s">
        <v>90</v>
      </c>
      <c r="B494" s="1" t="s">
        <v>743</v>
      </c>
    </row>
    <row r="495" spans="1:2" x14ac:dyDescent="0.3">
      <c r="A495" s="1" t="s">
        <v>90</v>
      </c>
      <c r="B495" s="1" t="s">
        <v>744</v>
      </c>
    </row>
    <row r="496" spans="1:2" x14ac:dyDescent="0.3">
      <c r="A496" s="1" t="s">
        <v>90</v>
      </c>
      <c r="B496" s="1" t="s">
        <v>745</v>
      </c>
    </row>
    <row r="497" spans="1:2" x14ac:dyDescent="0.3">
      <c r="A497" s="1" t="s">
        <v>90</v>
      </c>
      <c r="B497" s="1" t="s">
        <v>746</v>
      </c>
    </row>
    <row r="498" spans="1:2" x14ac:dyDescent="0.3">
      <c r="A498" s="1" t="s">
        <v>90</v>
      </c>
      <c r="B498" s="1" t="s">
        <v>747</v>
      </c>
    </row>
    <row r="499" spans="1:2" x14ac:dyDescent="0.3">
      <c r="A499" s="1" t="s">
        <v>90</v>
      </c>
      <c r="B499" s="1" t="s">
        <v>748</v>
      </c>
    </row>
    <row r="500" spans="1:2" x14ac:dyDescent="0.3">
      <c r="A500" s="1" t="s">
        <v>90</v>
      </c>
      <c r="B500" s="1" t="s">
        <v>749</v>
      </c>
    </row>
    <row r="501" spans="1:2" x14ac:dyDescent="0.3">
      <c r="A501" s="1" t="s">
        <v>90</v>
      </c>
      <c r="B501" s="1" t="s">
        <v>750</v>
      </c>
    </row>
    <row r="502" spans="1:2" x14ac:dyDescent="0.3">
      <c r="A502" s="1" t="s">
        <v>90</v>
      </c>
      <c r="B502" s="1" t="s">
        <v>751</v>
      </c>
    </row>
    <row r="503" spans="1:2" x14ac:dyDescent="0.3">
      <c r="A503" s="1" t="s">
        <v>90</v>
      </c>
      <c r="B503" s="1" t="s">
        <v>752</v>
      </c>
    </row>
    <row r="504" spans="1:2" x14ac:dyDescent="0.3">
      <c r="A504" s="1" t="s">
        <v>90</v>
      </c>
      <c r="B504" s="1" t="s">
        <v>753</v>
      </c>
    </row>
    <row r="505" spans="1:2" x14ac:dyDescent="0.3">
      <c r="A505" s="1" t="s">
        <v>90</v>
      </c>
      <c r="B505" s="1" t="s">
        <v>754</v>
      </c>
    </row>
    <row r="506" spans="1:2" x14ac:dyDescent="0.3">
      <c r="A506" s="1" t="s">
        <v>259</v>
      </c>
      <c r="B506" s="1" t="s">
        <v>755</v>
      </c>
    </row>
    <row r="507" spans="1:2" x14ac:dyDescent="0.3">
      <c r="A507" s="1" t="s">
        <v>90</v>
      </c>
      <c r="B507" s="1" t="s">
        <v>756</v>
      </c>
    </row>
    <row r="508" spans="1:2" x14ac:dyDescent="0.3">
      <c r="A508" s="1" t="s">
        <v>90</v>
      </c>
      <c r="B508" s="1" t="s">
        <v>757</v>
      </c>
    </row>
    <row r="509" spans="1:2" x14ac:dyDescent="0.3">
      <c r="A509" s="1" t="s">
        <v>90</v>
      </c>
      <c r="B509" s="1" t="s">
        <v>758</v>
      </c>
    </row>
    <row r="510" spans="1:2" x14ac:dyDescent="0.3">
      <c r="A510" s="1" t="s">
        <v>90</v>
      </c>
      <c r="B510" s="1" t="s">
        <v>759</v>
      </c>
    </row>
    <row r="511" spans="1:2" x14ac:dyDescent="0.3">
      <c r="A511" s="1" t="s">
        <v>90</v>
      </c>
      <c r="B511" s="1" t="s">
        <v>760</v>
      </c>
    </row>
    <row r="512" spans="1:2" x14ac:dyDescent="0.3">
      <c r="A512" s="1" t="s">
        <v>90</v>
      </c>
      <c r="B512" s="1" t="s">
        <v>761</v>
      </c>
    </row>
    <row r="513" spans="1:2" x14ac:dyDescent="0.3">
      <c r="A513" s="1" t="s">
        <v>90</v>
      </c>
      <c r="B513" s="1" t="s">
        <v>762</v>
      </c>
    </row>
    <row r="514" spans="1:2" x14ac:dyDescent="0.3">
      <c r="A514" s="1" t="s">
        <v>90</v>
      </c>
      <c r="B514" s="1" t="s">
        <v>763</v>
      </c>
    </row>
    <row r="515" spans="1:2" x14ac:dyDescent="0.3">
      <c r="A515" s="1" t="s">
        <v>90</v>
      </c>
      <c r="B515" s="1" t="s">
        <v>764</v>
      </c>
    </row>
    <row r="516" spans="1:2" x14ac:dyDescent="0.3">
      <c r="A516" s="1" t="s">
        <v>259</v>
      </c>
      <c r="B516" s="1" t="s">
        <v>765</v>
      </c>
    </row>
    <row r="517" spans="1:2" x14ac:dyDescent="0.3">
      <c r="A517" s="1" t="s">
        <v>90</v>
      </c>
      <c r="B517" s="1" t="s">
        <v>766</v>
      </c>
    </row>
    <row r="518" spans="1:2" x14ac:dyDescent="0.3">
      <c r="A518" s="1" t="s">
        <v>259</v>
      </c>
      <c r="B518" s="1" t="s">
        <v>767</v>
      </c>
    </row>
    <row r="519" spans="1:2" x14ac:dyDescent="0.3">
      <c r="A519" s="1" t="s">
        <v>259</v>
      </c>
      <c r="B519" s="1" t="s">
        <v>768</v>
      </c>
    </row>
    <row r="520" spans="1:2" x14ac:dyDescent="0.3">
      <c r="A520" s="1" t="s">
        <v>90</v>
      </c>
      <c r="B520" s="1" t="s">
        <v>769</v>
      </c>
    </row>
    <row r="521" spans="1:2" x14ac:dyDescent="0.3">
      <c r="A521" s="1" t="s">
        <v>90</v>
      </c>
      <c r="B521" s="1" t="s">
        <v>770</v>
      </c>
    </row>
    <row r="522" spans="1:2" x14ac:dyDescent="0.3">
      <c r="A522" s="1" t="s">
        <v>90</v>
      </c>
      <c r="B522" s="1" t="s">
        <v>771</v>
      </c>
    </row>
    <row r="523" spans="1:2" x14ac:dyDescent="0.3">
      <c r="A523" s="1" t="s">
        <v>90</v>
      </c>
      <c r="B523" s="1" t="s">
        <v>772</v>
      </c>
    </row>
    <row r="524" spans="1:2" x14ac:dyDescent="0.3">
      <c r="A524" s="1" t="s">
        <v>90</v>
      </c>
      <c r="B524" s="1" t="s">
        <v>773</v>
      </c>
    </row>
    <row r="525" spans="1:2" x14ac:dyDescent="0.3">
      <c r="A525" s="1" t="s">
        <v>90</v>
      </c>
      <c r="B525" s="1" t="s">
        <v>774</v>
      </c>
    </row>
    <row r="526" spans="1:2" x14ac:dyDescent="0.3">
      <c r="A526" s="1" t="s">
        <v>259</v>
      </c>
      <c r="B526" s="1" t="s">
        <v>775</v>
      </c>
    </row>
    <row r="527" spans="1:2" x14ac:dyDescent="0.3">
      <c r="A527" s="1" t="s">
        <v>90</v>
      </c>
      <c r="B527" s="1" t="s">
        <v>776</v>
      </c>
    </row>
    <row r="528" spans="1:2" x14ac:dyDescent="0.3">
      <c r="A528" s="1" t="s">
        <v>259</v>
      </c>
      <c r="B528" s="1" t="s">
        <v>777</v>
      </c>
    </row>
    <row r="529" spans="1:2" x14ac:dyDescent="0.3">
      <c r="A529" s="1" t="s">
        <v>90</v>
      </c>
      <c r="B529" s="1" t="s">
        <v>778</v>
      </c>
    </row>
    <row r="530" spans="1:2" x14ac:dyDescent="0.3">
      <c r="A530" s="1" t="s">
        <v>259</v>
      </c>
      <c r="B530" s="1" t="s">
        <v>779</v>
      </c>
    </row>
    <row r="531" spans="1:2" x14ac:dyDescent="0.3">
      <c r="A531" s="1" t="s">
        <v>90</v>
      </c>
      <c r="B531" s="1" t="s">
        <v>780</v>
      </c>
    </row>
    <row r="532" spans="1:2" x14ac:dyDescent="0.3">
      <c r="A532" s="1" t="s">
        <v>259</v>
      </c>
      <c r="B532" s="1" t="s">
        <v>781</v>
      </c>
    </row>
    <row r="533" spans="1:2" x14ac:dyDescent="0.3">
      <c r="A533" s="1" t="s">
        <v>90</v>
      </c>
      <c r="B533" s="1" t="s">
        <v>782</v>
      </c>
    </row>
    <row r="534" spans="1:2" x14ac:dyDescent="0.3">
      <c r="A534" s="1" t="s">
        <v>90</v>
      </c>
      <c r="B534" s="1" t="s">
        <v>598</v>
      </c>
    </row>
    <row r="535" spans="1:2" x14ac:dyDescent="0.3">
      <c r="A535" s="1" t="s">
        <v>90</v>
      </c>
      <c r="B535" s="1" t="s">
        <v>783</v>
      </c>
    </row>
    <row r="536" spans="1:2" x14ac:dyDescent="0.3">
      <c r="A536" s="1" t="s">
        <v>90</v>
      </c>
      <c r="B536" s="1" t="s">
        <v>784</v>
      </c>
    </row>
    <row r="537" spans="1:2" x14ac:dyDescent="0.3">
      <c r="A537" s="1" t="s">
        <v>90</v>
      </c>
      <c r="B537" s="1" t="s">
        <v>785</v>
      </c>
    </row>
    <row r="538" spans="1:2" x14ac:dyDescent="0.3">
      <c r="A538" s="1" t="s">
        <v>90</v>
      </c>
      <c r="B538" s="1" t="s">
        <v>786</v>
      </c>
    </row>
    <row r="539" spans="1:2" x14ac:dyDescent="0.3">
      <c r="A539" s="1" t="s">
        <v>90</v>
      </c>
      <c r="B539" s="1" t="s">
        <v>787</v>
      </c>
    </row>
    <row r="540" spans="1:2" x14ac:dyDescent="0.3">
      <c r="A540" s="1" t="s">
        <v>90</v>
      </c>
      <c r="B540" s="1" t="s">
        <v>788</v>
      </c>
    </row>
    <row r="541" spans="1:2" x14ac:dyDescent="0.3">
      <c r="A541" s="1" t="s">
        <v>90</v>
      </c>
      <c r="B541" s="1" t="s">
        <v>789</v>
      </c>
    </row>
    <row r="542" spans="1:2" x14ac:dyDescent="0.3">
      <c r="A542" s="1" t="s">
        <v>259</v>
      </c>
      <c r="B542" s="1" t="s">
        <v>790</v>
      </c>
    </row>
    <row r="543" spans="1:2" x14ac:dyDescent="0.3">
      <c r="A543" s="1" t="s">
        <v>90</v>
      </c>
      <c r="B543" s="1" t="s">
        <v>791</v>
      </c>
    </row>
    <row r="544" spans="1:2" x14ac:dyDescent="0.3">
      <c r="A544" s="1" t="s">
        <v>90</v>
      </c>
      <c r="B544" s="1" t="s">
        <v>792</v>
      </c>
    </row>
    <row r="545" spans="1:2" x14ac:dyDescent="0.3">
      <c r="A545" s="1" t="s">
        <v>90</v>
      </c>
      <c r="B545" s="1" t="s">
        <v>793</v>
      </c>
    </row>
    <row r="546" spans="1:2" x14ac:dyDescent="0.3">
      <c r="A546" s="1" t="s">
        <v>90</v>
      </c>
      <c r="B546" s="1" t="s">
        <v>794</v>
      </c>
    </row>
    <row r="547" spans="1:2" x14ac:dyDescent="0.3">
      <c r="A547" s="1" t="s">
        <v>90</v>
      </c>
      <c r="B547" s="1" t="s">
        <v>795</v>
      </c>
    </row>
    <row r="548" spans="1:2" x14ac:dyDescent="0.3">
      <c r="A548" s="1" t="s">
        <v>90</v>
      </c>
      <c r="B548" s="1" t="s">
        <v>796</v>
      </c>
    </row>
    <row r="549" spans="1:2" x14ac:dyDescent="0.3">
      <c r="A549" s="1" t="s">
        <v>90</v>
      </c>
      <c r="B549" s="1" t="s">
        <v>797</v>
      </c>
    </row>
    <row r="550" spans="1:2" x14ac:dyDescent="0.3">
      <c r="A550" s="1" t="s">
        <v>90</v>
      </c>
      <c r="B550" s="1" t="s">
        <v>798</v>
      </c>
    </row>
    <row r="551" spans="1:2" x14ac:dyDescent="0.3">
      <c r="A551" s="1" t="s">
        <v>90</v>
      </c>
      <c r="B551" s="1" t="s">
        <v>799</v>
      </c>
    </row>
    <row r="552" spans="1:2" x14ac:dyDescent="0.3">
      <c r="A552" s="1" t="s">
        <v>90</v>
      </c>
      <c r="B552" s="1" t="s">
        <v>800</v>
      </c>
    </row>
    <row r="553" spans="1:2" x14ac:dyDescent="0.3">
      <c r="A553" s="1" t="s">
        <v>90</v>
      </c>
      <c r="B553" s="1" t="s">
        <v>801</v>
      </c>
    </row>
    <row r="554" spans="1:2" x14ac:dyDescent="0.3">
      <c r="A554" s="1" t="s">
        <v>90</v>
      </c>
      <c r="B554" s="1" t="s">
        <v>802</v>
      </c>
    </row>
    <row r="555" spans="1:2" x14ac:dyDescent="0.3">
      <c r="A555" s="1" t="s">
        <v>90</v>
      </c>
      <c r="B555" s="1" t="s">
        <v>803</v>
      </c>
    </row>
    <row r="556" spans="1:2" x14ac:dyDescent="0.3">
      <c r="A556" s="1" t="s">
        <v>90</v>
      </c>
      <c r="B556" s="1" t="s">
        <v>804</v>
      </c>
    </row>
    <row r="557" spans="1:2" x14ac:dyDescent="0.3">
      <c r="A557" s="1" t="s">
        <v>90</v>
      </c>
      <c r="B557" s="1" t="s">
        <v>805</v>
      </c>
    </row>
    <row r="558" spans="1:2" x14ac:dyDescent="0.3">
      <c r="A558" s="1" t="s">
        <v>90</v>
      </c>
      <c r="B558" s="1" t="s">
        <v>806</v>
      </c>
    </row>
    <row r="559" spans="1:2" x14ac:dyDescent="0.3">
      <c r="A559" s="1" t="s">
        <v>90</v>
      </c>
      <c r="B559" s="1" t="s">
        <v>807</v>
      </c>
    </row>
    <row r="560" spans="1:2" x14ac:dyDescent="0.3">
      <c r="A560" s="1" t="s">
        <v>90</v>
      </c>
      <c r="B560" s="1" t="s">
        <v>808</v>
      </c>
    </row>
    <row r="561" spans="1:2" x14ac:dyDescent="0.3">
      <c r="A561" s="1" t="s">
        <v>90</v>
      </c>
      <c r="B561" s="1" t="s">
        <v>809</v>
      </c>
    </row>
    <row r="562" spans="1:2" x14ac:dyDescent="0.3">
      <c r="A562" s="1" t="s">
        <v>90</v>
      </c>
      <c r="B562" s="1" t="s">
        <v>810</v>
      </c>
    </row>
    <row r="563" spans="1:2" x14ac:dyDescent="0.3">
      <c r="A563" s="1" t="s">
        <v>90</v>
      </c>
      <c r="B563" s="1" t="s">
        <v>811</v>
      </c>
    </row>
    <row r="564" spans="1:2" x14ac:dyDescent="0.3">
      <c r="A564" s="1" t="s">
        <v>90</v>
      </c>
      <c r="B564" s="1" t="s">
        <v>812</v>
      </c>
    </row>
    <row r="565" spans="1:2" x14ac:dyDescent="0.3">
      <c r="A565" s="1" t="s">
        <v>259</v>
      </c>
      <c r="B565" s="1" t="s">
        <v>813</v>
      </c>
    </row>
    <row r="566" spans="1:2" x14ac:dyDescent="0.3">
      <c r="A566" s="1" t="s">
        <v>90</v>
      </c>
      <c r="B566" s="1" t="s">
        <v>814</v>
      </c>
    </row>
    <row r="567" spans="1:2" x14ac:dyDescent="0.3">
      <c r="A567" s="1" t="s">
        <v>90</v>
      </c>
      <c r="B567" s="1" t="s">
        <v>815</v>
      </c>
    </row>
    <row r="568" spans="1:2" x14ac:dyDescent="0.3">
      <c r="A568" s="1" t="s">
        <v>90</v>
      </c>
      <c r="B568" s="1" t="s">
        <v>816</v>
      </c>
    </row>
    <row r="569" spans="1:2" x14ac:dyDescent="0.3">
      <c r="A569" s="1" t="s">
        <v>90</v>
      </c>
      <c r="B569" s="1" t="s">
        <v>817</v>
      </c>
    </row>
    <row r="570" spans="1:2" x14ac:dyDescent="0.3">
      <c r="A570" s="1" t="s">
        <v>90</v>
      </c>
      <c r="B570" s="1" t="s">
        <v>818</v>
      </c>
    </row>
    <row r="571" spans="1:2" x14ac:dyDescent="0.3">
      <c r="A571" s="1" t="s">
        <v>90</v>
      </c>
      <c r="B571" s="1" t="s">
        <v>819</v>
      </c>
    </row>
    <row r="572" spans="1:2" x14ac:dyDescent="0.3">
      <c r="A572" s="1" t="s">
        <v>90</v>
      </c>
      <c r="B572" s="1" t="s">
        <v>820</v>
      </c>
    </row>
    <row r="573" spans="1:2" x14ac:dyDescent="0.3">
      <c r="A573" s="1" t="s">
        <v>90</v>
      </c>
      <c r="B573" s="1" t="s">
        <v>821</v>
      </c>
    </row>
    <row r="574" spans="1:2" x14ac:dyDescent="0.3">
      <c r="A574" s="1" t="s">
        <v>90</v>
      </c>
      <c r="B574" s="1" t="s">
        <v>822</v>
      </c>
    </row>
    <row r="575" spans="1:2" x14ac:dyDescent="0.3">
      <c r="A575" s="1" t="s">
        <v>90</v>
      </c>
      <c r="B575" s="1" t="s">
        <v>823</v>
      </c>
    </row>
    <row r="576" spans="1:2" x14ac:dyDescent="0.3">
      <c r="A576" s="1" t="s">
        <v>90</v>
      </c>
      <c r="B576" s="1" t="s">
        <v>824</v>
      </c>
    </row>
    <row r="577" spans="1:2" x14ac:dyDescent="0.3">
      <c r="A577" s="1" t="s">
        <v>259</v>
      </c>
      <c r="B577" s="1" t="s">
        <v>825</v>
      </c>
    </row>
    <row r="578" spans="1:2" x14ac:dyDescent="0.3">
      <c r="A578" s="1" t="s">
        <v>90</v>
      </c>
      <c r="B578" s="1" t="s">
        <v>826</v>
      </c>
    </row>
    <row r="579" spans="1:2" x14ac:dyDescent="0.3">
      <c r="A579" s="1" t="s">
        <v>90</v>
      </c>
      <c r="B579" s="1" t="s">
        <v>827</v>
      </c>
    </row>
    <row r="580" spans="1:2" x14ac:dyDescent="0.3">
      <c r="A580" s="1" t="s">
        <v>259</v>
      </c>
      <c r="B580" s="1" t="s">
        <v>828</v>
      </c>
    </row>
    <row r="581" spans="1:2" x14ac:dyDescent="0.3">
      <c r="A581" s="1" t="s">
        <v>90</v>
      </c>
      <c r="B581" s="1" t="s">
        <v>829</v>
      </c>
    </row>
    <row r="582" spans="1:2" x14ac:dyDescent="0.3">
      <c r="A582" s="1" t="s">
        <v>90</v>
      </c>
      <c r="B582" s="1" t="s">
        <v>830</v>
      </c>
    </row>
    <row r="583" spans="1:2" x14ac:dyDescent="0.3">
      <c r="A583" s="1" t="s">
        <v>90</v>
      </c>
      <c r="B583" s="1" t="s">
        <v>831</v>
      </c>
    </row>
    <row r="584" spans="1:2" x14ac:dyDescent="0.3">
      <c r="A584" s="1" t="s">
        <v>259</v>
      </c>
      <c r="B584" s="1" t="s">
        <v>832</v>
      </c>
    </row>
    <row r="585" spans="1:2" x14ac:dyDescent="0.3">
      <c r="A585" s="1" t="s">
        <v>90</v>
      </c>
      <c r="B585" s="1" t="s">
        <v>833</v>
      </c>
    </row>
    <row r="586" spans="1:2" x14ac:dyDescent="0.3">
      <c r="A586" s="1" t="s">
        <v>90</v>
      </c>
      <c r="B586" s="1" t="s">
        <v>834</v>
      </c>
    </row>
    <row r="587" spans="1:2" x14ac:dyDescent="0.3">
      <c r="A587" s="1" t="s">
        <v>90</v>
      </c>
      <c r="B587" s="1" t="s">
        <v>835</v>
      </c>
    </row>
    <row r="588" spans="1:2" x14ac:dyDescent="0.3">
      <c r="A588" s="1" t="s">
        <v>90</v>
      </c>
      <c r="B588" s="1" t="s">
        <v>836</v>
      </c>
    </row>
    <row r="589" spans="1:2" x14ac:dyDescent="0.3">
      <c r="A589" s="1" t="s">
        <v>90</v>
      </c>
      <c r="B589" s="1" t="s">
        <v>837</v>
      </c>
    </row>
    <row r="590" spans="1:2" x14ac:dyDescent="0.3">
      <c r="A590" s="1" t="s">
        <v>90</v>
      </c>
      <c r="B590" s="1" t="s">
        <v>838</v>
      </c>
    </row>
    <row r="591" spans="1:2" x14ac:dyDescent="0.3">
      <c r="A591" s="1" t="s">
        <v>90</v>
      </c>
      <c r="B591" s="1" t="s">
        <v>839</v>
      </c>
    </row>
    <row r="592" spans="1:2" x14ac:dyDescent="0.3">
      <c r="A592" s="1" t="s">
        <v>259</v>
      </c>
      <c r="B592" s="1" t="s">
        <v>840</v>
      </c>
    </row>
    <row r="593" spans="1:2" x14ac:dyDescent="0.3">
      <c r="A593" s="1" t="s">
        <v>259</v>
      </c>
      <c r="B593" s="1" t="s">
        <v>841</v>
      </c>
    </row>
    <row r="594" spans="1:2" x14ac:dyDescent="0.3">
      <c r="A594" s="1" t="s">
        <v>259</v>
      </c>
      <c r="B594" s="1" t="s">
        <v>842</v>
      </c>
    </row>
    <row r="595" spans="1:2" x14ac:dyDescent="0.3">
      <c r="A595" s="1" t="s">
        <v>90</v>
      </c>
      <c r="B595" s="1" t="s">
        <v>843</v>
      </c>
    </row>
    <row r="596" spans="1:2" x14ac:dyDescent="0.3">
      <c r="A596" s="1" t="s">
        <v>90</v>
      </c>
      <c r="B596" s="1" t="s">
        <v>844</v>
      </c>
    </row>
    <row r="597" spans="1:2" x14ac:dyDescent="0.3">
      <c r="A597" s="1" t="s">
        <v>90</v>
      </c>
      <c r="B597" s="1" t="s">
        <v>845</v>
      </c>
    </row>
    <row r="598" spans="1:2" x14ac:dyDescent="0.3">
      <c r="A598" s="1" t="s">
        <v>90</v>
      </c>
      <c r="B598" s="1" t="s">
        <v>846</v>
      </c>
    </row>
    <row r="599" spans="1:2" x14ac:dyDescent="0.3">
      <c r="A599" s="1" t="s">
        <v>259</v>
      </c>
      <c r="B599" s="1" t="s">
        <v>847</v>
      </c>
    </row>
    <row r="600" spans="1:2" x14ac:dyDescent="0.3">
      <c r="A600" s="1" t="s">
        <v>90</v>
      </c>
      <c r="B600" s="1" t="s">
        <v>848</v>
      </c>
    </row>
    <row r="601" spans="1:2" x14ac:dyDescent="0.3">
      <c r="A601" s="1" t="s">
        <v>90</v>
      </c>
      <c r="B601" s="1" t="s">
        <v>849</v>
      </c>
    </row>
    <row r="602" spans="1:2" x14ac:dyDescent="0.3">
      <c r="A602" s="1" t="s">
        <v>90</v>
      </c>
      <c r="B602" s="1" t="s">
        <v>850</v>
      </c>
    </row>
    <row r="603" spans="1:2" x14ac:dyDescent="0.3">
      <c r="A603" s="1" t="s">
        <v>90</v>
      </c>
      <c r="B603" s="1" t="s">
        <v>851</v>
      </c>
    </row>
    <row r="604" spans="1:2" x14ac:dyDescent="0.3">
      <c r="A604" s="1" t="s">
        <v>90</v>
      </c>
      <c r="B604" s="1" t="s">
        <v>852</v>
      </c>
    </row>
    <row r="605" spans="1:2" x14ac:dyDescent="0.3">
      <c r="A605" s="1" t="s">
        <v>90</v>
      </c>
      <c r="B605" s="1" t="s">
        <v>853</v>
      </c>
    </row>
    <row r="606" spans="1:2" x14ac:dyDescent="0.3">
      <c r="A606" s="1" t="s">
        <v>90</v>
      </c>
      <c r="B606" s="1" t="s">
        <v>854</v>
      </c>
    </row>
    <row r="607" spans="1:2" x14ac:dyDescent="0.3">
      <c r="A607" s="1" t="s">
        <v>90</v>
      </c>
      <c r="B607" s="1" t="s">
        <v>855</v>
      </c>
    </row>
    <row r="608" spans="1:2" x14ac:dyDescent="0.3">
      <c r="A608" s="1" t="s">
        <v>259</v>
      </c>
      <c r="B608" s="1" t="s">
        <v>856</v>
      </c>
    </row>
    <row r="609" spans="1:2" x14ac:dyDescent="0.3">
      <c r="A609" s="1" t="s">
        <v>90</v>
      </c>
      <c r="B609" s="1" t="s">
        <v>857</v>
      </c>
    </row>
    <row r="610" spans="1:2" x14ac:dyDescent="0.3">
      <c r="A610" s="1" t="s">
        <v>90</v>
      </c>
      <c r="B610" s="1" t="s">
        <v>858</v>
      </c>
    </row>
    <row r="611" spans="1:2" x14ac:dyDescent="0.3">
      <c r="A611" s="1" t="s">
        <v>90</v>
      </c>
      <c r="B611" s="1" t="s">
        <v>859</v>
      </c>
    </row>
    <row r="612" spans="1:2" x14ac:dyDescent="0.3">
      <c r="A612" s="1" t="s">
        <v>259</v>
      </c>
      <c r="B612" s="1" t="s">
        <v>860</v>
      </c>
    </row>
    <row r="613" spans="1:2" x14ac:dyDescent="0.3">
      <c r="A613" s="1" t="s">
        <v>90</v>
      </c>
      <c r="B613" s="1" t="s">
        <v>861</v>
      </c>
    </row>
    <row r="614" spans="1:2" x14ac:dyDescent="0.3">
      <c r="A614" s="1" t="s">
        <v>90</v>
      </c>
      <c r="B614" s="1" t="s">
        <v>862</v>
      </c>
    </row>
    <row r="615" spans="1:2" x14ac:dyDescent="0.3">
      <c r="A615" s="1" t="s">
        <v>90</v>
      </c>
      <c r="B615" s="1" t="s">
        <v>863</v>
      </c>
    </row>
    <row r="616" spans="1:2" x14ac:dyDescent="0.3">
      <c r="A616" s="1" t="s">
        <v>90</v>
      </c>
      <c r="B616" s="1" t="s">
        <v>864</v>
      </c>
    </row>
    <row r="617" spans="1:2" x14ac:dyDescent="0.3">
      <c r="A617" s="1" t="s">
        <v>90</v>
      </c>
      <c r="B617" s="1" t="s">
        <v>865</v>
      </c>
    </row>
    <row r="618" spans="1:2" x14ac:dyDescent="0.3">
      <c r="A618" s="1" t="s">
        <v>90</v>
      </c>
      <c r="B618" s="1" t="s">
        <v>866</v>
      </c>
    </row>
    <row r="619" spans="1:2" x14ac:dyDescent="0.3">
      <c r="A619" s="1" t="s">
        <v>90</v>
      </c>
      <c r="B619" s="1" t="s">
        <v>867</v>
      </c>
    </row>
    <row r="620" spans="1:2" x14ac:dyDescent="0.3">
      <c r="A620" s="1" t="s">
        <v>90</v>
      </c>
      <c r="B620" s="1" t="s">
        <v>868</v>
      </c>
    </row>
    <row r="621" spans="1:2" x14ac:dyDescent="0.3">
      <c r="A621" s="1" t="s">
        <v>90</v>
      </c>
      <c r="B621" s="1" t="s">
        <v>869</v>
      </c>
    </row>
    <row r="622" spans="1:2" x14ac:dyDescent="0.3">
      <c r="A622" s="1" t="s">
        <v>90</v>
      </c>
      <c r="B622" s="1" t="s">
        <v>870</v>
      </c>
    </row>
    <row r="623" spans="1:2" x14ac:dyDescent="0.3">
      <c r="A623" s="1" t="s">
        <v>90</v>
      </c>
      <c r="B623" s="1" t="s">
        <v>871</v>
      </c>
    </row>
    <row r="624" spans="1:2" x14ac:dyDescent="0.3">
      <c r="A624" s="1" t="s">
        <v>90</v>
      </c>
      <c r="B624" s="1" t="s">
        <v>872</v>
      </c>
    </row>
    <row r="625" spans="1:2" x14ac:dyDescent="0.3">
      <c r="A625" s="1" t="s">
        <v>90</v>
      </c>
      <c r="B625" s="1" t="s">
        <v>873</v>
      </c>
    </row>
    <row r="626" spans="1:2" x14ac:dyDescent="0.3">
      <c r="A626" s="1" t="s">
        <v>90</v>
      </c>
      <c r="B626" s="1" t="s">
        <v>874</v>
      </c>
    </row>
    <row r="627" spans="1:2" x14ac:dyDescent="0.3">
      <c r="A627" s="1" t="s">
        <v>90</v>
      </c>
      <c r="B627" s="1" t="s">
        <v>875</v>
      </c>
    </row>
    <row r="628" spans="1:2" x14ac:dyDescent="0.3">
      <c r="A628" s="1" t="s">
        <v>90</v>
      </c>
      <c r="B628" s="1" t="s">
        <v>876</v>
      </c>
    </row>
    <row r="629" spans="1:2" x14ac:dyDescent="0.3">
      <c r="A629" s="1" t="s">
        <v>90</v>
      </c>
      <c r="B629" s="1" t="s">
        <v>877</v>
      </c>
    </row>
    <row r="630" spans="1:2" x14ac:dyDescent="0.3">
      <c r="A630" s="1" t="s">
        <v>259</v>
      </c>
      <c r="B630" s="1" t="s">
        <v>878</v>
      </c>
    </row>
    <row r="631" spans="1:2" x14ac:dyDescent="0.3">
      <c r="A631" s="1" t="s">
        <v>259</v>
      </c>
      <c r="B631" s="1" t="s">
        <v>879</v>
      </c>
    </row>
    <row r="632" spans="1:2" x14ac:dyDescent="0.3">
      <c r="A632" s="1" t="s">
        <v>90</v>
      </c>
      <c r="B632" s="1" t="s">
        <v>880</v>
      </c>
    </row>
    <row r="633" spans="1:2" x14ac:dyDescent="0.3">
      <c r="A633" s="1" t="s">
        <v>90</v>
      </c>
      <c r="B633" s="1" t="s">
        <v>881</v>
      </c>
    </row>
    <row r="634" spans="1:2" x14ac:dyDescent="0.3">
      <c r="A634" s="1" t="s">
        <v>90</v>
      </c>
      <c r="B634" s="1" t="s">
        <v>882</v>
      </c>
    </row>
    <row r="635" spans="1:2" x14ac:dyDescent="0.3">
      <c r="A635" s="1" t="s">
        <v>90</v>
      </c>
      <c r="B635" s="1" t="s">
        <v>883</v>
      </c>
    </row>
    <row r="636" spans="1:2" x14ac:dyDescent="0.3">
      <c r="A636" s="1" t="s">
        <v>259</v>
      </c>
      <c r="B636" s="1" t="s">
        <v>884</v>
      </c>
    </row>
    <row r="637" spans="1:2" x14ac:dyDescent="0.3">
      <c r="A637" s="1" t="s">
        <v>90</v>
      </c>
      <c r="B637" s="1" t="s">
        <v>885</v>
      </c>
    </row>
    <row r="638" spans="1:2" x14ac:dyDescent="0.3">
      <c r="A638" s="1" t="s">
        <v>90</v>
      </c>
      <c r="B638" s="1" t="s">
        <v>886</v>
      </c>
    </row>
    <row r="639" spans="1:2" x14ac:dyDescent="0.3">
      <c r="A639" s="1" t="s">
        <v>90</v>
      </c>
      <c r="B639" s="1" t="s">
        <v>887</v>
      </c>
    </row>
    <row r="640" spans="1:2" x14ac:dyDescent="0.3">
      <c r="A640" s="1" t="s">
        <v>90</v>
      </c>
      <c r="B640" s="1" t="s">
        <v>888</v>
      </c>
    </row>
    <row r="641" spans="1:2" x14ac:dyDescent="0.3">
      <c r="A641" s="1" t="s">
        <v>90</v>
      </c>
      <c r="B641" s="1" t="s">
        <v>889</v>
      </c>
    </row>
    <row r="642" spans="1:2" x14ac:dyDescent="0.3">
      <c r="A642" s="1" t="s">
        <v>90</v>
      </c>
      <c r="B642" s="1" t="s">
        <v>890</v>
      </c>
    </row>
    <row r="643" spans="1:2" x14ac:dyDescent="0.3">
      <c r="A643" s="1" t="s">
        <v>90</v>
      </c>
      <c r="B643" s="1" t="s">
        <v>891</v>
      </c>
    </row>
    <row r="644" spans="1:2" x14ac:dyDescent="0.3">
      <c r="A644" s="1" t="s">
        <v>90</v>
      </c>
      <c r="B644" s="1" t="s">
        <v>892</v>
      </c>
    </row>
    <row r="645" spans="1:2" x14ac:dyDescent="0.3">
      <c r="A645" s="1" t="s">
        <v>90</v>
      </c>
      <c r="B645" s="1" t="s">
        <v>893</v>
      </c>
    </row>
    <row r="646" spans="1:2" x14ac:dyDescent="0.3">
      <c r="A646" s="1" t="s">
        <v>90</v>
      </c>
      <c r="B646" s="1" t="s">
        <v>894</v>
      </c>
    </row>
    <row r="647" spans="1:2" x14ac:dyDescent="0.3">
      <c r="A647" s="1" t="s">
        <v>90</v>
      </c>
      <c r="B647" s="1" t="s">
        <v>895</v>
      </c>
    </row>
    <row r="648" spans="1:2" x14ac:dyDescent="0.3">
      <c r="A648" s="1" t="s">
        <v>90</v>
      </c>
      <c r="B648" s="1" t="s">
        <v>896</v>
      </c>
    </row>
    <row r="649" spans="1:2" x14ac:dyDescent="0.3">
      <c r="A649" s="1" t="s">
        <v>259</v>
      </c>
      <c r="B649" s="1" t="s">
        <v>897</v>
      </c>
    </row>
    <row r="650" spans="1:2" x14ac:dyDescent="0.3">
      <c r="A650" s="1" t="s">
        <v>90</v>
      </c>
      <c r="B650" s="1" t="s">
        <v>898</v>
      </c>
    </row>
    <row r="651" spans="1:2" x14ac:dyDescent="0.3">
      <c r="A651" s="1" t="s">
        <v>259</v>
      </c>
      <c r="B651" s="1" t="s">
        <v>899</v>
      </c>
    </row>
    <row r="652" spans="1:2" x14ac:dyDescent="0.3">
      <c r="A652" s="1" t="s">
        <v>90</v>
      </c>
      <c r="B652" s="1" t="s">
        <v>900</v>
      </c>
    </row>
    <row r="653" spans="1:2" x14ac:dyDescent="0.3">
      <c r="A653" s="1" t="s">
        <v>90</v>
      </c>
      <c r="B653" s="1" t="s">
        <v>901</v>
      </c>
    </row>
    <row r="654" spans="1:2" x14ac:dyDescent="0.3">
      <c r="A654" s="1" t="s">
        <v>90</v>
      </c>
      <c r="B654" s="1" t="s">
        <v>902</v>
      </c>
    </row>
    <row r="655" spans="1:2" x14ac:dyDescent="0.3">
      <c r="A655" s="1" t="s">
        <v>90</v>
      </c>
      <c r="B655" s="1" t="s">
        <v>903</v>
      </c>
    </row>
    <row r="656" spans="1:2" x14ac:dyDescent="0.3">
      <c r="A656" s="1" t="s">
        <v>90</v>
      </c>
      <c r="B656" s="1" t="s">
        <v>453</v>
      </c>
    </row>
    <row r="657" spans="1:2" x14ac:dyDescent="0.3">
      <c r="A657" s="1" t="s">
        <v>90</v>
      </c>
      <c r="B657" s="1" t="s">
        <v>904</v>
      </c>
    </row>
    <row r="658" spans="1:2" x14ac:dyDescent="0.3">
      <c r="A658" s="1" t="s">
        <v>90</v>
      </c>
      <c r="B658" s="1" t="s">
        <v>905</v>
      </c>
    </row>
    <row r="659" spans="1:2" x14ac:dyDescent="0.3">
      <c r="A659" s="1" t="s">
        <v>90</v>
      </c>
      <c r="B659" s="1" t="s">
        <v>341</v>
      </c>
    </row>
    <row r="660" spans="1:2" x14ac:dyDescent="0.3">
      <c r="A660" s="1" t="s">
        <v>90</v>
      </c>
      <c r="B660" s="1" t="s">
        <v>906</v>
      </c>
    </row>
    <row r="661" spans="1:2" x14ac:dyDescent="0.3">
      <c r="A661" s="1" t="s">
        <v>259</v>
      </c>
      <c r="B661" s="1" t="s">
        <v>907</v>
      </c>
    </row>
    <row r="662" spans="1:2" x14ac:dyDescent="0.3">
      <c r="A662" s="1" t="s">
        <v>90</v>
      </c>
      <c r="B662" s="1" t="s">
        <v>908</v>
      </c>
    </row>
    <row r="663" spans="1:2" x14ac:dyDescent="0.3">
      <c r="A663" s="1" t="s">
        <v>90</v>
      </c>
      <c r="B663" s="1" t="s">
        <v>909</v>
      </c>
    </row>
    <row r="664" spans="1:2" x14ac:dyDescent="0.3">
      <c r="A664" s="1" t="s">
        <v>90</v>
      </c>
      <c r="B664" s="1" t="s">
        <v>910</v>
      </c>
    </row>
    <row r="665" spans="1:2" x14ac:dyDescent="0.3">
      <c r="A665" s="1" t="s">
        <v>90</v>
      </c>
      <c r="B665" s="1" t="s">
        <v>911</v>
      </c>
    </row>
    <row r="666" spans="1:2" x14ac:dyDescent="0.3">
      <c r="A666" s="1" t="s">
        <v>90</v>
      </c>
      <c r="B666" s="1" t="s">
        <v>912</v>
      </c>
    </row>
    <row r="667" spans="1:2" x14ac:dyDescent="0.3">
      <c r="A667" s="1" t="s">
        <v>90</v>
      </c>
      <c r="B667" s="1" t="s">
        <v>913</v>
      </c>
    </row>
    <row r="668" spans="1:2" x14ac:dyDescent="0.3">
      <c r="A668" s="1" t="s">
        <v>90</v>
      </c>
      <c r="B668" s="1" t="s">
        <v>914</v>
      </c>
    </row>
    <row r="669" spans="1:2" x14ac:dyDescent="0.3">
      <c r="A669" s="1" t="s">
        <v>90</v>
      </c>
      <c r="B669" s="1" t="s">
        <v>915</v>
      </c>
    </row>
    <row r="670" spans="1:2" x14ac:dyDescent="0.3">
      <c r="A670" s="1" t="s">
        <v>90</v>
      </c>
      <c r="B670" s="1" t="s">
        <v>916</v>
      </c>
    </row>
    <row r="671" spans="1:2" x14ac:dyDescent="0.3">
      <c r="A671" s="1" t="s">
        <v>90</v>
      </c>
      <c r="B671" s="1" t="s">
        <v>917</v>
      </c>
    </row>
    <row r="672" spans="1:2" x14ac:dyDescent="0.3">
      <c r="A672" s="1" t="s">
        <v>90</v>
      </c>
      <c r="B672" s="1" t="s">
        <v>918</v>
      </c>
    </row>
    <row r="673" spans="1:2" x14ac:dyDescent="0.3">
      <c r="A673" s="1" t="s">
        <v>259</v>
      </c>
      <c r="B673" s="1" t="s">
        <v>919</v>
      </c>
    </row>
    <row r="674" spans="1:2" x14ac:dyDescent="0.3">
      <c r="A674" s="1" t="s">
        <v>259</v>
      </c>
      <c r="B674" s="1" t="s">
        <v>920</v>
      </c>
    </row>
    <row r="675" spans="1:2" x14ac:dyDescent="0.3">
      <c r="A675" s="1" t="s">
        <v>90</v>
      </c>
      <c r="B675" s="1" t="s">
        <v>921</v>
      </c>
    </row>
    <row r="676" spans="1:2" x14ac:dyDescent="0.3">
      <c r="A676" s="1" t="s">
        <v>90</v>
      </c>
      <c r="B676" s="1" t="s">
        <v>922</v>
      </c>
    </row>
    <row r="677" spans="1:2" x14ac:dyDescent="0.3">
      <c r="A677" s="1" t="s">
        <v>90</v>
      </c>
      <c r="B677" s="1" t="s">
        <v>923</v>
      </c>
    </row>
    <row r="678" spans="1:2" x14ac:dyDescent="0.3">
      <c r="A678" s="1" t="s">
        <v>90</v>
      </c>
      <c r="B678" s="1" t="s">
        <v>924</v>
      </c>
    </row>
    <row r="679" spans="1:2" x14ac:dyDescent="0.3">
      <c r="A679" s="1" t="s">
        <v>90</v>
      </c>
      <c r="B679" s="1" t="s">
        <v>925</v>
      </c>
    </row>
    <row r="680" spans="1:2" x14ac:dyDescent="0.3">
      <c r="A680" s="1" t="s">
        <v>90</v>
      </c>
      <c r="B680" s="1" t="s">
        <v>926</v>
      </c>
    </row>
    <row r="681" spans="1:2" x14ac:dyDescent="0.3">
      <c r="A681" s="1" t="s">
        <v>90</v>
      </c>
      <c r="B681" s="1" t="s">
        <v>927</v>
      </c>
    </row>
    <row r="682" spans="1:2" x14ac:dyDescent="0.3">
      <c r="A682" s="1" t="s">
        <v>90</v>
      </c>
      <c r="B682" s="1" t="s">
        <v>928</v>
      </c>
    </row>
    <row r="683" spans="1:2" x14ac:dyDescent="0.3">
      <c r="A683" s="1" t="s">
        <v>90</v>
      </c>
      <c r="B683" s="1" t="s">
        <v>929</v>
      </c>
    </row>
    <row r="684" spans="1:2" x14ac:dyDescent="0.3">
      <c r="A684" s="1" t="s">
        <v>90</v>
      </c>
      <c r="B684" s="1" t="s">
        <v>930</v>
      </c>
    </row>
    <row r="685" spans="1:2" x14ac:dyDescent="0.3">
      <c r="A685" s="1" t="s">
        <v>259</v>
      </c>
      <c r="B685" s="1" t="s">
        <v>931</v>
      </c>
    </row>
    <row r="686" spans="1:2" x14ac:dyDescent="0.3">
      <c r="A686" s="1" t="s">
        <v>90</v>
      </c>
      <c r="B686" s="1" t="s">
        <v>932</v>
      </c>
    </row>
    <row r="687" spans="1:2" x14ac:dyDescent="0.3">
      <c r="A687" s="1" t="s">
        <v>90</v>
      </c>
      <c r="B687" s="1" t="s">
        <v>933</v>
      </c>
    </row>
    <row r="688" spans="1:2" x14ac:dyDescent="0.3">
      <c r="A688" s="1" t="s">
        <v>90</v>
      </c>
      <c r="B688" s="1" t="s">
        <v>934</v>
      </c>
    </row>
    <row r="689" spans="1:2" x14ac:dyDescent="0.3">
      <c r="A689" s="1" t="s">
        <v>90</v>
      </c>
      <c r="B689" s="1" t="s">
        <v>935</v>
      </c>
    </row>
    <row r="690" spans="1:2" x14ac:dyDescent="0.3">
      <c r="A690" s="1" t="s">
        <v>90</v>
      </c>
      <c r="B690" s="1" t="s">
        <v>936</v>
      </c>
    </row>
    <row r="691" spans="1:2" x14ac:dyDescent="0.3">
      <c r="A691" s="1" t="s">
        <v>259</v>
      </c>
      <c r="B691" s="1" t="s">
        <v>937</v>
      </c>
    </row>
    <row r="692" spans="1:2" x14ac:dyDescent="0.3">
      <c r="A692" s="1" t="s">
        <v>90</v>
      </c>
      <c r="B692" s="1" t="s">
        <v>938</v>
      </c>
    </row>
    <row r="693" spans="1:2" x14ac:dyDescent="0.3">
      <c r="A693" s="1" t="s">
        <v>90</v>
      </c>
      <c r="B693" s="1" t="s">
        <v>939</v>
      </c>
    </row>
    <row r="694" spans="1:2" x14ac:dyDescent="0.3">
      <c r="A694" s="1" t="s">
        <v>90</v>
      </c>
      <c r="B694" s="1" t="s">
        <v>940</v>
      </c>
    </row>
    <row r="695" spans="1:2" x14ac:dyDescent="0.3">
      <c r="A695" s="1" t="s">
        <v>90</v>
      </c>
      <c r="B695" s="1" t="s">
        <v>941</v>
      </c>
    </row>
    <row r="696" spans="1:2" x14ac:dyDescent="0.3">
      <c r="A696" s="1" t="s">
        <v>90</v>
      </c>
      <c r="B696" s="1" t="s">
        <v>942</v>
      </c>
    </row>
    <row r="697" spans="1:2" x14ac:dyDescent="0.3">
      <c r="A697" s="1" t="s">
        <v>90</v>
      </c>
      <c r="B697" s="1" t="s">
        <v>943</v>
      </c>
    </row>
    <row r="698" spans="1:2" x14ac:dyDescent="0.3">
      <c r="A698" s="1" t="s">
        <v>90</v>
      </c>
      <c r="B698" s="1" t="s">
        <v>944</v>
      </c>
    </row>
    <row r="699" spans="1:2" x14ac:dyDescent="0.3">
      <c r="A699" s="1" t="s">
        <v>90</v>
      </c>
      <c r="B699" s="1" t="s">
        <v>945</v>
      </c>
    </row>
    <row r="700" spans="1:2" x14ac:dyDescent="0.3">
      <c r="A700" s="1" t="s">
        <v>90</v>
      </c>
      <c r="B700" s="1" t="s">
        <v>946</v>
      </c>
    </row>
    <row r="701" spans="1:2" x14ac:dyDescent="0.3">
      <c r="A701" s="1" t="s">
        <v>90</v>
      </c>
      <c r="B701" s="1" t="s">
        <v>947</v>
      </c>
    </row>
    <row r="702" spans="1:2" x14ac:dyDescent="0.3">
      <c r="A702" s="1" t="s">
        <v>90</v>
      </c>
      <c r="B702" s="1" t="s">
        <v>948</v>
      </c>
    </row>
    <row r="703" spans="1:2" x14ac:dyDescent="0.3">
      <c r="A703" s="1" t="s">
        <v>90</v>
      </c>
      <c r="B703" s="1" t="s">
        <v>338</v>
      </c>
    </row>
    <row r="704" spans="1:2" x14ac:dyDescent="0.3">
      <c r="A704" s="1" t="s">
        <v>90</v>
      </c>
      <c r="B704" s="1" t="s">
        <v>949</v>
      </c>
    </row>
    <row r="705" spans="1:2" x14ac:dyDescent="0.3">
      <c r="A705" s="1" t="s">
        <v>90</v>
      </c>
      <c r="B705" s="1" t="s">
        <v>950</v>
      </c>
    </row>
    <row r="706" spans="1:2" x14ac:dyDescent="0.3">
      <c r="A706" s="1" t="s">
        <v>90</v>
      </c>
      <c r="B706" s="1" t="s">
        <v>951</v>
      </c>
    </row>
    <row r="707" spans="1:2" x14ac:dyDescent="0.3">
      <c r="A707" s="1" t="s">
        <v>90</v>
      </c>
      <c r="B707" s="1" t="s">
        <v>952</v>
      </c>
    </row>
    <row r="708" spans="1:2" x14ac:dyDescent="0.3">
      <c r="A708" s="1" t="s">
        <v>90</v>
      </c>
      <c r="B708" s="1" t="s">
        <v>953</v>
      </c>
    </row>
    <row r="709" spans="1:2" x14ac:dyDescent="0.3">
      <c r="A709" s="1" t="s">
        <v>90</v>
      </c>
      <c r="B709" s="1" t="s">
        <v>954</v>
      </c>
    </row>
    <row r="710" spans="1:2" x14ac:dyDescent="0.3">
      <c r="A710" s="1" t="s">
        <v>259</v>
      </c>
      <c r="B710" s="1" t="s">
        <v>955</v>
      </c>
    </row>
    <row r="711" spans="1:2" x14ac:dyDescent="0.3">
      <c r="A711" s="1" t="s">
        <v>259</v>
      </c>
      <c r="B711" s="1" t="s">
        <v>956</v>
      </c>
    </row>
    <row r="712" spans="1:2" x14ac:dyDescent="0.3">
      <c r="A712" s="1" t="s">
        <v>90</v>
      </c>
      <c r="B712" s="1" t="s">
        <v>957</v>
      </c>
    </row>
    <row r="713" spans="1:2" x14ac:dyDescent="0.3">
      <c r="A713" s="1" t="s">
        <v>90</v>
      </c>
      <c r="B713" s="1" t="s">
        <v>958</v>
      </c>
    </row>
    <row r="714" spans="1:2" x14ac:dyDescent="0.3">
      <c r="A714" s="1" t="s">
        <v>259</v>
      </c>
      <c r="B714" s="1" t="s">
        <v>959</v>
      </c>
    </row>
    <row r="715" spans="1:2" x14ac:dyDescent="0.3">
      <c r="A715" s="1" t="s">
        <v>90</v>
      </c>
      <c r="B715" s="1" t="s">
        <v>960</v>
      </c>
    </row>
    <row r="716" spans="1:2" x14ac:dyDescent="0.3">
      <c r="A716" s="1" t="s">
        <v>90</v>
      </c>
      <c r="B716" s="1" t="s">
        <v>961</v>
      </c>
    </row>
    <row r="717" spans="1:2" x14ac:dyDescent="0.3">
      <c r="A717" s="1" t="s">
        <v>90</v>
      </c>
      <c r="B717" s="1" t="s">
        <v>962</v>
      </c>
    </row>
    <row r="718" spans="1:2" x14ac:dyDescent="0.3">
      <c r="A718" s="1" t="s">
        <v>259</v>
      </c>
      <c r="B718" s="1" t="s">
        <v>963</v>
      </c>
    </row>
    <row r="719" spans="1:2" x14ac:dyDescent="0.3">
      <c r="A719" s="1" t="s">
        <v>90</v>
      </c>
      <c r="B719" s="1" t="s">
        <v>964</v>
      </c>
    </row>
    <row r="720" spans="1:2" x14ac:dyDescent="0.3">
      <c r="A720" s="1" t="s">
        <v>259</v>
      </c>
      <c r="B720" s="1" t="s">
        <v>965</v>
      </c>
    </row>
    <row r="721" spans="1:2" x14ac:dyDescent="0.3">
      <c r="A721" s="1" t="s">
        <v>90</v>
      </c>
      <c r="B721" s="1" t="s">
        <v>966</v>
      </c>
    </row>
    <row r="722" spans="1:2" x14ac:dyDescent="0.3">
      <c r="A722" s="1" t="s">
        <v>90</v>
      </c>
      <c r="B722" s="1" t="s">
        <v>967</v>
      </c>
    </row>
    <row r="723" spans="1:2" x14ac:dyDescent="0.3">
      <c r="A723" s="1" t="s">
        <v>90</v>
      </c>
      <c r="B723" s="1" t="s">
        <v>968</v>
      </c>
    </row>
    <row r="724" spans="1:2" x14ac:dyDescent="0.3">
      <c r="A724" s="1" t="s">
        <v>90</v>
      </c>
      <c r="B724" s="1" t="s">
        <v>969</v>
      </c>
    </row>
    <row r="725" spans="1:2" x14ac:dyDescent="0.3">
      <c r="A725" s="1" t="s">
        <v>90</v>
      </c>
      <c r="B725" s="1" t="s">
        <v>970</v>
      </c>
    </row>
    <row r="726" spans="1:2" x14ac:dyDescent="0.3">
      <c r="A726" s="1" t="s">
        <v>90</v>
      </c>
      <c r="B726" s="1" t="s">
        <v>971</v>
      </c>
    </row>
    <row r="727" spans="1:2" x14ac:dyDescent="0.3">
      <c r="A727" s="1" t="s">
        <v>90</v>
      </c>
      <c r="B727" s="1" t="s">
        <v>972</v>
      </c>
    </row>
    <row r="728" spans="1:2" x14ac:dyDescent="0.3">
      <c r="A728" s="1" t="s">
        <v>90</v>
      </c>
      <c r="B728" s="1" t="s">
        <v>973</v>
      </c>
    </row>
    <row r="729" spans="1:2" x14ac:dyDescent="0.3">
      <c r="A729" s="1" t="s">
        <v>90</v>
      </c>
      <c r="B729" s="1" t="s">
        <v>974</v>
      </c>
    </row>
    <row r="730" spans="1:2" x14ac:dyDescent="0.3">
      <c r="A730" s="1" t="s">
        <v>90</v>
      </c>
      <c r="B730" s="1" t="s">
        <v>975</v>
      </c>
    </row>
    <row r="731" spans="1:2" x14ac:dyDescent="0.3">
      <c r="A731" s="1" t="s">
        <v>90</v>
      </c>
      <c r="B731" s="1" t="s">
        <v>976</v>
      </c>
    </row>
    <row r="732" spans="1:2" x14ac:dyDescent="0.3">
      <c r="A732" s="1" t="s">
        <v>259</v>
      </c>
      <c r="B732" s="1" t="s">
        <v>977</v>
      </c>
    </row>
    <row r="733" spans="1:2" x14ac:dyDescent="0.3">
      <c r="A733" s="1" t="s">
        <v>90</v>
      </c>
      <c r="B733" s="1" t="s">
        <v>978</v>
      </c>
    </row>
    <row r="734" spans="1:2" x14ac:dyDescent="0.3">
      <c r="A734" s="1" t="s">
        <v>90</v>
      </c>
      <c r="B734" s="1" t="s">
        <v>979</v>
      </c>
    </row>
    <row r="735" spans="1:2" x14ac:dyDescent="0.3">
      <c r="A735" s="1" t="s">
        <v>90</v>
      </c>
      <c r="B735" s="1" t="s">
        <v>980</v>
      </c>
    </row>
    <row r="736" spans="1:2" x14ac:dyDescent="0.3">
      <c r="A736" s="1" t="s">
        <v>90</v>
      </c>
      <c r="B736" s="1" t="s">
        <v>981</v>
      </c>
    </row>
    <row r="737" spans="1:2" x14ac:dyDescent="0.3">
      <c r="A737" s="1" t="s">
        <v>90</v>
      </c>
      <c r="B737" s="1" t="s">
        <v>982</v>
      </c>
    </row>
    <row r="738" spans="1:2" x14ac:dyDescent="0.3">
      <c r="A738" s="1" t="s">
        <v>90</v>
      </c>
      <c r="B738" s="1" t="s">
        <v>983</v>
      </c>
    </row>
    <row r="739" spans="1:2" x14ac:dyDescent="0.3">
      <c r="A739" s="1" t="s">
        <v>259</v>
      </c>
      <c r="B739" s="1" t="s">
        <v>984</v>
      </c>
    </row>
    <row r="740" spans="1:2" x14ac:dyDescent="0.3">
      <c r="A740" s="1" t="s">
        <v>90</v>
      </c>
      <c r="B740" s="1" t="s">
        <v>985</v>
      </c>
    </row>
    <row r="741" spans="1:2" x14ac:dyDescent="0.3">
      <c r="A741" s="1" t="s">
        <v>90</v>
      </c>
      <c r="B741" s="1" t="s">
        <v>986</v>
      </c>
    </row>
    <row r="742" spans="1:2" x14ac:dyDescent="0.3">
      <c r="A742" s="1" t="s">
        <v>90</v>
      </c>
      <c r="B742" s="1" t="s">
        <v>987</v>
      </c>
    </row>
    <row r="743" spans="1:2" x14ac:dyDescent="0.3">
      <c r="A743" s="1" t="s">
        <v>90</v>
      </c>
      <c r="B743" s="1" t="s">
        <v>988</v>
      </c>
    </row>
    <row r="744" spans="1:2" x14ac:dyDescent="0.3">
      <c r="A744" s="1" t="s">
        <v>90</v>
      </c>
      <c r="B744" s="1" t="s">
        <v>989</v>
      </c>
    </row>
    <row r="745" spans="1:2" x14ac:dyDescent="0.3">
      <c r="A745" s="1" t="s">
        <v>90</v>
      </c>
      <c r="B745" s="1" t="s">
        <v>990</v>
      </c>
    </row>
    <row r="746" spans="1:2" x14ac:dyDescent="0.3">
      <c r="A746" s="1" t="s">
        <v>90</v>
      </c>
      <c r="B746" s="1" t="s">
        <v>991</v>
      </c>
    </row>
    <row r="747" spans="1:2" x14ac:dyDescent="0.3">
      <c r="A747" s="1" t="s">
        <v>90</v>
      </c>
      <c r="B747" s="1" t="s">
        <v>992</v>
      </c>
    </row>
    <row r="748" spans="1:2" x14ac:dyDescent="0.3">
      <c r="A748" s="1" t="s">
        <v>90</v>
      </c>
      <c r="B748" s="1" t="s">
        <v>993</v>
      </c>
    </row>
    <row r="749" spans="1:2" x14ac:dyDescent="0.3">
      <c r="A749" s="1" t="s">
        <v>259</v>
      </c>
      <c r="B749" s="1" t="s">
        <v>994</v>
      </c>
    </row>
    <row r="750" spans="1:2" x14ac:dyDescent="0.3">
      <c r="A750" s="1" t="s">
        <v>90</v>
      </c>
      <c r="B750" s="1" t="s">
        <v>995</v>
      </c>
    </row>
    <row r="751" spans="1:2" x14ac:dyDescent="0.3">
      <c r="A751" s="1" t="s">
        <v>90</v>
      </c>
      <c r="B751" s="1" t="s">
        <v>996</v>
      </c>
    </row>
    <row r="752" spans="1:2" x14ac:dyDescent="0.3">
      <c r="A752" s="1" t="s">
        <v>259</v>
      </c>
      <c r="B752" s="1" t="s">
        <v>997</v>
      </c>
    </row>
    <row r="753" spans="1:2" x14ac:dyDescent="0.3">
      <c r="A753" s="1" t="s">
        <v>259</v>
      </c>
      <c r="B753" s="1" t="s">
        <v>998</v>
      </c>
    </row>
    <row r="754" spans="1:2" x14ac:dyDescent="0.3">
      <c r="A754" s="1" t="s">
        <v>90</v>
      </c>
      <c r="B754" s="1" t="s">
        <v>999</v>
      </c>
    </row>
    <row r="755" spans="1:2" x14ac:dyDescent="0.3">
      <c r="A755" s="1" t="s">
        <v>90</v>
      </c>
      <c r="B755" s="1" t="s">
        <v>1000</v>
      </c>
    </row>
    <row r="756" spans="1:2" x14ac:dyDescent="0.3">
      <c r="A756" s="1" t="s">
        <v>90</v>
      </c>
      <c r="B756" s="1" t="s">
        <v>1001</v>
      </c>
    </row>
    <row r="757" spans="1:2" x14ac:dyDescent="0.3">
      <c r="A757" s="1" t="s">
        <v>90</v>
      </c>
      <c r="B757" s="1" t="s">
        <v>1002</v>
      </c>
    </row>
    <row r="758" spans="1:2" x14ac:dyDescent="0.3">
      <c r="A758" s="1" t="s">
        <v>90</v>
      </c>
      <c r="B758" s="1" t="s">
        <v>1003</v>
      </c>
    </row>
    <row r="759" spans="1:2" x14ac:dyDescent="0.3">
      <c r="A759" s="1" t="s">
        <v>90</v>
      </c>
      <c r="B759" s="1" t="s">
        <v>1004</v>
      </c>
    </row>
    <row r="760" spans="1:2" x14ac:dyDescent="0.3">
      <c r="A760" s="1" t="s">
        <v>90</v>
      </c>
      <c r="B760" s="1" t="s">
        <v>1005</v>
      </c>
    </row>
    <row r="761" spans="1:2" x14ac:dyDescent="0.3">
      <c r="A761" s="1" t="s">
        <v>90</v>
      </c>
      <c r="B761" s="1" t="s">
        <v>1006</v>
      </c>
    </row>
    <row r="762" spans="1:2" x14ac:dyDescent="0.3">
      <c r="A762" s="1" t="s">
        <v>259</v>
      </c>
      <c r="B762" s="1" t="s">
        <v>1007</v>
      </c>
    </row>
    <row r="763" spans="1:2" x14ac:dyDescent="0.3">
      <c r="A763" s="1" t="s">
        <v>90</v>
      </c>
      <c r="B763" s="1" t="s">
        <v>1008</v>
      </c>
    </row>
    <row r="764" spans="1:2" x14ac:dyDescent="0.3">
      <c r="A764" s="1" t="s">
        <v>259</v>
      </c>
      <c r="B764" s="1" t="s">
        <v>1009</v>
      </c>
    </row>
    <row r="765" spans="1:2" x14ac:dyDescent="0.3">
      <c r="A765" s="1" t="s">
        <v>90</v>
      </c>
      <c r="B765" s="1" t="s">
        <v>1010</v>
      </c>
    </row>
    <row r="766" spans="1:2" x14ac:dyDescent="0.3">
      <c r="A766" s="1" t="s">
        <v>90</v>
      </c>
      <c r="B766" s="1" t="s">
        <v>1011</v>
      </c>
    </row>
    <row r="767" spans="1:2" x14ac:dyDescent="0.3">
      <c r="A767" s="1" t="s">
        <v>259</v>
      </c>
      <c r="B767" s="1" t="s">
        <v>1012</v>
      </c>
    </row>
    <row r="768" spans="1:2" x14ac:dyDescent="0.3">
      <c r="A768" s="1" t="s">
        <v>90</v>
      </c>
      <c r="B768" s="1" t="s">
        <v>1013</v>
      </c>
    </row>
    <row r="769" spans="1:2" x14ac:dyDescent="0.3">
      <c r="A769" s="1" t="s">
        <v>90</v>
      </c>
      <c r="B769" s="1" t="s">
        <v>338</v>
      </c>
    </row>
    <row r="770" spans="1:2" x14ac:dyDescent="0.3">
      <c r="A770" s="1" t="s">
        <v>90</v>
      </c>
      <c r="B770" s="1" t="s">
        <v>553</v>
      </c>
    </row>
    <row r="771" spans="1:2" x14ac:dyDescent="0.3">
      <c r="A771" s="1" t="s">
        <v>90</v>
      </c>
      <c r="B771" s="1" t="s">
        <v>1014</v>
      </c>
    </row>
    <row r="772" spans="1:2" x14ac:dyDescent="0.3">
      <c r="A772" s="1" t="s">
        <v>90</v>
      </c>
      <c r="B772" s="1" t="s">
        <v>1015</v>
      </c>
    </row>
    <row r="773" spans="1:2" x14ac:dyDescent="0.3">
      <c r="A773" s="1" t="s">
        <v>90</v>
      </c>
      <c r="B773" s="1" t="s">
        <v>1016</v>
      </c>
    </row>
    <row r="774" spans="1:2" x14ac:dyDescent="0.3">
      <c r="A774" s="1" t="s">
        <v>90</v>
      </c>
      <c r="B774" s="1" t="s">
        <v>1017</v>
      </c>
    </row>
    <row r="775" spans="1:2" x14ac:dyDescent="0.3">
      <c r="A775" s="1" t="s">
        <v>90</v>
      </c>
      <c r="B775" s="1" t="s">
        <v>1018</v>
      </c>
    </row>
    <row r="776" spans="1:2" x14ac:dyDescent="0.3">
      <c r="A776" s="1" t="s">
        <v>90</v>
      </c>
      <c r="B776" s="1" t="s">
        <v>591</v>
      </c>
    </row>
    <row r="777" spans="1:2" x14ac:dyDescent="0.3">
      <c r="A777" s="1" t="s">
        <v>90</v>
      </c>
      <c r="B777" s="1" t="s">
        <v>1019</v>
      </c>
    </row>
    <row r="778" spans="1:2" x14ac:dyDescent="0.3">
      <c r="A778" s="1" t="s">
        <v>90</v>
      </c>
      <c r="B778" s="1" t="s">
        <v>1020</v>
      </c>
    </row>
    <row r="779" spans="1:2" x14ac:dyDescent="0.3">
      <c r="A779" s="1" t="s">
        <v>90</v>
      </c>
      <c r="B779" s="1" t="s">
        <v>1021</v>
      </c>
    </row>
    <row r="780" spans="1:2" x14ac:dyDescent="0.3">
      <c r="A780" s="1" t="s">
        <v>90</v>
      </c>
      <c r="B780" s="1" t="s">
        <v>1022</v>
      </c>
    </row>
    <row r="781" spans="1:2" x14ac:dyDescent="0.3">
      <c r="A781" s="1" t="s">
        <v>90</v>
      </c>
      <c r="B781" s="1" t="s">
        <v>1023</v>
      </c>
    </row>
    <row r="782" spans="1:2" x14ac:dyDescent="0.3">
      <c r="A782" s="1" t="s">
        <v>90</v>
      </c>
      <c r="B782" s="1" t="s">
        <v>760</v>
      </c>
    </row>
    <row r="783" spans="1:2" x14ac:dyDescent="0.3">
      <c r="A783" s="1" t="s">
        <v>90</v>
      </c>
      <c r="B783" s="1" t="s">
        <v>1024</v>
      </c>
    </row>
    <row r="784" spans="1:2" x14ac:dyDescent="0.3">
      <c r="A784" s="1" t="s">
        <v>90</v>
      </c>
      <c r="B784" s="1" t="s">
        <v>1025</v>
      </c>
    </row>
    <row r="785" spans="1:2" x14ac:dyDescent="0.3">
      <c r="A785" s="1" t="s">
        <v>259</v>
      </c>
      <c r="B785" s="1" t="s">
        <v>1026</v>
      </c>
    </row>
    <row r="786" spans="1:2" x14ac:dyDescent="0.3">
      <c r="A786" s="1" t="s">
        <v>90</v>
      </c>
      <c r="B786" s="1" t="s">
        <v>1027</v>
      </c>
    </row>
    <row r="787" spans="1:2" x14ac:dyDescent="0.3">
      <c r="A787" s="1" t="s">
        <v>90</v>
      </c>
      <c r="B787" s="1" t="s">
        <v>1028</v>
      </c>
    </row>
    <row r="788" spans="1:2" x14ac:dyDescent="0.3">
      <c r="A788" s="1" t="s">
        <v>90</v>
      </c>
      <c r="B788" s="1" t="s">
        <v>1029</v>
      </c>
    </row>
    <row r="789" spans="1:2" x14ac:dyDescent="0.3">
      <c r="A789" s="1" t="s">
        <v>259</v>
      </c>
      <c r="B789" s="1" t="s">
        <v>1030</v>
      </c>
    </row>
    <row r="790" spans="1:2" x14ac:dyDescent="0.3">
      <c r="A790" s="1" t="s">
        <v>259</v>
      </c>
      <c r="B790" s="1" t="s">
        <v>1031</v>
      </c>
    </row>
    <row r="791" spans="1:2" x14ac:dyDescent="0.3">
      <c r="A791" s="1" t="s">
        <v>90</v>
      </c>
      <c r="B791" s="1" t="s">
        <v>452</v>
      </c>
    </row>
    <row r="792" spans="1:2" x14ac:dyDescent="0.3">
      <c r="A792" s="1" t="s">
        <v>90</v>
      </c>
      <c r="B792" s="1" t="s">
        <v>1032</v>
      </c>
    </row>
    <row r="793" spans="1:2" x14ac:dyDescent="0.3">
      <c r="A793" s="1" t="s">
        <v>90</v>
      </c>
      <c r="B793" s="1" t="s">
        <v>1033</v>
      </c>
    </row>
    <row r="794" spans="1:2" x14ac:dyDescent="0.3">
      <c r="A794" s="1" t="s">
        <v>90</v>
      </c>
      <c r="B794" s="1" t="s">
        <v>1034</v>
      </c>
    </row>
    <row r="795" spans="1:2" x14ac:dyDescent="0.3">
      <c r="A795" s="1" t="s">
        <v>90</v>
      </c>
      <c r="B795" s="1" t="s">
        <v>1035</v>
      </c>
    </row>
    <row r="796" spans="1:2" x14ac:dyDescent="0.3">
      <c r="A796" s="1" t="s">
        <v>90</v>
      </c>
      <c r="B796" s="1" t="s">
        <v>1036</v>
      </c>
    </row>
    <row r="797" spans="1:2" x14ac:dyDescent="0.3">
      <c r="A797" s="1" t="s">
        <v>90</v>
      </c>
      <c r="B797" s="1" t="s">
        <v>1037</v>
      </c>
    </row>
    <row r="798" spans="1:2" x14ac:dyDescent="0.3">
      <c r="A798" s="1" t="s">
        <v>259</v>
      </c>
      <c r="B798" s="1" t="s">
        <v>1038</v>
      </c>
    </row>
    <row r="799" spans="1:2" x14ac:dyDescent="0.3">
      <c r="A799" s="1" t="s">
        <v>90</v>
      </c>
      <c r="B799" s="1" t="s">
        <v>1039</v>
      </c>
    </row>
    <row r="800" spans="1:2" x14ac:dyDescent="0.3">
      <c r="A800" s="1" t="s">
        <v>90</v>
      </c>
      <c r="B800" s="1" t="s">
        <v>1040</v>
      </c>
    </row>
    <row r="801" spans="1:2" x14ac:dyDescent="0.3">
      <c r="A801" s="1" t="s">
        <v>90</v>
      </c>
      <c r="B801" s="1" t="s">
        <v>1041</v>
      </c>
    </row>
    <row r="802" spans="1:2" x14ac:dyDescent="0.3">
      <c r="A802" s="1" t="s">
        <v>259</v>
      </c>
      <c r="B802" s="1" t="s">
        <v>1042</v>
      </c>
    </row>
    <row r="803" spans="1:2" x14ac:dyDescent="0.3">
      <c r="A803" s="1" t="s">
        <v>90</v>
      </c>
      <c r="B803" s="1" t="s">
        <v>1043</v>
      </c>
    </row>
    <row r="804" spans="1:2" x14ac:dyDescent="0.3">
      <c r="A804" s="1" t="s">
        <v>259</v>
      </c>
      <c r="B804" s="1" t="s">
        <v>1044</v>
      </c>
    </row>
    <row r="805" spans="1:2" x14ac:dyDescent="0.3">
      <c r="A805" s="1" t="s">
        <v>259</v>
      </c>
      <c r="B805" s="1" t="s">
        <v>1045</v>
      </c>
    </row>
    <row r="806" spans="1:2" x14ac:dyDescent="0.3">
      <c r="A806" s="1" t="s">
        <v>90</v>
      </c>
      <c r="B806" s="1" t="s">
        <v>1046</v>
      </c>
    </row>
    <row r="807" spans="1:2" x14ac:dyDescent="0.3">
      <c r="A807" s="1" t="s">
        <v>90</v>
      </c>
      <c r="B807" s="1" t="s">
        <v>1047</v>
      </c>
    </row>
    <row r="808" spans="1:2" x14ac:dyDescent="0.3">
      <c r="A808" s="1" t="s">
        <v>90</v>
      </c>
      <c r="B808" s="1" t="s">
        <v>1048</v>
      </c>
    </row>
    <row r="809" spans="1:2" x14ac:dyDescent="0.3">
      <c r="A809" s="1" t="s">
        <v>90</v>
      </c>
      <c r="B809" s="1" t="s">
        <v>1049</v>
      </c>
    </row>
    <row r="810" spans="1:2" x14ac:dyDescent="0.3">
      <c r="A810" s="1" t="s">
        <v>90</v>
      </c>
      <c r="B810" s="1" t="s">
        <v>1050</v>
      </c>
    </row>
    <row r="811" spans="1:2" x14ac:dyDescent="0.3">
      <c r="A811" s="1" t="s">
        <v>90</v>
      </c>
      <c r="B811" s="1" t="s">
        <v>1051</v>
      </c>
    </row>
    <row r="812" spans="1:2" x14ac:dyDescent="0.3">
      <c r="A812" s="1" t="s">
        <v>90</v>
      </c>
      <c r="B812" s="1" t="s">
        <v>1052</v>
      </c>
    </row>
    <row r="813" spans="1:2" x14ac:dyDescent="0.3">
      <c r="A813" s="1" t="s">
        <v>90</v>
      </c>
      <c r="B813" s="1" t="s">
        <v>1053</v>
      </c>
    </row>
    <row r="814" spans="1:2" x14ac:dyDescent="0.3">
      <c r="A814" s="1" t="s">
        <v>259</v>
      </c>
      <c r="B814" s="1" t="s">
        <v>1054</v>
      </c>
    </row>
    <row r="815" spans="1:2" x14ac:dyDescent="0.3">
      <c r="A815" s="1" t="s">
        <v>90</v>
      </c>
      <c r="B815" s="1" t="s">
        <v>1055</v>
      </c>
    </row>
    <row r="816" spans="1:2" x14ac:dyDescent="0.3">
      <c r="A816" s="1" t="s">
        <v>259</v>
      </c>
      <c r="B816" s="1" t="s">
        <v>1056</v>
      </c>
    </row>
    <row r="817" spans="1:2" x14ac:dyDescent="0.3">
      <c r="A817" s="1" t="s">
        <v>90</v>
      </c>
      <c r="B817" s="1" t="s">
        <v>1057</v>
      </c>
    </row>
    <row r="818" spans="1:2" x14ac:dyDescent="0.3">
      <c r="A818" s="1" t="s">
        <v>90</v>
      </c>
      <c r="B818" s="1" t="s">
        <v>1058</v>
      </c>
    </row>
    <row r="819" spans="1:2" x14ac:dyDescent="0.3">
      <c r="A819" s="1" t="s">
        <v>90</v>
      </c>
      <c r="B819" s="1" t="s">
        <v>1059</v>
      </c>
    </row>
    <row r="820" spans="1:2" x14ac:dyDescent="0.3">
      <c r="A820" s="1" t="s">
        <v>90</v>
      </c>
      <c r="B820" s="1" t="s">
        <v>1060</v>
      </c>
    </row>
    <row r="821" spans="1:2" x14ac:dyDescent="0.3">
      <c r="A821" s="1" t="s">
        <v>90</v>
      </c>
      <c r="B821" s="1" t="s">
        <v>1061</v>
      </c>
    </row>
    <row r="822" spans="1:2" x14ac:dyDescent="0.3">
      <c r="A822" s="1" t="s">
        <v>90</v>
      </c>
      <c r="B822" s="1" t="s">
        <v>1062</v>
      </c>
    </row>
    <row r="823" spans="1:2" x14ac:dyDescent="0.3">
      <c r="A823" s="1" t="s">
        <v>90</v>
      </c>
      <c r="B823" s="1" t="s">
        <v>1063</v>
      </c>
    </row>
    <row r="824" spans="1:2" x14ac:dyDescent="0.3">
      <c r="A824" s="1" t="s">
        <v>259</v>
      </c>
      <c r="B824" s="1" t="s">
        <v>1064</v>
      </c>
    </row>
    <row r="825" spans="1:2" x14ac:dyDescent="0.3">
      <c r="A825" s="1" t="s">
        <v>259</v>
      </c>
      <c r="B825" s="1" t="s">
        <v>1065</v>
      </c>
    </row>
    <row r="826" spans="1:2" x14ac:dyDescent="0.3">
      <c r="A826" s="1" t="s">
        <v>90</v>
      </c>
      <c r="B826" s="1" t="s">
        <v>916</v>
      </c>
    </row>
    <row r="827" spans="1:2" x14ac:dyDescent="0.3">
      <c r="A827" s="1" t="s">
        <v>90</v>
      </c>
      <c r="B827" s="1" t="s">
        <v>1066</v>
      </c>
    </row>
    <row r="828" spans="1:2" x14ac:dyDescent="0.3">
      <c r="A828" s="1" t="s">
        <v>90</v>
      </c>
      <c r="B828" s="1" t="s">
        <v>1067</v>
      </c>
    </row>
    <row r="829" spans="1:2" x14ac:dyDescent="0.3">
      <c r="A829" s="1" t="s">
        <v>90</v>
      </c>
      <c r="B829" s="1" t="s">
        <v>1068</v>
      </c>
    </row>
    <row r="830" spans="1:2" x14ac:dyDescent="0.3">
      <c r="A830" s="1" t="s">
        <v>90</v>
      </c>
      <c r="B830" s="1" t="s">
        <v>1069</v>
      </c>
    </row>
    <row r="831" spans="1:2" x14ac:dyDescent="0.3">
      <c r="A831" s="1" t="s">
        <v>90</v>
      </c>
      <c r="B831" s="1" t="s">
        <v>1070</v>
      </c>
    </row>
    <row r="832" spans="1:2" x14ac:dyDescent="0.3">
      <c r="A832" s="1" t="s">
        <v>259</v>
      </c>
      <c r="B832" s="1" t="s">
        <v>1071</v>
      </c>
    </row>
    <row r="833" spans="1:2" x14ac:dyDescent="0.3">
      <c r="A833" s="1" t="s">
        <v>90</v>
      </c>
      <c r="B833" s="1" t="s">
        <v>1072</v>
      </c>
    </row>
    <row r="834" spans="1:2" x14ac:dyDescent="0.3">
      <c r="A834" s="1" t="s">
        <v>259</v>
      </c>
      <c r="B834" s="1" t="s">
        <v>1073</v>
      </c>
    </row>
    <row r="835" spans="1:2" x14ac:dyDescent="0.3">
      <c r="A835" s="1" t="s">
        <v>90</v>
      </c>
      <c r="B835" s="1" t="s">
        <v>1074</v>
      </c>
    </row>
    <row r="836" spans="1:2" x14ac:dyDescent="0.3">
      <c r="A836" s="1" t="s">
        <v>90</v>
      </c>
      <c r="B836" s="1" t="s">
        <v>1075</v>
      </c>
    </row>
    <row r="837" spans="1:2" x14ac:dyDescent="0.3">
      <c r="A837" s="1" t="s">
        <v>90</v>
      </c>
      <c r="B837" s="1" t="s">
        <v>1076</v>
      </c>
    </row>
    <row r="838" spans="1:2" x14ac:dyDescent="0.3">
      <c r="A838" s="1" t="s">
        <v>259</v>
      </c>
      <c r="B838" s="1" t="s">
        <v>1077</v>
      </c>
    </row>
    <row r="839" spans="1:2" x14ac:dyDescent="0.3">
      <c r="A839" s="1" t="s">
        <v>90</v>
      </c>
      <c r="B839" s="1" t="s">
        <v>1078</v>
      </c>
    </row>
    <row r="840" spans="1:2" x14ac:dyDescent="0.3">
      <c r="A840" s="1" t="s">
        <v>259</v>
      </c>
      <c r="B840" s="1" t="s">
        <v>1079</v>
      </c>
    </row>
    <row r="841" spans="1:2" x14ac:dyDescent="0.3">
      <c r="A841" s="1" t="s">
        <v>259</v>
      </c>
      <c r="B841" s="1" t="s">
        <v>1080</v>
      </c>
    </row>
    <row r="842" spans="1:2" x14ac:dyDescent="0.3">
      <c r="A842" s="1" t="s">
        <v>90</v>
      </c>
      <c r="B842" s="1" t="s">
        <v>1081</v>
      </c>
    </row>
    <row r="843" spans="1:2" x14ac:dyDescent="0.3">
      <c r="A843" s="1" t="s">
        <v>90</v>
      </c>
      <c r="B843" s="1" t="s">
        <v>1082</v>
      </c>
    </row>
    <row r="844" spans="1:2" x14ac:dyDescent="0.3">
      <c r="A844" s="1" t="s">
        <v>90</v>
      </c>
      <c r="B844" s="1" t="s">
        <v>1083</v>
      </c>
    </row>
    <row r="845" spans="1:2" x14ac:dyDescent="0.3">
      <c r="A845" s="1" t="s">
        <v>259</v>
      </c>
      <c r="B845" s="1" t="s">
        <v>1084</v>
      </c>
    </row>
    <row r="846" spans="1:2" x14ac:dyDescent="0.3">
      <c r="A846" s="1" t="s">
        <v>90</v>
      </c>
      <c r="B846" s="1" t="s">
        <v>1085</v>
      </c>
    </row>
    <row r="847" spans="1:2" x14ac:dyDescent="0.3">
      <c r="A847" s="1" t="s">
        <v>90</v>
      </c>
      <c r="B847" s="1" t="s">
        <v>1086</v>
      </c>
    </row>
    <row r="848" spans="1:2" x14ac:dyDescent="0.3">
      <c r="A848" s="1" t="s">
        <v>90</v>
      </c>
      <c r="B848" s="1" t="s">
        <v>1087</v>
      </c>
    </row>
    <row r="849" spans="1:2" x14ac:dyDescent="0.3">
      <c r="A849" s="1" t="s">
        <v>90</v>
      </c>
      <c r="B849" s="1" t="s">
        <v>1088</v>
      </c>
    </row>
    <row r="850" spans="1:2" x14ac:dyDescent="0.3">
      <c r="A850" s="1" t="s">
        <v>90</v>
      </c>
      <c r="B850" s="1" t="s">
        <v>1089</v>
      </c>
    </row>
    <row r="851" spans="1:2" x14ac:dyDescent="0.3">
      <c r="A851" s="1" t="s">
        <v>259</v>
      </c>
      <c r="B851" s="1" t="s">
        <v>777</v>
      </c>
    </row>
    <row r="852" spans="1:2" x14ac:dyDescent="0.3">
      <c r="A852" s="1" t="s">
        <v>90</v>
      </c>
      <c r="B852" s="1" t="s">
        <v>1090</v>
      </c>
    </row>
    <row r="853" spans="1:2" x14ac:dyDescent="0.3">
      <c r="A853" s="1" t="s">
        <v>90</v>
      </c>
      <c r="B853" s="1" t="s">
        <v>1091</v>
      </c>
    </row>
    <row r="854" spans="1:2" x14ac:dyDescent="0.3">
      <c r="A854" s="1" t="s">
        <v>90</v>
      </c>
      <c r="B854" s="1" t="s">
        <v>1092</v>
      </c>
    </row>
    <row r="855" spans="1:2" x14ac:dyDescent="0.3">
      <c r="A855" s="1" t="s">
        <v>90</v>
      </c>
      <c r="B855" s="1" t="s">
        <v>1093</v>
      </c>
    </row>
    <row r="856" spans="1:2" x14ac:dyDescent="0.3">
      <c r="A856" s="1" t="s">
        <v>90</v>
      </c>
      <c r="B856" s="1" t="s">
        <v>1094</v>
      </c>
    </row>
    <row r="857" spans="1:2" x14ac:dyDescent="0.3">
      <c r="A857" s="1" t="s">
        <v>259</v>
      </c>
      <c r="B857" s="1" t="s">
        <v>1095</v>
      </c>
    </row>
    <row r="858" spans="1:2" x14ac:dyDescent="0.3">
      <c r="A858" s="1" t="s">
        <v>90</v>
      </c>
      <c r="B858" s="1" t="s">
        <v>1096</v>
      </c>
    </row>
    <row r="859" spans="1:2" x14ac:dyDescent="0.3">
      <c r="A859" s="1" t="s">
        <v>90</v>
      </c>
      <c r="B859" s="1" t="s">
        <v>1097</v>
      </c>
    </row>
    <row r="860" spans="1:2" x14ac:dyDescent="0.3">
      <c r="A860" s="1" t="s">
        <v>90</v>
      </c>
      <c r="B860" s="1" t="s">
        <v>1098</v>
      </c>
    </row>
    <row r="861" spans="1:2" x14ac:dyDescent="0.3">
      <c r="A861" s="1" t="s">
        <v>90</v>
      </c>
      <c r="B861" s="1" t="s">
        <v>1099</v>
      </c>
    </row>
    <row r="862" spans="1:2" x14ac:dyDescent="0.3">
      <c r="A862" s="1" t="s">
        <v>90</v>
      </c>
      <c r="B862" s="1" t="s">
        <v>1100</v>
      </c>
    </row>
    <row r="863" spans="1:2" x14ac:dyDescent="0.3">
      <c r="A863" s="1" t="s">
        <v>90</v>
      </c>
      <c r="B863" s="1" t="s">
        <v>1101</v>
      </c>
    </row>
    <row r="864" spans="1:2" x14ac:dyDescent="0.3">
      <c r="A864" s="1" t="s">
        <v>90</v>
      </c>
      <c r="B864" s="1" t="s">
        <v>1102</v>
      </c>
    </row>
    <row r="865" spans="1:2" x14ac:dyDescent="0.3">
      <c r="A865" s="1" t="s">
        <v>90</v>
      </c>
      <c r="B865" s="1" t="s">
        <v>1103</v>
      </c>
    </row>
    <row r="866" spans="1:2" x14ac:dyDescent="0.3">
      <c r="A866" s="1" t="s">
        <v>90</v>
      </c>
      <c r="B866" s="1" t="s">
        <v>1104</v>
      </c>
    </row>
    <row r="867" spans="1:2" x14ac:dyDescent="0.3">
      <c r="A867" s="1" t="s">
        <v>259</v>
      </c>
      <c r="B867" s="1" t="s">
        <v>1105</v>
      </c>
    </row>
    <row r="868" spans="1:2" x14ac:dyDescent="0.3">
      <c r="A868" s="1" t="s">
        <v>90</v>
      </c>
      <c r="B868" s="1" t="s">
        <v>1106</v>
      </c>
    </row>
    <row r="869" spans="1:2" x14ac:dyDescent="0.3">
      <c r="A869" s="1" t="s">
        <v>259</v>
      </c>
      <c r="B869" s="1" t="s">
        <v>1107</v>
      </c>
    </row>
    <row r="870" spans="1:2" x14ac:dyDescent="0.3">
      <c r="A870" s="1" t="s">
        <v>259</v>
      </c>
      <c r="B870" s="1" t="s">
        <v>1108</v>
      </c>
    </row>
    <row r="871" spans="1:2" x14ac:dyDescent="0.3">
      <c r="A871" s="1" t="s">
        <v>259</v>
      </c>
      <c r="B871" s="1" t="s">
        <v>1109</v>
      </c>
    </row>
    <row r="872" spans="1:2" x14ac:dyDescent="0.3">
      <c r="A872" s="1" t="s">
        <v>90</v>
      </c>
      <c r="B872" s="1" t="s">
        <v>1110</v>
      </c>
    </row>
    <row r="873" spans="1:2" x14ac:dyDescent="0.3">
      <c r="A873" s="1" t="s">
        <v>90</v>
      </c>
      <c r="B873" s="1" t="s">
        <v>1111</v>
      </c>
    </row>
    <row r="874" spans="1:2" x14ac:dyDescent="0.3">
      <c r="A874" s="1" t="s">
        <v>90</v>
      </c>
      <c r="B874" s="1" t="s">
        <v>1112</v>
      </c>
    </row>
    <row r="875" spans="1:2" x14ac:dyDescent="0.3">
      <c r="A875" s="1" t="s">
        <v>90</v>
      </c>
      <c r="B875" s="1" t="s">
        <v>1113</v>
      </c>
    </row>
    <row r="876" spans="1:2" x14ac:dyDescent="0.3">
      <c r="A876" s="1" t="s">
        <v>90</v>
      </c>
      <c r="B876" s="1" t="s">
        <v>1114</v>
      </c>
    </row>
    <row r="877" spans="1:2" x14ac:dyDescent="0.3">
      <c r="A877" s="1" t="s">
        <v>259</v>
      </c>
      <c r="B877" s="1" t="s">
        <v>1115</v>
      </c>
    </row>
    <row r="878" spans="1:2" x14ac:dyDescent="0.3">
      <c r="A878" s="1" t="s">
        <v>90</v>
      </c>
      <c r="B878" s="1" t="s">
        <v>1116</v>
      </c>
    </row>
    <row r="879" spans="1:2" x14ac:dyDescent="0.3">
      <c r="A879" s="1" t="s">
        <v>259</v>
      </c>
      <c r="B879" s="1" t="s">
        <v>1117</v>
      </c>
    </row>
    <row r="880" spans="1:2" x14ac:dyDescent="0.3">
      <c r="A880" s="1" t="s">
        <v>259</v>
      </c>
      <c r="B880" s="1" t="s">
        <v>1118</v>
      </c>
    </row>
    <row r="881" spans="1:2" x14ac:dyDescent="0.3">
      <c r="A881" s="1" t="s">
        <v>259</v>
      </c>
      <c r="B881" s="1" t="s">
        <v>1119</v>
      </c>
    </row>
    <row r="882" spans="1:2" x14ac:dyDescent="0.3">
      <c r="A882" s="1" t="s">
        <v>259</v>
      </c>
      <c r="B882" s="1" t="s">
        <v>1120</v>
      </c>
    </row>
    <row r="883" spans="1:2" x14ac:dyDescent="0.3">
      <c r="A883" s="1" t="s">
        <v>90</v>
      </c>
      <c r="B883" s="1" t="s">
        <v>1121</v>
      </c>
    </row>
    <row r="884" spans="1:2" x14ac:dyDescent="0.3">
      <c r="A884" s="1" t="s">
        <v>90</v>
      </c>
      <c r="B884" s="1" t="s">
        <v>1122</v>
      </c>
    </row>
    <row r="885" spans="1:2" x14ac:dyDescent="0.3">
      <c r="A885" s="1" t="s">
        <v>90</v>
      </c>
      <c r="B885" s="1" t="s">
        <v>1123</v>
      </c>
    </row>
    <row r="886" spans="1:2" x14ac:dyDescent="0.3">
      <c r="A886" s="1" t="s">
        <v>90</v>
      </c>
      <c r="B886" s="1" t="s">
        <v>1124</v>
      </c>
    </row>
    <row r="887" spans="1:2" x14ac:dyDescent="0.3">
      <c r="A887" s="1" t="s">
        <v>90</v>
      </c>
      <c r="B887" s="1" t="s">
        <v>1125</v>
      </c>
    </row>
    <row r="888" spans="1:2" x14ac:dyDescent="0.3">
      <c r="A888" s="1" t="s">
        <v>90</v>
      </c>
      <c r="B888" s="1" t="s">
        <v>1126</v>
      </c>
    </row>
    <row r="889" spans="1:2" x14ac:dyDescent="0.3">
      <c r="A889" s="1" t="s">
        <v>90</v>
      </c>
      <c r="B889" s="1" t="s">
        <v>1127</v>
      </c>
    </row>
    <row r="890" spans="1:2" x14ac:dyDescent="0.3">
      <c r="A890" s="1" t="s">
        <v>90</v>
      </c>
      <c r="B890" s="1" t="s">
        <v>1128</v>
      </c>
    </row>
    <row r="891" spans="1:2" x14ac:dyDescent="0.3">
      <c r="A891" s="1" t="s">
        <v>90</v>
      </c>
      <c r="B891" s="1" t="s">
        <v>1129</v>
      </c>
    </row>
    <row r="892" spans="1:2" x14ac:dyDescent="0.3">
      <c r="A892" s="1" t="s">
        <v>90</v>
      </c>
      <c r="B892" s="1" t="s">
        <v>1130</v>
      </c>
    </row>
    <row r="893" spans="1:2" x14ac:dyDescent="0.3">
      <c r="A893" s="1" t="s">
        <v>90</v>
      </c>
      <c r="B893" s="1" t="s">
        <v>1131</v>
      </c>
    </row>
    <row r="894" spans="1:2" x14ac:dyDescent="0.3">
      <c r="A894" s="1" t="s">
        <v>90</v>
      </c>
      <c r="B894" s="1" t="s">
        <v>1132</v>
      </c>
    </row>
    <row r="895" spans="1:2" x14ac:dyDescent="0.3">
      <c r="A895" s="1" t="s">
        <v>90</v>
      </c>
      <c r="B895" s="1" t="s">
        <v>1133</v>
      </c>
    </row>
    <row r="896" spans="1:2" x14ac:dyDescent="0.3">
      <c r="A896" s="1" t="s">
        <v>90</v>
      </c>
      <c r="B896" s="1" t="s">
        <v>1134</v>
      </c>
    </row>
    <row r="897" spans="1:2" x14ac:dyDescent="0.3">
      <c r="A897" s="1" t="s">
        <v>90</v>
      </c>
      <c r="B897" s="1" t="s">
        <v>1135</v>
      </c>
    </row>
    <row r="898" spans="1:2" x14ac:dyDescent="0.3">
      <c r="A898" s="1" t="s">
        <v>90</v>
      </c>
      <c r="B898" s="1" t="s">
        <v>1136</v>
      </c>
    </row>
    <row r="899" spans="1:2" x14ac:dyDescent="0.3">
      <c r="A899" s="1" t="s">
        <v>90</v>
      </c>
      <c r="B899" s="1" t="s">
        <v>1137</v>
      </c>
    </row>
    <row r="900" spans="1:2" x14ac:dyDescent="0.3">
      <c r="A900" s="1" t="s">
        <v>90</v>
      </c>
      <c r="B900" s="1" t="s">
        <v>1138</v>
      </c>
    </row>
    <row r="901" spans="1:2" x14ac:dyDescent="0.3">
      <c r="A901" s="1" t="s">
        <v>259</v>
      </c>
      <c r="B901" s="1" t="s">
        <v>353</v>
      </c>
    </row>
    <row r="902" spans="1:2" x14ac:dyDescent="0.3">
      <c r="A902" s="1" t="s">
        <v>90</v>
      </c>
      <c r="B902" s="1" t="s">
        <v>1139</v>
      </c>
    </row>
    <row r="903" spans="1:2" x14ac:dyDescent="0.3">
      <c r="A903" s="1" t="s">
        <v>90</v>
      </c>
      <c r="B903" s="1" t="s">
        <v>1140</v>
      </c>
    </row>
    <row r="904" spans="1:2" x14ac:dyDescent="0.3">
      <c r="A904" s="1" t="s">
        <v>90</v>
      </c>
      <c r="B904" s="1" t="s">
        <v>1141</v>
      </c>
    </row>
    <row r="905" spans="1:2" x14ac:dyDescent="0.3">
      <c r="A905" s="1" t="s">
        <v>90</v>
      </c>
      <c r="B905" s="1" t="s">
        <v>1142</v>
      </c>
    </row>
    <row r="906" spans="1:2" x14ac:dyDescent="0.3">
      <c r="A906" s="1" t="s">
        <v>90</v>
      </c>
      <c r="B906" s="1" t="s">
        <v>1143</v>
      </c>
    </row>
    <row r="907" spans="1:2" x14ac:dyDescent="0.3">
      <c r="A907" s="1" t="s">
        <v>90</v>
      </c>
      <c r="B907" s="1" t="s">
        <v>1144</v>
      </c>
    </row>
    <row r="908" spans="1:2" x14ac:dyDescent="0.3">
      <c r="A908" s="1" t="s">
        <v>259</v>
      </c>
      <c r="B908" s="1" t="s">
        <v>1145</v>
      </c>
    </row>
    <row r="909" spans="1:2" x14ac:dyDescent="0.3">
      <c r="A909" s="1" t="s">
        <v>90</v>
      </c>
      <c r="B909" s="1" t="s">
        <v>1146</v>
      </c>
    </row>
    <row r="910" spans="1:2" x14ac:dyDescent="0.3">
      <c r="A910" s="1" t="s">
        <v>90</v>
      </c>
      <c r="B910" s="1" t="s">
        <v>1147</v>
      </c>
    </row>
    <row r="911" spans="1:2" x14ac:dyDescent="0.3">
      <c r="A911" s="1" t="s">
        <v>259</v>
      </c>
      <c r="B911" s="1" t="s">
        <v>1148</v>
      </c>
    </row>
    <row r="912" spans="1:2" x14ac:dyDescent="0.3">
      <c r="A912" s="1" t="s">
        <v>90</v>
      </c>
      <c r="B912" s="1" t="s">
        <v>1149</v>
      </c>
    </row>
    <row r="913" spans="1:2" x14ac:dyDescent="0.3">
      <c r="A913" s="1" t="s">
        <v>90</v>
      </c>
      <c r="B913" s="1" t="s">
        <v>1150</v>
      </c>
    </row>
    <row r="914" spans="1:2" x14ac:dyDescent="0.3">
      <c r="A914" s="1" t="s">
        <v>90</v>
      </c>
      <c r="B914" s="1" t="s">
        <v>1151</v>
      </c>
    </row>
    <row r="915" spans="1:2" x14ac:dyDescent="0.3">
      <c r="A915" s="1" t="s">
        <v>90</v>
      </c>
      <c r="B915" s="1" t="s">
        <v>1152</v>
      </c>
    </row>
    <row r="916" spans="1:2" x14ac:dyDescent="0.3">
      <c r="A916" s="1" t="s">
        <v>90</v>
      </c>
      <c r="B916" s="1" t="s">
        <v>1153</v>
      </c>
    </row>
    <row r="917" spans="1:2" x14ac:dyDescent="0.3">
      <c r="A917" s="1" t="s">
        <v>90</v>
      </c>
      <c r="B917" s="1" t="s">
        <v>1154</v>
      </c>
    </row>
    <row r="918" spans="1:2" x14ac:dyDescent="0.3">
      <c r="A918" s="1" t="s">
        <v>90</v>
      </c>
      <c r="B918" s="1" t="s">
        <v>1155</v>
      </c>
    </row>
    <row r="919" spans="1:2" x14ac:dyDescent="0.3">
      <c r="A919" s="1" t="s">
        <v>90</v>
      </c>
      <c r="B919" s="1" t="s">
        <v>1156</v>
      </c>
    </row>
    <row r="920" spans="1:2" x14ac:dyDescent="0.3">
      <c r="A920" s="1" t="s">
        <v>90</v>
      </c>
      <c r="B920" s="1" t="s">
        <v>1157</v>
      </c>
    </row>
    <row r="921" spans="1:2" x14ac:dyDescent="0.3">
      <c r="A921" s="1" t="s">
        <v>90</v>
      </c>
      <c r="B921" s="1" t="s">
        <v>1158</v>
      </c>
    </row>
    <row r="922" spans="1:2" x14ac:dyDescent="0.3">
      <c r="A922" s="1" t="s">
        <v>90</v>
      </c>
      <c r="B922" s="1" t="s">
        <v>1159</v>
      </c>
    </row>
    <row r="923" spans="1:2" x14ac:dyDescent="0.3">
      <c r="A923" s="1" t="s">
        <v>90</v>
      </c>
      <c r="B923" s="1" t="s">
        <v>1160</v>
      </c>
    </row>
    <row r="924" spans="1:2" x14ac:dyDescent="0.3">
      <c r="A924" s="1" t="s">
        <v>90</v>
      </c>
      <c r="B924" s="1" t="s">
        <v>1161</v>
      </c>
    </row>
    <row r="925" spans="1:2" x14ac:dyDescent="0.3">
      <c r="A925" s="1" t="s">
        <v>90</v>
      </c>
      <c r="B925" s="1" t="s">
        <v>1162</v>
      </c>
    </row>
    <row r="926" spans="1:2" x14ac:dyDescent="0.3">
      <c r="A926" s="1" t="s">
        <v>90</v>
      </c>
      <c r="B926" s="1" t="s">
        <v>1163</v>
      </c>
    </row>
    <row r="927" spans="1:2" x14ac:dyDescent="0.3">
      <c r="A927" s="1" t="s">
        <v>90</v>
      </c>
      <c r="B927" s="1" t="s">
        <v>1164</v>
      </c>
    </row>
    <row r="928" spans="1:2" x14ac:dyDescent="0.3">
      <c r="A928" s="1" t="s">
        <v>90</v>
      </c>
      <c r="B928" s="1" t="s">
        <v>1165</v>
      </c>
    </row>
    <row r="929" spans="1:2" x14ac:dyDescent="0.3">
      <c r="A929" s="1" t="s">
        <v>90</v>
      </c>
      <c r="B929" s="1" t="s">
        <v>1166</v>
      </c>
    </row>
    <row r="930" spans="1:2" x14ac:dyDescent="0.3">
      <c r="A930" s="1" t="s">
        <v>90</v>
      </c>
      <c r="B930" s="1" t="s">
        <v>1167</v>
      </c>
    </row>
    <row r="931" spans="1:2" x14ac:dyDescent="0.3">
      <c r="A931" s="1" t="s">
        <v>259</v>
      </c>
      <c r="B931" s="1" t="s">
        <v>1168</v>
      </c>
    </row>
    <row r="932" spans="1:2" x14ac:dyDescent="0.3">
      <c r="A932" s="1" t="s">
        <v>90</v>
      </c>
      <c r="B932" s="1" t="s">
        <v>1169</v>
      </c>
    </row>
    <row r="933" spans="1:2" x14ac:dyDescent="0.3">
      <c r="A933" s="1" t="s">
        <v>90</v>
      </c>
      <c r="B933" s="1" t="s">
        <v>1170</v>
      </c>
    </row>
    <row r="934" spans="1:2" x14ac:dyDescent="0.3">
      <c r="A934" s="1" t="s">
        <v>90</v>
      </c>
      <c r="B934" s="1" t="s">
        <v>1171</v>
      </c>
    </row>
    <row r="935" spans="1:2" x14ac:dyDescent="0.3">
      <c r="A935" s="1" t="s">
        <v>90</v>
      </c>
      <c r="B935" s="1" t="s">
        <v>1172</v>
      </c>
    </row>
    <row r="936" spans="1:2" x14ac:dyDescent="0.3">
      <c r="A936" s="1" t="s">
        <v>259</v>
      </c>
      <c r="B936" s="1" t="s">
        <v>1173</v>
      </c>
    </row>
    <row r="937" spans="1:2" x14ac:dyDescent="0.3">
      <c r="A937" s="1" t="s">
        <v>90</v>
      </c>
      <c r="B937" s="1" t="s">
        <v>1174</v>
      </c>
    </row>
    <row r="938" spans="1:2" x14ac:dyDescent="0.3">
      <c r="A938" s="1" t="s">
        <v>90</v>
      </c>
      <c r="B938" s="1" t="s">
        <v>1175</v>
      </c>
    </row>
    <row r="939" spans="1:2" x14ac:dyDescent="0.3">
      <c r="A939" s="1" t="s">
        <v>90</v>
      </c>
      <c r="B939" s="1" t="s">
        <v>1176</v>
      </c>
    </row>
    <row r="940" spans="1:2" x14ac:dyDescent="0.3">
      <c r="A940" s="1" t="s">
        <v>259</v>
      </c>
      <c r="B940" s="1" t="s">
        <v>1177</v>
      </c>
    </row>
    <row r="941" spans="1:2" x14ac:dyDescent="0.3">
      <c r="A941" s="1" t="s">
        <v>90</v>
      </c>
      <c r="B941" s="1" t="s">
        <v>1178</v>
      </c>
    </row>
    <row r="942" spans="1:2" x14ac:dyDescent="0.3">
      <c r="A942" s="1" t="s">
        <v>90</v>
      </c>
      <c r="B942" s="1" t="s">
        <v>1179</v>
      </c>
    </row>
    <row r="943" spans="1:2" x14ac:dyDescent="0.3">
      <c r="A943" s="1" t="s">
        <v>90</v>
      </c>
      <c r="B943" s="1" t="s">
        <v>1180</v>
      </c>
    </row>
    <row r="944" spans="1:2" x14ac:dyDescent="0.3">
      <c r="A944" s="1" t="s">
        <v>259</v>
      </c>
      <c r="B944" s="1" t="s">
        <v>1181</v>
      </c>
    </row>
    <row r="945" spans="1:2" x14ac:dyDescent="0.3">
      <c r="A945" s="1" t="s">
        <v>90</v>
      </c>
      <c r="B945" s="1" t="s">
        <v>1182</v>
      </c>
    </row>
    <row r="946" spans="1:2" x14ac:dyDescent="0.3">
      <c r="A946" s="1" t="s">
        <v>90</v>
      </c>
      <c r="B946" s="1" t="s">
        <v>1183</v>
      </c>
    </row>
    <row r="947" spans="1:2" x14ac:dyDescent="0.3">
      <c r="A947" s="1" t="s">
        <v>90</v>
      </c>
      <c r="B947" s="1" t="s">
        <v>1184</v>
      </c>
    </row>
    <row r="948" spans="1:2" x14ac:dyDescent="0.3">
      <c r="A948" s="1" t="s">
        <v>259</v>
      </c>
      <c r="B948" s="1" t="s">
        <v>1185</v>
      </c>
    </row>
    <row r="949" spans="1:2" x14ac:dyDescent="0.3">
      <c r="A949" s="1" t="s">
        <v>90</v>
      </c>
      <c r="B949" s="1" t="s">
        <v>1186</v>
      </c>
    </row>
    <row r="950" spans="1:2" x14ac:dyDescent="0.3">
      <c r="A950" s="1" t="s">
        <v>90</v>
      </c>
      <c r="B950" s="1" t="s">
        <v>1187</v>
      </c>
    </row>
    <row r="951" spans="1:2" x14ac:dyDescent="0.3">
      <c r="A951" s="1" t="s">
        <v>90</v>
      </c>
      <c r="B951" s="1" t="s">
        <v>1188</v>
      </c>
    </row>
    <row r="952" spans="1:2" x14ac:dyDescent="0.3">
      <c r="A952" s="1" t="s">
        <v>90</v>
      </c>
      <c r="B952" s="1" t="s">
        <v>1189</v>
      </c>
    </row>
    <row r="953" spans="1:2" x14ac:dyDescent="0.3">
      <c r="A953" s="1" t="s">
        <v>90</v>
      </c>
      <c r="B953" s="1" t="s">
        <v>1190</v>
      </c>
    </row>
    <row r="954" spans="1:2" x14ac:dyDescent="0.3">
      <c r="A954" s="1" t="s">
        <v>90</v>
      </c>
      <c r="B954" s="1" t="s">
        <v>1191</v>
      </c>
    </row>
    <row r="955" spans="1:2" x14ac:dyDescent="0.3">
      <c r="A955" s="1" t="s">
        <v>90</v>
      </c>
      <c r="B955" s="1" t="s">
        <v>1192</v>
      </c>
    </row>
    <row r="956" spans="1:2" x14ac:dyDescent="0.3">
      <c r="A956" s="1" t="s">
        <v>259</v>
      </c>
      <c r="B956" s="1" t="s">
        <v>1193</v>
      </c>
    </row>
    <row r="957" spans="1:2" x14ac:dyDescent="0.3">
      <c r="A957" s="1" t="s">
        <v>90</v>
      </c>
      <c r="B957" s="1" t="s">
        <v>1194</v>
      </c>
    </row>
    <row r="958" spans="1:2" x14ac:dyDescent="0.3">
      <c r="A958" s="1" t="s">
        <v>90</v>
      </c>
      <c r="B958" s="1" t="s">
        <v>1195</v>
      </c>
    </row>
    <row r="959" spans="1:2" x14ac:dyDescent="0.3">
      <c r="A959" s="1" t="s">
        <v>90</v>
      </c>
      <c r="B959" s="1" t="s">
        <v>1196</v>
      </c>
    </row>
    <row r="960" spans="1:2" x14ac:dyDescent="0.3">
      <c r="A960" s="1" t="s">
        <v>90</v>
      </c>
      <c r="B960" s="1" t="s">
        <v>1197</v>
      </c>
    </row>
    <row r="961" spans="1:2" x14ac:dyDescent="0.3">
      <c r="A961" s="1" t="s">
        <v>90</v>
      </c>
      <c r="B961" s="1" t="s">
        <v>1198</v>
      </c>
    </row>
    <row r="962" spans="1:2" x14ac:dyDescent="0.3">
      <c r="A962" s="1" t="s">
        <v>90</v>
      </c>
      <c r="B962" s="1" t="s">
        <v>1199</v>
      </c>
    </row>
    <row r="963" spans="1:2" x14ac:dyDescent="0.3">
      <c r="A963" s="1" t="s">
        <v>259</v>
      </c>
      <c r="B963" s="1" t="s">
        <v>1200</v>
      </c>
    </row>
    <row r="964" spans="1:2" x14ac:dyDescent="0.3">
      <c r="A964" s="1" t="s">
        <v>90</v>
      </c>
      <c r="B964" s="1" t="s">
        <v>895</v>
      </c>
    </row>
    <row r="965" spans="1:2" x14ac:dyDescent="0.3">
      <c r="A965" s="1" t="s">
        <v>90</v>
      </c>
      <c r="B965" s="1" t="s">
        <v>1201</v>
      </c>
    </row>
    <row r="966" spans="1:2" x14ac:dyDescent="0.3">
      <c r="A966" s="1" t="s">
        <v>90</v>
      </c>
      <c r="B966" s="1" t="s">
        <v>548</v>
      </c>
    </row>
    <row r="967" spans="1:2" x14ac:dyDescent="0.3">
      <c r="A967" s="1" t="s">
        <v>90</v>
      </c>
      <c r="B967" s="1" t="s">
        <v>1202</v>
      </c>
    </row>
    <row r="968" spans="1:2" x14ac:dyDescent="0.3">
      <c r="A968" s="1" t="s">
        <v>90</v>
      </c>
      <c r="B968" s="1" t="s">
        <v>1203</v>
      </c>
    </row>
    <row r="969" spans="1:2" x14ac:dyDescent="0.3">
      <c r="A969" s="1" t="s">
        <v>90</v>
      </c>
      <c r="B969" s="1" t="s">
        <v>1204</v>
      </c>
    </row>
    <row r="970" spans="1:2" x14ac:dyDescent="0.3">
      <c r="A970" s="1" t="s">
        <v>90</v>
      </c>
      <c r="B970" s="1" t="s">
        <v>1205</v>
      </c>
    </row>
    <row r="971" spans="1:2" x14ac:dyDescent="0.3">
      <c r="A971" s="1" t="s">
        <v>90</v>
      </c>
      <c r="B971" s="1" t="s">
        <v>1206</v>
      </c>
    </row>
    <row r="972" spans="1:2" x14ac:dyDescent="0.3">
      <c r="A972" s="1" t="s">
        <v>90</v>
      </c>
      <c r="B972" s="1" t="s">
        <v>1207</v>
      </c>
    </row>
    <row r="973" spans="1:2" x14ac:dyDescent="0.3">
      <c r="A973" s="1" t="s">
        <v>90</v>
      </c>
      <c r="B973" s="1" t="s">
        <v>1208</v>
      </c>
    </row>
    <row r="974" spans="1:2" x14ac:dyDescent="0.3">
      <c r="A974" s="1" t="s">
        <v>90</v>
      </c>
      <c r="B974" s="1" t="s">
        <v>1209</v>
      </c>
    </row>
    <row r="975" spans="1:2" x14ac:dyDescent="0.3">
      <c r="A975" s="1" t="s">
        <v>90</v>
      </c>
      <c r="B975" s="1" t="s">
        <v>1210</v>
      </c>
    </row>
    <row r="976" spans="1:2" x14ac:dyDescent="0.3">
      <c r="A976" s="1" t="s">
        <v>90</v>
      </c>
      <c r="B976" s="1" t="s">
        <v>1211</v>
      </c>
    </row>
    <row r="977" spans="1:2" x14ac:dyDescent="0.3">
      <c r="A977" s="1" t="s">
        <v>90</v>
      </c>
      <c r="B977" s="1" t="s">
        <v>1212</v>
      </c>
    </row>
    <row r="978" spans="1:2" x14ac:dyDescent="0.3">
      <c r="A978" s="1" t="s">
        <v>90</v>
      </c>
      <c r="B978" s="1" t="s">
        <v>1213</v>
      </c>
    </row>
    <row r="979" spans="1:2" x14ac:dyDescent="0.3">
      <c r="A979" s="1" t="s">
        <v>90</v>
      </c>
      <c r="B979" s="1" t="s">
        <v>1214</v>
      </c>
    </row>
    <row r="980" spans="1:2" x14ac:dyDescent="0.3">
      <c r="A980" s="1" t="s">
        <v>90</v>
      </c>
      <c r="B980" s="1" t="s">
        <v>1215</v>
      </c>
    </row>
    <row r="981" spans="1:2" x14ac:dyDescent="0.3">
      <c r="A981" s="1" t="s">
        <v>90</v>
      </c>
      <c r="B981" s="1" t="s">
        <v>1216</v>
      </c>
    </row>
    <row r="982" spans="1:2" x14ac:dyDescent="0.3">
      <c r="A982" s="1" t="s">
        <v>90</v>
      </c>
      <c r="B982" s="1" t="s">
        <v>1217</v>
      </c>
    </row>
    <row r="983" spans="1:2" x14ac:dyDescent="0.3">
      <c r="A983" s="1" t="s">
        <v>90</v>
      </c>
      <c r="B983" s="1" t="s">
        <v>1218</v>
      </c>
    </row>
    <row r="984" spans="1:2" x14ac:dyDescent="0.3">
      <c r="A984" s="1" t="s">
        <v>259</v>
      </c>
      <c r="B984" s="1" t="s">
        <v>1219</v>
      </c>
    </row>
    <row r="985" spans="1:2" x14ac:dyDescent="0.3">
      <c r="A985" s="1" t="s">
        <v>90</v>
      </c>
      <c r="B985" s="1" t="s">
        <v>1220</v>
      </c>
    </row>
    <row r="986" spans="1:2" x14ac:dyDescent="0.3">
      <c r="A986" s="1" t="s">
        <v>90</v>
      </c>
      <c r="B986" s="1" t="s">
        <v>1221</v>
      </c>
    </row>
    <row r="987" spans="1:2" x14ac:dyDescent="0.3">
      <c r="A987" s="1" t="s">
        <v>90</v>
      </c>
      <c r="B987" s="1" t="s">
        <v>1222</v>
      </c>
    </row>
    <row r="988" spans="1:2" x14ac:dyDescent="0.3">
      <c r="A988" s="1" t="s">
        <v>90</v>
      </c>
      <c r="B988" s="1" t="s">
        <v>1223</v>
      </c>
    </row>
    <row r="989" spans="1:2" x14ac:dyDescent="0.3">
      <c r="A989" s="1" t="s">
        <v>90</v>
      </c>
      <c r="B989" s="1" t="s">
        <v>1224</v>
      </c>
    </row>
    <row r="990" spans="1:2" x14ac:dyDescent="0.3">
      <c r="A990" s="1" t="s">
        <v>90</v>
      </c>
      <c r="B990" s="1" t="s">
        <v>1225</v>
      </c>
    </row>
    <row r="991" spans="1:2" x14ac:dyDescent="0.3">
      <c r="A991" s="1" t="s">
        <v>90</v>
      </c>
      <c r="B991" s="1" t="s">
        <v>1226</v>
      </c>
    </row>
    <row r="992" spans="1:2" x14ac:dyDescent="0.3">
      <c r="A992" s="1" t="s">
        <v>90</v>
      </c>
      <c r="B992" s="1" t="s">
        <v>1227</v>
      </c>
    </row>
    <row r="993" spans="1:2" x14ac:dyDescent="0.3">
      <c r="A993" s="1" t="s">
        <v>90</v>
      </c>
      <c r="B993" s="1" t="s">
        <v>1228</v>
      </c>
    </row>
    <row r="994" spans="1:2" x14ac:dyDescent="0.3">
      <c r="A994" s="1" t="s">
        <v>90</v>
      </c>
      <c r="B994" s="1" t="s">
        <v>1229</v>
      </c>
    </row>
    <row r="995" spans="1:2" x14ac:dyDescent="0.3">
      <c r="A995" s="1" t="s">
        <v>90</v>
      </c>
      <c r="B995" s="1" t="s">
        <v>1230</v>
      </c>
    </row>
    <row r="996" spans="1:2" x14ac:dyDescent="0.3">
      <c r="A996" s="1" t="s">
        <v>90</v>
      </c>
      <c r="B996" s="1" t="s">
        <v>1231</v>
      </c>
    </row>
    <row r="997" spans="1:2" x14ac:dyDescent="0.3">
      <c r="A997" s="1" t="s">
        <v>90</v>
      </c>
      <c r="B997" s="1" t="s">
        <v>1232</v>
      </c>
    </row>
    <row r="998" spans="1:2" x14ac:dyDescent="0.3">
      <c r="A998" s="1" t="s">
        <v>90</v>
      </c>
      <c r="B998" s="1" t="s">
        <v>1233</v>
      </c>
    </row>
    <row r="999" spans="1:2" x14ac:dyDescent="0.3">
      <c r="A999" s="1" t="s">
        <v>90</v>
      </c>
      <c r="B999" s="1" t="s">
        <v>1234</v>
      </c>
    </row>
    <row r="1000" spans="1:2" x14ac:dyDescent="0.3">
      <c r="A1000" s="1" t="s">
        <v>90</v>
      </c>
      <c r="B1000" s="1" t="s">
        <v>1235</v>
      </c>
    </row>
    <row r="1001" spans="1:2" x14ac:dyDescent="0.3">
      <c r="A1001" s="1" t="s">
        <v>90</v>
      </c>
      <c r="B1001" s="1" t="s">
        <v>1236</v>
      </c>
    </row>
    <row r="1002" spans="1:2" x14ac:dyDescent="0.3">
      <c r="A1002" s="1" t="s">
        <v>90</v>
      </c>
      <c r="B1002" s="1" t="s">
        <v>1237</v>
      </c>
    </row>
    <row r="1003" spans="1:2" x14ac:dyDescent="0.3">
      <c r="A1003" s="1" t="s">
        <v>259</v>
      </c>
      <c r="B1003" s="1" t="s">
        <v>444</v>
      </c>
    </row>
    <row r="1004" spans="1:2" x14ac:dyDescent="0.3">
      <c r="A1004" s="1" t="s">
        <v>90</v>
      </c>
      <c r="B1004" s="1" t="s">
        <v>692</v>
      </c>
    </row>
    <row r="1005" spans="1:2" x14ac:dyDescent="0.3">
      <c r="A1005" s="1" t="s">
        <v>90</v>
      </c>
      <c r="B1005" s="1" t="s">
        <v>1238</v>
      </c>
    </row>
    <row r="1006" spans="1:2" x14ac:dyDescent="0.3">
      <c r="A1006" s="1" t="s">
        <v>90</v>
      </c>
      <c r="B1006" s="1" t="s">
        <v>1239</v>
      </c>
    </row>
    <row r="1007" spans="1:2" x14ac:dyDescent="0.3">
      <c r="A1007" s="1" t="s">
        <v>90</v>
      </c>
      <c r="B1007" s="1" t="s">
        <v>1240</v>
      </c>
    </row>
    <row r="1008" spans="1:2" x14ac:dyDescent="0.3">
      <c r="A1008" s="1" t="s">
        <v>259</v>
      </c>
      <c r="B1008" s="1" t="s">
        <v>1241</v>
      </c>
    </row>
    <row r="1009" spans="1:2" x14ac:dyDescent="0.3">
      <c r="A1009" s="1" t="s">
        <v>90</v>
      </c>
      <c r="B1009" s="1" t="s">
        <v>1242</v>
      </c>
    </row>
    <row r="1010" spans="1:2" x14ac:dyDescent="0.3">
      <c r="A1010" s="1" t="s">
        <v>90</v>
      </c>
      <c r="B1010" s="1" t="s">
        <v>1243</v>
      </c>
    </row>
    <row r="1011" spans="1:2" x14ac:dyDescent="0.3">
      <c r="A1011" s="1" t="s">
        <v>90</v>
      </c>
      <c r="B1011" s="1" t="s">
        <v>1244</v>
      </c>
    </row>
    <row r="1012" spans="1:2" x14ac:dyDescent="0.3">
      <c r="A1012" s="1" t="s">
        <v>90</v>
      </c>
      <c r="B1012" s="1" t="s">
        <v>1245</v>
      </c>
    </row>
    <row r="1013" spans="1:2" x14ac:dyDescent="0.3">
      <c r="A1013" s="1" t="s">
        <v>90</v>
      </c>
      <c r="B1013" s="1" t="s">
        <v>1246</v>
      </c>
    </row>
    <row r="1014" spans="1:2" x14ac:dyDescent="0.3">
      <c r="A1014" s="1" t="s">
        <v>90</v>
      </c>
      <c r="B1014" s="1" t="s">
        <v>1247</v>
      </c>
    </row>
    <row r="1015" spans="1:2" x14ac:dyDescent="0.3">
      <c r="A1015" s="1" t="s">
        <v>90</v>
      </c>
      <c r="B1015" s="1" t="s">
        <v>1248</v>
      </c>
    </row>
    <row r="1016" spans="1:2" x14ac:dyDescent="0.3">
      <c r="A1016" s="1" t="s">
        <v>90</v>
      </c>
      <c r="B1016" s="1" t="s">
        <v>1249</v>
      </c>
    </row>
    <row r="1017" spans="1:2" x14ac:dyDescent="0.3">
      <c r="A1017" s="1" t="s">
        <v>90</v>
      </c>
      <c r="B1017" s="1" t="s">
        <v>1250</v>
      </c>
    </row>
    <row r="1018" spans="1:2" x14ac:dyDescent="0.3">
      <c r="A1018" s="1" t="s">
        <v>259</v>
      </c>
      <c r="B1018" s="1" t="s">
        <v>1251</v>
      </c>
    </row>
    <row r="1019" spans="1:2" x14ac:dyDescent="0.3">
      <c r="A1019" s="1" t="s">
        <v>90</v>
      </c>
      <c r="B1019" s="1" t="s">
        <v>1252</v>
      </c>
    </row>
    <row r="1020" spans="1:2" x14ac:dyDescent="0.3">
      <c r="A1020" s="1" t="s">
        <v>90</v>
      </c>
      <c r="B1020" s="1" t="s">
        <v>1253</v>
      </c>
    </row>
    <row r="1021" spans="1:2" x14ac:dyDescent="0.3">
      <c r="A1021" s="1" t="s">
        <v>90</v>
      </c>
      <c r="B1021" s="1" t="s">
        <v>1254</v>
      </c>
    </row>
    <row r="1022" spans="1:2" x14ac:dyDescent="0.3">
      <c r="A1022" s="1" t="s">
        <v>90</v>
      </c>
      <c r="B1022" s="1" t="s">
        <v>1255</v>
      </c>
    </row>
    <row r="1023" spans="1:2" x14ac:dyDescent="0.3">
      <c r="A1023" s="1" t="s">
        <v>259</v>
      </c>
      <c r="B1023" s="1" t="s">
        <v>1256</v>
      </c>
    </row>
    <row r="1024" spans="1:2" x14ac:dyDescent="0.3">
      <c r="A1024" s="1" t="s">
        <v>90</v>
      </c>
      <c r="B1024" s="1" t="s">
        <v>1257</v>
      </c>
    </row>
    <row r="1025" spans="1:2" x14ac:dyDescent="0.3">
      <c r="A1025" s="1" t="s">
        <v>90</v>
      </c>
      <c r="B1025" s="1" t="s">
        <v>1258</v>
      </c>
    </row>
    <row r="1026" spans="1:2" x14ac:dyDescent="0.3">
      <c r="A1026" s="1" t="s">
        <v>90</v>
      </c>
      <c r="B1026" s="1" t="s">
        <v>1259</v>
      </c>
    </row>
    <row r="1027" spans="1:2" x14ac:dyDescent="0.3">
      <c r="A1027" s="1" t="s">
        <v>90</v>
      </c>
      <c r="B1027" s="1" t="s">
        <v>1260</v>
      </c>
    </row>
    <row r="1028" spans="1:2" x14ac:dyDescent="0.3">
      <c r="A1028" s="1" t="s">
        <v>90</v>
      </c>
      <c r="B1028" s="1" t="s">
        <v>1261</v>
      </c>
    </row>
    <row r="1029" spans="1:2" x14ac:dyDescent="0.3">
      <c r="A1029" s="1" t="s">
        <v>90</v>
      </c>
      <c r="B1029" s="1" t="s">
        <v>1262</v>
      </c>
    </row>
    <row r="1030" spans="1:2" x14ac:dyDescent="0.3">
      <c r="A1030" s="1" t="s">
        <v>90</v>
      </c>
      <c r="B1030" s="1" t="s">
        <v>1263</v>
      </c>
    </row>
    <row r="1031" spans="1:2" x14ac:dyDescent="0.3">
      <c r="A1031" s="1" t="s">
        <v>90</v>
      </c>
      <c r="B1031" s="1" t="s">
        <v>1264</v>
      </c>
    </row>
    <row r="1032" spans="1:2" x14ac:dyDescent="0.3">
      <c r="A1032" s="1" t="s">
        <v>90</v>
      </c>
      <c r="B1032" s="1" t="s">
        <v>1265</v>
      </c>
    </row>
    <row r="1033" spans="1:2" x14ac:dyDescent="0.3">
      <c r="A1033" s="1" t="s">
        <v>90</v>
      </c>
      <c r="B1033" s="1" t="s">
        <v>1266</v>
      </c>
    </row>
    <row r="1034" spans="1:2" x14ac:dyDescent="0.3">
      <c r="A1034" s="1" t="s">
        <v>90</v>
      </c>
      <c r="B1034" s="1" t="s">
        <v>1267</v>
      </c>
    </row>
    <row r="1035" spans="1:2" x14ac:dyDescent="0.3">
      <c r="A1035" s="1" t="s">
        <v>90</v>
      </c>
      <c r="B1035" s="1" t="s">
        <v>1268</v>
      </c>
    </row>
    <row r="1036" spans="1:2" x14ac:dyDescent="0.3">
      <c r="A1036" s="1" t="s">
        <v>90</v>
      </c>
      <c r="B1036" s="1" t="s">
        <v>1269</v>
      </c>
    </row>
    <row r="1037" spans="1:2" x14ac:dyDescent="0.3">
      <c r="A1037" s="1" t="s">
        <v>90</v>
      </c>
      <c r="B1037" s="1" t="s">
        <v>1270</v>
      </c>
    </row>
    <row r="1038" spans="1:2" x14ac:dyDescent="0.3">
      <c r="A1038" s="1" t="s">
        <v>90</v>
      </c>
      <c r="B1038" s="1" t="s">
        <v>1271</v>
      </c>
    </row>
    <row r="1039" spans="1:2" x14ac:dyDescent="0.3">
      <c r="A1039" s="1" t="s">
        <v>90</v>
      </c>
      <c r="B1039" s="1" t="s">
        <v>1272</v>
      </c>
    </row>
    <row r="1040" spans="1:2" x14ac:dyDescent="0.3">
      <c r="A1040" s="1" t="s">
        <v>90</v>
      </c>
      <c r="B1040" s="1" t="s">
        <v>1273</v>
      </c>
    </row>
    <row r="1041" spans="1:2" x14ac:dyDescent="0.3">
      <c r="A1041" s="1" t="s">
        <v>90</v>
      </c>
      <c r="B1041" s="1" t="s">
        <v>1274</v>
      </c>
    </row>
    <row r="1042" spans="1:2" x14ac:dyDescent="0.3">
      <c r="A1042" s="1" t="s">
        <v>90</v>
      </c>
      <c r="B1042" s="1" t="s">
        <v>1275</v>
      </c>
    </row>
    <row r="1043" spans="1:2" x14ac:dyDescent="0.3">
      <c r="A1043" s="1" t="s">
        <v>90</v>
      </c>
      <c r="B1043" s="1" t="s">
        <v>1276</v>
      </c>
    </row>
    <row r="1044" spans="1:2" x14ac:dyDescent="0.3">
      <c r="A1044" s="1" t="s">
        <v>90</v>
      </c>
      <c r="B1044" s="1" t="s">
        <v>473</v>
      </c>
    </row>
    <row r="1045" spans="1:2" x14ac:dyDescent="0.3">
      <c r="A1045" s="1" t="s">
        <v>90</v>
      </c>
      <c r="B1045" s="1" t="s">
        <v>1277</v>
      </c>
    </row>
    <row r="1046" spans="1:2" x14ac:dyDescent="0.3">
      <c r="A1046" s="1" t="s">
        <v>259</v>
      </c>
      <c r="B1046" s="1" t="s">
        <v>1278</v>
      </c>
    </row>
    <row r="1047" spans="1:2" x14ac:dyDescent="0.3">
      <c r="A1047" s="1" t="s">
        <v>90</v>
      </c>
      <c r="B1047" s="1" t="s">
        <v>1279</v>
      </c>
    </row>
    <row r="1048" spans="1:2" x14ac:dyDescent="0.3">
      <c r="A1048" s="1" t="s">
        <v>90</v>
      </c>
      <c r="B1048" s="1" t="s">
        <v>1280</v>
      </c>
    </row>
    <row r="1049" spans="1:2" x14ac:dyDescent="0.3">
      <c r="A1049" s="1" t="s">
        <v>259</v>
      </c>
      <c r="B1049" s="1" t="s">
        <v>1281</v>
      </c>
    </row>
    <row r="1050" spans="1:2" x14ac:dyDescent="0.3">
      <c r="A1050" s="1" t="s">
        <v>90</v>
      </c>
      <c r="B1050" s="1" t="s">
        <v>1282</v>
      </c>
    </row>
    <row r="1051" spans="1:2" x14ac:dyDescent="0.3">
      <c r="A1051" s="1" t="s">
        <v>259</v>
      </c>
      <c r="B1051" s="1" t="s">
        <v>1283</v>
      </c>
    </row>
    <row r="1052" spans="1:2" x14ac:dyDescent="0.3">
      <c r="A1052" s="1" t="s">
        <v>90</v>
      </c>
      <c r="B1052" s="1" t="s">
        <v>1284</v>
      </c>
    </row>
    <row r="1053" spans="1:2" x14ac:dyDescent="0.3">
      <c r="A1053" s="1" t="s">
        <v>90</v>
      </c>
      <c r="B1053" s="1" t="s">
        <v>1285</v>
      </c>
    </row>
    <row r="1054" spans="1:2" x14ac:dyDescent="0.3">
      <c r="A1054" s="1" t="s">
        <v>90</v>
      </c>
      <c r="B1054" s="1" t="s">
        <v>1286</v>
      </c>
    </row>
    <row r="1055" spans="1:2" x14ac:dyDescent="0.3">
      <c r="A1055" s="1" t="s">
        <v>90</v>
      </c>
      <c r="B1055" s="1" t="s">
        <v>1287</v>
      </c>
    </row>
    <row r="1056" spans="1:2" x14ac:dyDescent="0.3">
      <c r="A1056" s="1" t="s">
        <v>90</v>
      </c>
      <c r="B1056" s="1" t="s">
        <v>1288</v>
      </c>
    </row>
    <row r="1057" spans="1:2" x14ac:dyDescent="0.3">
      <c r="A1057" s="1" t="s">
        <v>90</v>
      </c>
      <c r="B1057" s="1" t="s">
        <v>1289</v>
      </c>
    </row>
    <row r="1058" spans="1:2" x14ac:dyDescent="0.3">
      <c r="A1058" s="1" t="s">
        <v>90</v>
      </c>
      <c r="B1058" s="1" t="s">
        <v>1290</v>
      </c>
    </row>
    <row r="1059" spans="1:2" x14ac:dyDescent="0.3">
      <c r="A1059" s="1" t="s">
        <v>90</v>
      </c>
      <c r="B1059" s="1" t="s">
        <v>1291</v>
      </c>
    </row>
    <row r="1060" spans="1:2" x14ac:dyDescent="0.3">
      <c r="A1060" s="1" t="s">
        <v>90</v>
      </c>
      <c r="B1060" s="1" t="s">
        <v>1292</v>
      </c>
    </row>
    <row r="1061" spans="1:2" x14ac:dyDescent="0.3">
      <c r="A1061" s="1" t="s">
        <v>259</v>
      </c>
      <c r="B1061" s="1" t="s">
        <v>1293</v>
      </c>
    </row>
    <row r="1062" spans="1:2" x14ac:dyDescent="0.3">
      <c r="A1062" s="1" t="s">
        <v>90</v>
      </c>
      <c r="B1062" s="1" t="s">
        <v>1294</v>
      </c>
    </row>
    <row r="1063" spans="1:2" x14ac:dyDescent="0.3">
      <c r="A1063" s="1" t="s">
        <v>90</v>
      </c>
      <c r="B1063" s="1" t="s">
        <v>1295</v>
      </c>
    </row>
    <row r="1064" spans="1:2" x14ac:dyDescent="0.3">
      <c r="A1064" s="1" t="s">
        <v>90</v>
      </c>
      <c r="B1064" s="1" t="s">
        <v>1296</v>
      </c>
    </row>
    <row r="1065" spans="1:2" x14ac:dyDescent="0.3">
      <c r="A1065" s="1" t="s">
        <v>259</v>
      </c>
      <c r="B1065" s="1" t="s">
        <v>1297</v>
      </c>
    </row>
    <row r="1066" spans="1:2" x14ac:dyDescent="0.3">
      <c r="A1066" s="1" t="s">
        <v>90</v>
      </c>
      <c r="B1066" s="1" t="s">
        <v>1298</v>
      </c>
    </row>
    <row r="1067" spans="1:2" x14ac:dyDescent="0.3">
      <c r="A1067" s="1" t="s">
        <v>90</v>
      </c>
      <c r="B1067" s="1" t="s">
        <v>1299</v>
      </c>
    </row>
    <row r="1068" spans="1:2" x14ac:dyDescent="0.3">
      <c r="A1068" s="1" t="s">
        <v>90</v>
      </c>
      <c r="B1068" s="1" t="s">
        <v>1300</v>
      </c>
    </row>
    <row r="1069" spans="1:2" x14ac:dyDescent="0.3">
      <c r="A1069" s="1" t="s">
        <v>90</v>
      </c>
      <c r="B1069" s="1" t="s">
        <v>1301</v>
      </c>
    </row>
    <row r="1070" spans="1:2" x14ac:dyDescent="0.3">
      <c r="A1070" s="1" t="s">
        <v>259</v>
      </c>
      <c r="B1070" s="1" t="s">
        <v>1302</v>
      </c>
    </row>
    <row r="1071" spans="1:2" x14ac:dyDescent="0.3">
      <c r="A1071" s="1" t="s">
        <v>90</v>
      </c>
      <c r="B1071" s="1" t="s">
        <v>1303</v>
      </c>
    </row>
    <row r="1072" spans="1:2" x14ac:dyDescent="0.3">
      <c r="A1072" s="1" t="s">
        <v>90</v>
      </c>
      <c r="B1072" s="1" t="s">
        <v>1304</v>
      </c>
    </row>
    <row r="1073" spans="1:2" x14ac:dyDescent="0.3">
      <c r="A1073" s="1" t="s">
        <v>259</v>
      </c>
      <c r="B1073" s="1" t="s">
        <v>1305</v>
      </c>
    </row>
    <row r="1074" spans="1:2" x14ac:dyDescent="0.3">
      <c r="A1074" s="1" t="s">
        <v>259</v>
      </c>
      <c r="B1074" s="1" t="s">
        <v>1306</v>
      </c>
    </row>
    <row r="1075" spans="1:2" x14ac:dyDescent="0.3">
      <c r="A1075" s="1" t="s">
        <v>90</v>
      </c>
      <c r="B1075" s="1" t="s">
        <v>1307</v>
      </c>
    </row>
    <row r="1076" spans="1:2" x14ac:dyDescent="0.3">
      <c r="A1076" s="1" t="s">
        <v>90</v>
      </c>
      <c r="B1076" s="1" t="s">
        <v>1308</v>
      </c>
    </row>
    <row r="1077" spans="1:2" x14ac:dyDescent="0.3">
      <c r="A1077" s="1" t="s">
        <v>90</v>
      </c>
      <c r="B1077" s="1" t="s">
        <v>1309</v>
      </c>
    </row>
    <row r="1078" spans="1:2" x14ac:dyDescent="0.3">
      <c r="A1078" s="1" t="s">
        <v>90</v>
      </c>
      <c r="B1078" s="1" t="s">
        <v>1310</v>
      </c>
    </row>
    <row r="1079" spans="1:2" x14ac:dyDescent="0.3">
      <c r="A1079" s="1" t="s">
        <v>90</v>
      </c>
      <c r="B1079" s="1" t="s">
        <v>1311</v>
      </c>
    </row>
    <row r="1080" spans="1:2" x14ac:dyDescent="0.3">
      <c r="A1080" s="1" t="s">
        <v>90</v>
      </c>
      <c r="B1080" s="1" t="s">
        <v>1312</v>
      </c>
    </row>
    <row r="1081" spans="1:2" x14ac:dyDescent="0.3">
      <c r="A1081" s="1" t="s">
        <v>90</v>
      </c>
      <c r="B1081" s="1" t="s">
        <v>1313</v>
      </c>
    </row>
    <row r="1082" spans="1:2" x14ac:dyDescent="0.3">
      <c r="A1082" s="1" t="s">
        <v>90</v>
      </c>
      <c r="B1082" s="1" t="s">
        <v>1314</v>
      </c>
    </row>
    <row r="1083" spans="1:2" x14ac:dyDescent="0.3">
      <c r="A1083" s="1" t="s">
        <v>90</v>
      </c>
      <c r="B1083" s="1" t="s">
        <v>1315</v>
      </c>
    </row>
    <row r="1084" spans="1:2" x14ac:dyDescent="0.3">
      <c r="A1084" s="1" t="s">
        <v>90</v>
      </c>
      <c r="B1084" s="1" t="s">
        <v>1316</v>
      </c>
    </row>
    <row r="1085" spans="1:2" x14ac:dyDescent="0.3">
      <c r="A1085" s="1" t="s">
        <v>90</v>
      </c>
      <c r="B1085" s="1" t="s">
        <v>1317</v>
      </c>
    </row>
    <row r="1086" spans="1:2" x14ac:dyDescent="0.3">
      <c r="A1086" s="1" t="s">
        <v>90</v>
      </c>
      <c r="B1086" s="1" t="s">
        <v>1318</v>
      </c>
    </row>
    <row r="1087" spans="1:2" x14ac:dyDescent="0.3">
      <c r="A1087" s="1" t="s">
        <v>90</v>
      </c>
      <c r="B1087" s="1" t="s">
        <v>1319</v>
      </c>
    </row>
    <row r="1088" spans="1:2" x14ac:dyDescent="0.3">
      <c r="A1088" s="1" t="s">
        <v>90</v>
      </c>
      <c r="B1088" s="1" t="s">
        <v>1320</v>
      </c>
    </row>
    <row r="1089" spans="1:2" x14ac:dyDescent="0.3">
      <c r="A1089" s="1" t="s">
        <v>90</v>
      </c>
      <c r="B1089" s="1" t="s">
        <v>1321</v>
      </c>
    </row>
    <row r="1090" spans="1:2" x14ac:dyDescent="0.3">
      <c r="A1090" s="1" t="s">
        <v>259</v>
      </c>
      <c r="B1090" s="1" t="s">
        <v>1322</v>
      </c>
    </row>
    <row r="1091" spans="1:2" x14ac:dyDescent="0.3">
      <c r="A1091" s="1" t="s">
        <v>90</v>
      </c>
      <c r="B1091" s="1" t="s">
        <v>1323</v>
      </c>
    </row>
    <row r="1092" spans="1:2" x14ac:dyDescent="0.3">
      <c r="A1092" s="1" t="s">
        <v>259</v>
      </c>
      <c r="B1092" s="1" t="s">
        <v>1324</v>
      </c>
    </row>
    <row r="1093" spans="1:2" x14ac:dyDescent="0.3">
      <c r="A1093" s="1" t="s">
        <v>90</v>
      </c>
      <c r="B1093" s="1" t="s">
        <v>1325</v>
      </c>
    </row>
    <row r="1094" spans="1:2" x14ac:dyDescent="0.3">
      <c r="A1094" s="1" t="s">
        <v>90</v>
      </c>
      <c r="B1094" s="1" t="s">
        <v>1326</v>
      </c>
    </row>
    <row r="1095" spans="1:2" x14ac:dyDescent="0.3">
      <c r="A1095" s="1" t="s">
        <v>90</v>
      </c>
      <c r="B1095" s="1" t="s">
        <v>1327</v>
      </c>
    </row>
    <row r="1096" spans="1:2" x14ac:dyDescent="0.3">
      <c r="A1096" s="1" t="s">
        <v>90</v>
      </c>
      <c r="B1096" s="1" t="s">
        <v>1328</v>
      </c>
    </row>
    <row r="1097" spans="1:2" x14ac:dyDescent="0.3">
      <c r="A1097" s="1" t="s">
        <v>90</v>
      </c>
      <c r="B1097" s="1" t="s">
        <v>1329</v>
      </c>
    </row>
    <row r="1098" spans="1:2" x14ac:dyDescent="0.3">
      <c r="A1098" s="1" t="s">
        <v>259</v>
      </c>
      <c r="B1098" s="1" t="s">
        <v>1330</v>
      </c>
    </row>
    <row r="1099" spans="1:2" x14ac:dyDescent="0.3">
      <c r="A1099" s="1" t="s">
        <v>90</v>
      </c>
      <c r="B1099" s="1" t="s">
        <v>1331</v>
      </c>
    </row>
    <row r="1100" spans="1:2" x14ac:dyDescent="0.3">
      <c r="A1100" s="1" t="s">
        <v>90</v>
      </c>
      <c r="B1100" s="1" t="s">
        <v>1332</v>
      </c>
    </row>
    <row r="1101" spans="1:2" x14ac:dyDescent="0.3">
      <c r="A1101" s="1" t="s">
        <v>90</v>
      </c>
      <c r="B1101" s="1" t="s">
        <v>1333</v>
      </c>
    </row>
    <row r="1102" spans="1:2" x14ac:dyDescent="0.3">
      <c r="A1102" s="1" t="s">
        <v>90</v>
      </c>
      <c r="B1102" s="1" t="s">
        <v>1334</v>
      </c>
    </row>
    <row r="1103" spans="1:2" x14ac:dyDescent="0.3">
      <c r="A1103" s="1" t="s">
        <v>90</v>
      </c>
      <c r="B1103" s="1" t="s">
        <v>1335</v>
      </c>
    </row>
    <row r="1104" spans="1:2" x14ac:dyDescent="0.3">
      <c r="A1104" s="1" t="s">
        <v>90</v>
      </c>
      <c r="B1104" s="1" t="s">
        <v>1336</v>
      </c>
    </row>
    <row r="1105" spans="1:2" x14ac:dyDescent="0.3">
      <c r="A1105" s="1" t="s">
        <v>90</v>
      </c>
      <c r="B1105" s="1" t="s">
        <v>1337</v>
      </c>
    </row>
    <row r="1106" spans="1:2" x14ac:dyDescent="0.3">
      <c r="A1106" s="1" t="s">
        <v>259</v>
      </c>
      <c r="B1106" s="1" t="s">
        <v>1338</v>
      </c>
    </row>
    <row r="1107" spans="1:2" x14ac:dyDescent="0.3">
      <c r="A1107" s="1" t="s">
        <v>90</v>
      </c>
      <c r="B1107" s="1" t="s">
        <v>1339</v>
      </c>
    </row>
    <row r="1108" spans="1:2" x14ac:dyDescent="0.3">
      <c r="A1108" s="1" t="s">
        <v>90</v>
      </c>
      <c r="B1108" s="1" t="s">
        <v>1340</v>
      </c>
    </row>
    <row r="1109" spans="1:2" x14ac:dyDescent="0.3">
      <c r="A1109" s="1" t="s">
        <v>90</v>
      </c>
      <c r="B1109" s="1" t="s">
        <v>1341</v>
      </c>
    </row>
    <row r="1110" spans="1:2" x14ac:dyDescent="0.3">
      <c r="A1110" s="1" t="s">
        <v>90</v>
      </c>
      <c r="B1110" s="1" t="s">
        <v>1342</v>
      </c>
    </row>
    <row r="1111" spans="1:2" x14ac:dyDescent="0.3">
      <c r="A1111" s="1" t="s">
        <v>90</v>
      </c>
      <c r="B1111" s="1" t="s">
        <v>1343</v>
      </c>
    </row>
    <row r="1112" spans="1:2" x14ac:dyDescent="0.3">
      <c r="A1112" s="1" t="s">
        <v>90</v>
      </c>
      <c r="B1112" s="1" t="s">
        <v>1344</v>
      </c>
    </row>
    <row r="1113" spans="1:2" x14ac:dyDescent="0.3">
      <c r="A1113" s="1" t="s">
        <v>90</v>
      </c>
      <c r="B1113" s="1" t="s">
        <v>1345</v>
      </c>
    </row>
    <row r="1114" spans="1:2" x14ac:dyDescent="0.3">
      <c r="A1114" s="1" t="s">
        <v>90</v>
      </c>
      <c r="B1114" s="1" t="s">
        <v>1346</v>
      </c>
    </row>
    <row r="1115" spans="1:2" x14ac:dyDescent="0.3">
      <c r="A1115" s="1" t="s">
        <v>90</v>
      </c>
      <c r="B1115" s="1" t="s">
        <v>1347</v>
      </c>
    </row>
    <row r="1116" spans="1:2" x14ac:dyDescent="0.3">
      <c r="A1116" s="1" t="s">
        <v>90</v>
      </c>
      <c r="B1116" s="1" t="s">
        <v>1348</v>
      </c>
    </row>
    <row r="1117" spans="1:2" x14ac:dyDescent="0.3">
      <c r="A1117" s="1" t="s">
        <v>90</v>
      </c>
      <c r="B1117" s="1" t="s">
        <v>1349</v>
      </c>
    </row>
    <row r="1118" spans="1:2" x14ac:dyDescent="0.3">
      <c r="A1118" s="1" t="s">
        <v>90</v>
      </c>
      <c r="B1118" s="1" t="s">
        <v>1350</v>
      </c>
    </row>
    <row r="1119" spans="1:2" x14ac:dyDescent="0.3">
      <c r="A1119" s="1" t="s">
        <v>259</v>
      </c>
      <c r="B1119" s="1" t="s">
        <v>1351</v>
      </c>
    </row>
    <row r="1120" spans="1:2" x14ac:dyDescent="0.3">
      <c r="A1120" s="1" t="s">
        <v>90</v>
      </c>
      <c r="B1120" s="1" t="s">
        <v>1352</v>
      </c>
    </row>
    <row r="1121" spans="1:2" x14ac:dyDescent="0.3">
      <c r="A1121" s="1" t="s">
        <v>259</v>
      </c>
      <c r="B1121" s="1" t="s">
        <v>1353</v>
      </c>
    </row>
    <row r="1122" spans="1:2" x14ac:dyDescent="0.3">
      <c r="A1122" s="1" t="s">
        <v>90</v>
      </c>
      <c r="B1122" s="1" t="s">
        <v>1354</v>
      </c>
    </row>
    <row r="1123" spans="1:2" x14ac:dyDescent="0.3">
      <c r="A1123" s="1" t="s">
        <v>259</v>
      </c>
      <c r="B1123" s="1" t="s">
        <v>1355</v>
      </c>
    </row>
    <row r="1124" spans="1:2" x14ac:dyDescent="0.3">
      <c r="A1124" s="1" t="s">
        <v>90</v>
      </c>
      <c r="B1124" s="1" t="s">
        <v>1356</v>
      </c>
    </row>
    <row r="1125" spans="1:2" x14ac:dyDescent="0.3">
      <c r="A1125" s="1" t="s">
        <v>90</v>
      </c>
      <c r="B1125" s="1" t="s">
        <v>1357</v>
      </c>
    </row>
    <row r="1126" spans="1:2" x14ac:dyDescent="0.3">
      <c r="A1126" s="1" t="s">
        <v>90</v>
      </c>
      <c r="B1126" s="1" t="s">
        <v>1358</v>
      </c>
    </row>
    <row r="1127" spans="1:2" x14ac:dyDescent="0.3">
      <c r="A1127" s="1" t="s">
        <v>259</v>
      </c>
      <c r="B1127" s="1" t="s">
        <v>1359</v>
      </c>
    </row>
    <row r="1128" spans="1:2" x14ac:dyDescent="0.3">
      <c r="A1128" s="1" t="s">
        <v>90</v>
      </c>
      <c r="B1128" s="1" t="s">
        <v>1360</v>
      </c>
    </row>
    <row r="1129" spans="1:2" x14ac:dyDescent="0.3">
      <c r="A1129" s="1" t="s">
        <v>90</v>
      </c>
      <c r="B1129" s="1" t="s">
        <v>1361</v>
      </c>
    </row>
    <row r="1130" spans="1:2" x14ac:dyDescent="0.3">
      <c r="A1130" s="1" t="s">
        <v>259</v>
      </c>
      <c r="B1130" s="1" t="s">
        <v>1362</v>
      </c>
    </row>
    <row r="1131" spans="1:2" x14ac:dyDescent="0.3">
      <c r="A1131" s="1" t="s">
        <v>90</v>
      </c>
      <c r="B1131" s="1" t="s">
        <v>1363</v>
      </c>
    </row>
    <row r="1132" spans="1:2" x14ac:dyDescent="0.3">
      <c r="A1132" s="1" t="s">
        <v>90</v>
      </c>
      <c r="B1132" s="1" t="s">
        <v>1364</v>
      </c>
    </row>
    <row r="1133" spans="1:2" x14ac:dyDescent="0.3">
      <c r="A1133" s="1" t="s">
        <v>90</v>
      </c>
      <c r="B1133" s="1" t="s">
        <v>338</v>
      </c>
    </row>
    <row r="1134" spans="1:2" x14ac:dyDescent="0.3">
      <c r="A1134" s="1" t="s">
        <v>90</v>
      </c>
      <c r="B1134" s="1" t="s">
        <v>1357</v>
      </c>
    </row>
    <row r="1135" spans="1:2" x14ac:dyDescent="0.3">
      <c r="A1135" s="1" t="s">
        <v>90</v>
      </c>
      <c r="B1135" s="1" t="s">
        <v>373</v>
      </c>
    </row>
    <row r="1136" spans="1:2" x14ac:dyDescent="0.3">
      <c r="A1136" s="1" t="s">
        <v>90</v>
      </c>
      <c r="B1136" s="1" t="s">
        <v>1365</v>
      </c>
    </row>
    <row r="1137" spans="1:2" x14ac:dyDescent="0.3">
      <c r="A1137" s="1" t="s">
        <v>90</v>
      </c>
      <c r="B1137" s="1" t="s">
        <v>1366</v>
      </c>
    </row>
    <row r="1138" spans="1:2" x14ac:dyDescent="0.3">
      <c r="A1138" s="1" t="s">
        <v>259</v>
      </c>
      <c r="B1138" s="1" t="s">
        <v>1367</v>
      </c>
    </row>
    <row r="1139" spans="1:2" x14ac:dyDescent="0.3">
      <c r="A1139" s="1" t="s">
        <v>90</v>
      </c>
      <c r="B1139" s="1" t="s">
        <v>1368</v>
      </c>
    </row>
    <row r="1140" spans="1:2" x14ac:dyDescent="0.3">
      <c r="A1140" s="1" t="s">
        <v>90</v>
      </c>
      <c r="B1140" s="1" t="s">
        <v>1369</v>
      </c>
    </row>
    <row r="1141" spans="1:2" x14ac:dyDescent="0.3">
      <c r="A1141" s="1" t="s">
        <v>90</v>
      </c>
      <c r="B1141" s="1" t="s">
        <v>661</v>
      </c>
    </row>
    <row r="1142" spans="1:2" x14ac:dyDescent="0.3">
      <c r="A1142" s="1" t="s">
        <v>90</v>
      </c>
      <c r="B1142" s="1" t="s">
        <v>1370</v>
      </c>
    </row>
    <row r="1143" spans="1:2" x14ac:dyDescent="0.3">
      <c r="A1143" s="1" t="s">
        <v>259</v>
      </c>
      <c r="B1143" s="1" t="s">
        <v>1371</v>
      </c>
    </row>
    <row r="1144" spans="1:2" x14ac:dyDescent="0.3">
      <c r="A1144" s="1" t="s">
        <v>90</v>
      </c>
      <c r="B1144" s="1" t="s">
        <v>1372</v>
      </c>
    </row>
    <row r="1145" spans="1:2" x14ac:dyDescent="0.3">
      <c r="A1145" s="1" t="s">
        <v>90</v>
      </c>
      <c r="B1145" s="1" t="s">
        <v>1373</v>
      </c>
    </row>
    <row r="1146" spans="1:2" x14ac:dyDescent="0.3">
      <c r="A1146" s="1" t="s">
        <v>90</v>
      </c>
      <c r="B1146" s="1" t="s">
        <v>1374</v>
      </c>
    </row>
    <row r="1147" spans="1:2" x14ac:dyDescent="0.3">
      <c r="A1147" s="1" t="s">
        <v>259</v>
      </c>
      <c r="B1147" s="1" t="s">
        <v>1375</v>
      </c>
    </row>
    <row r="1148" spans="1:2" x14ac:dyDescent="0.3">
      <c r="A1148" s="1" t="s">
        <v>90</v>
      </c>
      <c r="B1148" s="1" t="s">
        <v>1376</v>
      </c>
    </row>
    <row r="1149" spans="1:2" x14ac:dyDescent="0.3">
      <c r="A1149" s="1" t="s">
        <v>90</v>
      </c>
      <c r="B1149" s="1" t="s">
        <v>1377</v>
      </c>
    </row>
    <row r="1150" spans="1:2" x14ac:dyDescent="0.3">
      <c r="A1150" s="1" t="s">
        <v>90</v>
      </c>
      <c r="B1150" s="1" t="s">
        <v>1378</v>
      </c>
    </row>
    <row r="1151" spans="1:2" x14ac:dyDescent="0.3">
      <c r="A1151" s="1" t="s">
        <v>90</v>
      </c>
      <c r="B1151" s="1" t="s">
        <v>1379</v>
      </c>
    </row>
    <row r="1152" spans="1:2" x14ac:dyDescent="0.3">
      <c r="A1152" s="1" t="s">
        <v>90</v>
      </c>
      <c r="B1152" s="1" t="s">
        <v>1380</v>
      </c>
    </row>
    <row r="1153" spans="1:2" x14ac:dyDescent="0.3">
      <c r="A1153" s="1" t="s">
        <v>90</v>
      </c>
      <c r="B1153" s="1" t="s">
        <v>338</v>
      </c>
    </row>
    <row r="1154" spans="1:2" x14ac:dyDescent="0.3">
      <c r="A1154" s="1" t="s">
        <v>90</v>
      </c>
      <c r="B1154" s="1" t="s">
        <v>1381</v>
      </c>
    </row>
    <row r="1155" spans="1:2" x14ac:dyDescent="0.3">
      <c r="A1155" s="1" t="s">
        <v>259</v>
      </c>
      <c r="B1155" s="1" t="s">
        <v>1382</v>
      </c>
    </row>
    <row r="1156" spans="1:2" x14ac:dyDescent="0.3">
      <c r="A1156" s="1" t="s">
        <v>90</v>
      </c>
      <c r="B1156" s="1" t="s">
        <v>1383</v>
      </c>
    </row>
    <row r="1157" spans="1:2" x14ac:dyDescent="0.3">
      <c r="A1157" s="1" t="s">
        <v>90</v>
      </c>
      <c r="B1157" s="1" t="s">
        <v>1384</v>
      </c>
    </row>
    <row r="1158" spans="1:2" x14ac:dyDescent="0.3">
      <c r="A1158" s="1" t="s">
        <v>90</v>
      </c>
      <c r="B1158" s="1" t="s">
        <v>1385</v>
      </c>
    </row>
    <row r="1159" spans="1:2" x14ac:dyDescent="0.3">
      <c r="A1159" s="1" t="s">
        <v>90</v>
      </c>
      <c r="B1159" s="1" t="s">
        <v>1386</v>
      </c>
    </row>
    <row r="1160" spans="1:2" x14ac:dyDescent="0.3">
      <c r="A1160" s="1" t="s">
        <v>90</v>
      </c>
      <c r="B1160" s="1" t="s">
        <v>1387</v>
      </c>
    </row>
    <row r="1161" spans="1:2" x14ac:dyDescent="0.3">
      <c r="A1161" s="1" t="s">
        <v>90</v>
      </c>
      <c r="B1161" s="1" t="s">
        <v>1388</v>
      </c>
    </row>
    <row r="1162" spans="1:2" x14ac:dyDescent="0.3">
      <c r="A1162" s="1" t="s">
        <v>90</v>
      </c>
      <c r="B1162" s="1" t="s">
        <v>1389</v>
      </c>
    </row>
    <row r="1163" spans="1:2" x14ac:dyDescent="0.3">
      <c r="A1163" s="1" t="s">
        <v>90</v>
      </c>
      <c r="B1163" s="1" t="s">
        <v>1390</v>
      </c>
    </row>
    <row r="1164" spans="1:2" x14ac:dyDescent="0.3">
      <c r="A1164" s="1" t="s">
        <v>259</v>
      </c>
      <c r="B1164" s="1" t="s">
        <v>260</v>
      </c>
    </row>
    <row r="1165" spans="1:2" x14ac:dyDescent="0.3">
      <c r="A1165" s="1" t="s">
        <v>90</v>
      </c>
      <c r="B1165" s="1" t="s">
        <v>493</v>
      </c>
    </row>
    <row r="1166" spans="1:2" x14ac:dyDescent="0.3">
      <c r="A1166" s="1" t="s">
        <v>90</v>
      </c>
      <c r="B1166" s="1" t="s">
        <v>1391</v>
      </c>
    </row>
    <row r="1167" spans="1:2" x14ac:dyDescent="0.3">
      <c r="A1167" s="1" t="s">
        <v>90</v>
      </c>
      <c r="B1167" s="1" t="s">
        <v>1392</v>
      </c>
    </row>
    <row r="1168" spans="1:2" x14ac:dyDescent="0.3">
      <c r="A1168" s="1" t="s">
        <v>90</v>
      </c>
      <c r="B1168" s="1" t="s">
        <v>1393</v>
      </c>
    </row>
    <row r="1169" spans="1:2" x14ac:dyDescent="0.3">
      <c r="A1169" s="1" t="s">
        <v>90</v>
      </c>
      <c r="B1169" s="1" t="s">
        <v>1394</v>
      </c>
    </row>
    <row r="1170" spans="1:2" x14ac:dyDescent="0.3">
      <c r="A1170" s="1" t="s">
        <v>90</v>
      </c>
      <c r="B1170" s="1" t="s">
        <v>1395</v>
      </c>
    </row>
    <row r="1171" spans="1:2" x14ac:dyDescent="0.3">
      <c r="A1171" s="1" t="s">
        <v>90</v>
      </c>
      <c r="B1171" s="1" t="s">
        <v>1396</v>
      </c>
    </row>
    <row r="1172" spans="1:2" x14ac:dyDescent="0.3">
      <c r="A1172" s="1" t="s">
        <v>90</v>
      </c>
      <c r="B1172" s="1" t="s">
        <v>1397</v>
      </c>
    </row>
    <row r="1173" spans="1:2" x14ac:dyDescent="0.3">
      <c r="A1173" s="1" t="s">
        <v>259</v>
      </c>
      <c r="B1173" s="1" t="s">
        <v>1398</v>
      </c>
    </row>
    <row r="1174" spans="1:2" x14ac:dyDescent="0.3">
      <c r="A1174" s="1" t="s">
        <v>90</v>
      </c>
      <c r="B1174" s="1" t="s">
        <v>1399</v>
      </c>
    </row>
    <row r="1175" spans="1:2" x14ac:dyDescent="0.3">
      <c r="A1175" s="1" t="s">
        <v>90</v>
      </c>
      <c r="B1175" s="1" t="s">
        <v>1400</v>
      </c>
    </row>
    <row r="1176" spans="1:2" x14ac:dyDescent="0.3">
      <c r="A1176" s="1" t="s">
        <v>90</v>
      </c>
      <c r="B1176" s="1" t="s">
        <v>1401</v>
      </c>
    </row>
    <row r="1177" spans="1:2" x14ac:dyDescent="0.3">
      <c r="A1177" s="1" t="s">
        <v>90</v>
      </c>
      <c r="B1177" s="1" t="s">
        <v>1402</v>
      </c>
    </row>
    <row r="1178" spans="1:2" x14ac:dyDescent="0.3">
      <c r="A1178" s="1" t="s">
        <v>90</v>
      </c>
      <c r="B1178" s="1" t="s">
        <v>1403</v>
      </c>
    </row>
    <row r="1179" spans="1:2" x14ac:dyDescent="0.3">
      <c r="A1179" s="1" t="s">
        <v>90</v>
      </c>
      <c r="B1179" s="1" t="s">
        <v>1404</v>
      </c>
    </row>
    <row r="1180" spans="1:2" x14ac:dyDescent="0.3">
      <c r="A1180" s="1" t="s">
        <v>90</v>
      </c>
      <c r="B1180" s="1" t="s">
        <v>1405</v>
      </c>
    </row>
    <row r="1181" spans="1:2" x14ac:dyDescent="0.3">
      <c r="A1181" s="1" t="s">
        <v>90</v>
      </c>
      <c r="B1181" s="1" t="s">
        <v>1406</v>
      </c>
    </row>
    <row r="1182" spans="1:2" x14ac:dyDescent="0.3">
      <c r="A1182" s="1" t="s">
        <v>90</v>
      </c>
      <c r="B1182" s="1" t="s">
        <v>1407</v>
      </c>
    </row>
    <row r="1183" spans="1:2" x14ac:dyDescent="0.3">
      <c r="A1183" s="1" t="s">
        <v>90</v>
      </c>
      <c r="B1183" s="1" t="s">
        <v>1408</v>
      </c>
    </row>
    <row r="1184" spans="1:2" x14ac:dyDescent="0.3">
      <c r="A1184" s="1" t="s">
        <v>90</v>
      </c>
      <c r="B1184" s="1" t="s">
        <v>1409</v>
      </c>
    </row>
    <row r="1185" spans="1:2" x14ac:dyDescent="0.3">
      <c r="A1185" s="1" t="s">
        <v>90</v>
      </c>
      <c r="B1185" s="1" t="s">
        <v>1410</v>
      </c>
    </row>
    <row r="1186" spans="1:2" x14ac:dyDescent="0.3">
      <c r="A1186" s="1" t="s">
        <v>90</v>
      </c>
      <c r="B1186" s="1" t="s">
        <v>1411</v>
      </c>
    </row>
    <row r="1187" spans="1:2" x14ac:dyDescent="0.3">
      <c r="A1187" s="1" t="s">
        <v>90</v>
      </c>
      <c r="B1187" s="1" t="s">
        <v>1412</v>
      </c>
    </row>
    <row r="1188" spans="1:2" x14ac:dyDescent="0.3">
      <c r="A1188" s="1" t="s">
        <v>90</v>
      </c>
      <c r="B1188" s="1" t="s">
        <v>1413</v>
      </c>
    </row>
    <row r="1189" spans="1:2" x14ac:dyDescent="0.3">
      <c r="A1189" s="1" t="s">
        <v>90</v>
      </c>
      <c r="B1189" s="1" t="s">
        <v>1414</v>
      </c>
    </row>
    <row r="1190" spans="1:2" x14ac:dyDescent="0.3">
      <c r="A1190" s="1" t="s">
        <v>90</v>
      </c>
      <c r="B1190" s="1" t="s">
        <v>1415</v>
      </c>
    </row>
    <row r="1191" spans="1:2" x14ac:dyDescent="0.3">
      <c r="A1191" s="1" t="s">
        <v>90</v>
      </c>
      <c r="B1191" s="1" t="s">
        <v>1416</v>
      </c>
    </row>
    <row r="1192" spans="1:2" x14ac:dyDescent="0.3">
      <c r="A1192" s="1" t="s">
        <v>90</v>
      </c>
      <c r="B1192" s="1" t="s">
        <v>1417</v>
      </c>
    </row>
    <row r="1193" spans="1:2" x14ac:dyDescent="0.3">
      <c r="A1193" s="1" t="s">
        <v>90</v>
      </c>
      <c r="B1193" s="1" t="s">
        <v>1418</v>
      </c>
    </row>
    <row r="1194" spans="1:2" x14ac:dyDescent="0.3">
      <c r="A1194" s="1" t="s">
        <v>90</v>
      </c>
      <c r="B1194" s="1" t="s">
        <v>1419</v>
      </c>
    </row>
    <row r="1195" spans="1:2" x14ac:dyDescent="0.3">
      <c r="A1195" s="1" t="s">
        <v>259</v>
      </c>
      <c r="B1195" s="1" t="s">
        <v>1420</v>
      </c>
    </row>
    <row r="1196" spans="1:2" x14ac:dyDescent="0.3">
      <c r="A1196" s="1" t="s">
        <v>90</v>
      </c>
      <c r="B1196" s="1" t="s">
        <v>1421</v>
      </c>
    </row>
    <row r="1197" spans="1:2" x14ac:dyDescent="0.3">
      <c r="A1197" s="1" t="s">
        <v>259</v>
      </c>
      <c r="B1197" s="1" t="s">
        <v>1422</v>
      </c>
    </row>
    <row r="1198" spans="1:2" x14ac:dyDescent="0.3">
      <c r="A1198" s="1" t="s">
        <v>90</v>
      </c>
      <c r="B1198" s="1" t="s">
        <v>1423</v>
      </c>
    </row>
    <row r="1199" spans="1:2" x14ac:dyDescent="0.3">
      <c r="A1199" s="1" t="s">
        <v>90</v>
      </c>
      <c r="B1199" s="1" t="s">
        <v>961</v>
      </c>
    </row>
    <row r="1200" spans="1:2" x14ac:dyDescent="0.3">
      <c r="A1200" s="1" t="s">
        <v>90</v>
      </c>
      <c r="B1200" s="1" t="s">
        <v>1424</v>
      </c>
    </row>
    <row r="1201" spans="1:2" x14ac:dyDescent="0.3">
      <c r="A1201" s="1" t="s">
        <v>90</v>
      </c>
      <c r="B1201" s="1" t="s">
        <v>1425</v>
      </c>
    </row>
    <row r="1202" spans="1:2" x14ac:dyDescent="0.3">
      <c r="A1202" s="1" t="s">
        <v>90</v>
      </c>
      <c r="B1202" s="1" t="s">
        <v>1426</v>
      </c>
    </row>
    <row r="1203" spans="1:2" x14ac:dyDescent="0.3">
      <c r="A1203" s="1" t="s">
        <v>90</v>
      </c>
      <c r="B1203" s="1" t="s">
        <v>1427</v>
      </c>
    </row>
    <row r="1204" spans="1:2" x14ac:dyDescent="0.3">
      <c r="A1204" s="1" t="s">
        <v>90</v>
      </c>
      <c r="B1204" s="1" t="s">
        <v>1428</v>
      </c>
    </row>
    <row r="1205" spans="1:2" x14ac:dyDescent="0.3">
      <c r="A1205" s="1" t="s">
        <v>90</v>
      </c>
      <c r="B1205" s="1" t="s">
        <v>1429</v>
      </c>
    </row>
    <row r="1206" spans="1:2" x14ac:dyDescent="0.3">
      <c r="A1206" s="1" t="s">
        <v>259</v>
      </c>
      <c r="B1206" s="1" t="s">
        <v>1430</v>
      </c>
    </row>
    <row r="1207" spans="1:2" x14ac:dyDescent="0.3">
      <c r="A1207" s="1" t="s">
        <v>90</v>
      </c>
      <c r="B1207" s="1" t="s">
        <v>1431</v>
      </c>
    </row>
    <row r="1208" spans="1:2" x14ac:dyDescent="0.3">
      <c r="A1208" s="1" t="s">
        <v>259</v>
      </c>
      <c r="B1208" s="1" t="s">
        <v>1432</v>
      </c>
    </row>
    <row r="1209" spans="1:2" x14ac:dyDescent="0.3">
      <c r="A1209" s="1" t="s">
        <v>90</v>
      </c>
      <c r="B1209" s="1" t="s">
        <v>1433</v>
      </c>
    </row>
    <row r="1210" spans="1:2" x14ac:dyDescent="0.3">
      <c r="A1210" s="1" t="s">
        <v>90</v>
      </c>
      <c r="B1210" s="1" t="s">
        <v>1434</v>
      </c>
    </row>
    <row r="1211" spans="1:2" x14ac:dyDescent="0.3">
      <c r="A1211" s="1" t="s">
        <v>90</v>
      </c>
      <c r="B1211" s="1" t="s">
        <v>1435</v>
      </c>
    </row>
    <row r="1212" spans="1:2" x14ac:dyDescent="0.3">
      <c r="A1212" s="1" t="s">
        <v>90</v>
      </c>
      <c r="B1212" s="1" t="s">
        <v>1436</v>
      </c>
    </row>
    <row r="1213" spans="1:2" x14ac:dyDescent="0.3">
      <c r="A1213" s="1" t="s">
        <v>90</v>
      </c>
      <c r="B1213" s="1" t="s">
        <v>1437</v>
      </c>
    </row>
    <row r="1214" spans="1:2" x14ac:dyDescent="0.3">
      <c r="A1214" s="1" t="s">
        <v>90</v>
      </c>
      <c r="B1214" s="1" t="s">
        <v>1438</v>
      </c>
    </row>
    <row r="1215" spans="1:2" x14ac:dyDescent="0.3">
      <c r="A1215" s="1" t="s">
        <v>90</v>
      </c>
      <c r="B1215" s="1" t="s">
        <v>1439</v>
      </c>
    </row>
    <row r="1216" spans="1:2" x14ac:dyDescent="0.3">
      <c r="A1216" s="1" t="s">
        <v>90</v>
      </c>
      <c r="B1216" s="1" t="s">
        <v>1440</v>
      </c>
    </row>
    <row r="1217" spans="1:2" x14ac:dyDescent="0.3">
      <c r="A1217" s="1" t="s">
        <v>90</v>
      </c>
      <c r="B1217" s="1" t="s">
        <v>1441</v>
      </c>
    </row>
    <row r="1218" spans="1:2" x14ac:dyDescent="0.3">
      <c r="A1218" s="1" t="s">
        <v>259</v>
      </c>
      <c r="B1218" s="1" t="s">
        <v>1442</v>
      </c>
    </row>
    <row r="1219" spans="1:2" x14ac:dyDescent="0.3">
      <c r="A1219" s="1" t="s">
        <v>90</v>
      </c>
      <c r="B1219" s="1" t="s">
        <v>1443</v>
      </c>
    </row>
    <row r="1220" spans="1:2" x14ac:dyDescent="0.3">
      <c r="A1220" s="1" t="s">
        <v>90</v>
      </c>
      <c r="B1220" s="1" t="s">
        <v>1444</v>
      </c>
    </row>
    <row r="1221" spans="1:2" x14ac:dyDescent="0.3">
      <c r="A1221" s="1" t="s">
        <v>90</v>
      </c>
      <c r="B1221" s="1" t="s">
        <v>1445</v>
      </c>
    </row>
    <row r="1222" spans="1:2" x14ac:dyDescent="0.3">
      <c r="A1222" s="1" t="s">
        <v>259</v>
      </c>
      <c r="B1222" s="1" t="s">
        <v>1446</v>
      </c>
    </row>
    <row r="1223" spans="1:2" x14ac:dyDescent="0.3">
      <c r="A1223" s="1" t="s">
        <v>90</v>
      </c>
      <c r="B1223" s="1" t="s">
        <v>1447</v>
      </c>
    </row>
    <row r="1224" spans="1:2" x14ac:dyDescent="0.3">
      <c r="A1224" s="1" t="s">
        <v>90</v>
      </c>
      <c r="B1224" s="1" t="s">
        <v>1448</v>
      </c>
    </row>
    <row r="1225" spans="1:2" x14ac:dyDescent="0.3">
      <c r="A1225" s="1" t="s">
        <v>90</v>
      </c>
      <c r="B1225" s="1" t="s">
        <v>1449</v>
      </c>
    </row>
    <row r="1226" spans="1:2" x14ac:dyDescent="0.3">
      <c r="A1226" s="1" t="s">
        <v>259</v>
      </c>
      <c r="B1226" s="1" t="s">
        <v>416</v>
      </c>
    </row>
    <row r="1227" spans="1:2" x14ac:dyDescent="0.3">
      <c r="A1227" s="1" t="s">
        <v>90</v>
      </c>
      <c r="B1227" s="1" t="s">
        <v>1450</v>
      </c>
    </row>
    <row r="1228" spans="1:2" x14ac:dyDescent="0.3">
      <c r="A1228" s="1" t="s">
        <v>259</v>
      </c>
      <c r="B1228" s="1" t="s">
        <v>1451</v>
      </c>
    </row>
    <row r="1229" spans="1:2" x14ac:dyDescent="0.3">
      <c r="A1229" s="1" t="s">
        <v>90</v>
      </c>
      <c r="B1229" s="1" t="s">
        <v>1452</v>
      </c>
    </row>
    <row r="1230" spans="1:2" x14ac:dyDescent="0.3">
      <c r="A1230" s="1" t="s">
        <v>259</v>
      </c>
      <c r="B1230" s="1" t="s">
        <v>1453</v>
      </c>
    </row>
    <row r="1231" spans="1:2" x14ac:dyDescent="0.3">
      <c r="A1231" s="1" t="s">
        <v>90</v>
      </c>
      <c r="B1231" s="1" t="s">
        <v>1454</v>
      </c>
    </row>
    <row r="1232" spans="1:2" x14ac:dyDescent="0.3">
      <c r="A1232" s="1" t="s">
        <v>90</v>
      </c>
      <c r="B1232" s="1" t="s">
        <v>1455</v>
      </c>
    </row>
    <row r="1233" spans="1:2" x14ac:dyDescent="0.3">
      <c r="A1233" s="1" t="s">
        <v>90</v>
      </c>
      <c r="B1233" s="1" t="s">
        <v>1456</v>
      </c>
    </row>
    <row r="1234" spans="1:2" x14ac:dyDescent="0.3">
      <c r="A1234" s="1" t="s">
        <v>90</v>
      </c>
      <c r="B1234" s="1" t="s">
        <v>1457</v>
      </c>
    </row>
    <row r="1235" spans="1:2" x14ac:dyDescent="0.3">
      <c r="A1235" s="1" t="s">
        <v>90</v>
      </c>
      <c r="B1235" s="1" t="s">
        <v>1458</v>
      </c>
    </row>
    <row r="1236" spans="1:2" x14ac:dyDescent="0.3">
      <c r="A1236" s="1" t="s">
        <v>90</v>
      </c>
      <c r="B1236" s="1" t="s">
        <v>1459</v>
      </c>
    </row>
    <row r="1237" spans="1:2" x14ac:dyDescent="0.3">
      <c r="A1237" s="1" t="s">
        <v>90</v>
      </c>
      <c r="B1237" s="1" t="s">
        <v>760</v>
      </c>
    </row>
    <row r="1238" spans="1:2" x14ac:dyDescent="0.3">
      <c r="A1238" s="1" t="s">
        <v>90</v>
      </c>
      <c r="B1238" s="1" t="s">
        <v>1460</v>
      </c>
    </row>
    <row r="1239" spans="1:2" x14ac:dyDescent="0.3">
      <c r="A1239" s="1" t="s">
        <v>90</v>
      </c>
      <c r="B1239" s="1" t="s">
        <v>1461</v>
      </c>
    </row>
    <row r="1240" spans="1:2" x14ac:dyDescent="0.3">
      <c r="A1240" s="1" t="s">
        <v>90</v>
      </c>
      <c r="B1240" s="1" t="s">
        <v>1462</v>
      </c>
    </row>
    <row r="1241" spans="1:2" x14ac:dyDescent="0.3">
      <c r="A1241" s="1" t="s">
        <v>90</v>
      </c>
      <c r="B1241" s="1" t="s">
        <v>1463</v>
      </c>
    </row>
    <row r="1242" spans="1:2" x14ac:dyDescent="0.3">
      <c r="A1242" s="1" t="s">
        <v>90</v>
      </c>
      <c r="B1242" s="1" t="s">
        <v>1464</v>
      </c>
    </row>
    <row r="1243" spans="1:2" x14ac:dyDescent="0.3">
      <c r="A1243" s="1" t="s">
        <v>90</v>
      </c>
      <c r="B1243" s="1" t="s">
        <v>1465</v>
      </c>
    </row>
    <row r="1244" spans="1:2" x14ac:dyDescent="0.3">
      <c r="A1244" s="1" t="s">
        <v>90</v>
      </c>
      <c r="B1244" s="1" t="s">
        <v>1466</v>
      </c>
    </row>
    <row r="1245" spans="1:2" x14ac:dyDescent="0.3">
      <c r="A1245" s="1" t="s">
        <v>90</v>
      </c>
      <c r="B1245" s="1" t="s">
        <v>1467</v>
      </c>
    </row>
    <row r="1246" spans="1:2" x14ac:dyDescent="0.3">
      <c r="A1246" s="1" t="s">
        <v>90</v>
      </c>
      <c r="B1246" s="1" t="s">
        <v>1468</v>
      </c>
    </row>
    <row r="1247" spans="1:2" x14ac:dyDescent="0.3">
      <c r="A1247" s="1" t="s">
        <v>90</v>
      </c>
      <c r="B1247" s="1" t="s">
        <v>1469</v>
      </c>
    </row>
    <row r="1248" spans="1:2" x14ac:dyDescent="0.3">
      <c r="A1248" s="1" t="s">
        <v>90</v>
      </c>
      <c r="B1248" s="1" t="s">
        <v>1470</v>
      </c>
    </row>
    <row r="1249" spans="1:2" x14ac:dyDescent="0.3">
      <c r="A1249" s="1" t="s">
        <v>90</v>
      </c>
      <c r="B1249" s="1" t="s">
        <v>1471</v>
      </c>
    </row>
    <row r="1250" spans="1:2" x14ac:dyDescent="0.3">
      <c r="A1250" s="1" t="s">
        <v>90</v>
      </c>
      <c r="B1250" s="1" t="s">
        <v>1472</v>
      </c>
    </row>
    <row r="1251" spans="1:2" x14ac:dyDescent="0.3">
      <c r="A1251" s="1" t="s">
        <v>90</v>
      </c>
      <c r="B1251" s="1" t="s">
        <v>343</v>
      </c>
    </row>
    <row r="1252" spans="1:2" x14ac:dyDescent="0.3">
      <c r="A1252" s="1" t="s">
        <v>90</v>
      </c>
      <c r="B1252" s="1" t="s">
        <v>788</v>
      </c>
    </row>
    <row r="1253" spans="1:2" x14ac:dyDescent="0.3">
      <c r="A1253" s="1" t="s">
        <v>259</v>
      </c>
      <c r="B1253" s="1" t="s">
        <v>1473</v>
      </c>
    </row>
    <row r="1254" spans="1:2" x14ac:dyDescent="0.3">
      <c r="A1254" s="1" t="s">
        <v>90</v>
      </c>
      <c r="B1254" s="1" t="s">
        <v>1474</v>
      </c>
    </row>
    <row r="1255" spans="1:2" x14ac:dyDescent="0.3">
      <c r="A1255" s="1" t="s">
        <v>90</v>
      </c>
      <c r="B1255" s="1" t="s">
        <v>1475</v>
      </c>
    </row>
    <row r="1256" spans="1:2" x14ac:dyDescent="0.3">
      <c r="A1256" s="1" t="s">
        <v>90</v>
      </c>
      <c r="B1256" s="1" t="s">
        <v>1476</v>
      </c>
    </row>
    <row r="1257" spans="1:2" x14ac:dyDescent="0.3">
      <c r="A1257" s="1" t="s">
        <v>90</v>
      </c>
      <c r="B1257" s="1" t="s">
        <v>1477</v>
      </c>
    </row>
    <row r="1258" spans="1:2" x14ac:dyDescent="0.3">
      <c r="A1258" s="1" t="s">
        <v>90</v>
      </c>
      <c r="B1258" s="1" t="s">
        <v>1478</v>
      </c>
    </row>
    <row r="1259" spans="1:2" x14ac:dyDescent="0.3">
      <c r="A1259" s="1" t="s">
        <v>90</v>
      </c>
      <c r="B1259" s="1" t="s">
        <v>1479</v>
      </c>
    </row>
    <row r="1260" spans="1:2" x14ac:dyDescent="0.3">
      <c r="A1260" s="1" t="s">
        <v>90</v>
      </c>
      <c r="B1260" s="1" t="s">
        <v>1480</v>
      </c>
    </row>
    <row r="1261" spans="1:2" x14ac:dyDescent="0.3">
      <c r="A1261" s="1" t="s">
        <v>90</v>
      </c>
      <c r="B1261" s="1" t="s">
        <v>1481</v>
      </c>
    </row>
    <row r="1262" spans="1:2" x14ac:dyDescent="0.3">
      <c r="A1262" s="1" t="s">
        <v>90</v>
      </c>
      <c r="B1262" s="1" t="s">
        <v>1482</v>
      </c>
    </row>
    <row r="1263" spans="1:2" x14ac:dyDescent="0.3">
      <c r="A1263" s="1" t="s">
        <v>90</v>
      </c>
      <c r="B1263" s="1" t="s">
        <v>1483</v>
      </c>
    </row>
    <row r="1264" spans="1:2" x14ac:dyDescent="0.3">
      <c r="A1264" s="1" t="s">
        <v>259</v>
      </c>
      <c r="B1264" s="1" t="s">
        <v>1484</v>
      </c>
    </row>
    <row r="1265" spans="1:2" x14ac:dyDescent="0.3">
      <c r="A1265" s="1" t="s">
        <v>90</v>
      </c>
      <c r="B1265" s="1" t="s">
        <v>1485</v>
      </c>
    </row>
    <row r="1266" spans="1:2" x14ac:dyDescent="0.3">
      <c r="A1266" s="1" t="s">
        <v>90</v>
      </c>
      <c r="B1266" s="1" t="s">
        <v>1486</v>
      </c>
    </row>
    <row r="1267" spans="1:2" x14ac:dyDescent="0.3">
      <c r="A1267" s="1" t="s">
        <v>90</v>
      </c>
      <c r="B1267" s="1" t="s">
        <v>1487</v>
      </c>
    </row>
    <row r="1268" spans="1:2" x14ac:dyDescent="0.3">
      <c r="A1268" s="1" t="s">
        <v>90</v>
      </c>
      <c r="B1268" s="1" t="s">
        <v>1488</v>
      </c>
    </row>
    <row r="1269" spans="1:2" x14ac:dyDescent="0.3">
      <c r="A1269" s="1" t="s">
        <v>90</v>
      </c>
      <c r="B1269" s="1" t="s">
        <v>1489</v>
      </c>
    </row>
    <row r="1270" spans="1:2" x14ac:dyDescent="0.3">
      <c r="A1270" s="1" t="s">
        <v>259</v>
      </c>
      <c r="B1270" s="1" t="s">
        <v>1490</v>
      </c>
    </row>
    <row r="1271" spans="1:2" x14ac:dyDescent="0.3">
      <c r="A1271" s="1" t="s">
        <v>90</v>
      </c>
      <c r="B1271" s="1" t="s">
        <v>1491</v>
      </c>
    </row>
    <row r="1272" spans="1:2" x14ac:dyDescent="0.3">
      <c r="A1272" s="1" t="s">
        <v>90</v>
      </c>
      <c r="B1272" s="1" t="s">
        <v>1492</v>
      </c>
    </row>
    <row r="1273" spans="1:2" x14ac:dyDescent="0.3">
      <c r="A1273" s="1" t="s">
        <v>90</v>
      </c>
      <c r="B1273" s="1" t="s">
        <v>1493</v>
      </c>
    </row>
    <row r="1274" spans="1:2" x14ac:dyDescent="0.3">
      <c r="A1274" s="1" t="s">
        <v>90</v>
      </c>
      <c r="B1274" s="1" t="s">
        <v>1494</v>
      </c>
    </row>
    <row r="1275" spans="1:2" x14ac:dyDescent="0.3">
      <c r="A1275" s="1" t="s">
        <v>259</v>
      </c>
      <c r="B1275" s="1" t="s">
        <v>1495</v>
      </c>
    </row>
    <row r="1276" spans="1:2" x14ac:dyDescent="0.3">
      <c r="A1276" s="1" t="s">
        <v>90</v>
      </c>
      <c r="B1276" s="1" t="s">
        <v>1496</v>
      </c>
    </row>
    <row r="1277" spans="1:2" x14ac:dyDescent="0.3">
      <c r="A1277" s="1" t="s">
        <v>90</v>
      </c>
      <c r="B1277" s="1" t="s">
        <v>1497</v>
      </c>
    </row>
    <row r="1278" spans="1:2" x14ac:dyDescent="0.3">
      <c r="A1278" s="1" t="s">
        <v>90</v>
      </c>
      <c r="B1278" s="1" t="s">
        <v>1498</v>
      </c>
    </row>
    <row r="1279" spans="1:2" x14ac:dyDescent="0.3">
      <c r="A1279" s="1" t="s">
        <v>90</v>
      </c>
      <c r="B1279" s="1" t="s">
        <v>1499</v>
      </c>
    </row>
    <row r="1280" spans="1:2" x14ac:dyDescent="0.3">
      <c r="A1280" s="1" t="s">
        <v>90</v>
      </c>
      <c r="B1280" s="1" t="s">
        <v>1500</v>
      </c>
    </row>
    <row r="1281" spans="1:2" x14ac:dyDescent="0.3">
      <c r="A1281" s="1" t="s">
        <v>90</v>
      </c>
      <c r="B1281" s="1" t="s">
        <v>1501</v>
      </c>
    </row>
    <row r="1282" spans="1:2" x14ac:dyDescent="0.3">
      <c r="A1282" s="1" t="s">
        <v>90</v>
      </c>
      <c r="B1282" s="1" t="s">
        <v>1502</v>
      </c>
    </row>
    <row r="1283" spans="1:2" x14ac:dyDescent="0.3">
      <c r="A1283" s="1" t="s">
        <v>90</v>
      </c>
      <c r="B1283" s="1" t="s">
        <v>1503</v>
      </c>
    </row>
    <row r="1284" spans="1:2" x14ac:dyDescent="0.3">
      <c r="A1284" s="1" t="s">
        <v>90</v>
      </c>
      <c r="B1284" s="1" t="s">
        <v>1504</v>
      </c>
    </row>
    <row r="1285" spans="1:2" x14ac:dyDescent="0.3">
      <c r="A1285" s="1" t="s">
        <v>90</v>
      </c>
      <c r="B1285" s="1" t="s">
        <v>1505</v>
      </c>
    </row>
    <row r="1286" spans="1:2" x14ac:dyDescent="0.3">
      <c r="A1286" s="1" t="s">
        <v>90</v>
      </c>
      <c r="B1286" s="1" t="s">
        <v>1506</v>
      </c>
    </row>
    <row r="1287" spans="1:2" x14ac:dyDescent="0.3">
      <c r="A1287" s="1" t="s">
        <v>90</v>
      </c>
      <c r="B1287" s="1" t="s">
        <v>1507</v>
      </c>
    </row>
    <row r="1288" spans="1:2" x14ac:dyDescent="0.3">
      <c r="A1288" s="1" t="s">
        <v>90</v>
      </c>
      <c r="B1288" s="1" t="s">
        <v>1508</v>
      </c>
    </row>
    <row r="1289" spans="1:2" x14ac:dyDescent="0.3">
      <c r="A1289" s="1" t="s">
        <v>90</v>
      </c>
      <c r="B1289" s="1" t="s">
        <v>1509</v>
      </c>
    </row>
    <row r="1290" spans="1:2" x14ac:dyDescent="0.3">
      <c r="A1290" s="1" t="s">
        <v>90</v>
      </c>
      <c r="B1290" s="1" t="s">
        <v>1510</v>
      </c>
    </row>
    <row r="1291" spans="1:2" x14ac:dyDescent="0.3">
      <c r="A1291" s="1" t="s">
        <v>90</v>
      </c>
      <c r="B1291" s="1" t="s">
        <v>1511</v>
      </c>
    </row>
    <row r="1292" spans="1:2" x14ac:dyDescent="0.3">
      <c r="A1292" s="1" t="s">
        <v>90</v>
      </c>
      <c r="B1292" s="1" t="s">
        <v>1512</v>
      </c>
    </row>
    <row r="1293" spans="1:2" x14ac:dyDescent="0.3">
      <c r="A1293" s="1" t="s">
        <v>90</v>
      </c>
      <c r="B1293" s="1" t="s">
        <v>1513</v>
      </c>
    </row>
    <row r="1294" spans="1:2" x14ac:dyDescent="0.3">
      <c r="A1294" s="1" t="s">
        <v>90</v>
      </c>
      <c r="B1294" s="1" t="s">
        <v>1514</v>
      </c>
    </row>
    <row r="1295" spans="1:2" x14ac:dyDescent="0.3">
      <c r="A1295" s="1" t="s">
        <v>90</v>
      </c>
      <c r="B1295" s="1" t="s">
        <v>1515</v>
      </c>
    </row>
    <row r="1296" spans="1:2" x14ac:dyDescent="0.3">
      <c r="A1296" s="1" t="s">
        <v>90</v>
      </c>
      <c r="B1296" s="1" t="s">
        <v>1516</v>
      </c>
    </row>
    <row r="1297" spans="1:2" x14ac:dyDescent="0.3">
      <c r="A1297" s="1" t="s">
        <v>90</v>
      </c>
      <c r="B1297" s="1" t="s">
        <v>1517</v>
      </c>
    </row>
    <row r="1298" spans="1:2" x14ac:dyDescent="0.3">
      <c r="A1298" s="1" t="s">
        <v>90</v>
      </c>
      <c r="B1298" s="1" t="s">
        <v>1518</v>
      </c>
    </row>
    <row r="1299" spans="1:2" x14ac:dyDescent="0.3">
      <c r="A1299" s="1" t="s">
        <v>90</v>
      </c>
      <c r="B1299" s="1" t="s">
        <v>1519</v>
      </c>
    </row>
    <row r="1300" spans="1:2" x14ac:dyDescent="0.3">
      <c r="A1300" s="1" t="s">
        <v>90</v>
      </c>
      <c r="B1300" s="1" t="s">
        <v>1520</v>
      </c>
    </row>
    <row r="1301" spans="1:2" x14ac:dyDescent="0.3">
      <c r="A1301" s="1" t="s">
        <v>90</v>
      </c>
      <c r="B1301" s="1" t="s">
        <v>1521</v>
      </c>
    </row>
    <row r="1302" spans="1:2" x14ac:dyDescent="0.3">
      <c r="A1302" s="1" t="s">
        <v>90</v>
      </c>
      <c r="B1302" s="1" t="s">
        <v>1522</v>
      </c>
    </row>
    <row r="1303" spans="1:2" x14ac:dyDescent="0.3">
      <c r="A1303" s="1" t="s">
        <v>90</v>
      </c>
      <c r="B1303" s="1" t="s">
        <v>1523</v>
      </c>
    </row>
    <row r="1304" spans="1:2" x14ac:dyDescent="0.3">
      <c r="A1304" s="1" t="s">
        <v>90</v>
      </c>
      <c r="B1304" s="1" t="s">
        <v>1524</v>
      </c>
    </row>
    <row r="1305" spans="1:2" x14ac:dyDescent="0.3">
      <c r="A1305" s="1" t="s">
        <v>90</v>
      </c>
      <c r="B1305" s="1" t="s">
        <v>553</v>
      </c>
    </row>
    <row r="1306" spans="1:2" x14ac:dyDescent="0.3">
      <c r="A1306" s="1" t="s">
        <v>90</v>
      </c>
      <c r="B1306" s="1" t="s">
        <v>1525</v>
      </c>
    </row>
    <row r="1307" spans="1:2" x14ac:dyDescent="0.3">
      <c r="A1307" s="1" t="s">
        <v>90</v>
      </c>
      <c r="B1307" s="1" t="s">
        <v>1526</v>
      </c>
    </row>
    <row r="1308" spans="1:2" x14ac:dyDescent="0.3">
      <c r="A1308" s="1" t="s">
        <v>259</v>
      </c>
      <c r="B1308" s="1" t="s">
        <v>1527</v>
      </c>
    </row>
    <row r="1309" spans="1:2" x14ac:dyDescent="0.3">
      <c r="A1309" s="1" t="s">
        <v>259</v>
      </c>
      <c r="B1309" s="1" t="s">
        <v>1528</v>
      </c>
    </row>
    <row r="1310" spans="1:2" x14ac:dyDescent="0.3">
      <c r="A1310" s="1" t="s">
        <v>90</v>
      </c>
      <c r="B1310" s="1" t="s">
        <v>1529</v>
      </c>
    </row>
    <row r="1311" spans="1:2" x14ac:dyDescent="0.3">
      <c r="A1311" s="1" t="s">
        <v>90</v>
      </c>
      <c r="B1311" s="1" t="s">
        <v>1530</v>
      </c>
    </row>
    <row r="1312" spans="1:2" x14ac:dyDescent="0.3">
      <c r="A1312" s="1" t="s">
        <v>90</v>
      </c>
      <c r="B1312" s="1" t="s">
        <v>1531</v>
      </c>
    </row>
    <row r="1313" spans="1:2" x14ac:dyDescent="0.3">
      <c r="A1313" s="1" t="s">
        <v>90</v>
      </c>
      <c r="B1313" s="1" t="s">
        <v>1532</v>
      </c>
    </row>
    <row r="1314" spans="1:2" x14ac:dyDescent="0.3">
      <c r="A1314" s="1" t="s">
        <v>90</v>
      </c>
      <c r="B1314" s="1" t="s">
        <v>1533</v>
      </c>
    </row>
    <row r="1315" spans="1:2" x14ac:dyDescent="0.3">
      <c r="A1315" s="1" t="s">
        <v>90</v>
      </c>
      <c r="B1315" s="1" t="s">
        <v>1534</v>
      </c>
    </row>
    <row r="1316" spans="1:2" x14ac:dyDescent="0.3">
      <c r="A1316" s="1" t="s">
        <v>90</v>
      </c>
      <c r="B1316" s="1" t="s">
        <v>1535</v>
      </c>
    </row>
    <row r="1317" spans="1:2" x14ac:dyDescent="0.3">
      <c r="A1317" s="1" t="s">
        <v>90</v>
      </c>
      <c r="B1317" s="1" t="s">
        <v>1536</v>
      </c>
    </row>
    <row r="1318" spans="1:2" x14ac:dyDescent="0.3">
      <c r="A1318" s="1" t="s">
        <v>90</v>
      </c>
      <c r="B1318" s="1" t="s">
        <v>1537</v>
      </c>
    </row>
    <row r="1319" spans="1:2" x14ac:dyDescent="0.3">
      <c r="A1319" s="1" t="s">
        <v>259</v>
      </c>
      <c r="B1319" s="1" t="s">
        <v>1538</v>
      </c>
    </row>
    <row r="1320" spans="1:2" x14ac:dyDescent="0.3">
      <c r="A1320" s="1" t="s">
        <v>90</v>
      </c>
      <c r="B1320" s="1" t="s">
        <v>1494</v>
      </c>
    </row>
    <row r="1321" spans="1:2" x14ac:dyDescent="0.3">
      <c r="A1321" s="1" t="s">
        <v>90</v>
      </c>
      <c r="B1321" s="1" t="s">
        <v>1539</v>
      </c>
    </row>
    <row r="1322" spans="1:2" x14ac:dyDescent="0.3">
      <c r="A1322" s="1" t="s">
        <v>90</v>
      </c>
      <c r="B1322" s="1" t="s">
        <v>1540</v>
      </c>
    </row>
    <row r="1323" spans="1:2" x14ac:dyDescent="0.3">
      <c r="A1323" s="1" t="s">
        <v>90</v>
      </c>
      <c r="B1323" s="1" t="s">
        <v>1541</v>
      </c>
    </row>
    <row r="1324" spans="1:2" x14ac:dyDescent="0.3">
      <c r="A1324" s="1" t="s">
        <v>90</v>
      </c>
      <c r="B1324" s="1" t="s">
        <v>1542</v>
      </c>
    </row>
    <row r="1325" spans="1:2" x14ac:dyDescent="0.3">
      <c r="A1325" s="1" t="s">
        <v>90</v>
      </c>
      <c r="B1325" s="1" t="s">
        <v>1543</v>
      </c>
    </row>
    <row r="1326" spans="1:2" x14ac:dyDescent="0.3">
      <c r="A1326" s="1" t="s">
        <v>90</v>
      </c>
      <c r="B1326" s="1" t="s">
        <v>1544</v>
      </c>
    </row>
    <row r="1327" spans="1:2" x14ac:dyDescent="0.3">
      <c r="A1327" s="1" t="s">
        <v>90</v>
      </c>
      <c r="B1327" s="1" t="s">
        <v>1545</v>
      </c>
    </row>
    <row r="1328" spans="1:2" x14ac:dyDescent="0.3">
      <c r="A1328" s="1" t="s">
        <v>90</v>
      </c>
      <c r="B1328" s="1" t="s">
        <v>1546</v>
      </c>
    </row>
    <row r="1329" spans="1:2" x14ac:dyDescent="0.3">
      <c r="A1329" s="1" t="s">
        <v>259</v>
      </c>
      <c r="B1329" s="1" t="s">
        <v>1547</v>
      </c>
    </row>
    <row r="1330" spans="1:2" x14ac:dyDescent="0.3">
      <c r="A1330" s="1" t="s">
        <v>90</v>
      </c>
      <c r="B1330" s="1" t="s">
        <v>1548</v>
      </c>
    </row>
    <row r="1331" spans="1:2" x14ac:dyDescent="0.3">
      <c r="A1331" s="1" t="s">
        <v>90</v>
      </c>
      <c r="B1331" s="1" t="s">
        <v>1549</v>
      </c>
    </row>
    <row r="1332" spans="1:2" x14ac:dyDescent="0.3">
      <c r="A1332" s="1" t="s">
        <v>90</v>
      </c>
      <c r="B1332" s="1" t="s">
        <v>1550</v>
      </c>
    </row>
    <row r="1333" spans="1:2" x14ac:dyDescent="0.3">
      <c r="A1333" s="1" t="s">
        <v>90</v>
      </c>
      <c r="B1333" s="1" t="s">
        <v>1551</v>
      </c>
    </row>
    <row r="1334" spans="1:2" x14ac:dyDescent="0.3">
      <c r="A1334" s="1" t="s">
        <v>90</v>
      </c>
      <c r="B1334" s="1" t="s">
        <v>1552</v>
      </c>
    </row>
    <row r="1335" spans="1:2" x14ac:dyDescent="0.3">
      <c r="A1335" s="1" t="s">
        <v>90</v>
      </c>
      <c r="B1335" s="1" t="s">
        <v>1553</v>
      </c>
    </row>
    <row r="1336" spans="1:2" x14ac:dyDescent="0.3">
      <c r="A1336" s="1" t="s">
        <v>90</v>
      </c>
      <c r="B1336" s="1" t="s">
        <v>1554</v>
      </c>
    </row>
    <row r="1337" spans="1:2" x14ac:dyDescent="0.3">
      <c r="A1337" s="1" t="s">
        <v>90</v>
      </c>
      <c r="B1337" s="1" t="s">
        <v>1555</v>
      </c>
    </row>
    <row r="1338" spans="1:2" x14ac:dyDescent="0.3">
      <c r="A1338" s="1" t="s">
        <v>90</v>
      </c>
      <c r="B1338" s="1" t="s">
        <v>1556</v>
      </c>
    </row>
    <row r="1339" spans="1:2" x14ac:dyDescent="0.3">
      <c r="A1339" s="1" t="s">
        <v>90</v>
      </c>
      <c r="B1339" s="1" t="s">
        <v>1557</v>
      </c>
    </row>
    <row r="1340" spans="1:2" x14ac:dyDescent="0.3">
      <c r="A1340" s="1" t="s">
        <v>90</v>
      </c>
      <c r="B1340" s="1" t="s">
        <v>1558</v>
      </c>
    </row>
    <row r="1341" spans="1:2" x14ac:dyDescent="0.3">
      <c r="A1341" s="1" t="s">
        <v>90</v>
      </c>
      <c r="B1341" s="1" t="s">
        <v>1559</v>
      </c>
    </row>
    <row r="1342" spans="1:2" x14ac:dyDescent="0.3">
      <c r="A1342" s="1" t="s">
        <v>90</v>
      </c>
      <c r="B1342" s="1" t="s">
        <v>1560</v>
      </c>
    </row>
    <row r="1343" spans="1:2" x14ac:dyDescent="0.3">
      <c r="A1343" s="1" t="s">
        <v>90</v>
      </c>
      <c r="B1343" s="1" t="s">
        <v>1561</v>
      </c>
    </row>
    <row r="1344" spans="1:2" x14ac:dyDescent="0.3">
      <c r="A1344" s="1" t="s">
        <v>90</v>
      </c>
      <c r="B1344" s="1" t="s">
        <v>1562</v>
      </c>
    </row>
    <row r="1345" spans="1:2" x14ac:dyDescent="0.3">
      <c r="A1345" s="1" t="s">
        <v>90</v>
      </c>
      <c r="B1345" s="1" t="s">
        <v>1563</v>
      </c>
    </row>
    <row r="1346" spans="1:2" x14ac:dyDescent="0.3">
      <c r="A1346" s="1" t="s">
        <v>90</v>
      </c>
      <c r="B1346" s="1" t="s">
        <v>1564</v>
      </c>
    </row>
    <row r="1347" spans="1:2" x14ac:dyDescent="0.3">
      <c r="A1347" s="1" t="s">
        <v>90</v>
      </c>
      <c r="B1347" s="1" t="s">
        <v>1565</v>
      </c>
    </row>
    <row r="1348" spans="1:2" x14ac:dyDescent="0.3">
      <c r="A1348" s="1" t="s">
        <v>90</v>
      </c>
      <c r="B1348" s="1" t="s">
        <v>1566</v>
      </c>
    </row>
    <row r="1349" spans="1:2" x14ac:dyDescent="0.3">
      <c r="A1349" s="1" t="s">
        <v>90</v>
      </c>
      <c r="B1349" s="1" t="s">
        <v>1567</v>
      </c>
    </row>
    <row r="1350" spans="1:2" x14ac:dyDescent="0.3">
      <c r="A1350" s="1" t="s">
        <v>90</v>
      </c>
      <c r="B1350" s="1" t="s">
        <v>1568</v>
      </c>
    </row>
    <row r="1351" spans="1:2" x14ac:dyDescent="0.3">
      <c r="A1351" s="1" t="s">
        <v>259</v>
      </c>
      <c r="B1351" s="1" t="s">
        <v>1569</v>
      </c>
    </row>
    <row r="1352" spans="1:2" x14ac:dyDescent="0.3">
      <c r="A1352" s="1" t="s">
        <v>90</v>
      </c>
      <c r="B1352" s="1" t="s">
        <v>1570</v>
      </c>
    </row>
    <row r="1353" spans="1:2" x14ac:dyDescent="0.3">
      <c r="A1353" s="1" t="s">
        <v>90</v>
      </c>
      <c r="B1353" s="1" t="s">
        <v>1571</v>
      </c>
    </row>
    <row r="1354" spans="1:2" x14ac:dyDescent="0.3">
      <c r="A1354" s="1" t="s">
        <v>90</v>
      </c>
      <c r="B1354" s="1" t="s">
        <v>1572</v>
      </c>
    </row>
    <row r="1355" spans="1:2" x14ac:dyDescent="0.3">
      <c r="A1355" s="1" t="s">
        <v>90</v>
      </c>
      <c r="B1355" s="1" t="s">
        <v>1573</v>
      </c>
    </row>
    <row r="1356" spans="1:2" x14ac:dyDescent="0.3">
      <c r="A1356" s="1" t="s">
        <v>90</v>
      </c>
      <c r="B1356" s="1" t="s">
        <v>1574</v>
      </c>
    </row>
    <row r="1357" spans="1:2" x14ac:dyDescent="0.3">
      <c r="A1357" s="1" t="s">
        <v>90</v>
      </c>
      <c r="B1357" s="1" t="s">
        <v>1312</v>
      </c>
    </row>
    <row r="1358" spans="1:2" x14ac:dyDescent="0.3">
      <c r="A1358" s="1" t="s">
        <v>90</v>
      </c>
      <c r="B1358" s="1" t="s">
        <v>1575</v>
      </c>
    </row>
    <row r="1359" spans="1:2" x14ac:dyDescent="0.3">
      <c r="A1359" s="1" t="s">
        <v>90</v>
      </c>
      <c r="B1359" s="1" t="s">
        <v>1576</v>
      </c>
    </row>
    <row r="1360" spans="1:2" x14ac:dyDescent="0.3">
      <c r="A1360" s="1" t="s">
        <v>90</v>
      </c>
      <c r="B1360" s="1" t="s">
        <v>1577</v>
      </c>
    </row>
    <row r="1361" spans="1:2" x14ac:dyDescent="0.3">
      <c r="A1361" s="1" t="s">
        <v>90</v>
      </c>
      <c r="B1361" s="1" t="s">
        <v>1578</v>
      </c>
    </row>
    <row r="1362" spans="1:2" x14ac:dyDescent="0.3">
      <c r="A1362" s="1" t="s">
        <v>90</v>
      </c>
      <c r="B1362" s="1" t="s">
        <v>1579</v>
      </c>
    </row>
    <row r="1363" spans="1:2" x14ac:dyDescent="0.3">
      <c r="A1363" s="1" t="s">
        <v>90</v>
      </c>
      <c r="B1363" s="1" t="s">
        <v>1580</v>
      </c>
    </row>
    <row r="1364" spans="1:2" x14ac:dyDescent="0.3">
      <c r="A1364" s="1" t="s">
        <v>90</v>
      </c>
      <c r="B1364" s="1" t="s">
        <v>1581</v>
      </c>
    </row>
    <row r="1365" spans="1:2" x14ac:dyDescent="0.3">
      <c r="A1365" s="1" t="s">
        <v>90</v>
      </c>
      <c r="B1365" s="1" t="s">
        <v>1582</v>
      </c>
    </row>
    <row r="1366" spans="1:2" x14ac:dyDescent="0.3">
      <c r="A1366" s="1" t="s">
        <v>90</v>
      </c>
      <c r="B1366" s="1" t="s">
        <v>1583</v>
      </c>
    </row>
    <row r="1367" spans="1:2" x14ac:dyDescent="0.3">
      <c r="A1367" s="1" t="s">
        <v>259</v>
      </c>
      <c r="B1367" s="1" t="s">
        <v>1584</v>
      </c>
    </row>
    <row r="1368" spans="1:2" x14ac:dyDescent="0.3">
      <c r="A1368" s="1" t="s">
        <v>90</v>
      </c>
      <c r="B1368" s="1" t="s">
        <v>1585</v>
      </c>
    </row>
    <row r="1369" spans="1:2" x14ac:dyDescent="0.3">
      <c r="A1369" s="1" t="s">
        <v>90</v>
      </c>
      <c r="B1369" s="1" t="s">
        <v>1586</v>
      </c>
    </row>
    <row r="1370" spans="1:2" x14ac:dyDescent="0.3">
      <c r="A1370" s="1" t="s">
        <v>90</v>
      </c>
      <c r="B1370" s="1" t="s">
        <v>1587</v>
      </c>
    </row>
    <row r="1371" spans="1:2" x14ac:dyDescent="0.3">
      <c r="A1371" s="1" t="s">
        <v>90</v>
      </c>
      <c r="B1371" s="1" t="s">
        <v>1588</v>
      </c>
    </row>
    <row r="1372" spans="1:2" x14ac:dyDescent="0.3">
      <c r="A1372" s="1" t="s">
        <v>90</v>
      </c>
      <c r="B1372" s="1" t="s">
        <v>1589</v>
      </c>
    </row>
    <row r="1373" spans="1:2" x14ac:dyDescent="0.3">
      <c r="A1373" s="1" t="s">
        <v>90</v>
      </c>
      <c r="B1373" s="1" t="s">
        <v>1590</v>
      </c>
    </row>
    <row r="1374" spans="1:2" x14ac:dyDescent="0.3">
      <c r="A1374" s="1" t="s">
        <v>90</v>
      </c>
      <c r="B1374" s="1" t="s">
        <v>1591</v>
      </c>
    </row>
    <row r="1375" spans="1:2" x14ac:dyDescent="0.3">
      <c r="A1375" s="1" t="s">
        <v>259</v>
      </c>
      <c r="B1375" s="1" t="s">
        <v>1592</v>
      </c>
    </row>
    <row r="1376" spans="1:2" x14ac:dyDescent="0.3">
      <c r="A1376" s="1" t="s">
        <v>259</v>
      </c>
      <c r="B1376" s="1" t="s">
        <v>1593</v>
      </c>
    </row>
    <row r="1377" spans="1:2" x14ac:dyDescent="0.3">
      <c r="A1377" s="1" t="s">
        <v>90</v>
      </c>
      <c r="B1377" s="1" t="s">
        <v>1594</v>
      </c>
    </row>
    <row r="1378" spans="1:2" x14ac:dyDescent="0.3">
      <c r="A1378" s="1" t="s">
        <v>90</v>
      </c>
      <c r="B1378" s="1" t="s">
        <v>1595</v>
      </c>
    </row>
    <row r="1379" spans="1:2" x14ac:dyDescent="0.3">
      <c r="A1379" s="1" t="s">
        <v>259</v>
      </c>
      <c r="B1379" s="1" t="s">
        <v>1596</v>
      </c>
    </row>
    <row r="1380" spans="1:2" x14ac:dyDescent="0.3">
      <c r="A1380" s="1" t="s">
        <v>90</v>
      </c>
      <c r="B1380" s="1" t="s">
        <v>1597</v>
      </c>
    </row>
    <row r="1381" spans="1:2" x14ac:dyDescent="0.3">
      <c r="A1381" s="1" t="s">
        <v>259</v>
      </c>
      <c r="B1381" s="1" t="s">
        <v>1446</v>
      </c>
    </row>
    <row r="1382" spans="1:2" x14ac:dyDescent="0.3">
      <c r="A1382" s="1" t="s">
        <v>90</v>
      </c>
      <c r="B1382" s="1" t="s">
        <v>1598</v>
      </c>
    </row>
    <row r="1383" spans="1:2" x14ac:dyDescent="0.3">
      <c r="A1383" s="1" t="s">
        <v>90</v>
      </c>
      <c r="B1383" s="1" t="s">
        <v>1599</v>
      </c>
    </row>
    <row r="1384" spans="1:2" x14ac:dyDescent="0.3">
      <c r="A1384" s="1" t="s">
        <v>90</v>
      </c>
      <c r="B1384" s="1" t="s">
        <v>1600</v>
      </c>
    </row>
    <row r="1385" spans="1:2" x14ac:dyDescent="0.3">
      <c r="A1385" s="1" t="s">
        <v>90</v>
      </c>
      <c r="B1385" s="1" t="s">
        <v>1601</v>
      </c>
    </row>
    <row r="1386" spans="1:2" x14ac:dyDescent="0.3">
      <c r="A1386" s="1" t="s">
        <v>90</v>
      </c>
      <c r="B1386" s="1" t="s">
        <v>1602</v>
      </c>
    </row>
    <row r="1387" spans="1:2" x14ac:dyDescent="0.3">
      <c r="A1387" s="1" t="s">
        <v>90</v>
      </c>
      <c r="B1387" s="1" t="s">
        <v>1603</v>
      </c>
    </row>
    <row r="1388" spans="1:2" x14ac:dyDescent="0.3">
      <c r="A1388" s="1" t="s">
        <v>90</v>
      </c>
      <c r="B1388" s="1" t="s">
        <v>1604</v>
      </c>
    </row>
    <row r="1389" spans="1:2" x14ac:dyDescent="0.3">
      <c r="A1389" s="1" t="s">
        <v>90</v>
      </c>
      <c r="B1389" s="1" t="s">
        <v>1605</v>
      </c>
    </row>
    <row r="1390" spans="1:2" x14ac:dyDescent="0.3">
      <c r="A1390" s="1" t="s">
        <v>90</v>
      </c>
      <c r="B1390" s="1" t="s">
        <v>1606</v>
      </c>
    </row>
    <row r="1391" spans="1:2" x14ac:dyDescent="0.3">
      <c r="A1391" s="1" t="s">
        <v>90</v>
      </c>
      <c r="B1391" s="1" t="s">
        <v>1607</v>
      </c>
    </row>
    <row r="1392" spans="1:2" x14ac:dyDescent="0.3">
      <c r="A1392" s="1" t="s">
        <v>90</v>
      </c>
      <c r="B1392" s="1" t="s">
        <v>1608</v>
      </c>
    </row>
    <row r="1393" spans="1:2" x14ac:dyDescent="0.3">
      <c r="A1393" s="1" t="s">
        <v>90</v>
      </c>
      <c r="B1393" s="1" t="s">
        <v>1609</v>
      </c>
    </row>
    <row r="1394" spans="1:2" x14ac:dyDescent="0.3">
      <c r="A1394" s="1" t="s">
        <v>90</v>
      </c>
      <c r="B1394" s="1" t="s">
        <v>1610</v>
      </c>
    </row>
    <row r="1395" spans="1:2" x14ac:dyDescent="0.3">
      <c r="A1395" s="1" t="s">
        <v>90</v>
      </c>
      <c r="B1395" s="1" t="s">
        <v>1611</v>
      </c>
    </row>
    <row r="1396" spans="1:2" x14ac:dyDescent="0.3">
      <c r="A1396" s="1" t="s">
        <v>90</v>
      </c>
      <c r="B1396" s="1" t="s">
        <v>1612</v>
      </c>
    </row>
    <row r="1397" spans="1:2" x14ac:dyDescent="0.3">
      <c r="A1397" s="1" t="s">
        <v>90</v>
      </c>
      <c r="B1397" s="1" t="s">
        <v>1613</v>
      </c>
    </row>
    <row r="1398" spans="1:2" x14ac:dyDescent="0.3">
      <c r="A1398" s="1" t="s">
        <v>90</v>
      </c>
      <c r="B1398" s="1" t="s">
        <v>1614</v>
      </c>
    </row>
    <row r="1399" spans="1:2" x14ac:dyDescent="0.3">
      <c r="A1399" s="1" t="s">
        <v>90</v>
      </c>
      <c r="B1399" s="1" t="s">
        <v>1615</v>
      </c>
    </row>
    <row r="1400" spans="1:2" x14ac:dyDescent="0.3">
      <c r="A1400" s="1" t="s">
        <v>90</v>
      </c>
      <c r="B1400" s="1" t="s">
        <v>1616</v>
      </c>
    </row>
    <row r="1401" spans="1:2" x14ac:dyDescent="0.3">
      <c r="A1401" s="1" t="s">
        <v>90</v>
      </c>
      <c r="B1401" s="1" t="s">
        <v>1617</v>
      </c>
    </row>
    <row r="1402" spans="1:2" x14ac:dyDescent="0.3">
      <c r="A1402" s="1" t="s">
        <v>90</v>
      </c>
      <c r="B1402" s="1" t="s">
        <v>1618</v>
      </c>
    </row>
    <row r="1403" spans="1:2" x14ac:dyDescent="0.3">
      <c r="A1403" s="1" t="s">
        <v>90</v>
      </c>
      <c r="B1403" s="1" t="s">
        <v>1619</v>
      </c>
    </row>
    <row r="1404" spans="1:2" x14ac:dyDescent="0.3">
      <c r="A1404" s="1" t="s">
        <v>90</v>
      </c>
      <c r="B1404" s="1" t="s">
        <v>1617</v>
      </c>
    </row>
    <row r="1405" spans="1:2" x14ac:dyDescent="0.3">
      <c r="A1405" s="1" t="s">
        <v>90</v>
      </c>
      <c r="B1405" s="1" t="s">
        <v>1620</v>
      </c>
    </row>
    <row r="1406" spans="1:2" x14ac:dyDescent="0.3">
      <c r="A1406" s="1" t="s">
        <v>90</v>
      </c>
      <c r="B1406" s="1" t="s">
        <v>1621</v>
      </c>
    </row>
    <row r="1407" spans="1:2" x14ac:dyDescent="0.3">
      <c r="A1407" s="1" t="s">
        <v>90</v>
      </c>
      <c r="B1407" s="1" t="s">
        <v>1622</v>
      </c>
    </row>
    <row r="1408" spans="1:2" x14ac:dyDescent="0.3">
      <c r="A1408" s="1" t="s">
        <v>259</v>
      </c>
      <c r="B1408" s="1" t="s">
        <v>1623</v>
      </c>
    </row>
    <row r="1409" spans="1:2" x14ac:dyDescent="0.3">
      <c r="A1409" s="1" t="s">
        <v>90</v>
      </c>
      <c r="B1409" s="1" t="s">
        <v>1624</v>
      </c>
    </row>
    <row r="1410" spans="1:2" x14ac:dyDescent="0.3">
      <c r="A1410" s="1" t="s">
        <v>90</v>
      </c>
      <c r="B1410" s="1" t="s">
        <v>1625</v>
      </c>
    </row>
    <row r="1411" spans="1:2" x14ac:dyDescent="0.3">
      <c r="A1411" s="1" t="s">
        <v>90</v>
      </c>
      <c r="B1411" s="1" t="s">
        <v>1626</v>
      </c>
    </row>
    <row r="1412" spans="1:2" x14ac:dyDescent="0.3">
      <c r="A1412" s="1" t="s">
        <v>90</v>
      </c>
      <c r="B1412" s="1" t="s">
        <v>1627</v>
      </c>
    </row>
    <row r="1413" spans="1:2" x14ac:dyDescent="0.3">
      <c r="A1413" s="1" t="s">
        <v>90</v>
      </c>
      <c r="B1413" s="1" t="s">
        <v>1628</v>
      </c>
    </row>
    <row r="1414" spans="1:2" x14ac:dyDescent="0.3">
      <c r="A1414" s="1" t="s">
        <v>90</v>
      </c>
      <c r="B1414" s="1" t="s">
        <v>506</v>
      </c>
    </row>
    <row r="1415" spans="1:2" x14ac:dyDescent="0.3">
      <c r="A1415" s="1" t="s">
        <v>259</v>
      </c>
      <c r="B1415" s="1" t="s">
        <v>1629</v>
      </c>
    </row>
    <row r="1416" spans="1:2" x14ac:dyDescent="0.3">
      <c r="A1416" s="1" t="s">
        <v>90</v>
      </c>
      <c r="B1416" s="1" t="s">
        <v>1630</v>
      </c>
    </row>
    <row r="1417" spans="1:2" x14ac:dyDescent="0.3">
      <c r="A1417" s="1" t="s">
        <v>90</v>
      </c>
      <c r="B1417" s="1" t="s">
        <v>1631</v>
      </c>
    </row>
    <row r="1418" spans="1:2" x14ac:dyDescent="0.3">
      <c r="A1418" s="1" t="s">
        <v>90</v>
      </c>
      <c r="B1418" s="1" t="s">
        <v>1632</v>
      </c>
    </row>
    <row r="1419" spans="1:2" x14ac:dyDescent="0.3">
      <c r="A1419" s="1" t="s">
        <v>90</v>
      </c>
      <c r="B1419" s="1" t="s">
        <v>1633</v>
      </c>
    </row>
    <row r="1420" spans="1:2" x14ac:dyDescent="0.3">
      <c r="A1420" s="1" t="s">
        <v>90</v>
      </c>
      <c r="B1420" s="1" t="s">
        <v>1634</v>
      </c>
    </row>
    <row r="1421" spans="1:2" x14ac:dyDescent="0.3">
      <c r="A1421" s="1" t="s">
        <v>90</v>
      </c>
      <c r="B1421" s="1" t="s">
        <v>1635</v>
      </c>
    </row>
    <row r="1422" spans="1:2" x14ac:dyDescent="0.3">
      <c r="A1422" s="1" t="s">
        <v>90</v>
      </c>
      <c r="B1422" s="1" t="s">
        <v>1636</v>
      </c>
    </row>
    <row r="1423" spans="1:2" x14ac:dyDescent="0.3">
      <c r="A1423" s="1" t="s">
        <v>90</v>
      </c>
      <c r="B1423" s="1" t="s">
        <v>1637</v>
      </c>
    </row>
    <row r="1424" spans="1:2" x14ac:dyDescent="0.3">
      <c r="A1424" s="1" t="s">
        <v>259</v>
      </c>
      <c r="B1424" s="1" t="s">
        <v>1638</v>
      </c>
    </row>
    <row r="1425" spans="1:2" x14ac:dyDescent="0.3">
      <c r="A1425" s="1" t="s">
        <v>90</v>
      </c>
      <c r="B1425" s="1" t="s">
        <v>1639</v>
      </c>
    </row>
    <row r="1426" spans="1:2" x14ac:dyDescent="0.3">
      <c r="A1426" s="1" t="s">
        <v>90</v>
      </c>
      <c r="B1426" s="1" t="s">
        <v>1640</v>
      </c>
    </row>
    <row r="1427" spans="1:2" x14ac:dyDescent="0.3">
      <c r="A1427" s="1" t="s">
        <v>90</v>
      </c>
      <c r="B1427" s="1" t="s">
        <v>1641</v>
      </c>
    </row>
    <row r="1428" spans="1:2" x14ac:dyDescent="0.3">
      <c r="A1428" s="1" t="s">
        <v>90</v>
      </c>
      <c r="B1428" s="1" t="s">
        <v>1494</v>
      </c>
    </row>
    <row r="1429" spans="1:2" x14ac:dyDescent="0.3">
      <c r="A1429" s="1" t="s">
        <v>90</v>
      </c>
      <c r="B1429" s="1" t="s">
        <v>1642</v>
      </c>
    </row>
    <row r="1430" spans="1:2" x14ac:dyDescent="0.3">
      <c r="A1430" s="1" t="s">
        <v>90</v>
      </c>
      <c r="B1430" s="1" t="s">
        <v>1643</v>
      </c>
    </row>
    <row r="1431" spans="1:2" x14ac:dyDescent="0.3">
      <c r="A1431" s="1" t="s">
        <v>259</v>
      </c>
      <c r="B1431" s="1" t="s">
        <v>1644</v>
      </c>
    </row>
    <row r="1432" spans="1:2" x14ac:dyDescent="0.3">
      <c r="A1432" s="1" t="s">
        <v>90</v>
      </c>
      <c r="B1432" s="1" t="s">
        <v>1645</v>
      </c>
    </row>
    <row r="1433" spans="1:2" x14ac:dyDescent="0.3">
      <c r="A1433" s="1" t="s">
        <v>90</v>
      </c>
      <c r="B1433" s="1" t="s">
        <v>1646</v>
      </c>
    </row>
    <row r="1434" spans="1:2" x14ac:dyDescent="0.3">
      <c r="A1434" s="1" t="s">
        <v>90</v>
      </c>
      <c r="B1434" s="1" t="s">
        <v>1647</v>
      </c>
    </row>
    <row r="1435" spans="1:2" x14ac:dyDescent="0.3">
      <c r="A1435" s="1" t="s">
        <v>90</v>
      </c>
      <c r="B1435" s="1" t="s">
        <v>1648</v>
      </c>
    </row>
    <row r="1436" spans="1:2" x14ac:dyDescent="0.3">
      <c r="A1436" s="1" t="s">
        <v>90</v>
      </c>
      <c r="B1436" s="1" t="s">
        <v>1649</v>
      </c>
    </row>
    <row r="1437" spans="1:2" x14ac:dyDescent="0.3">
      <c r="A1437" s="1" t="s">
        <v>90</v>
      </c>
      <c r="B1437" s="1" t="s">
        <v>1650</v>
      </c>
    </row>
    <row r="1438" spans="1:2" x14ac:dyDescent="0.3">
      <c r="A1438" s="1" t="s">
        <v>90</v>
      </c>
      <c r="B1438" s="1" t="s">
        <v>1651</v>
      </c>
    </row>
    <row r="1439" spans="1:2" x14ac:dyDescent="0.3">
      <c r="A1439" s="1" t="s">
        <v>90</v>
      </c>
      <c r="B1439" s="1" t="s">
        <v>1652</v>
      </c>
    </row>
    <row r="1440" spans="1:2" x14ac:dyDescent="0.3">
      <c r="A1440" s="1" t="s">
        <v>90</v>
      </c>
      <c r="B1440" s="1" t="s">
        <v>1653</v>
      </c>
    </row>
    <row r="1441" spans="1:2" x14ac:dyDescent="0.3">
      <c r="A1441" s="1" t="s">
        <v>90</v>
      </c>
      <c r="B1441" s="1" t="s">
        <v>1654</v>
      </c>
    </row>
    <row r="1442" spans="1:2" x14ac:dyDescent="0.3">
      <c r="A1442" s="1" t="s">
        <v>90</v>
      </c>
      <c r="B1442" s="1" t="s">
        <v>1655</v>
      </c>
    </row>
    <row r="1443" spans="1:2" x14ac:dyDescent="0.3">
      <c r="A1443" s="1" t="s">
        <v>90</v>
      </c>
      <c r="B1443" s="1" t="s">
        <v>1656</v>
      </c>
    </row>
    <row r="1444" spans="1:2" x14ac:dyDescent="0.3">
      <c r="A1444" s="1" t="s">
        <v>90</v>
      </c>
      <c r="B1444" s="1" t="s">
        <v>1657</v>
      </c>
    </row>
    <row r="1445" spans="1:2" x14ac:dyDescent="0.3">
      <c r="A1445" s="1" t="s">
        <v>259</v>
      </c>
      <c r="B1445" s="1" t="s">
        <v>1658</v>
      </c>
    </row>
    <row r="1446" spans="1:2" x14ac:dyDescent="0.3">
      <c r="A1446" s="1" t="s">
        <v>90</v>
      </c>
      <c r="B1446" s="1" t="s">
        <v>1659</v>
      </c>
    </row>
    <row r="1447" spans="1:2" x14ac:dyDescent="0.3">
      <c r="A1447" s="1" t="s">
        <v>90</v>
      </c>
      <c r="B1447" s="1" t="s">
        <v>1660</v>
      </c>
    </row>
    <row r="1448" spans="1:2" x14ac:dyDescent="0.3">
      <c r="A1448" s="1" t="s">
        <v>90</v>
      </c>
      <c r="B1448" s="1" t="s">
        <v>1661</v>
      </c>
    </row>
    <row r="1449" spans="1:2" x14ac:dyDescent="0.3">
      <c r="A1449" s="1" t="s">
        <v>90</v>
      </c>
      <c r="B1449" s="1" t="s">
        <v>1662</v>
      </c>
    </row>
    <row r="1450" spans="1:2" x14ac:dyDescent="0.3">
      <c r="A1450" s="1" t="s">
        <v>259</v>
      </c>
      <c r="B1450" s="1" t="s">
        <v>1663</v>
      </c>
    </row>
    <row r="1451" spans="1:2" x14ac:dyDescent="0.3">
      <c r="A1451" s="1" t="s">
        <v>90</v>
      </c>
      <c r="B1451" s="1" t="s">
        <v>1664</v>
      </c>
    </row>
    <row r="1452" spans="1:2" x14ac:dyDescent="0.3">
      <c r="A1452" s="1" t="s">
        <v>90</v>
      </c>
      <c r="B1452" s="1" t="s">
        <v>1665</v>
      </c>
    </row>
    <row r="1453" spans="1:2" x14ac:dyDescent="0.3">
      <c r="A1453" s="1" t="s">
        <v>90</v>
      </c>
      <c r="B1453" s="1" t="s">
        <v>1666</v>
      </c>
    </row>
    <row r="1454" spans="1:2" x14ac:dyDescent="0.3">
      <c r="A1454" s="1" t="s">
        <v>90</v>
      </c>
      <c r="B1454" s="1" t="s">
        <v>1667</v>
      </c>
    </row>
    <row r="1455" spans="1:2" x14ac:dyDescent="0.3">
      <c r="A1455" s="1" t="s">
        <v>90</v>
      </c>
      <c r="B1455" s="1" t="s">
        <v>1668</v>
      </c>
    </row>
    <row r="1456" spans="1:2" x14ac:dyDescent="0.3">
      <c r="A1456" s="1" t="s">
        <v>90</v>
      </c>
      <c r="B1456" s="1" t="s">
        <v>1669</v>
      </c>
    </row>
    <row r="1457" spans="1:2" x14ac:dyDescent="0.3">
      <c r="A1457" s="1" t="s">
        <v>259</v>
      </c>
      <c r="B1457" s="1" t="s">
        <v>1670</v>
      </c>
    </row>
    <row r="1458" spans="1:2" x14ac:dyDescent="0.3">
      <c r="A1458" s="1" t="s">
        <v>90</v>
      </c>
      <c r="B1458" s="1" t="s">
        <v>1671</v>
      </c>
    </row>
    <row r="1459" spans="1:2" x14ac:dyDescent="0.3">
      <c r="A1459" s="1" t="s">
        <v>259</v>
      </c>
      <c r="B1459" s="1" t="s">
        <v>1672</v>
      </c>
    </row>
    <row r="1460" spans="1:2" x14ac:dyDescent="0.3">
      <c r="A1460" s="1" t="s">
        <v>90</v>
      </c>
      <c r="B1460" s="1" t="s">
        <v>751</v>
      </c>
    </row>
    <row r="1461" spans="1:2" x14ac:dyDescent="0.3">
      <c r="A1461" s="1" t="s">
        <v>259</v>
      </c>
      <c r="B1461" s="1" t="s">
        <v>1673</v>
      </c>
    </row>
    <row r="1462" spans="1:2" x14ac:dyDescent="0.3">
      <c r="A1462" s="1" t="s">
        <v>90</v>
      </c>
      <c r="B1462" s="1" t="s">
        <v>1674</v>
      </c>
    </row>
    <row r="1463" spans="1:2" x14ac:dyDescent="0.3">
      <c r="A1463" s="1" t="s">
        <v>90</v>
      </c>
      <c r="B1463" s="1" t="s">
        <v>1675</v>
      </c>
    </row>
    <row r="1464" spans="1:2" x14ac:dyDescent="0.3">
      <c r="A1464" s="1" t="s">
        <v>259</v>
      </c>
      <c r="B1464" s="1" t="s">
        <v>1676</v>
      </c>
    </row>
    <row r="1465" spans="1:2" x14ac:dyDescent="0.3">
      <c r="A1465" s="1" t="s">
        <v>90</v>
      </c>
      <c r="B1465" s="1" t="s">
        <v>1677</v>
      </c>
    </row>
    <row r="1466" spans="1:2" x14ac:dyDescent="0.3">
      <c r="A1466" s="1" t="s">
        <v>90</v>
      </c>
      <c r="B1466" s="1" t="s">
        <v>1678</v>
      </c>
    </row>
    <row r="1467" spans="1:2" x14ac:dyDescent="0.3">
      <c r="A1467" s="1" t="s">
        <v>259</v>
      </c>
      <c r="B1467" s="1" t="s">
        <v>1679</v>
      </c>
    </row>
    <row r="1468" spans="1:2" x14ac:dyDescent="0.3">
      <c r="A1468" s="1" t="s">
        <v>90</v>
      </c>
      <c r="B1468" s="1" t="s">
        <v>459</v>
      </c>
    </row>
    <row r="1469" spans="1:2" x14ac:dyDescent="0.3">
      <c r="A1469" s="1" t="s">
        <v>90</v>
      </c>
      <c r="B1469" s="1" t="s">
        <v>1680</v>
      </c>
    </row>
    <row r="1470" spans="1:2" x14ac:dyDescent="0.3">
      <c r="A1470" s="1" t="s">
        <v>259</v>
      </c>
      <c r="B1470" s="1" t="s">
        <v>1681</v>
      </c>
    </row>
    <row r="1471" spans="1:2" x14ac:dyDescent="0.3">
      <c r="A1471" s="1" t="s">
        <v>90</v>
      </c>
      <c r="B1471" s="1" t="s">
        <v>1682</v>
      </c>
    </row>
    <row r="1472" spans="1:2" x14ac:dyDescent="0.3">
      <c r="A1472" s="1" t="s">
        <v>90</v>
      </c>
      <c r="B1472" s="1" t="s">
        <v>1683</v>
      </c>
    </row>
    <row r="1473" spans="1:2" x14ac:dyDescent="0.3">
      <c r="A1473" s="1" t="s">
        <v>90</v>
      </c>
      <c r="B1473" s="1" t="s">
        <v>1684</v>
      </c>
    </row>
    <row r="1474" spans="1:2" x14ac:dyDescent="0.3">
      <c r="A1474" s="1" t="s">
        <v>90</v>
      </c>
      <c r="B1474" s="1" t="s">
        <v>1685</v>
      </c>
    </row>
    <row r="1475" spans="1:2" x14ac:dyDescent="0.3">
      <c r="A1475" s="1" t="s">
        <v>90</v>
      </c>
      <c r="B1475" s="1" t="s">
        <v>1686</v>
      </c>
    </row>
    <row r="1476" spans="1:2" x14ac:dyDescent="0.3">
      <c r="A1476" s="1" t="s">
        <v>90</v>
      </c>
      <c r="B1476" s="1" t="s">
        <v>1687</v>
      </c>
    </row>
    <row r="1477" spans="1:2" x14ac:dyDescent="0.3">
      <c r="A1477" s="1" t="s">
        <v>90</v>
      </c>
      <c r="B1477" s="1" t="s">
        <v>1688</v>
      </c>
    </row>
    <row r="1478" spans="1:2" x14ac:dyDescent="0.3">
      <c r="A1478" s="1" t="s">
        <v>90</v>
      </c>
      <c r="B1478" s="1" t="s">
        <v>1689</v>
      </c>
    </row>
    <row r="1479" spans="1:2" x14ac:dyDescent="0.3">
      <c r="A1479" s="1" t="s">
        <v>90</v>
      </c>
      <c r="B1479" s="1" t="s">
        <v>1690</v>
      </c>
    </row>
    <row r="1480" spans="1:2" x14ac:dyDescent="0.3">
      <c r="A1480" s="1" t="s">
        <v>90</v>
      </c>
      <c r="B1480" s="1" t="s">
        <v>1691</v>
      </c>
    </row>
    <row r="1481" spans="1:2" x14ac:dyDescent="0.3">
      <c r="A1481" s="1" t="s">
        <v>90</v>
      </c>
      <c r="B1481" s="1" t="s">
        <v>1692</v>
      </c>
    </row>
    <row r="1482" spans="1:2" x14ac:dyDescent="0.3">
      <c r="A1482" s="1" t="s">
        <v>90</v>
      </c>
      <c r="B1482" s="1" t="s">
        <v>1693</v>
      </c>
    </row>
    <row r="1483" spans="1:2" x14ac:dyDescent="0.3">
      <c r="A1483" s="1" t="s">
        <v>90</v>
      </c>
      <c r="B1483" s="1" t="s">
        <v>1694</v>
      </c>
    </row>
    <row r="1484" spans="1:2" x14ac:dyDescent="0.3">
      <c r="A1484" s="1" t="s">
        <v>90</v>
      </c>
      <c r="B1484" s="1" t="s">
        <v>1494</v>
      </c>
    </row>
    <row r="1485" spans="1:2" x14ac:dyDescent="0.3">
      <c r="A1485" s="1" t="s">
        <v>90</v>
      </c>
      <c r="B1485" s="1" t="s">
        <v>1695</v>
      </c>
    </row>
    <row r="1486" spans="1:2" x14ac:dyDescent="0.3">
      <c r="A1486" s="1" t="s">
        <v>90</v>
      </c>
      <c r="B1486" s="1" t="s">
        <v>338</v>
      </c>
    </row>
    <row r="1487" spans="1:2" x14ac:dyDescent="0.3">
      <c r="A1487" s="1" t="s">
        <v>90</v>
      </c>
      <c r="B1487" s="1" t="s">
        <v>1696</v>
      </c>
    </row>
    <row r="1488" spans="1:2" x14ac:dyDescent="0.3">
      <c r="A1488" s="1" t="s">
        <v>90</v>
      </c>
      <c r="B1488" s="1" t="s">
        <v>1697</v>
      </c>
    </row>
    <row r="1489" spans="1:2" x14ac:dyDescent="0.3">
      <c r="A1489" s="1" t="s">
        <v>90</v>
      </c>
      <c r="B1489" s="1" t="s">
        <v>1698</v>
      </c>
    </row>
    <row r="1490" spans="1:2" x14ac:dyDescent="0.3">
      <c r="A1490" s="1" t="s">
        <v>90</v>
      </c>
      <c r="B1490" s="1" t="s">
        <v>1699</v>
      </c>
    </row>
    <row r="1491" spans="1:2" x14ac:dyDescent="0.3">
      <c r="A1491" s="1" t="s">
        <v>90</v>
      </c>
      <c r="B1491" s="1" t="s">
        <v>1700</v>
      </c>
    </row>
    <row r="1492" spans="1:2" x14ac:dyDescent="0.3">
      <c r="A1492" s="1" t="s">
        <v>90</v>
      </c>
      <c r="B1492" s="1" t="s">
        <v>1701</v>
      </c>
    </row>
    <row r="1493" spans="1:2" x14ac:dyDescent="0.3">
      <c r="A1493" s="1" t="s">
        <v>259</v>
      </c>
      <c r="B1493" s="1" t="s">
        <v>1702</v>
      </c>
    </row>
    <row r="1494" spans="1:2" x14ac:dyDescent="0.3">
      <c r="A1494" s="1" t="s">
        <v>90</v>
      </c>
      <c r="B1494" s="1" t="s">
        <v>1703</v>
      </c>
    </row>
    <row r="1495" spans="1:2" x14ac:dyDescent="0.3">
      <c r="A1495" s="1" t="s">
        <v>90</v>
      </c>
      <c r="B1495" s="1" t="s">
        <v>1704</v>
      </c>
    </row>
    <row r="1496" spans="1:2" x14ac:dyDescent="0.3">
      <c r="A1496" s="1" t="s">
        <v>90</v>
      </c>
      <c r="B1496" s="1" t="s">
        <v>1705</v>
      </c>
    </row>
    <row r="1497" spans="1:2" x14ac:dyDescent="0.3">
      <c r="A1497" s="1" t="s">
        <v>90</v>
      </c>
      <c r="B1497" s="1" t="s">
        <v>1706</v>
      </c>
    </row>
    <row r="1498" spans="1:2" x14ac:dyDescent="0.3">
      <c r="A1498" s="1" t="s">
        <v>90</v>
      </c>
      <c r="B1498" s="1" t="s">
        <v>1707</v>
      </c>
    </row>
    <row r="1499" spans="1:2" x14ac:dyDescent="0.3">
      <c r="A1499" s="1" t="s">
        <v>90</v>
      </c>
      <c r="B1499" s="1" t="s">
        <v>1708</v>
      </c>
    </row>
    <row r="1500" spans="1:2" x14ac:dyDescent="0.3">
      <c r="A1500" s="1" t="s">
        <v>90</v>
      </c>
      <c r="B1500" s="1" t="s">
        <v>1709</v>
      </c>
    </row>
    <row r="1501" spans="1:2" x14ac:dyDescent="0.3">
      <c r="A1501" s="1" t="s">
        <v>259</v>
      </c>
      <c r="B1501" s="1" t="s">
        <v>1710</v>
      </c>
    </row>
    <row r="1502" spans="1:2" x14ac:dyDescent="0.3">
      <c r="A1502" s="1" t="s">
        <v>90</v>
      </c>
      <c r="B1502" s="1" t="s">
        <v>1711</v>
      </c>
    </row>
    <row r="1503" spans="1:2" x14ac:dyDescent="0.3">
      <c r="A1503" s="1" t="s">
        <v>259</v>
      </c>
      <c r="B1503" s="1" t="s">
        <v>1712</v>
      </c>
    </row>
    <row r="1504" spans="1:2" x14ac:dyDescent="0.3">
      <c r="A1504" s="1" t="s">
        <v>90</v>
      </c>
      <c r="B1504" s="1" t="s">
        <v>1713</v>
      </c>
    </row>
    <row r="1505" spans="1:2" x14ac:dyDescent="0.3">
      <c r="A1505" s="1" t="s">
        <v>90</v>
      </c>
      <c r="B1505" s="1" t="s">
        <v>1714</v>
      </c>
    </row>
    <row r="1506" spans="1:2" x14ac:dyDescent="0.3">
      <c r="A1506" s="1" t="s">
        <v>90</v>
      </c>
      <c r="B1506" s="1" t="s">
        <v>1715</v>
      </c>
    </row>
    <row r="1507" spans="1:2" x14ac:dyDescent="0.3">
      <c r="A1507" s="1" t="s">
        <v>90</v>
      </c>
      <c r="B1507" s="1" t="s">
        <v>1716</v>
      </c>
    </row>
    <row r="1508" spans="1:2" x14ac:dyDescent="0.3">
      <c r="A1508" s="1" t="s">
        <v>259</v>
      </c>
      <c r="B1508" s="1" t="s">
        <v>1717</v>
      </c>
    </row>
    <row r="1509" spans="1:2" x14ac:dyDescent="0.3">
      <c r="A1509" s="1" t="s">
        <v>90</v>
      </c>
      <c r="B1509" s="1" t="s">
        <v>506</v>
      </c>
    </row>
    <row r="1510" spans="1:2" x14ac:dyDescent="0.3">
      <c r="A1510" s="1" t="s">
        <v>90</v>
      </c>
      <c r="B1510" s="1" t="s">
        <v>1718</v>
      </c>
    </row>
    <row r="1511" spans="1:2" x14ac:dyDescent="0.3">
      <c r="A1511" s="1" t="s">
        <v>90</v>
      </c>
      <c r="B1511" s="1" t="s">
        <v>1719</v>
      </c>
    </row>
    <row r="1512" spans="1:2" x14ac:dyDescent="0.3">
      <c r="A1512" s="1" t="s">
        <v>90</v>
      </c>
      <c r="B1512" s="1" t="s">
        <v>1720</v>
      </c>
    </row>
    <row r="1513" spans="1:2" x14ac:dyDescent="0.3">
      <c r="A1513" s="1" t="s">
        <v>90</v>
      </c>
      <c r="B1513" s="1" t="s">
        <v>1721</v>
      </c>
    </row>
    <row r="1514" spans="1:2" x14ac:dyDescent="0.3">
      <c r="A1514" s="1" t="s">
        <v>90</v>
      </c>
      <c r="B1514" s="1" t="s">
        <v>1722</v>
      </c>
    </row>
    <row r="1515" spans="1:2" x14ac:dyDescent="0.3">
      <c r="A1515" s="1" t="s">
        <v>90</v>
      </c>
      <c r="B1515" s="1" t="s">
        <v>1723</v>
      </c>
    </row>
    <row r="1516" spans="1:2" x14ac:dyDescent="0.3">
      <c r="A1516" s="1" t="s">
        <v>90</v>
      </c>
      <c r="B1516" s="1" t="s">
        <v>1724</v>
      </c>
    </row>
    <row r="1517" spans="1:2" x14ac:dyDescent="0.3">
      <c r="A1517" s="1" t="s">
        <v>90</v>
      </c>
      <c r="B1517" s="1" t="s">
        <v>1725</v>
      </c>
    </row>
    <row r="1518" spans="1:2" x14ac:dyDescent="0.3">
      <c r="A1518" s="1" t="s">
        <v>90</v>
      </c>
      <c r="B1518" s="1" t="s">
        <v>1726</v>
      </c>
    </row>
    <row r="1519" spans="1:2" x14ac:dyDescent="0.3">
      <c r="A1519" s="1" t="s">
        <v>259</v>
      </c>
      <c r="B1519" s="1" t="s">
        <v>1727</v>
      </c>
    </row>
    <row r="1520" spans="1:2" x14ac:dyDescent="0.3">
      <c r="A1520" s="1" t="s">
        <v>90</v>
      </c>
      <c r="B1520" s="1" t="s">
        <v>1728</v>
      </c>
    </row>
    <row r="1521" spans="1:2" x14ac:dyDescent="0.3">
      <c r="A1521" s="1" t="s">
        <v>90</v>
      </c>
      <c r="B1521" s="1" t="s">
        <v>1729</v>
      </c>
    </row>
    <row r="1522" spans="1:2" x14ac:dyDescent="0.3">
      <c r="A1522" s="1" t="s">
        <v>259</v>
      </c>
      <c r="B1522" s="1" t="s">
        <v>1730</v>
      </c>
    </row>
    <row r="1523" spans="1:2" x14ac:dyDescent="0.3">
      <c r="A1523" s="1" t="s">
        <v>90</v>
      </c>
      <c r="B1523" s="1" t="s">
        <v>1731</v>
      </c>
    </row>
    <row r="1524" spans="1:2" x14ac:dyDescent="0.3">
      <c r="A1524" s="1" t="s">
        <v>90</v>
      </c>
      <c r="B1524" s="1" t="s">
        <v>1732</v>
      </c>
    </row>
    <row r="1525" spans="1:2" x14ac:dyDescent="0.3">
      <c r="A1525" s="1" t="s">
        <v>90</v>
      </c>
      <c r="B1525" s="1" t="s">
        <v>1733</v>
      </c>
    </row>
    <row r="1526" spans="1:2" x14ac:dyDescent="0.3">
      <c r="A1526" s="1" t="s">
        <v>90</v>
      </c>
      <c r="B1526" s="1" t="s">
        <v>1734</v>
      </c>
    </row>
    <row r="1527" spans="1:2" x14ac:dyDescent="0.3">
      <c r="A1527" s="1" t="s">
        <v>90</v>
      </c>
      <c r="B1527" s="1" t="s">
        <v>1735</v>
      </c>
    </row>
    <row r="1528" spans="1:2" x14ac:dyDescent="0.3">
      <c r="A1528" s="1" t="s">
        <v>90</v>
      </c>
      <c r="B1528" s="1" t="s">
        <v>1736</v>
      </c>
    </row>
    <row r="1529" spans="1:2" x14ac:dyDescent="0.3">
      <c r="A1529" s="1" t="s">
        <v>90</v>
      </c>
      <c r="B1529" s="1" t="s">
        <v>1737</v>
      </c>
    </row>
    <row r="1530" spans="1:2" x14ac:dyDescent="0.3">
      <c r="A1530" s="1" t="s">
        <v>90</v>
      </c>
      <c r="B1530" s="1" t="s">
        <v>1738</v>
      </c>
    </row>
    <row r="1531" spans="1:2" x14ac:dyDescent="0.3">
      <c r="A1531" s="1" t="s">
        <v>90</v>
      </c>
      <c r="B1531" s="1" t="s">
        <v>1739</v>
      </c>
    </row>
    <row r="1532" spans="1:2" x14ac:dyDescent="0.3">
      <c r="A1532" s="1" t="s">
        <v>90</v>
      </c>
      <c r="B1532" s="1" t="s">
        <v>1740</v>
      </c>
    </row>
    <row r="1533" spans="1:2" x14ac:dyDescent="0.3">
      <c r="A1533" s="1" t="s">
        <v>90</v>
      </c>
      <c r="B1533" s="1" t="s">
        <v>1741</v>
      </c>
    </row>
    <row r="1534" spans="1:2" x14ac:dyDescent="0.3">
      <c r="A1534" s="1" t="s">
        <v>90</v>
      </c>
      <c r="B1534" s="1" t="s">
        <v>1742</v>
      </c>
    </row>
    <row r="1535" spans="1:2" x14ac:dyDescent="0.3">
      <c r="A1535" s="1" t="s">
        <v>90</v>
      </c>
      <c r="B1535" s="1" t="s">
        <v>1743</v>
      </c>
    </row>
    <row r="1536" spans="1:2" x14ac:dyDescent="0.3">
      <c r="A1536" s="1" t="s">
        <v>90</v>
      </c>
      <c r="B1536" s="1" t="s">
        <v>1744</v>
      </c>
    </row>
    <row r="1537" spans="1:2" x14ac:dyDescent="0.3">
      <c r="A1537" s="1" t="s">
        <v>259</v>
      </c>
      <c r="B1537" s="1" t="s">
        <v>1745</v>
      </c>
    </row>
    <row r="1538" spans="1:2" x14ac:dyDescent="0.3">
      <c r="A1538" s="1" t="s">
        <v>90</v>
      </c>
      <c r="B1538" s="1" t="s">
        <v>1746</v>
      </c>
    </row>
    <row r="1539" spans="1:2" x14ac:dyDescent="0.3">
      <c r="A1539" s="1" t="s">
        <v>90</v>
      </c>
      <c r="B1539" s="1" t="s">
        <v>1747</v>
      </c>
    </row>
    <row r="1540" spans="1:2" x14ac:dyDescent="0.3">
      <c r="A1540" s="1" t="s">
        <v>90</v>
      </c>
      <c r="B1540" s="1" t="s">
        <v>1748</v>
      </c>
    </row>
    <row r="1541" spans="1:2" x14ac:dyDescent="0.3">
      <c r="A1541" s="1" t="s">
        <v>90</v>
      </c>
      <c r="B1541" s="1" t="s">
        <v>1749</v>
      </c>
    </row>
    <row r="1542" spans="1:2" x14ac:dyDescent="0.3">
      <c r="A1542" s="1" t="s">
        <v>90</v>
      </c>
      <c r="B1542" s="1" t="s">
        <v>1750</v>
      </c>
    </row>
    <row r="1543" spans="1:2" x14ac:dyDescent="0.3">
      <c r="A1543" s="1" t="s">
        <v>90</v>
      </c>
      <c r="B1543" s="1" t="s">
        <v>1751</v>
      </c>
    </row>
    <row r="1544" spans="1:2" x14ac:dyDescent="0.3">
      <c r="A1544" s="1" t="s">
        <v>90</v>
      </c>
      <c r="B1544" s="1" t="s">
        <v>1752</v>
      </c>
    </row>
    <row r="1545" spans="1:2" x14ac:dyDescent="0.3">
      <c r="A1545" s="1" t="s">
        <v>259</v>
      </c>
      <c r="B1545" s="1" t="s">
        <v>1753</v>
      </c>
    </row>
    <row r="1546" spans="1:2" x14ac:dyDescent="0.3">
      <c r="A1546" s="1" t="s">
        <v>90</v>
      </c>
      <c r="B1546" s="1" t="s">
        <v>1754</v>
      </c>
    </row>
    <row r="1547" spans="1:2" x14ac:dyDescent="0.3">
      <c r="A1547" s="1" t="s">
        <v>90</v>
      </c>
      <c r="B1547" s="1" t="s">
        <v>1755</v>
      </c>
    </row>
    <row r="1548" spans="1:2" x14ac:dyDescent="0.3">
      <c r="A1548" s="1" t="s">
        <v>90</v>
      </c>
      <c r="B1548" s="1" t="s">
        <v>1756</v>
      </c>
    </row>
    <row r="1549" spans="1:2" x14ac:dyDescent="0.3">
      <c r="A1549" s="1" t="s">
        <v>90</v>
      </c>
      <c r="B1549" s="1" t="s">
        <v>1757</v>
      </c>
    </row>
    <row r="1550" spans="1:2" x14ac:dyDescent="0.3">
      <c r="A1550" s="1" t="s">
        <v>90</v>
      </c>
      <c r="B1550" s="1" t="s">
        <v>1758</v>
      </c>
    </row>
    <row r="1551" spans="1:2" x14ac:dyDescent="0.3">
      <c r="A1551" s="1" t="s">
        <v>90</v>
      </c>
      <c r="B1551" s="1" t="s">
        <v>1759</v>
      </c>
    </row>
    <row r="1552" spans="1:2" x14ac:dyDescent="0.3">
      <c r="A1552" s="1" t="s">
        <v>90</v>
      </c>
      <c r="B1552" s="1" t="s">
        <v>1760</v>
      </c>
    </row>
    <row r="1553" spans="1:2" x14ac:dyDescent="0.3">
      <c r="A1553" s="1" t="s">
        <v>90</v>
      </c>
      <c r="B1553" s="1" t="s">
        <v>1761</v>
      </c>
    </row>
    <row r="1554" spans="1:2" x14ac:dyDescent="0.3">
      <c r="A1554" s="1" t="s">
        <v>90</v>
      </c>
      <c r="B1554" s="1" t="s">
        <v>1762</v>
      </c>
    </row>
    <row r="1555" spans="1:2" x14ac:dyDescent="0.3">
      <c r="A1555" s="1" t="s">
        <v>90</v>
      </c>
      <c r="B1555" s="1" t="s">
        <v>1763</v>
      </c>
    </row>
    <row r="1556" spans="1:2" x14ac:dyDescent="0.3">
      <c r="A1556" s="1" t="s">
        <v>90</v>
      </c>
      <c r="B1556" s="1" t="s">
        <v>1764</v>
      </c>
    </row>
    <row r="1557" spans="1:2" x14ac:dyDescent="0.3">
      <c r="A1557" s="1" t="s">
        <v>90</v>
      </c>
      <c r="B1557" s="1" t="s">
        <v>1765</v>
      </c>
    </row>
    <row r="1558" spans="1:2" x14ac:dyDescent="0.3">
      <c r="A1558" s="1" t="s">
        <v>90</v>
      </c>
      <c r="B1558" s="1" t="s">
        <v>1766</v>
      </c>
    </row>
    <row r="1559" spans="1:2" x14ac:dyDescent="0.3">
      <c r="A1559" s="1" t="s">
        <v>90</v>
      </c>
      <c r="B1559" s="1" t="s">
        <v>1767</v>
      </c>
    </row>
    <row r="1560" spans="1:2" x14ac:dyDescent="0.3">
      <c r="A1560" s="1" t="s">
        <v>90</v>
      </c>
      <c r="B1560" s="1" t="s">
        <v>1768</v>
      </c>
    </row>
    <row r="1561" spans="1:2" x14ac:dyDescent="0.3">
      <c r="A1561" s="1" t="s">
        <v>90</v>
      </c>
      <c r="B1561" s="1" t="s">
        <v>1769</v>
      </c>
    </row>
    <row r="1562" spans="1:2" x14ac:dyDescent="0.3">
      <c r="A1562" s="1" t="s">
        <v>90</v>
      </c>
      <c r="B1562" s="1" t="s">
        <v>1770</v>
      </c>
    </row>
    <row r="1563" spans="1:2" x14ac:dyDescent="0.3">
      <c r="A1563" s="1" t="s">
        <v>90</v>
      </c>
      <c r="B1563" s="1" t="s">
        <v>1771</v>
      </c>
    </row>
    <row r="1564" spans="1:2" x14ac:dyDescent="0.3">
      <c r="A1564" s="1" t="s">
        <v>90</v>
      </c>
      <c r="B1564" s="1" t="s">
        <v>1772</v>
      </c>
    </row>
    <row r="1565" spans="1:2" x14ac:dyDescent="0.3">
      <c r="A1565" s="1" t="s">
        <v>90</v>
      </c>
      <c r="B1565" s="1" t="s">
        <v>1773</v>
      </c>
    </row>
    <row r="1566" spans="1:2" x14ac:dyDescent="0.3">
      <c r="A1566" s="1" t="s">
        <v>90</v>
      </c>
      <c r="B1566" s="1" t="s">
        <v>1774</v>
      </c>
    </row>
    <row r="1567" spans="1:2" x14ac:dyDescent="0.3">
      <c r="A1567" s="1" t="s">
        <v>90</v>
      </c>
      <c r="B1567" s="1" t="s">
        <v>1775</v>
      </c>
    </row>
    <row r="1568" spans="1:2" x14ac:dyDescent="0.3">
      <c r="A1568" s="1" t="s">
        <v>90</v>
      </c>
      <c r="B1568" s="1" t="s">
        <v>1776</v>
      </c>
    </row>
    <row r="1569" spans="1:2" x14ac:dyDescent="0.3">
      <c r="A1569" s="1" t="s">
        <v>90</v>
      </c>
      <c r="B1569" s="1" t="s">
        <v>1777</v>
      </c>
    </row>
    <row r="1570" spans="1:2" x14ac:dyDescent="0.3">
      <c r="A1570" s="1" t="s">
        <v>90</v>
      </c>
      <c r="B1570" s="1" t="s">
        <v>565</v>
      </c>
    </row>
    <row r="1571" spans="1:2" x14ac:dyDescent="0.3">
      <c r="A1571" s="1" t="s">
        <v>90</v>
      </c>
      <c r="B1571" s="1" t="s">
        <v>1778</v>
      </c>
    </row>
    <row r="1572" spans="1:2" x14ac:dyDescent="0.3">
      <c r="A1572" s="1" t="s">
        <v>90</v>
      </c>
      <c r="B1572" s="1" t="s">
        <v>1779</v>
      </c>
    </row>
    <row r="1573" spans="1:2" x14ac:dyDescent="0.3">
      <c r="A1573" s="1" t="s">
        <v>90</v>
      </c>
      <c r="B1573" s="1" t="s">
        <v>1780</v>
      </c>
    </row>
    <row r="1574" spans="1:2" x14ac:dyDescent="0.3">
      <c r="A1574" s="1" t="s">
        <v>259</v>
      </c>
      <c r="B1574" s="1" t="s">
        <v>1781</v>
      </c>
    </row>
    <row r="1575" spans="1:2" x14ac:dyDescent="0.3">
      <c r="A1575" s="1" t="s">
        <v>259</v>
      </c>
      <c r="B1575" s="1" t="s">
        <v>1782</v>
      </c>
    </row>
    <row r="1576" spans="1:2" x14ac:dyDescent="0.3">
      <c r="A1576" s="1" t="s">
        <v>90</v>
      </c>
      <c r="B1576" s="1" t="s">
        <v>1783</v>
      </c>
    </row>
    <row r="1577" spans="1:2" x14ac:dyDescent="0.3">
      <c r="A1577" s="1" t="s">
        <v>90</v>
      </c>
      <c r="B1577" s="1" t="s">
        <v>1784</v>
      </c>
    </row>
    <row r="1578" spans="1:2" x14ac:dyDescent="0.3">
      <c r="A1578" s="1" t="s">
        <v>90</v>
      </c>
      <c r="B1578" s="1" t="s">
        <v>1785</v>
      </c>
    </row>
    <row r="1579" spans="1:2" x14ac:dyDescent="0.3">
      <c r="A1579" s="1" t="s">
        <v>90</v>
      </c>
      <c r="B1579" s="1" t="s">
        <v>1786</v>
      </c>
    </row>
    <row r="1580" spans="1:2" x14ac:dyDescent="0.3">
      <c r="A1580" s="1" t="s">
        <v>90</v>
      </c>
      <c r="B1580" s="1" t="s">
        <v>1787</v>
      </c>
    </row>
    <row r="1581" spans="1:2" x14ac:dyDescent="0.3">
      <c r="A1581" s="1" t="s">
        <v>90</v>
      </c>
      <c r="B1581" s="1" t="s">
        <v>1788</v>
      </c>
    </row>
    <row r="1582" spans="1:2" x14ac:dyDescent="0.3">
      <c r="A1582" s="1" t="s">
        <v>90</v>
      </c>
      <c r="B1582" s="1" t="s">
        <v>1789</v>
      </c>
    </row>
    <row r="1583" spans="1:2" x14ac:dyDescent="0.3">
      <c r="A1583" s="1" t="s">
        <v>90</v>
      </c>
      <c r="B1583" s="1" t="s">
        <v>1790</v>
      </c>
    </row>
    <row r="1584" spans="1:2" x14ac:dyDescent="0.3">
      <c r="A1584" s="1" t="s">
        <v>90</v>
      </c>
      <c r="B1584" s="1" t="s">
        <v>1791</v>
      </c>
    </row>
    <row r="1585" spans="1:2" x14ac:dyDescent="0.3">
      <c r="A1585" s="1" t="s">
        <v>90</v>
      </c>
      <c r="B1585" s="1" t="s">
        <v>1792</v>
      </c>
    </row>
    <row r="1586" spans="1:2" x14ac:dyDescent="0.3">
      <c r="A1586" s="1" t="s">
        <v>90</v>
      </c>
      <c r="B1586" s="1" t="s">
        <v>338</v>
      </c>
    </row>
    <row r="1587" spans="1:2" x14ac:dyDescent="0.3">
      <c r="A1587" s="1" t="s">
        <v>90</v>
      </c>
      <c r="B1587" s="1" t="s">
        <v>1793</v>
      </c>
    </row>
    <row r="1588" spans="1:2" x14ac:dyDescent="0.3">
      <c r="A1588" s="1" t="s">
        <v>90</v>
      </c>
      <c r="B1588" s="1" t="s">
        <v>1794</v>
      </c>
    </row>
    <row r="1589" spans="1:2" x14ac:dyDescent="0.3">
      <c r="A1589" s="1" t="s">
        <v>90</v>
      </c>
      <c r="B1589" s="1" t="s">
        <v>1795</v>
      </c>
    </row>
    <row r="1590" spans="1:2" x14ac:dyDescent="0.3">
      <c r="A1590" s="1" t="s">
        <v>90</v>
      </c>
      <c r="B1590" s="1" t="s">
        <v>1796</v>
      </c>
    </row>
    <row r="1591" spans="1:2" x14ac:dyDescent="0.3">
      <c r="A1591" s="1" t="s">
        <v>90</v>
      </c>
      <c r="B1591" s="1" t="s">
        <v>1797</v>
      </c>
    </row>
    <row r="1592" spans="1:2" x14ac:dyDescent="0.3">
      <c r="A1592" s="1" t="s">
        <v>90</v>
      </c>
      <c r="B1592" s="1" t="s">
        <v>1798</v>
      </c>
    </row>
    <row r="1593" spans="1:2" x14ac:dyDescent="0.3">
      <c r="A1593" s="1" t="s">
        <v>90</v>
      </c>
      <c r="B1593" s="1" t="s">
        <v>1799</v>
      </c>
    </row>
    <row r="1594" spans="1:2" x14ac:dyDescent="0.3">
      <c r="A1594" s="1" t="s">
        <v>90</v>
      </c>
      <c r="B1594" s="1" t="s">
        <v>1800</v>
      </c>
    </row>
    <row r="1595" spans="1:2" x14ac:dyDescent="0.3">
      <c r="A1595" s="1" t="s">
        <v>259</v>
      </c>
      <c r="B1595" s="1" t="s">
        <v>1801</v>
      </c>
    </row>
    <row r="1596" spans="1:2" x14ac:dyDescent="0.3">
      <c r="A1596" s="1" t="s">
        <v>90</v>
      </c>
      <c r="B1596" s="1" t="s">
        <v>1802</v>
      </c>
    </row>
    <row r="1597" spans="1:2" x14ac:dyDescent="0.3">
      <c r="A1597" s="1" t="s">
        <v>90</v>
      </c>
      <c r="B1597" s="1" t="s">
        <v>1803</v>
      </c>
    </row>
    <row r="1598" spans="1:2" x14ac:dyDescent="0.3">
      <c r="A1598" s="1" t="s">
        <v>259</v>
      </c>
      <c r="B1598" s="1" t="s">
        <v>1804</v>
      </c>
    </row>
    <row r="1599" spans="1:2" x14ac:dyDescent="0.3">
      <c r="A1599" s="1" t="s">
        <v>259</v>
      </c>
      <c r="B1599" s="1" t="s">
        <v>1805</v>
      </c>
    </row>
    <row r="1600" spans="1:2" x14ac:dyDescent="0.3">
      <c r="A1600" s="1" t="s">
        <v>90</v>
      </c>
      <c r="B1600" s="1" t="s">
        <v>1806</v>
      </c>
    </row>
    <row r="1601" spans="1:2" x14ac:dyDescent="0.3">
      <c r="A1601" s="1" t="s">
        <v>90</v>
      </c>
      <c r="B1601" s="1" t="s">
        <v>1807</v>
      </c>
    </row>
    <row r="1602" spans="1:2" x14ac:dyDescent="0.3">
      <c r="A1602" s="1" t="s">
        <v>90</v>
      </c>
      <c r="B1602" s="1" t="s">
        <v>1808</v>
      </c>
    </row>
    <row r="1603" spans="1:2" x14ac:dyDescent="0.3">
      <c r="A1603" s="1" t="s">
        <v>90</v>
      </c>
      <c r="B1603" s="1" t="s">
        <v>1809</v>
      </c>
    </row>
    <row r="1604" spans="1:2" x14ac:dyDescent="0.3">
      <c r="A1604" s="1" t="s">
        <v>90</v>
      </c>
      <c r="B1604" s="1" t="s">
        <v>1810</v>
      </c>
    </row>
    <row r="1605" spans="1:2" x14ac:dyDescent="0.3">
      <c r="A1605" s="1" t="s">
        <v>90</v>
      </c>
      <c r="B1605" s="1" t="s">
        <v>1811</v>
      </c>
    </row>
    <row r="1606" spans="1:2" x14ac:dyDescent="0.3">
      <c r="A1606" s="1" t="s">
        <v>90</v>
      </c>
      <c r="B1606" s="1" t="s">
        <v>1812</v>
      </c>
    </row>
    <row r="1607" spans="1:2" x14ac:dyDescent="0.3">
      <c r="A1607" s="1" t="s">
        <v>90</v>
      </c>
      <c r="B1607" s="1" t="s">
        <v>1813</v>
      </c>
    </row>
    <row r="1608" spans="1:2" x14ac:dyDescent="0.3">
      <c r="A1608" s="1" t="s">
        <v>90</v>
      </c>
      <c r="B1608" s="1" t="s">
        <v>1814</v>
      </c>
    </row>
    <row r="1609" spans="1:2" x14ac:dyDescent="0.3">
      <c r="A1609" s="1" t="s">
        <v>90</v>
      </c>
      <c r="B1609" s="1" t="s">
        <v>1815</v>
      </c>
    </row>
    <row r="1610" spans="1:2" x14ac:dyDescent="0.3">
      <c r="A1610" s="1" t="s">
        <v>90</v>
      </c>
      <c r="B1610" s="1" t="s">
        <v>1816</v>
      </c>
    </row>
    <row r="1611" spans="1:2" x14ac:dyDescent="0.3">
      <c r="A1611" s="1" t="s">
        <v>90</v>
      </c>
      <c r="B1611" s="1" t="s">
        <v>1817</v>
      </c>
    </row>
    <row r="1612" spans="1:2" x14ac:dyDescent="0.3">
      <c r="A1612" s="1" t="s">
        <v>90</v>
      </c>
      <c r="B1612" s="1" t="s">
        <v>1818</v>
      </c>
    </row>
    <row r="1613" spans="1:2" x14ac:dyDescent="0.3">
      <c r="A1613" s="1" t="s">
        <v>90</v>
      </c>
      <c r="B1613" s="1">
        <v>645</v>
      </c>
    </row>
    <row r="1614" spans="1:2" x14ac:dyDescent="0.3">
      <c r="A1614" s="1" t="s">
        <v>259</v>
      </c>
      <c r="B1614" s="1" t="s">
        <v>1819</v>
      </c>
    </row>
    <row r="1615" spans="1:2" x14ac:dyDescent="0.3">
      <c r="A1615" s="1" t="s">
        <v>90</v>
      </c>
      <c r="B1615" s="1" t="s">
        <v>1820</v>
      </c>
    </row>
    <row r="1616" spans="1:2" x14ac:dyDescent="0.3">
      <c r="A1616" s="1" t="s">
        <v>90</v>
      </c>
      <c r="B1616" s="1" t="s">
        <v>1821</v>
      </c>
    </row>
    <row r="1617" spans="1:2" x14ac:dyDescent="0.3">
      <c r="A1617" s="1" t="s">
        <v>90</v>
      </c>
      <c r="B1617" s="1" t="s">
        <v>1822</v>
      </c>
    </row>
    <row r="1618" spans="1:2" x14ac:dyDescent="0.3">
      <c r="A1618" s="1" t="s">
        <v>90</v>
      </c>
      <c r="B1618" s="1" t="s">
        <v>1823</v>
      </c>
    </row>
    <row r="1619" spans="1:2" x14ac:dyDescent="0.3">
      <c r="A1619" s="1" t="s">
        <v>90</v>
      </c>
      <c r="B1619" s="1" t="s">
        <v>1824</v>
      </c>
    </row>
    <row r="1620" spans="1:2" x14ac:dyDescent="0.3">
      <c r="A1620" s="1" t="s">
        <v>90</v>
      </c>
      <c r="B1620" s="1" t="s">
        <v>1825</v>
      </c>
    </row>
    <row r="1621" spans="1:2" x14ac:dyDescent="0.3">
      <c r="A1621" s="1" t="s">
        <v>90</v>
      </c>
      <c r="B1621" s="1" t="s">
        <v>1826</v>
      </c>
    </row>
    <row r="1622" spans="1:2" x14ac:dyDescent="0.3">
      <c r="A1622" s="1" t="s">
        <v>90</v>
      </c>
      <c r="B1622" s="1" t="s">
        <v>1827</v>
      </c>
    </row>
    <row r="1623" spans="1:2" x14ac:dyDescent="0.3">
      <c r="A1623" s="1" t="s">
        <v>90</v>
      </c>
      <c r="B1623" s="1" t="s">
        <v>1828</v>
      </c>
    </row>
    <row r="1624" spans="1:2" x14ac:dyDescent="0.3">
      <c r="A1624" s="1" t="s">
        <v>259</v>
      </c>
      <c r="B1624" s="1" t="s">
        <v>1829</v>
      </c>
    </row>
    <row r="1625" spans="1:2" x14ac:dyDescent="0.3">
      <c r="A1625" s="1" t="s">
        <v>90</v>
      </c>
      <c r="B1625" s="1" t="s">
        <v>1830</v>
      </c>
    </row>
    <row r="1626" spans="1:2" x14ac:dyDescent="0.3">
      <c r="A1626" s="1" t="s">
        <v>259</v>
      </c>
      <c r="B1626" s="1" t="s">
        <v>1831</v>
      </c>
    </row>
    <row r="1627" spans="1:2" x14ac:dyDescent="0.3">
      <c r="A1627" s="1" t="s">
        <v>90</v>
      </c>
      <c r="B1627" s="1" t="s">
        <v>1832</v>
      </c>
    </row>
    <row r="1628" spans="1:2" x14ac:dyDescent="0.3">
      <c r="A1628" s="1" t="s">
        <v>90</v>
      </c>
      <c r="B1628" s="1" t="s">
        <v>1833</v>
      </c>
    </row>
    <row r="1629" spans="1:2" x14ac:dyDescent="0.3">
      <c r="A1629" s="1" t="s">
        <v>259</v>
      </c>
      <c r="B1629" s="1" t="s">
        <v>1834</v>
      </c>
    </row>
    <row r="1630" spans="1:2" x14ac:dyDescent="0.3">
      <c r="A1630" s="1" t="s">
        <v>90</v>
      </c>
      <c r="B1630" s="1" t="s">
        <v>1835</v>
      </c>
    </row>
    <row r="1631" spans="1:2" x14ac:dyDescent="0.3">
      <c r="A1631" s="1" t="s">
        <v>90</v>
      </c>
      <c r="B1631" s="1" t="s">
        <v>1836</v>
      </c>
    </row>
    <row r="1632" spans="1:2" x14ac:dyDescent="0.3">
      <c r="A1632" s="1" t="s">
        <v>90</v>
      </c>
      <c r="B1632" s="1" t="s">
        <v>1837</v>
      </c>
    </row>
    <row r="1633" spans="1:2" x14ac:dyDescent="0.3">
      <c r="A1633" s="1" t="s">
        <v>90</v>
      </c>
      <c r="B1633" s="1" t="s">
        <v>1838</v>
      </c>
    </row>
    <row r="1634" spans="1:2" x14ac:dyDescent="0.3">
      <c r="A1634" s="1" t="s">
        <v>90</v>
      </c>
      <c r="B1634" s="1" t="s">
        <v>1839</v>
      </c>
    </row>
    <row r="1635" spans="1:2" x14ac:dyDescent="0.3">
      <c r="A1635" s="1" t="s">
        <v>90</v>
      </c>
      <c r="B1635" s="1" t="s">
        <v>1840</v>
      </c>
    </row>
    <row r="1636" spans="1:2" x14ac:dyDescent="0.3">
      <c r="A1636" s="1" t="s">
        <v>259</v>
      </c>
      <c r="B1636" s="1" t="s">
        <v>1841</v>
      </c>
    </row>
    <row r="1637" spans="1:2" x14ac:dyDescent="0.3">
      <c r="A1637" s="1" t="s">
        <v>90</v>
      </c>
      <c r="B1637" s="1" t="s">
        <v>1842</v>
      </c>
    </row>
    <row r="1638" spans="1:2" x14ac:dyDescent="0.3">
      <c r="A1638" s="1" t="s">
        <v>90</v>
      </c>
      <c r="B1638" s="1" t="s">
        <v>1843</v>
      </c>
    </row>
    <row r="1639" spans="1:2" x14ac:dyDescent="0.3">
      <c r="A1639" s="1" t="s">
        <v>259</v>
      </c>
      <c r="B1639" s="1" t="s">
        <v>1844</v>
      </c>
    </row>
    <row r="1640" spans="1:2" x14ac:dyDescent="0.3">
      <c r="A1640" s="1" t="s">
        <v>90</v>
      </c>
      <c r="B1640" s="1" t="s">
        <v>1845</v>
      </c>
    </row>
    <row r="1641" spans="1:2" x14ac:dyDescent="0.3">
      <c r="A1641" s="1" t="s">
        <v>259</v>
      </c>
      <c r="B1641" s="1" t="s">
        <v>1846</v>
      </c>
    </row>
    <row r="1642" spans="1:2" x14ac:dyDescent="0.3">
      <c r="A1642" s="1" t="s">
        <v>90</v>
      </c>
      <c r="B1642" s="1" t="s">
        <v>1847</v>
      </c>
    </row>
    <row r="1643" spans="1:2" x14ac:dyDescent="0.3">
      <c r="A1643" s="1" t="s">
        <v>90</v>
      </c>
      <c r="B1643" s="1" t="s">
        <v>1848</v>
      </c>
    </row>
    <row r="1644" spans="1:2" x14ac:dyDescent="0.3">
      <c r="A1644" s="1" t="s">
        <v>90</v>
      </c>
      <c r="B1644" s="1" t="s">
        <v>1849</v>
      </c>
    </row>
    <row r="1645" spans="1:2" x14ac:dyDescent="0.3">
      <c r="A1645" s="1" t="s">
        <v>90</v>
      </c>
      <c r="B1645" s="1" t="s">
        <v>1850</v>
      </c>
    </row>
    <row r="1646" spans="1:2" x14ac:dyDescent="0.3">
      <c r="A1646" s="1" t="s">
        <v>90</v>
      </c>
      <c r="B1646" s="1" t="s">
        <v>1851</v>
      </c>
    </row>
    <row r="1647" spans="1:2" x14ac:dyDescent="0.3">
      <c r="A1647" s="1" t="s">
        <v>90</v>
      </c>
      <c r="B1647" s="1" t="s">
        <v>1852</v>
      </c>
    </row>
    <row r="1648" spans="1:2" x14ac:dyDescent="0.3">
      <c r="A1648" s="1" t="s">
        <v>90</v>
      </c>
      <c r="B1648" s="1" t="s">
        <v>1853</v>
      </c>
    </row>
    <row r="1649" spans="1:2" x14ac:dyDescent="0.3">
      <c r="A1649" s="1" t="s">
        <v>90</v>
      </c>
      <c r="B1649" s="1" t="s">
        <v>1854</v>
      </c>
    </row>
    <row r="1650" spans="1:2" x14ac:dyDescent="0.3">
      <c r="A1650" s="1" t="s">
        <v>90</v>
      </c>
      <c r="B1650" s="1" t="s">
        <v>1855</v>
      </c>
    </row>
    <row r="1651" spans="1:2" x14ac:dyDescent="0.3">
      <c r="A1651" s="1" t="s">
        <v>90</v>
      </c>
      <c r="B1651" s="1" t="s">
        <v>1856</v>
      </c>
    </row>
    <row r="1652" spans="1:2" x14ac:dyDescent="0.3">
      <c r="A1652" s="1" t="s">
        <v>90</v>
      </c>
      <c r="B1652" s="1" t="s">
        <v>1857</v>
      </c>
    </row>
    <row r="1653" spans="1:2" x14ac:dyDescent="0.3">
      <c r="A1653" s="1" t="s">
        <v>90</v>
      </c>
      <c r="B1653" s="1" t="s">
        <v>1858</v>
      </c>
    </row>
    <row r="1654" spans="1:2" x14ac:dyDescent="0.3">
      <c r="A1654" s="1" t="s">
        <v>259</v>
      </c>
      <c r="B1654" s="1" t="s">
        <v>1859</v>
      </c>
    </row>
    <row r="1655" spans="1:2" x14ac:dyDescent="0.3">
      <c r="A1655" s="1" t="s">
        <v>90</v>
      </c>
      <c r="B1655" s="1" t="s">
        <v>1860</v>
      </c>
    </row>
    <row r="1656" spans="1:2" x14ac:dyDescent="0.3">
      <c r="A1656" s="1" t="s">
        <v>90</v>
      </c>
      <c r="B1656" s="1" t="s">
        <v>1011</v>
      </c>
    </row>
    <row r="1657" spans="1:2" x14ac:dyDescent="0.3">
      <c r="A1657" s="1" t="s">
        <v>90</v>
      </c>
      <c r="B1657" s="1" t="s">
        <v>1861</v>
      </c>
    </row>
    <row r="1658" spans="1:2" x14ac:dyDescent="0.3">
      <c r="A1658" s="1" t="s">
        <v>90</v>
      </c>
      <c r="B1658" s="1" t="s">
        <v>1862</v>
      </c>
    </row>
    <row r="1659" spans="1:2" x14ac:dyDescent="0.3">
      <c r="A1659" s="1" t="s">
        <v>90</v>
      </c>
      <c r="B1659" s="1" t="s">
        <v>1863</v>
      </c>
    </row>
    <row r="1660" spans="1:2" x14ac:dyDescent="0.3">
      <c r="A1660" s="1" t="s">
        <v>259</v>
      </c>
      <c r="B1660" s="1" t="s">
        <v>1864</v>
      </c>
    </row>
    <row r="1661" spans="1:2" x14ac:dyDescent="0.3">
      <c r="A1661" s="1" t="s">
        <v>90</v>
      </c>
      <c r="B1661" s="1" t="s">
        <v>1865</v>
      </c>
    </row>
    <row r="1662" spans="1:2" x14ac:dyDescent="0.3">
      <c r="A1662" s="1" t="s">
        <v>90</v>
      </c>
      <c r="B1662" s="1" t="s">
        <v>1866</v>
      </c>
    </row>
    <row r="1663" spans="1:2" x14ac:dyDescent="0.3">
      <c r="A1663" s="1" t="s">
        <v>90</v>
      </c>
      <c r="B1663" s="1" t="s">
        <v>1867</v>
      </c>
    </row>
    <row r="1664" spans="1:2" x14ac:dyDescent="0.3">
      <c r="A1664" s="1" t="s">
        <v>259</v>
      </c>
      <c r="B1664" s="1" t="s">
        <v>1868</v>
      </c>
    </row>
    <row r="1665" spans="1:2" x14ac:dyDescent="0.3">
      <c r="A1665" s="1" t="s">
        <v>90</v>
      </c>
      <c r="B1665" s="1" t="s">
        <v>1869</v>
      </c>
    </row>
    <row r="1666" spans="1:2" x14ac:dyDescent="0.3">
      <c r="A1666" s="1" t="s">
        <v>90</v>
      </c>
      <c r="B1666" s="1" t="s">
        <v>1870</v>
      </c>
    </row>
    <row r="1667" spans="1:2" x14ac:dyDescent="0.3">
      <c r="A1667" s="1" t="s">
        <v>90</v>
      </c>
      <c r="B1667" s="1" t="s">
        <v>1871</v>
      </c>
    </row>
    <row r="1668" spans="1:2" x14ac:dyDescent="0.3">
      <c r="A1668" s="1" t="s">
        <v>90</v>
      </c>
      <c r="B1668" s="1" t="s">
        <v>1872</v>
      </c>
    </row>
    <row r="1669" spans="1:2" x14ac:dyDescent="0.3">
      <c r="A1669" s="1" t="s">
        <v>90</v>
      </c>
      <c r="B1669" s="1" t="s">
        <v>1873</v>
      </c>
    </row>
    <row r="1670" spans="1:2" x14ac:dyDescent="0.3">
      <c r="A1670" s="1" t="s">
        <v>90</v>
      </c>
      <c r="B1670" s="1" t="s">
        <v>1874</v>
      </c>
    </row>
    <row r="1671" spans="1:2" x14ac:dyDescent="0.3">
      <c r="A1671" s="1" t="s">
        <v>90</v>
      </c>
      <c r="B1671" s="1" t="s">
        <v>1875</v>
      </c>
    </row>
    <row r="1672" spans="1:2" x14ac:dyDescent="0.3">
      <c r="A1672" s="1" t="s">
        <v>90</v>
      </c>
      <c r="B1672" s="1" t="s">
        <v>1876</v>
      </c>
    </row>
    <row r="1673" spans="1:2" x14ac:dyDescent="0.3">
      <c r="A1673" s="1" t="s">
        <v>90</v>
      </c>
      <c r="B1673" s="1" t="s">
        <v>1877</v>
      </c>
    </row>
    <row r="1674" spans="1:2" x14ac:dyDescent="0.3">
      <c r="A1674" s="1" t="s">
        <v>259</v>
      </c>
      <c r="B1674" s="1" t="s">
        <v>1878</v>
      </c>
    </row>
    <row r="1675" spans="1:2" x14ac:dyDescent="0.3">
      <c r="A1675" s="1" t="s">
        <v>259</v>
      </c>
      <c r="B1675" s="1" t="s">
        <v>1879</v>
      </c>
    </row>
    <row r="1676" spans="1:2" x14ac:dyDescent="0.3">
      <c r="A1676" s="1" t="s">
        <v>90</v>
      </c>
      <c r="B1676" s="1" t="s">
        <v>1880</v>
      </c>
    </row>
    <row r="1677" spans="1:2" x14ac:dyDescent="0.3">
      <c r="A1677" s="1" t="s">
        <v>90</v>
      </c>
      <c r="B1677" s="1" t="s">
        <v>1881</v>
      </c>
    </row>
    <row r="1678" spans="1:2" x14ac:dyDescent="0.3">
      <c r="A1678" s="1" t="s">
        <v>90</v>
      </c>
      <c r="B1678" s="1" t="s">
        <v>1882</v>
      </c>
    </row>
    <row r="1679" spans="1:2" x14ac:dyDescent="0.3">
      <c r="A1679" s="1" t="s">
        <v>90</v>
      </c>
      <c r="B1679" s="1" t="s">
        <v>1883</v>
      </c>
    </row>
    <row r="1680" spans="1:2" x14ac:dyDescent="0.3">
      <c r="A1680" s="1" t="s">
        <v>90</v>
      </c>
      <c r="B1680" s="1" t="s">
        <v>1884</v>
      </c>
    </row>
    <row r="1681" spans="1:2" x14ac:dyDescent="0.3">
      <c r="A1681" s="1" t="s">
        <v>90</v>
      </c>
      <c r="B1681" s="1" t="s">
        <v>324</v>
      </c>
    </row>
    <row r="1682" spans="1:2" x14ac:dyDescent="0.3">
      <c r="A1682" s="1" t="s">
        <v>90</v>
      </c>
      <c r="B1682" s="1" t="s">
        <v>1885</v>
      </c>
    </row>
    <row r="1683" spans="1:2" x14ac:dyDescent="0.3">
      <c r="A1683" s="1" t="s">
        <v>90</v>
      </c>
      <c r="B1683" s="1" t="s">
        <v>1886</v>
      </c>
    </row>
    <row r="1684" spans="1:2" x14ac:dyDescent="0.3">
      <c r="A1684" s="1" t="s">
        <v>90</v>
      </c>
      <c r="B1684" s="1" t="s">
        <v>1887</v>
      </c>
    </row>
    <row r="1685" spans="1:2" x14ac:dyDescent="0.3">
      <c r="A1685" s="1" t="s">
        <v>90</v>
      </c>
      <c r="B1685" s="1" t="s">
        <v>1888</v>
      </c>
    </row>
    <row r="1686" spans="1:2" x14ac:dyDescent="0.3">
      <c r="A1686" s="1" t="s">
        <v>90</v>
      </c>
      <c r="B1686" s="1" t="s">
        <v>1889</v>
      </c>
    </row>
    <row r="1687" spans="1:2" x14ac:dyDescent="0.3">
      <c r="A1687" s="1" t="s">
        <v>90</v>
      </c>
      <c r="B1687" s="1" t="s">
        <v>1890</v>
      </c>
    </row>
    <row r="1688" spans="1:2" x14ac:dyDescent="0.3">
      <c r="A1688" s="1" t="s">
        <v>259</v>
      </c>
      <c r="B1688" s="1" t="s">
        <v>1891</v>
      </c>
    </row>
    <row r="1689" spans="1:2" x14ac:dyDescent="0.3">
      <c r="A1689" s="1" t="s">
        <v>259</v>
      </c>
      <c r="B1689" s="1" t="s">
        <v>1892</v>
      </c>
    </row>
    <row r="1690" spans="1:2" x14ac:dyDescent="0.3">
      <c r="A1690" s="1" t="s">
        <v>90</v>
      </c>
      <c r="B1690" s="1" t="s">
        <v>1893</v>
      </c>
    </row>
    <row r="1691" spans="1:2" x14ac:dyDescent="0.3">
      <c r="A1691" s="1" t="s">
        <v>90</v>
      </c>
      <c r="B1691" s="1" t="s">
        <v>1894</v>
      </c>
    </row>
    <row r="1692" spans="1:2" x14ac:dyDescent="0.3">
      <c r="A1692" s="1" t="s">
        <v>259</v>
      </c>
      <c r="B1692" s="1" t="s">
        <v>391</v>
      </c>
    </row>
    <row r="1693" spans="1:2" x14ac:dyDescent="0.3">
      <c r="A1693" s="1" t="s">
        <v>90</v>
      </c>
      <c r="B1693" s="1" t="s">
        <v>1895</v>
      </c>
    </row>
    <row r="1694" spans="1:2" x14ac:dyDescent="0.3">
      <c r="A1694" s="1" t="s">
        <v>90</v>
      </c>
      <c r="B1694" s="1" t="s">
        <v>1896</v>
      </c>
    </row>
    <row r="1695" spans="1:2" x14ac:dyDescent="0.3">
      <c r="A1695" s="1" t="s">
        <v>90</v>
      </c>
      <c r="B1695" s="1" t="s">
        <v>1897</v>
      </c>
    </row>
    <row r="1696" spans="1:2" x14ac:dyDescent="0.3">
      <c r="A1696" s="1" t="s">
        <v>90</v>
      </c>
      <c r="B1696" s="1" t="s">
        <v>1898</v>
      </c>
    </row>
    <row r="1697" spans="1:2" x14ac:dyDescent="0.3">
      <c r="A1697" s="1" t="s">
        <v>90</v>
      </c>
      <c r="B1697" s="1" t="s">
        <v>1899</v>
      </c>
    </row>
    <row r="1698" spans="1:2" x14ac:dyDescent="0.3">
      <c r="A1698" s="1" t="s">
        <v>90</v>
      </c>
      <c r="B1698" s="1" t="s">
        <v>1900</v>
      </c>
    </row>
    <row r="1699" spans="1:2" x14ac:dyDescent="0.3">
      <c r="A1699" s="1" t="s">
        <v>90</v>
      </c>
      <c r="B1699" s="1" t="s">
        <v>1901</v>
      </c>
    </row>
    <row r="1700" spans="1:2" x14ac:dyDescent="0.3">
      <c r="A1700" s="1" t="s">
        <v>259</v>
      </c>
      <c r="B1700" s="1" t="s">
        <v>1902</v>
      </c>
    </row>
    <row r="1701" spans="1:2" x14ac:dyDescent="0.3">
      <c r="A1701" s="1" t="s">
        <v>90</v>
      </c>
      <c r="B1701" s="1" t="s">
        <v>1494</v>
      </c>
    </row>
    <row r="1702" spans="1:2" x14ac:dyDescent="0.3">
      <c r="A1702" s="1" t="s">
        <v>90</v>
      </c>
      <c r="B1702" s="1" t="s">
        <v>1903</v>
      </c>
    </row>
    <row r="1703" spans="1:2" x14ac:dyDescent="0.3">
      <c r="A1703" s="1" t="s">
        <v>90</v>
      </c>
      <c r="B1703" s="1" t="s">
        <v>1904</v>
      </c>
    </row>
    <row r="1704" spans="1:2" x14ac:dyDescent="0.3">
      <c r="A1704" s="1" t="s">
        <v>90</v>
      </c>
      <c r="B1704" s="1" t="s">
        <v>1905</v>
      </c>
    </row>
    <row r="1705" spans="1:2" x14ac:dyDescent="0.3">
      <c r="A1705" s="1" t="s">
        <v>90</v>
      </c>
      <c r="B1705" s="1" t="s">
        <v>1906</v>
      </c>
    </row>
    <row r="1706" spans="1:2" x14ac:dyDescent="0.3">
      <c r="A1706" s="1" t="s">
        <v>90</v>
      </c>
      <c r="B1706" s="1" t="s">
        <v>1907</v>
      </c>
    </row>
    <row r="1707" spans="1:2" x14ac:dyDescent="0.3">
      <c r="A1707" s="1" t="s">
        <v>90</v>
      </c>
      <c r="B1707" s="1" t="s">
        <v>1908</v>
      </c>
    </row>
    <row r="1708" spans="1:2" x14ac:dyDescent="0.3">
      <c r="A1708" s="1" t="s">
        <v>90</v>
      </c>
      <c r="B1708" s="1" t="s">
        <v>1909</v>
      </c>
    </row>
    <row r="1709" spans="1:2" x14ac:dyDescent="0.3">
      <c r="A1709" s="1" t="s">
        <v>90</v>
      </c>
      <c r="B1709" s="1" t="s">
        <v>1910</v>
      </c>
    </row>
    <row r="1710" spans="1:2" x14ac:dyDescent="0.3">
      <c r="A1710" s="1" t="s">
        <v>90</v>
      </c>
      <c r="B1710" s="1" t="s">
        <v>1911</v>
      </c>
    </row>
    <row r="1711" spans="1:2" x14ac:dyDescent="0.3">
      <c r="A1711" s="1" t="s">
        <v>90</v>
      </c>
      <c r="B1711" s="1" t="s">
        <v>1912</v>
      </c>
    </row>
    <row r="1712" spans="1:2" x14ac:dyDescent="0.3">
      <c r="A1712" s="1" t="s">
        <v>90</v>
      </c>
      <c r="B1712" s="1" t="s">
        <v>1913</v>
      </c>
    </row>
    <row r="1713" spans="1:2" x14ac:dyDescent="0.3">
      <c r="A1713" s="1" t="s">
        <v>90</v>
      </c>
      <c r="B1713" s="1" t="s">
        <v>1914</v>
      </c>
    </row>
    <row r="1714" spans="1:2" x14ac:dyDescent="0.3">
      <c r="A1714" s="1" t="s">
        <v>90</v>
      </c>
      <c r="B1714" s="1" t="s">
        <v>1915</v>
      </c>
    </row>
    <row r="1715" spans="1:2" x14ac:dyDescent="0.3">
      <c r="A1715" s="1" t="s">
        <v>259</v>
      </c>
      <c r="B1715" s="1" t="s">
        <v>1916</v>
      </c>
    </row>
    <row r="1716" spans="1:2" x14ac:dyDescent="0.3">
      <c r="A1716" s="1" t="s">
        <v>90</v>
      </c>
      <c r="B1716" s="1" t="s">
        <v>1917</v>
      </c>
    </row>
    <row r="1717" spans="1:2" x14ac:dyDescent="0.3">
      <c r="A1717" s="1" t="s">
        <v>90</v>
      </c>
      <c r="B1717" s="1" t="s">
        <v>1918</v>
      </c>
    </row>
    <row r="1718" spans="1:2" x14ac:dyDescent="0.3">
      <c r="A1718" s="1" t="s">
        <v>90</v>
      </c>
      <c r="B1718" s="1" t="s">
        <v>1919</v>
      </c>
    </row>
    <row r="1719" spans="1:2" x14ac:dyDescent="0.3">
      <c r="A1719" s="1" t="s">
        <v>259</v>
      </c>
      <c r="B1719" s="1" t="s">
        <v>1920</v>
      </c>
    </row>
    <row r="1720" spans="1:2" x14ac:dyDescent="0.3">
      <c r="A1720" s="1" t="s">
        <v>90</v>
      </c>
      <c r="B1720" s="1" t="s">
        <v>1921</v>
      </c>
    </row>
    <row r="1721" spans="1:2" x14ac:dyDescent="0.3">
      <c r="A1721" s="1" t="s">
        <v>90</v>
      </c>
      <c r="B1721" s="1" t="s">
        <v>1922</v>
      </c>
    </row>
    <row r="1722" spans="1:2" x14ac:dyDescent="0.3">
      <c r="A1722" s="1" t="s">
        <v>90</v>
      </c>
      <c r="B1722" s="1" t="s">
        <v>751</v>
      </c>
    </row>
    <row r="1723" spans="1:2" x14ac:dyDescent="0.3">
      <c r="A1723" s="1" t="s">
        <v>90</v>
      </c>
      <c r="B1723" s="1" t="s">
        <v>1923</v>
      </c>
    </row>
    <row r="1724" spans="1:2" x14ac:dyDescent="0.3">
      <c r="A1724" s="1" t="s">
        <v>90</v>
      </c>
      <c r="B1724" s="1" t="s">
        <v>1924</v>
      </c>
    </row>
    <row r="1725" spans="1:2" x14ac:dyDescent="0.3">
      <c r="A1725" s="1" t="s">
        <v>90</v>
      </c>
      <c r="B1725" s="1" t="s">
        <v>1925</v>
      </c>
    </row>
    <row r="1726" spans="1:2" x14ac:dyDescent="0.3">
      <c r="A1726" s="1" t="s">
        <v>90</v>
      </c>
      <c r="B1726" s="1" t="s">
        <v>1926</v>
      </c>
    </row>
    <row r="1727" spans="1:2" x14ac:dyDescent="0.3">
      <c r="A1727" s="1" t="s">
        <v>90</v>
      </c>
      <c r="B1727" s="1" t="s">
        <v>1927</v>
      </c>
    </row>
    <row r="1728" spans="1:2" x14ac:dyDescent="0.3">
      <c r="A1728" s="1" t="s">
        <v>90</v>
      </c>
      <c r="B1728" s="1" t="s">
        <v>1928</v>
      </c>
    </row>
    <row r="1729" spans="1:2" x14ac:dyDescent="0.3">
      <c r="A1729" s="1" t="s">
        <v>90</v>
      </c>
      <c r="B1729" s="1" t="s">
        <v>1929</v>
      </c>
    </row>
    <row r="1730" spans="1:2" x14ac:dyDescent="0.3">
      <c r="A1730" s="1" t="s">
        <v>90</v>
      </c>
      <c r="B1730" s="1" t="s">
        <v>1930</v>
      </c>
    </row>
    <row r="1731" spans="1:2" x14ac:dyDescent="0.3">
      <c r="A1731" s="1" t="s">
        <v>90</v>
      </c>
      <c r="B1731" s="1" t="s">
        <v>1931</v>
      </c>
    </row>
    <row r="1732" spans="1:2" x14ac:dyDescent="0.3">
      <c r="A1732" s="1" t="s">
        <v>90</v>
      </c>
      <c r="B1732" s="1" t="s">
        <v>1932</v>
      </c>
    </row>
    <row r="1733" spans="1:2" x14ac:dyDescent="0.3">
      <c r="A1733" s="1" t="s">
        <v>90</v>
      </c>
      <c r="B1733" s="1" t="s">
        <v>1933</v>
      </c>
    </row>
    <row r="1734" spans="1:2" x14ac:dyDescent="0.3">
      <c r="A1734" s="1" t="s">
        <v>90</v>
      </c>
      <c r="B1734" s="1" t="s">
        <v>1934</v>
      </c>
    </row>
    <row r="1735" spans="1:2" x14ac:dyDescent="0.3">
      <c r="A1735" s="1" t="s">
        <v>259</v>
      </c>
      <c r="B1735" s="1" t="s">
        <v>1935</v>
      </c>
    </row>
    <row r="1736" spans="1:2" x14ac:dyDescent="0.3">
      <c r="A1736" s="1" t="s">
        <v>90</v>
      </c>
      <c r="B1736" s="1" t="s">
        <v>1936</v>
      </c>
    </row>
    <row r="1737" spans="1:2" x14ac:dyDescent="0.3">
      <c r="A1737" s="1" t="s">
        <v>90</v>
      </c>
      <c r="B1737" s="1" t="s">
        <v>1937</v>
      </c>
    </row>
    <row r="1738" spans="1:2" x14ac:dyDescent="0.3">
      <c r="A1738" s="1" t="s">
        <v>90</v>
      </c>
      <c r="B1738" s="1" t="s">
        <v>1938</v>
      </c>
    </row>
    <row r="1739" spans="1:2" x14ac:dyDescent="0.3">
      <c r="A1739" s="1" t="s">
        <v>90</v>
      </c>
      <c r="B1739" s="1" t="s">
        <v>553</v>
      </c>
    </row>
    <row r="1740" spans="1:2" x14ac:dyDescent="0.3">
      <c r="A1740" s="1" t="s">
        <v>90</v>
      </c>
      <c r="B1740" s="1" t="s">
        <v>1939</v>
      </c>
    </row>
    <row r="1741" spans="1:2" x14ac:dyDescent="0.3">
      <c r="A1741" s="1" t="s">
        <v>90</v>
      </c>
      <c r="B1741" s="1" t="s">
        <v>1940</v>
      </c>
    </row>
    <row r="1742" spans="1:2" x14ac:dyDescent="0.3">
      <c r="A1742" s="1" t="s">
        <v>259</v>
      </c>
      <c r="B1742" s="1" t="s">
        <v>1941</v>
      </c>
    </row>
    <row r="1743" spans="1:2" x14ac:dyDescent="0.3">
      <c r="A1743" s="1" t="s">
        <v>90</v>
      </c>
      <c r="B1743" s="1" t="s">
        <v>1942</v>
      </c>
    </row>
    <row r="1744" spans="1:2" x14ac:dyDescent="0.3">
      <c r="A1744" s="1" t="s">
        <v>90</v>
      </c>
      <c r="B1744" s="1" t="s">
        <v>1943</v>
      </c>
    </row>
    <row r="1745" spans="1:2" x14ac:dyDescent="0.3">
      <c r="A1745" s="1" t="s">
        <v>90</v>
      </c>
      <c r="B1745" s="1" t="s">
        <v>1944</v>
      </c>
    </row>
    <row r="1746" spans="1:2" x14ac:dyDescent="0.3">
      <c r="A1746" s="1" t="s">
        <v>259</v>
      </c>
      <c r="B1746" s="1" t="s">
        <v>1945</v>
      </c>
    </row>
    <row r="1747" spans="1:2" x14ac:dyDescent="0.3">
      <c r="A1747" s="1" t="s">
        <v>90</v>
      </c>
      <c r="B1747" s="1" t="s">
        <v>1946</v>
      </c>
    </row>
    <row r="1748" spans="1:2" x14ac:dyDescent="0.3">
      <c r="A1748" s="1" t="s">
        <v>90</v>
      </c>
      <c r="B1748" s="1" t="s">
        <v>1947</v>
      </c>
    </row>
    <row r="1749" spans="1:2" x14ac:dyDescent="0.3">
      <c r="A1749" s="1" t="s">
        <v>90</v>
      </c>
      <c r="B1749" s="1" t="s">
        <v>1948</v>
      </c>
    </row>
    <row r="1750" spans="1:2" x14ac:dyDescent="0.3">
      <c r="A1750" s="1" t="s">
        <v>90</v>
      </c>
      <c r="B1750" s="1" t="s">
        <v>1949</v>
      </c>
    </row>
    <row r="1751" spans="1:2" x14ac:dyDescent="0.3">
      <c r="A1751" s="1" t="s">
        <v>90</v>
      </c>
      <c r="B1751" s="1" t="s">
        <v>1950</v>
      </c>
    </row>
    <row r="1752" spans="1:2" x14ac:dyDescent="0.3">
      <c r="A1752" s="1" t="s">
        <v>90</v>
      </c>
      <c r="B1752" s="1" t="s">
        <v>1951</v>
      </c>
    </row>
    <row r="1753" spans="1:2" x14ac:dyDescent="0.3">
      <c r="A1753" s="1" t="s">
        <v>90</v>
      </c>
      <c r="B1753" s="1" t="s">
        <v>1952</v>
      </c>
    </row>
    <row r="1754" spans="1:2" x14ac:dyDescent="0.3">
      <c r="A1754" s="1" t="s">
        <v>90</v>
      </c>
      <c r="B1754" s="1" t="s">
        <v>1953</v>
      </c>
    </row>
    <row r="1755" spans="1:2" x14ac:dyDescent="0.3">
      <c r="A1755" s="1" t="s">
        <v>90</v>
      </c>
      <c r="B1755" s="1" t="s">
        <v>1954</v>
      </c>
    </row>
    <row r="1756" spans="1:2" x14ac:dyDescent="0.3">
      <c r="A1756" s="1" t="s">
        <v>90</v>
      </c>
      <c r="B1756" s="1" t="s">
        <v>1955</v>
      </c>
    </row>
    <row r="1757" spans="1:2" x14ac:dyDescent="0.3">
      <c r="A1757" s="1" t="s">
        <v>90</v>
      </c>
      <c r="B1757" s="1" t="s">
        <v>1956</v>
      </c>
    </row>
    <row r="1758" spans="1:2" x14ac:dyDescent="0.3">
      <c r="A1758" s="1" t="s">
        <v>90</v>
      </c>
      <c r="B1758" s="1" t="s">
        <v>1957</v>
      </c>
    </row>
    <row r="1759" spans="1:2" x14ac:dyDescent="0.3">
      <c r="A1759" s="1" t="s">
        <v>90</v>
      </c>
      <c r="B1759" s="1" t="s">
        <v>1958</v>
      </c>
    </row>
    <row r="1760" spans="1:2" x14ac:dyDescent="0.3">
      <c r="A1760" s="1" t="s">
        <v>90</v>
      </c>
      <c r="B1760" s="1" t="s">
        <v>1959</v>
      </c>
    </row>
    <row r="1761" spans="1:2" x14ac:dyDescent="0.3">
      <c r="A1761" s="1" t="s">
        <v>90</v>
      </c>
      <c r="B1761" s="1" t="s">
        <v>1960</v>
      </c>
    </row>
    <row r="1762" spans="1:2" x14ac:dyDescent="0.3">
      <c r="A1762" s="1" t="s">
        <v>90</v>
      </c>
      <c r="B1762" s="1" t="s">
        <v>1961</v>
      </c>
    </row>
    <row r="1763" spans="1:2" x14ac:dyDescent="0.3">
      <c r="A1763" s="1" t="s">
        <v>90</v>
      </c>
      <c r="B1763" s="1" t="s">
        <v>1962</v>
      </c>
    </row>
    <row r="1764" spans="1:2" x14ac:dyDescent="0.3">
      <c r="A1764" s="1" t="s">
        <v>90</v>
      </c>
      <c r="B1764" s="1" t="s">
        <v>1963</v>
      </c>
    </row>
    <row r="1765" spans="1:2" x14ac:dyDescent="0.3">
      <c r="A1765" s="1" t="s">
        <v>90</v>
      </c>
      <c r="B1765" s="1" t="s">
        <v>1964</v>
      </c>
    </row>
    <row r="1766" spans="1:2" x14ac:dyDescent="0.3">
      <c r="A1766" s="1" t="s">
        <v>259</v>
      </c>
      <c r="B1766" s="1" t="s">
        <v>1965</v>
      </c>
    </row>
    <row r="1767" spans="1:2" x14ac:dyDescent="0.3">
      <c r="A1767" s="1" t="s">
        <v>90</v>
      </c>
      <c r="B1767" s="1" t="s">
        <v>1966</v>
      </c>
    </row>
    <row r="1768" spans="1:2" x14ac:dyDescent="0.3">
      <c r="A1768" s="1" t="s">
        <v>259</v>
      </c>
      <c r="B1768" s="1" t="s">
        <v>1967</v>
      </c>
    </row>
    <row r="1769" spans="1:2" x14ac:dyDescent="0.3">
      <c r="A1769" s="1" t="s">
        <v>90</v>
      </c>
      <c r="B1769" s="1" t="s">
        <v>1968</v>
      </c>
    </row>
    <row r="1770" spans="1:2" x14ac:dyDescent="0.3">
      <c r="A1770" s="1" t="s">
        <v>90</v>
      </c>
      <c r="B1770" s="1" t="s">
        <v>1969</v>
      </c>
    </row>
    <row r="1771" spans="1:2" x14ac:dyDescent="0.3">
      <c r="A1771" s="1" t="s">
        <v>90</v>
      </c>
      <c r="B1771" s="1" t="s">
        <v>1970</v>
      </c>
    </row>
    <row r="1772" spans="1:2" x14ac:dyDescent="0.3">
      <c r="A1772" s="1" t="s">
        <v>90</v>
      </c>
      <c r="B1772" s="1" t="s">
        <v>1971</v>
      </c>
    </row>
    <row r="1773" spans="1:2" x14ac:dyDescent="0.3">
      <c r="A1773" s="1" t="s">
        <v>90</v>
      </c>
      <c r="B1773" s="1" t="s">
        <v>1972</v>
      </c>
    </row>
    <row r="1774" spans="1:2" x14ac:dyDescent="0.3">
      <c r="A1774" s="1" t="s">
        <v>90</v>
      </c>
      <c r="B1774" s="1" t="s">
        <v>1973</v>
      </c>
    </row>
    <row r="1775" spans="1:2" x14ac:dyDescent="0.3">
      <c r="A1775" s="1" t="s">
        <v>90</v>
      </c>
      <c r="B1775" s="1" t="s">
        <v>1974</v>
      </c>
    </row>
    <row r="1776" spans="1:2" x14ac:dyDescent="0.3">
      <c r="A1776" s="1" t="s">
        <v>90</v>
      </c>
      <c r="B1776" s="1" t="s">
        <v>1975</v>
      </c>
    </row>
    <row r="1777" spans="1:2" x14ac:dyDescent="0.3">
      <c r="A1777" s="1" t="s">
        <v>90</v>
      </c>
      <c r="B1777" s="1" t="s">
        <v>1976</v>
      </c>
    </row>
    <row r="1778" spans="1:2" x14ac:dyDescent="0.3">
      <c r="A1778" s="1" t="s">
        <v>259</v>
      </c>
      <c r="B1778" s="1" t="s">
        <v>1977</v>
      </c>
    </row>
    <row r="1779" spans="1:2" x14ac:dyDescent="0.3">
      <c r="A1779" s="1" t="s">
        <v>259</v>
      </c>
      <c r="B1779" s="1" t="s">
        <v>1978</v>
      </c>
    </row>
    <row r="1780" spans="1:2" x14ac:dyDescent="0.3">
      <c r="A1780" s="1" t="s">
        <v>90</v>
      </c>
      <c r="B1780" s="1" t="s">
        <v>1682</v>
      </c>
    </row>
    <row r="1781" spans="1:2" x14ac:dyDescent="0.3">
      <c r="A1781" s="1" t="s">
        <v>259</v>
      </c>
      <c r="B1781" s="1" t="s">
        <v>705</v>
      </c>
    </row>
    <row r="1782" spans="1:2" x14ac:dyDescent="0.3">
      <c r="A1782" s="1" t="s">
        <v>259</v>
      </c>
      <c r="B1782" s="1" t="s">
        <v>1979</v>
      </c>
    </row>
    <row r="1783" spans="1:2" x14ac:dyDescent="0.3">
      <c r="A1783" s="1" t="s">
        <v>90</v>
      </c>
      <c r="B1783" s="1" t="s">
        <v>1980</v>
      </c>
    </row>
    <row r="1784" spans="1:2" x14ac:dyDescent="0.3">
      <c r="A1784" s="1" t="s">
        <v>90</v>
      </c>
      <c r="B1784" s="1" t="s">
        <v>1981</v>
      </c>
    </row>
    <row r="1785" spans="1:2" x14ac:dyDescent="0.3">
      <c r="A1785" s="1" t="s">
        <v>90</v>
      </c>
      <c r="B1785" s="1" t="s">
        <v>1982</v>
      </c>
    </row>
    <row r="1786" spans="1:2" x14ac:dyDescent="0.3">
      <c r="A1786" s="1" t="s">
        <v>90</v>
      </c>
      <c r="B1786" s="1" t="s">
        <v>1795</v>
      </c>
    </row>
    <row r="1787" spans="1:2" x14ac:dyDescent="0.3">
      <c r="A1787" s="1" t="s">
        <v>90</v>
      </c>
      <c r="B1787" s="1" t="s">
        <v>1983</v>
      </c>
    </row>
    <row r="1788" spans="1:2" x14ac:dyDescent="0.3">
      <c r="A1788" s="1" t="s">
        <v>90</v>
      </c>
      <c r="B1788" s="1" t="s">
        <v>1984</v>
      </c>
    </row>
    <row r="1789" spans="1:2" x14ac:dyDescent="0.3">
      <c r="A1789" s="1" t="s">
        <v>90</v>
      </c>
      <c r="B1789" s="1" t="s">
        <v>1985</v>
      </c>
    </row>
    <row r="1790" spans="1:2" x14ac:dyDescent="0.3">
      <c r="A1790" s="1" t="s">
        <v>90</v>
      </c>
      <c r="B1790" s="1" t="s">
        <v>1986</v>
      </c>
    </row>
    <row r="1791" spans="1:2" x14ac:dyDescent="0.3">
      <c r="A1791" s="1" t="s">
        <v>90</v>
      </c>
      <c r="B1791" s="1" t="s">
        <v>1987</v>
      </c>
    </row>
    <row r="1792" spans="1:2" x14ac:dyDescent="0.3">
      <c r="A1792" s="1" t="s">
        <v>90</v>
      </c>
      <c r="B1792" s="1" t="s">
        <v>1988</v>
      </c>
    </row>
    <row r="1793" spans="1:2" x14ac:dyDescent="0.3">
      <c r="A1793" s="1" t="s">
        <v>90</v>
      </c>
      <c r="B1793" s="1" t="s">
        <v>1989</v>
      </c>
    </row>
    <row r="1794" spans="1:2" x14ac:dyDescent="0.3">
      <c r="A1794" s="1" t="s">
        <v>259</v>
      </c>
      <c r="B1794" s="1" t="s">
        <v>1990</v>
      </c>
    </row>
    <row r="1795" spans="1:2" x14ac:dyDescent="0.3">
      <c r="A1795" s="1" t="s">
        <v>90</v>
      </c>
      <c r="B1795" s="1" t="s">
        <v>1991</v>
      </c>
    </row>
    <row r="1796" spans="1:2" x14ac:dyDescent="0.3">
      <c r="A1796" s="1" t="s">
        <v>90</v>
      </c>
      <c r="B1796" s="1" t="s">
        <v>1992</v>
      </c>
    </row>
    <row r="1797" spans="1:2" x14ac:dyDescent="0.3">
      <c r="A1797" s="1" t="s">
        <v>90</v>
      </c>
      <c r="B1797" s="1" t="s">
        <v>1993</v>
      </c>
    </row>
    <row r="1798" spans="1:2" x14ac:dyDescent="0.3">
      <c r="A1798" s="1" t="s">
        <v>90</v>
      </c>
      <c r="B1798" s="1" t="s">
        <v>1994</v>
      </c>
    </row>
    <row r="1799" spans="1:2" x14ac:dyDescent="0.3">
      <c r="A1799" s="1" t="s">
        <v>90</v>
      </c>
      <c r="B1799" s="1" t="s">
        <v>1995</v>
      </c>
    </row>
    <row r="1800" spans="1:2" x14ac:dyDescent="0.3">
      <c r="A1800" s="1" t="s">
        <v>90</v>
      </c>
      <c r="B1800" s="1" t="s">
        <v>1996</v>
      </c>
    </row>
    <row r="1801" spans="1:2" x14ac:dyDescent="0.3">
      <c r="A1801" s="1" t="s">
        <v>90</v>
      </c>
      <c r="B1801" s="1" t="s">
        <v>1997</v>
      </c>
    </row>
    <row r="1802" spans="1:2" x14ac:dyDescent="0.3">
      <c r="A1802" s="1" t="s">
        <v>90</v>
      </c>
      <c r="B1802" s="1" t="s">
        <v>1998</v>
      </c>
    </row>
    <row r="1803" spans="1:2" x14ac:dyDescent="0.3">
      <c r="A1803" s="1" t="s">
        <v>90</v>
      </c>
      <c r="B1803" s="1" t="s">
        <v>1999</v>
      </c>
    </row>
    <row r="1804" spans="1:2" x14ac:dyDescent="0.3">
      <c r="A1804" s="1" t="s">
        <v>90</v>
      </c>
      <c r="B1804" s="1" t="s">
        <v>2000</v>
      </c>
    </row>
    <row r="1805" spans="1:2" x14ac:dyDescent="0.3">
      <c r="A1805" s="1" t="s">
        <v>90</v>
      </c>
      <c r="B1805" s="1" t="s">
        <v>2001</v>
      </c>
    </row>
    <row r="1806" spans="1:2" x14ac:dyDescent="0.3">
      <c r="A1806" s="1" t="s">
        <v>90</v>
      </c>
      <c r="B1806" s="1" t="s">
        <v>2002</v>
      </c>
    </row>
    <row r="1807" spans="1:2" x14ac:dyDescent="0.3">
      <c r="A1807" s="1" t="s">
        <v>90</v>
      </c>
      <c r="B1807" s="1" t="s">
        <v>2003</v>
      </c>
    </row>
    <row r="1808" spans="1:2" x14ac:dyDescent="0.3">
      <c r="A1808" s="1" t="s">
        <v>259</v>
      </c>
      <c r="B1808" s="1" t="s">
        <v>2004</v>
      </c>
    </row>
    <row r="1809" spans="1:2" x14ac:dyDescent="0.3">
      <c r="A1809" s="1" t="s">
        <v>90</v>
      </c>
      <c r="B1809" s="1" t="s">
        <v>2005</v>
      </c>
    </row>
    <row r="1810" spans="1:2" x14ac:dyDescent="0.3">
      <c r="A1810" s="1" t="s">
        <v>90</v>
      </c>
      <c r="B1810" s="1" t="s">
        <v>2006</v>
      </c>
    </row>
    <row r="1811" spans="1:2" x14ac:dyDescent="0.3">
      <c r="A1811" s="1" t="s">
        <v>90</v>
      </c>
      <c r="B1811" s="1" t="s">
        <v>2007</v>
      </c>
    </row>
    <row r="1812" spans="1:2" x14ac:dyDescent="0.3">
      <c r="A1812" s="1" t="s">
        <v>90</v>
      </c>
      <c r="B1812" s="1" t="s">
        <v>2008</v>
      </c>
    </row>
    <row r="1813" spans="1:2" x14ac:dyDescent="0.3">
      <c r="A1813" s="1" t="s">
        <v>90</v>
      </c>
      <c r="B1813" s="1" t="s">
        <v>2009</v>
      </c>
    </row>
    <row r="1814" spans="1:2" x14ac:dyDescent="0.3">
      <c r="A1814" s="1" t="s">
        <v>90</v>
      </c>
      <c r="B1814" s="1" t="s">
        <v>2010</v>
      </c>
    </row>
    <row r="1815" spans="1:2" x14ac:dyDescent="0.3">
      <c r="A1815" s="1" t="s">
        <v>90</v>
      </c>
      <c r="B1815" s="1" t="s">
        <v>2011</v>
      </c>
    </row>
    <row r="1816" spans="1:2" x14ac:dyDescent="0.3">
      <c r="A1816" s="1" t="s">
        <v>90</v>
      </c>
      <c r="B1816" s="1" t="s">
        <v>2012</v>
      </c>
    </row>
    <row r="1817" spans="1:2" x14ac:dyDescent="0.3">
      <c r="A1817" s="1" t="s">
        <v>90</v>
      </c>
      <c r="B1817" s="1" t="s">
        <v>2013</v>
      </c>
    </row>
    <row r="1818" spans="1:2" x14ac:dyDescent="0.3">
      <c r="A1818" s="1" t="s">
        <v>90</v>
      </c>
      <c r="B1818" s="1" t="s">
        <v>2014</v>
      </c>
    </row>
    <row r="1819" spans="1:2" x14ac:dyDescent="0.3">
      <c r="A1819" s="1" t="s">
        <v>90</v>
      </c>
      <c r="B1819" s="1" t="s">
        <v>2015</v>
      </c>
    </row>
    <row r="1820" spans="1:2" x14ac:dyDescent="0.3">
      <c r="A1820" s="1" t="s">
        <v>90</v>
      </c>
      <c r="B1820" s="1" t="s">
        <v>2016</v>
      </c>
    </row>
    <row r="1821" spans="1:2" x14ac:dyDescent="0.3">
      <c r="A1821" s="1" t="s">
        <v>90</v>
      </c>
      <c r="B1821" s="1" t="s">
        <v>2017</v>
      </c>
    </row>
    <row r="1822" spans="1:2" x14ac:dyDescent="0.3">
      <c r="A1822" s="1" t="s">
        <v>90</v>
      </c>
      <c r="B1822" s="1" t="s">
        <v>2018</v>
      </c>
    </row>
    <row r="1823" spans="1:2" x14ac:dyDescent="0.3">
      <c r="A1823" s="1" t="s">
        <v>90</v>
      </c>
      <c r="B1823" s="1" t="s">
        <v>2019</v>
      </c>
    </row>
    <row r="1824" spans="1:2" x14ac:dyDescent="0.3">
      <c r="A1824" s="1" t="s">
        <v>90</v>
      </c>
      <c r="B1824" s="1" t="s">
        <v>2020</v>
      </c>
    </row>
    <row r="1825" spans="1:2" x14ac:dyDescent="0.3">
      <c r="A1825" s="1" t="s">
        <v>90</v>
      </c>
      <c r="B1825" s="1" t="s">
        <v>2021</v>
      </c>
    </row>
    <row r="1826" spans="1:2" x14ac:dyDescent="0.3">
      <c r="A1826" s="1" t="s">
        <v>90</v>
      </c>
      <c r="B1826" s="1" t="s">
        <v>2022</v>
      </c>
    </row>
    <row r="1827" spans="1:2" x14ac:dyDescent="0.3">
      <c r="A1827" s="1" t="s">
        <v>90</v>
      </c>
      <c r="B1827" s="1" t="s">
        <v>1317</v>
      </c>
    </row>
    <row r="1828" spans="1:2" x14ac:dyDescent="0.3">
      <c r="A1828" s="1" t="s">
        <v>90</v>
      </c>
      <c r="B1828" s="1" t="s">
        <v>2023</v>
      </c>
    </row>
    <row r="1829" spans="1:2" x14ac:dyDescent="0.3">
      <c r="A1829" s="1" t="s">
        <v>90</v>
      </c>
      <c r="B1829" s="1" t="s">
        <v>2024</v>
      </c>
    </row>
    <row r="1830" spans="1:2" x14ac:dyDescent="0.3">
      <c r="A1830" s="1" t="s">
        <v>90</v>
      </c>
      <c r="B1830" s="1" t="s">
        <v>1258</v>
      </c>
    </row>
    <row r="1831" spans="1:2" x14ac:dyDescent="0.3">
      <c r="A1831" s="1" t="s">
        <v>259</v>
      </c>
      <c r="B1831" s="1" t="s">
        <v>2025</v>
      </c>
    </row>
    <row r="1832" spans="1:2" x14ac:dyDescent="0.3">
      <c r="A1832" s="1" t="s">
        <v>90</v>
      </c>
      <c r="B1832" s="1" t="s">
        <v>2026</v>
      </c>
    </row>
    <row r="1833" spans="1:2" x14ac:dyDescent="0.3">
      <c r="A1833" s="1" t="s">
        <v>90</v>
      </c>
      <c r="B1833" s="1" t="s">
        <v>2027</v>
      </c>
    </row>
    <row r="1834" spans="1:2" x14ac:dyDescent="0.3">
      <c r="A1834" s="1" t="s">
        <v>90</v>
      </c>
      <c r="B1834" s="1" t="s">
        <v>2028</v>
      </c>
    </row>
    <row r="1835" spans="1:2" x14ac:dyDescent="0.3">
      <c r="A1835" s="1" t="s">
        <v>90</v>
      </c>
      <c r="B1835" s="1" t="s">
        <v>2029</v>
      </c>
    </row>
    <row r="1836" spans="1:2" x14ac:dyDescent="0.3">
      <c r="A1836" s="1" t="s">
        <v>90</v>
      </c>
      <c r="B1836" s="1" t="s">
        <v>2030</v>
      </c>
    </row>
    <row r="1837" spans="1:2" x14ac:dyDescent="0.3">
      <c r="A1837" s="1" t="s">
        <v>90</v>
      </c>
      <c r="B1837" s="1" t="s">
        <v>2031</v>
      </c>
    </row>
    <row r="1838" spans="1:2" x14ac:dyDescent="0.3">
      <c r="A1838" s="1" t="s">
        <v>90</v>
      </c>
      <c r="B1838" s="1" t="s">
        <v>2032</v>
      </c>
    </row>
    <row r="1839" spans="1:2" x14ac:dyDescent="0.3">
      <c r="A1839" s="1" t="s">
        <v>90</v>
      </c>
      <c r="B1839" s="1" t="s">
        <v>2033</v>
      </c>
    </row>
    <row r="1840" spans="1:2" x14ac:dyDescent="0.3">
      <c r="A1840" s="1" t="s">
        <v>259</v>
      </c>
      <c r="B1840" s="1" t="s">
        <v>2034</v>
      </c>
    </row>
    <row r="1841" spans="1:2" x14ac:dyDescent="0.3">
      <c r="A1841" s="1" t="s">
        <v>90</v>
      </c>
      <c r="B1841" s="1" t="s">
        <v>2035</v>
      </c>
    </row>
    <row r="1842" spans="1:2" x14ac:dyDescent="0.3">
      <c r="A1842" s="1" t="s">
        <v>90</v>
      </c>
      <c r="B1842" s="1" t="s">
        <v>2036</v>
      </c>
    </row>
    <row r="1843" spans="1:2" x14ac:dyDescent="0.3">
      <c r="A1843" s="1" t="s">
        <v>90</v>
      </c>
      <c r="B1843" s="1" t="s">
        <v>2037</v>
      </c>
    </row>
    <row r="1844" spans="1:2" x14ac:dyDescent="0.3">
      <c r="A1844" s="1" t="s">
        <v>90</v>
      </c>
      <c r="B1844" s="1" t="s">
        <v>2038</v>
      </c>
    </row>
    <row r="1845" spans="1:2" x14ac:dyDescent="0.3">
      <c r="A1845" s="1" t="s">
        <v>90</v>
      </c>
      <c r="B1845" s="1" t="s">
        <v>2039</v>
      </c>
    </row>
    <row r="1846" spans="1:2" x14ac:dyDescent="0.3">
      <c r="A1846" s="1" t="s">
        <v>90</v>
      </c>
      <c r="B1846" s="1" t="s">
        <v>2040</v>
      </c>
    </row>
    <row r="1847" spans="1:2" x14ac:dyDescent="0.3">
      <c r="A1847" s="1" t="s">
        <v>90</v>
      </c>
      <c r="B1847" s="1" t="s">
        <v>2041</v>
      </c>
    </row>
    <row r="1848" spans="1:2" x14ac:dyDescent="0.3">
      <c r="A1848" s="1" t="s">
        <v>90</v>
      </c>
      <c r="B1848" s="1" t="s">
        <v>2042</v>
      </c>
    </row>
    <row r="1849" spans="1:2" x14ac:dyDescent="0.3">
      <c r="A1849" s="1" t="s">
        <v>259</v>
      </c>
      <c r="B1849" s="1" t="s">
        <v>2043</v>
      </c>
    </row>
    <row r="1850" spans="1:2" x14ac:dyDescent="0.3">
      <c r="A1850" s="1" t="s">
        <v>90</v>
      </c>
      <c r="B1850" s="1" t="s">
        <v>2044</v>
      </c>
    </row>
    <row r="1851" spans="1:2" x14ac:dyDescent="0.3">
      <c r="A1851" s="1" t="s">
        <v>90</v>
      </c>
      <c r="B1851" s="1" t="s">
        <v>2045</v>
      </c>
    </row>
    <row r="1852" spans="1:2" x14ac:dyDescent="0.3">
      <c r="A1852" s="1" t="s">
        <v>90</v>
      </c>
      <c r="B1852" s="1" t="s">
        <v>2046</v>
      </c>
    </row>
    <row r="1853" spans="1:2" x14ac:dyDescent="0.3">
      <c r="A1853" s="1" t="s">
        <v>90</v>
      </c>
      <c r="B1853" s="1" t="s">
        <v>2047</v>
      </c>
    </row>
    <row r="1854" spans="1:2" x14ac:dyDescent="0.3">
      <c r="A1854" s="1" t="s">
        <v>259</v>
      </c>
      <c r="B1854" s="1" t="s">
        <v>2048</v>
      </c>
    </row>
    <row r="1855" spans="1:2" x14ac:dyDescent="0.3">
      <c r="A1855" s="1" t="s">
        <v>90</v>
      </c>
      <c r="B1855" s="1" t="s">
        <v>2049</v>
      </c>
    </row>
    <row r="1856" spans="1:2" x14ac:dyDescent="0.3">
      <c r="A1856" s="1" t="s">
        <v>90</v>
      </c>
      <c r="B1856" s="1" t="s">
        <v>2050</v>
      </c>
    </row>
    <row r="1857" spans="1:2" x14ac:dyDescent="0.3">
      <c r="A1857" s="1" t="s">
        <v>90</v>
      </c>
      <c r="B1857" s="1" t="s">
        <v>2051</v>
      </c>
    </row>
    <row r="1858" spans="1:2" x14ac:dyDescent="0.3">
      <c r="A1858" s="1" t="s">
        <v>90</v>
      </c>
      <c r="B1858" s="1" t="s">
        <v>2052</v>
      </c>
    </row>
    <row r="1859" spans="1:2" x14ac:dyDescent="0.3">
      <c r="A1859" s="1" t="s">
        <v>90</v>
      </c>
      <c r="B1859" s="1" t="s">
        <v>2053</v>
      </c>
    </row>
    <row r="1860" spans="1:2" x14ac:dyDescent="0.3">
      <c r="A1860" s="1" t="s">
        <v>90</v>
      </c>
      <c r="B1860" s="1" t="s">
        <v>2054</v>
      </c>
    </row>
    <row r="1861" spans="1:2" x14ac:dyDescent="0.3">
      <c r="A1861" s="1" t="s">
        <v>90</v>
      </c>
      <c r="B1861" s="1" t="s">
        <v>2055</v>
      </c>
    </row>
    <row r="1862" spans="1:2" x14ac:dyDescent="0.3">
      <c r="A1862" s="1" t="s">
        <v>90</v>
      </c>
      <c r="B1862" s="1" t="s">
        <v>2056</v>
      </c>
    </row>
    <row r="1863" spans="1:2" x14ac:dyDescent="0.3">
      <c r="A1863" s="1" t="s">
        <v>90</v>
      </c>
      <c r="B1863" s="1" t="s">
        <v>2057</v>
      </c>
    </row>
    <row r="1864" spans="1:2" x14ac:dyDescent="0.3">
      <c r="A1864" s="1" t="s">
        <v>90</v>
      </c>
      <c r="B1864" s="1" t="s">
        <v>2058</v>
      </c>
    </row>
    <row r="1865" spans="1:2" x14ac:dyDescent="0.3">
      <c r="A1865" s="1" t="s">
        <v>90</v>
      </c>
      <c r="B1865" s="1" t="s">
        <v>2059</v>
      </c>
    </row>
    <row r="1866" spans="1:2" x14ac:dyDescent="0.3">
      <c r="A1866" s="1" t="s">
        <v>90</v>
      </c>
      <c r="B1866" s="1" t="s">
        <v>2060</v>
      </c>
    </row>
    <row r="1867" spans="1:2" x14ac:dyDescent="0.3">
      <c r="A1867" s="1" t="s">
        <v>90</v>
      </c>
      <c r="B1867" s="1" t="s">
        <v>2061</v>
      </c>
    </row>
    <row r="1868" spans="1:2" x14ac:dyDescent="0.3">
      <c r="A1868" s="1" t="s">
        <v>90</v>
      </c>
      <c r="B1868" s="1" t="s">
        <v>2062</v>
      </c>
    </row>
    <row r="1869" spans="1:2" x14ac:dyDescent="0.3">
      <c r="A1869" s="1" t="s">
        <v>90</v>
      </c>
      <c r="B1869" s="1" t="s">
        <v>2063</v>
      </c>
    </row>
    <row r="1870" spans="1:2" x14ac:dyDescent="0.3">
      <c r="A1870" s="1" t="s">
        <v>90</v>
      </c>
      <c r="B1870" s="1" t="s">
        <v>2064</v>
      </c>
    </row>
    <row r="1871" spans="1:2" x14ac:dyDescent="0.3">
      <c r="A1871" s="1" t="s">
        <v>90</v>
      </c>
      <c r="B1871" s="1" t="s">
        <v>2065</v>
      </c>
    </row>
    <row r="1872" spans="1:2" x14ac:dyDescent="0.3">
      <c r="A1872" s="1" t="s">
        <v>90</v>
      </c>
      <c r="B1872" s="1" t="s">
        <v>2066</v>
      </c>
    </row>
    <row r="1873" spans="1:2" x14ac:dyDescent="0.3">
      <c r="A1873" s="1" t="s">
        <v>90</v>
      </c>
      <c r="B1873" s="1" t="s">
        <v>2067</v>
      </c>
    </row>
    <row r="1874" spans="1:2" x14ac:dyDescent="0.3">
      <c r="A1874" s="1" t="s">
        <v>90</v>
      </c>
      <c r="B1874" s="1" t="s">
        <v>2068</v>
      </c>
    </row>
    <row r="1875" spans="1:2" x14ac:dyDescent="0.3">
      <c r="A1875" s="1" t="s">
        <v>259</v>
      </c>
      <c r="B1875" s="1" t="s">
        <v>2069</v>
      </c>
    </row>
    <row r="1876" spans="1:2" x14ac:dyDescent="0.3">
      <c r="A1876" s="1" t="s">
        <v>259</v>
      </c>
      <c r="B1876" s="1" t="s">
        <v>2070</v>
      </c>
    </row>
    <row r="1877" spans="1:2" x14ac:dyDescent="0.3">
      <c r="A1877" s="1" t="s">
        <v>259</v>
      </c>
      <c r="B1877" s="1" t="s">
        <v>527</v>
      </c>
    </row>
    <row r="1878" spans="1:2" x14ac:dyDescent="0.3">
      <c r="A1878" s="1" t="s">
        <v>90</v>
      </c>
      <c r="B1878" s="1" t="s">
        <v>1972</v>
      </c>
    </row>
    <row r="1879" spans="1:2" x14ac:dyDescent="0.3">
      <c r="A1879" s="1" t="s">
        <v>90</v>
      </c>
      <c r="B1879" s="1" t="s">
        <v>2071</v>
      </c>
    </row>
    <row r="1880" spans="1:2" x14ac:dyDescent="0.3">
      <c r="A1880" s="1" t="s">
        <v>90</v>
      </c>
      <c r="B1880" s="1" t="s">
        <v>2072</v>
      </c>
    </row>
    <row r="1881" spans="1:2" x14ac:dyDescent="0.3">
      <c r="A1881" s="1" t="s">
        <v>259</v>
      </c>
      <c r="B1881" s="1" t="s">
        <v>2073</v>
      </c>
    </row>
    <row r="1882" spans="1:2" x14ac:dyDescent="0.3">
      <c r="A1882" s="1" t="s">
        <v>90</v>
      </c>
      <c r="B1882" s="1" t="s">
        <v>2074</v>
      </c>
    </row>
    <row r="1883" spans="1:2" x14ac:dyDescent="0.3">
      <c r="A1883" s="1" t="s">
        <v>90</v>
      </c>
      <c r="B1883" s="1" t="s">
        <v>2075</v>
      </c>
    </row>
    <row r="1884" spans="1:2" x14ac:dyDescent="0.3">
      <c r="A1884" s="1" t="s">
        <v>90</v>
      </c>
      <c r="B1884" s="1" t="s">
        <v>2076</v>
      </c>
    </row>
    <row r="1885" spans="1:2" x14ac:dyDescent="0.3">
      <c r="A1885" s="1" t="s">
        <v>90</v>
      </c>
      <c r="B1885" s="1" t="s">
        <v>2077</v>
      </c>
    </row>
    <row r="1886" spans="1:2" x14ac:dyDescent="0.3">
      <c r="A1886" s="1" t="s">
        <v>90</v>
      </c>
      <c r="B1886" s="1" t="s">
        <v>2078</v>
      </c>
    </row>
    <row r="1887" spans="1:2" x14ac:dyDescent="0.3">
      <c r="A1887" s="1" t="s">
        <v>90</v>
      </c>
      <c r="B1887" s="1" t="s">
        <v>2079</v>
      </c>
    </row>
    <row r="1888" spans="1:2" x14ac:dyDescent="0.3">
      <c r="A1888" s="1" t="s">
        <v>259</v>
      </c>
      <c r="B1888" s="1" t="s">
        <v>2080</v>
      </c>
    </row>
    <row r="1889" spans="1:2" x14ac:dyDescent="0.3">
      <c r="A1889" s="1" t="s">
        <v>259</v>
      </c>
      <c r="B1889" s="1" t="s">
        <v>2081</v>
      </c>
    </row>
    <row r="1890" spans="1:2" x14ac:dyDescent="0.3">
      <c r="A1890" s="1" t="s">
        <v>90</v>
      </c>
      <c r="B1890" s="1" t="s">
        <v>2082</v>
      </c>
    </row>
    <row r="1891" spans="1:2" x14ac:dyDescent="0.3">
      <c r="A1891" s="1" t="s">
        <v>90</v>
      </c>
      <c r="B1891" s="1" t="s">
        <v>2083</v>
      </c>
    </row>
    <row r="1892" spans="1:2" x14ac:dyDescent="0.3">
      <c r="A1892" s="1" t="s">
        <v>90</v>
      </c>
      <c r="B1892" s="1" t="s">
        <v>2084</v>
      </c>
    </row>
    <row r="1893" spans="1:2" x14ac:dyDescent="0.3">
      <c r="A1893" s="1" t="s">
        <v>90</v>
      </c>
      <c r="B1893" s="1" t="s">
        <v>2085</v>
      </c>
    </row>
    <row r="1894" spans="1:2" x14ac:dyDescent="0.3">
      <c r="A1894" s="1" t="s">
        <v>259</v>
      </c>
      <c r="B1894" s="1" t="s">
        <v>2086</v>
      </c>
    </row>
    <row r="1895" spans="1:2" x14ac:dyDescent="0.3">
      <c r="A1895" s="1" t="s">
        <v>90</v>
      </c>
      <c r="B1895" s="1" t="s">
        <v>1551</v>
      </c>
    </row>
    <row r="1896" spans="1:2" x14ac:dyDescent="0.3">
      <c r="A1896" s="1" t="s">
        <v>259</v>
      </c>
      <c r="B1896" s="1" t="s">
        <v>2087</v>
      </c>
    </row>
    <row r="1897" spans="1:2" x14ac:dyDescent="0.3">
      <c r="A1897" s="1" t="s">
        <v>90</v>
      </c>
      <c r="B1897" s="1" t="s">
        <v>2088</v>
      </c>
    </row>
    <row r="1898" spans="1:2" x14ac:dyDescent="0.3">
      <c r="A1898" s="1" t="s">
        <v>90</v>
      </c>
      <c r="B1898" s="1" t="s">
        <v>2089</v>
      </c>
    </row>
    <row r="1899" spans="1:2" x14ac:dyDescent="0.3">
      <c r="A1899" s="1" t="s">
        <v>90</v>
      </c>
      <c r="B1899" s="1" t="s">
        <v>2090</v>
      </c>
    </row>
    <row r="1900" spans="1:2" x14ac:dyDescent="0.3">
      <c r="A1900" s="1" t="s">
        <v>90</v>
      </c>
      <c r="B1900" s="1" t="s">
        <v>2091</v>
      </c>
    </row>
    <row r="1901" spans="1:2" x14ac:dyDescent="0.3">
      <c r="A1901" s="1" t="s">
        <v>90</v>
      </c>
      <c r="B1901" s="1" t="s">
        <v>2092</v>
      </c>
    </row>
    <row r="1902" spans="1:2" x14ac:dyDescent="0.3">
      <c r="A1902" s="1" t="s">
        <v>90</v>
      </c>
      <c r="B1902" s="1" t="s">
        <v>2093</v>
      </c>
    </row>
    <row r="1903" spans="1:2" x14ac:dyDescent="0.3">
      <c r="A1903" s="1" t="s">
        <v>90</v>
      </c>
      <c r="B1903" s="1" t="s">
        <v>338</v>
      </c>
    </row>
    <row r="1904" spans="1:2" x14ac:dyDescent="0.3">
      <c r="A1904" s="1" t="s">
        <v>90</v>
      </c>
      <c r="B1904" s="1" t="s">
        <v>2094</v>
      </c>
    </row>
    <row r="1905" spans="1:2" x14ac:dyDescent="0.3">
      <c r="A1905" s="1" t="s">
        <v>259</v>
      </c>
      <c r="B1905" s="1" t="s">
        <v>2095</v>
      </c>
    </row>
    <row r="1906" spans="1:2" x14ac:dyDescent="0.3">
      <c r="A1906" s="1" t="s">
        <v>90</v>
      </c>
      <c r="B1906" s="1" t="s">
        <v>2096</v>
      </c>
    </row>
    <row r="1907" spans="1:2" x14ac:dyDescent="0.3">
      <c r="A1907" s="1" t="s">
        <v>90</v>
      </c>
      <c r="B1907" s="1" t="s">
        <v>2097</v>
      </c>
    </row>
    <row r="1908" spans="1:2" x14ac:dyDescent="0.3">
      <c r="A1908" s="1" t="s">
        <v>90</v>
      </c>
      <c r="B1908" s="1" t="s">
        <v>2098</v>
      </c>
    </row>
    <row r="1909" spans="1:2" x14ac:dyDescent="0.3">
      <c r="A1909" s="1" t="s">
        <v>90</v>
      </c>
      <c r="B1909" s="1" t="s">
        <v>2099</v>
      </c>
    </row>
    <row r="1910" spans="1:2" x14ac:dyDescent="0.3">
      <c r="A1910" s="1" t="s">
        <v>90</v>
      </c>
      <c r="B1910" s="1" t="s">
        <v>2100</v>
      </c>
    </row>
    <row r="1911" spans="1:2" x14ac:dyDescent="0.3">
      <c r="A1911" s="1" t="s">
        <v>90</v>
      </c>
      <c r="B1911" s="1" t="s">
        <v>2101</v>
      </c>
    </row>
    <row r="1912" spans="1:2" x14ac:dyDescent="0.3">
      <c r="A1912" s="1" t="s">
        <v>90</v>
      </c>
      <c r="B1912" s="1" t="s">
        <v>2102</v>
      </c>
    </row>
    <row r="1913" spans="1:2" x14ac:dyDescent="0.3">
      <c r="A1913" s="1" t="s">
        <v>90</v>
      </c>
      <c r="B1913" s="1" t="s">
        <v>2103</v>
      </c>
    </row>
    <row r="1914" spans="1:2" x14ac:dyDescent="0.3">
      <c r="A1914" s="1" t="s">
        <v>90</v>
      </c>
      <c r="B1914" s="1" t="s">
        <v>2104</v>
      </c>
    </row>
    <row r="1915" spans="1:2" x14ac:dyDescent="0.3">
      <c r="A1915" s="1" t="s">
        <v>90</v>
      </c>
      <c r="B1915" s="1" t="s">
        <v>2105</v>
      </c>
    </row>
    <row r="1916" spans="1:2" x14ac:dyDescent="0.3">
      <c r="A1916" s="1" t="s">
        <v>259</v>
      </c>
      <c r="B1916" s="1" t="s">
        <v>2106</v>
      </c>
    </row>
    <row r="1917" spans="1:2" x14ac:dyDescent="0.3">
      <c r="A1917" s="1" t="s">
        <v>90</v>
      </c>
      <c r="B1917" s="1" t="s">
        <v>2107</v>
      </c>
    </row>
    <row r="1918" spans="1:2" x14ac:dyDescent="0.3">
      <c r="A1918" s="1" t="s">
        <v>90</v>
      </c>
      <c r="B1918" s="1" t="s">
        <v>2108</v>
      </c>
    </row>
    <row r="1919" spans="1:2" x14ac:dyDescent="0.3">
      <c r="A1919" s="1" t="s">
        <v>90</v>
      </c>
      <c r="B1919" s="1" t="s">
        <v>2109</v>
      </c>
    </row>
    <row r="1920" spans="1:2" x14ac:dyDescent="0.3">
      <c r="A1920" s="1" t="s">
        <v>90</v>
      </c>
      <c r="B1920" s="1" t="s">
        <v>2110</v>
      </c>
    </row>
    <row r="1921" spans="1:2" x14ac:dyDescent="0.3">
      <c r="A1921" s="1" t="s">
        <v>90</v>
      </c>
      <c r="B1921" s="1" t="s">
        <v>2111</v>
      </c>
    </row>
    <row r="1922" spans="1:2" x14ac:dyDescent="0.3">
      <c r="A1922" s="1" t="s">
        <v>90</v>
      </c>
      <c r="B1922" s="1" t="s">
        <v>2112</v>
      </c>
    </row>
    <row r="1923" spans="1:2" x14ac:dyDescent="0.3">
      <c r="A1923" s="1" t="s">
        <v>90</v>
      </c>
      <c r="B1923" s="1" t="s">
        <v>2113</v>
      </c>
    </row>
    <row r="1924" spans="1:2" x14ac:dyDescent="0.3">
      <c r="A1924" s="1" t="s">
        <v>90</v>
      </c>
      <c r="B1924" s="1" t="s">
        <v>2114</v>
      </c>
    </row>
    <row r="1925" spans="1:2" x14ac:dyDescent="0.3">
      <c r="A1925" s="1" t="s">
        <v>90</v>
      </c>
      <c r="B1925" s="1" t="s">
        <v>2115</v>
      </c>
    </row>
    <row r="1926" spans="1:2" x14ac:dyDescent="0.3">
      <c r="A1926" s="1" t="s">
        <v>90</v>
      </c>
      <c r="B1926" s="1" t="s">
        <v>2116</v>
      </c>
    </row>
    <row r="1927" spans="1:2" x14ac:dyDescent="0.3">
      <c r="A1927" s="1" t="s">
        <v>90</v>
      </c>
      <c r="B1927" s="1" t="s">
        <v>2117</v>
      </c>
    </row>
    <row r="1928" spans="1:2" x14ac:dyDescent="0.3">
      <c r="A1928" s="1" t="s">
        <v>90</v>
      </c>
      <c r="B1928" s="1" t="s">
        <v>2118</v>
      </c>
    </row>
    <row r="1929" spans="1:2" x14ac:dyDescent="0.3">
      <c r="A1929" s="1" t="s">
        <v>90</v>
      </c>
      <c r="B1929" s="1" t="s">
        <v>2119</v>
      </c>
    </row>
    <row r="1930" spans="1:2" x14ac:dyDescent="0.3">
      <c r="A1930" s="1" t="s">
        <v>259</v>
      </c>
      <c r="B1930" s="1" t="s">
        <v>2120</v>
      </c>
    </row>
    <row r="1931" spans="1:2" x14ac:dyDescent="0.3">
      <c r="A1931" s="1" t="s">
        <v>259</v>
      </c>
      <c r="B1931" s="1" t="s">
        <v>2121</v>
      </c>
    </row>
    <row r="1932" spans="1:2" x14ac:dyDescent="0.3">
      <c r="A1932" s="1" t="s">
        <v>90</v>
      </c>
      <c r="B1932" s="1" t="s">
        <v>2122</v>
      </c>
    </row>
    <row r="1933" spans="1:2" x14ac:dyDescent="0.3">
      <c r="A1933" s="1" t="s">
        <v>90</v>
      </c>
      <c r="B1933" s="1" t="s">
        <v>2123</v>
      </c>
    </row>
    <row r="1934" spans="1:2" x14ac:dyDescent="0.3">
      <c r="A1934" s="1" t="s">
        <v>90</v>
      </c>
      <c r="B1934" s="1" t="s">
        <v>2124</v>
      </c>
    </row>
    <row r="1935" spans="1:2" x14ac:dyDescent="0.3">
      <c r="A1935" s="1" t="s">
        <v>90</v>
      </c>
      <c r="B1935" s="1" t="s">
        <v>2125</v>
      </c>
    </row>
    <row r="1936" spans="1:2" x14ac:dyDescent="0.3">
      <c r="A1936" s="1" t="s">
        <v>90</v>
      </c>
      <c r="B1936" s="1" t="s">
        <v>2126</v>
      </c>
    </row>
    <row r="1937" spans="1:2" x14ac:dyDescent="0.3">
      <c r="A1937" s="1" t="s">
        <v>90</v>
      </c>
      <c r="B1937" s="1" t="s">
        <v>2127</v>
      </c>
    </row>
    <row r="1938" spans="1:2" x14ac:dyDescent="0.3">
      <c r="A1938" s="1" t="s">
        <v>90</v>
      </c>
      <c r="B1938" s="1" t="s">
        <v>2128</v>
      </c>
    </row>
    <row r="1939" spans="1:2" x14ac:dyDescent="0.3">
      <c r="A1939" s="1" t="s">
        <v>90</v>
      </c>
      <c r="B1939" s="1" t="s">
        <v>2129</v>
      </c>
    </row>
    <row r="1940" spans="1:2" x14ac:dyDescent="0.3">
      <c r="A1940" s="1" t="s">
        <v>90</v>
      </c>
      <c r="B1940" s="1" t="s">
        <v>2130</v>
      </c>
    </row>
    <row r="1941" spans="1:2" x14ac:dyDescent="0.3">
      <c r="A1941" s="1" t="s">
        <v>259</v>
      </c>
      <c r="B1941" s="1" t="s">
        <v>2131</v>
      </c>
    </row>
    <row r="1942" spans="1:2" x14ac:dyDescent="0.3">
      <c r="A1942" s="1" t="s">
        <v>90</v>
      </c>
      <c r="B1942" s="1" t="s">
        <v>2132</v>
      </c>
    </row>
    <row r="1943" spans="1:2" x14ac:dyDescent="0.3">
      <c r="A1943" s="1" t="s">
        <v>259</v>
      </c>
      <c r="B1943" s="1" t="s">
        <v>2133</v>
      </c>
    </row>
    <row r="1944" spans="1:2" x14ac:dyDescent="0.3">
      <c r="A1944" s="1" t="s">
        <v>90</v>
      </c>
      <c r="B1944" s="1" t="s">
        <v>2134</v>
      </c>
    </row>
    <row r="1945" spans="1:2" x14ac:dyDescent="0.3">
      <c r="A1945" s="1" t="s">
        <v>90</v>
      </c>
      <c r="B1945" s="1" t="s">
        <v>2135</v>
      </c>
    </row>
    <row r="1946" spans="1:2" x14ac:dyDescent="0.3">
      <c r="A1946" s="1" t="s">
        <v>90</v>
      </c>
      <c r="B1946" s="1" t="s">
        <v>2136</v>
      </c>
    </row>
    <row r="1947" spans="1:2" x14ac:dyDescent="0.3">
      <c r="A1947" s="1" t="s">
        <v>90</v>
      </c>
      <c r="B1947" s="1" t="s">
        <v>2137</v>
      </c>
    </row>
    <row r="1948" spans="1:2" x14ac:dyDescent="0.3">
      <c r="A1948" s="1" t="s">
        <v>90</v>
      </c>
      <c r="B1948" s="1" t="s">
        <v>2138</v>
      </c>
    </row>
    <row r="1949" spans="1:2" x14ac:dyDescent="0.3">
      <c r="A1949" s="1" t="s">
        <v>90</v>
      </c>
      <c r="B1949" s="1" t="s">
        <v>2139</v>
      </c>
    </row>
    <row r="1950" spans="1:2" x14ac:dyDescent="0.3">
      <c r="A1950" s="1" t="s">
        <v>90</v>
      </c>
      <c r="B1950" s="1" t="s">
        <v>553</v>
      </c>
    </row>
    <row r="1951" spans="1:2" x14ac:dyDescent="0.3">
      <c r="A1951" s="1" t="s">
        <v>90</v>
      </c>
      <c r="B1951" s="1" t="s">
        <v>2140</v>
      </c>
    </row>
    <row r="1952" spans="1:2" x14ac:dyDescent="0.3">
      <c r="A1952" s="1" t="s">
        <v>90</v>
      </c>
      <c r="B1952" s="1" t="s">
        <v>2141</v>
      </c>
    </row>
    <row r="1953" spans="1:2" x14ac:dyDescent="0.3">
      <c r="A1953" s="1" t="s">
        <v>90</v>
      </c>
      <c r="B1953" s="1" t="s">
        <v>2142</v>
      </c>
    </row>
    <row r="1954" spans="1:2" x14ac:dyDescent="0.3">
      <c r="A1954" s="1" t="s">
        <v>90</v>
      </c>
      <c r="B1954" s="1" t="s">
        <v>2143</v>
      </c>
    </row>
    <row r="1955" spans="1:2" x14ac:dyDescent="0.3">
      <c r="A1955" s="1" t="s">
        <v>90</v>
      </c>
      <c r="B1955" s="1" t="s">
        <v>2144</v>
      </c>
    </row>
    <row r="1956" spans="1:2" x14ac:dyDescent="0.3">
      <c r="A1956" s="1" t="s">
        <v>90</v>
      </c>
      <c r="B1956" s="1" t="s">
        <v>2145</v>
      </c>
    </row>
    <row r="1957" spans="1:2" x14ac:dyDescent="0.3">
      <c r="A1957" s="1" t="s">
        <v>90</v>
      </c>
      <c r="B1957" s="1" t="s">
        <v>2146</v>
      </c>
    </row>
    <row r="1958" spans="1:2" x14ac:dyDescent="0.3">
      <c r="A1958" s="1" t="s">
        <v>90</v>
      </c>
      <c r="B1958" s="1" t="s">
        <v>2134</v>
      </c>
    </row>
    <row r="1959" spans="1:2" x14ac:dyDescent="0.3">
      <c r="A1959" s="1" t="s">
        <v>90</v>
      </c>
      <c r="B1959" s="1" t="s">
        <v>2147</v>
      </c>
    </row>
    <row r="1960" spans="1:2" x14ac:dyDescent="0.3">
      <c r="A1960" s="1" t="s">
        <v>90</v>
      </c>
      <c r="B1960" s="1" t="s">
        <v>2148</v>
      </c>
    </row>
    <row r="1961" spans="1:2" x14ac:dyDescent="0.3">
      <c r="A1961" s="1" t="s">
        <v>90</v>
      </c>
      <c r="B1961" s="1" t="s">
        <v>2149</v>
      </c>
    </row>
    <row r="1962" spans="1:2" x14ac:dyDescent="0.3">
      <c r="A1962" s="1" t="s">
        <v>259</v>
      </c>
      <c r="B1962" s="1" t="s">
        <v>2150</v>
      </c>
    </row>
    <row r="1963" spans="1:2" x14ac:dyDescent="0.3">
      <c r="A1963" s="1" t="s">
        <v>90</v>
      </c>
      <c r="B1963" s="1" t="s">
        <v>2151</v>
      </c>
    </row>
    <row r="1964" spans="1:2" x14ac:dyDescent="0.3">
      <c r="A1964" s="1" t="s">
        <v>259</v>
      </c>
      <c r="B1964" s="1" t="s">
        <v>2152</v>
      </c>
    </row>
    <row r="1965" spans="1:2" x14ac:dyDescent="0.3">
      <c r="A1965" s="1" t="s">
        <v>90</v>
      </c>
      <c r="B1965" s="1" t="s">
        <v>426</v>
      </c>
    </row>
    <row r="1966" spans="1:2" x14ac:dyDescent="0.3">
      <c r="A1966" s="1" t="s">
        <v>90</v>
      </c>
      <c r="B1966" s="1" t="s">
        <v>2153</v>
      </c>
    </row>
    <row r="1967" spans="1:2" x14ac:dyDescent="0.3">
      <c r="A1967" s="1" t="s">
        <v>90</v>
      </c>
      <c r="B1967" s="1" t="s">
        <v>2154</v>
      </c>
    </row>
    <row r="1968" spans="1:2" x14ac:dyDescent="0.3">
      <c r="A1968" s="1" t="s">
        <v>90</v>
      </c>
      <c r="B1968" s="1" t="s">
        <v>2155</v>
      </c>
    </row>
    <row r="1969" spans="1:2" x14ac:dyDescent="0.3">
      <c r="A1969" s="1" t="s">
        <v>90</v>
      </c>
      <c r="B1969" s="1" t="s">
        <v>2156</v>
      </c>
    </row>
    <row r="1970" spans="1:2" x14ac:dyDescent="0.3">
      <c r="A1970" s="1" t="s">
        <v>90</v>
      </c>
      <c r="B1970" s="1" t="s">
        <v>2157</v>
      </c>
    </row>
    <row r="1971" spans="1:2" x14ac:dyDescent="0.3">
      <c r="A1971" s="1" t="s">
        <v>259</v>
      </c>
      <c r="B1971" s="1" t="s">
        <v>2158</v>
      </c>
    </row>
    <row r="1972" spans="1:2" x14ac:dyDescent="0.3">
      <c r="A1972" s="1" t="s">
        <v>90</v>
      </c>
      <c r="B1972" s="1" t="s">
        <v>2159</v>
      </c>
    </row>
    <row r="1973" spans="1:2" x14ac:dyDescent="0.3">
      <c r="A1973" s="1" t="s">
        <v>90</v>
      </c>
      <c r="B1973" s="1" t="s">
        <v>2160</v>
      </c>
    </row>
    <row r="1974" spans="1:2" x14ac:dyDescent="0.3">
      <c r="A1974" s="1" t="s">
        <v>90</v>
      </c>
      <c r="B1974" s="1" t="s">
        <v>2161</v>
      </c>
    </row>
    <row r="1975" spans="1:2" x14ac:dyDescent="0.3">
      <c r="A1975" s="1" t="s">
        <v>90</v>
      </c>
      <c r="B1975" s="1" t="s">
        <v>889</v>
      </c>
    </row>
    <row r="1976" spans="1:2" x14ac:dyDescent="0.3">
      <c r="A1976" s="1" t="s">
        <v>90</v>
      </c>
      <c r="B1976" s="1" t="s">
        <v>2162</v>
      </c>
    </row>
    <row r="1977" spans="1:2" x14ac:dyDescent="0.3">
      <c r="A1977" s="1" t="s">
        <v>90</v>
      </c>
      <c r="B1977" s="1" t="s">
        <v>2163</v>
      </c>
    </row>
    <row r="1978" spans="1:2" x14ac:dyDescent="0.3">
      <c r="A1978" s="1" t="s">
        <v>90</v>
      </c>
      <c r="B1978" s="1" t="s">
        <v>2164</v>
      </c>
    </row>
    <row r="1979" spans="1:2" x14ac:dyDescent="0.3">
      <c r="A1979" s="1" t="s">
        <v>259</v>
      </c>
      <c r="B1979" s="1" t="s">
        <v>2165</v>
      </c>
    </row>
    <row r="1980" spans="1:2" x14ac:dyDescent="0.3">
      <c r="A1980" s="1" t="s">
        <v>90</v>
      </c>
      <c r="B1980" s="1" t="s">
        <v>2166</v>
      </c>
    </row>
    <row r="1981" spans="1:2" x14ac:dyDescent="0.3">
      <c r="A1981" s="1" t="s">
        <v>90</v>
      </c>
      <c r="B1981" s="1" t="s">
        <v>2167</v>
      </c>
    </row>
    <row r="1982" spans="1:2" x14ac:dyDescent="0.3">
      <c r="A1982" s="1" t="s">
        <v>90</v>
      </c>
      <c r="B1982" s="1" t="s">
        <v>338</v>
      </c>
    </row>
    <row r="1983" spans="1:2" x14ac:dyDescent="0.3">
      <c r="A1983" s="1" t="s">
        <v>90</v>
      </c>
      <c r="B1983" s="1" t="s">
        <v>2168</v>
      </c>
    </row>
    <row r="1984" spans="1:2" x14ac:dyDescent="0.3">
      <c r="A1984" s="1" t="s">
        <v>90</v>
      </c>
      <c r="B1984" s="1" t="s">
        <v>2169</v>
      </c>
    </row>
    <row r="1985" spans="1:2" x14ac:dyDescent="0.3">
      <c r="A1985" s="1" t="s">
        <v>90</v>
      </c>
      <c r="B1985" s="1" t="s">
        <v>681</v>
      </c>
    </row>
    <row r="1986" spans="1:2" x14ac:dyDescent="0.3">
      <c r="A1986" s="1" t="s">
        <v>259</v>
      </c>
      <c r="B1986" s="1" t="s">
        <v>2170</v>
      </c>
    </row>
    <row r="1987" spans="1:2" x14ac:dyDescent="0.3">
      <c r="A1987" s="1" t="s">
        <v>90</v>
      </c>
      <c r="B1987" s="1" t="s">
        <v>2171</v>
      </c>
    </row>
    <row r="1988" spans="1:2" x14ac:dyDescent="0.3">
      <c r="A1988" s="1" t="s">
        <v>90</v>
      </c>
      <c r="B1988" s="1" t="s">
        <v>2172</v>
      </c>
    </row>
    <row r="1989" spans="1:2" x14ac:dyDescent="0.3">
      <c r="A1989" s="1" t="s">
        <v>90</v>
      </c>
      <c r="B1989" s="1" t="s">
        <v>303</v>
      </c>
    </row>
    <row r="1990" spans="1:2" x14ac:dyDescent="0.3">
      <c r="A1990" s="1" t="s">
        <v>90</v>
      </c>
      <c r="B1990" s="1" t="s">
        <v>338</v>
      </c>
    </row>
    <row r="1991" spans="1:2" x14ac:dyDescent="0.3">
      <c r="A1991" s="1" t="s">
        <v>90</v>
      </c>
      <c r="B1991" s="1" t="s">
        <v>2173</v>
      </c>
    </row>
    <row r="1992" spans="1:2" x14ac:dyDescent="0.3">
      <c r="A1992" s="1" t="s">
        <v>90</v>
      </c>
      <c r="B1992" s="1" t="s">
        <v>2174</v>
      </c>
    </row>
    <row r="1993" spans="1:2" x14ac:dyDescent="0.3">
      <c r="A1993" s="1" t="s">
        <v>90</v>
      </c>
      <c r="B1993" s="1" t="s">
        <v>2175</v>
      </c>
    </row>
    <row r="1994" spans="1:2" x14ac:dyDescent="0.3">
      <c r="A1994" s="1" t="s">
        <v>259</v>
      </c>
      <c r="B1994" s="1" t="s">
        <v>2176</v>
      </c>
    </row>
    <row r="1995" spans="1:2" x14ac:dyDescent="0.3">
      <c r="A1995" s="1" t="s">
        <v>90</v>
      </c>
      <c r="B1995" s="1" t="s">
        <v>2177</v>
      </c>
    </row>
    <row r="1996" spans="1:2" x14ac:dyDescent="0.3">
      <c r="A1996" s="1" t="s">
        <v>90</v>
      </c>
      <c r="B1996" s="1" t="s">
        <v>2178</v>
      </c>
    </row>
    <row r="1997" spans="1:2" x14ac:dyDescent="0.3">
      <c r="A1997" s="1" t="s">
        <v>90</v>
      </c>
      <c r="B1997" s="1" t="s">
        <v>772</v>
      </c>
    </row>
    <row r="1998" spans="1:2" x14ac:dyDescent="0.3">
      <c r="A1998" s="1" t="s">
        <v>90</v>
      </c>
      <c r="B1998" s="1" t="s">
        <v>2179</v>
      </c>
    </row>
    <row r="1999" spans="1:2" x14ac:dyDescent="0.3">
      <c r="A1999" s="1" t="s">
        <v>90</v>
      </c>
      <c r="B1999" s="1" t="s">
        <v>2180</v>
      </c>
    </row>
    <row r="2000" spans="1:2" x14ac:dyDescent="0.3">
      <c r="A2000" s="1" t="s">
        <v>90</v>
      </c>
      <c r="B2000" s="1" t="s">
        <v>2181</v>
      </c>
    </row>
    <row r="2001" spans="1:2" x14ac:dyDescent="0.3">
      <c r="A2001" s="1" t="s">
        <v>90</v>
      </c>
      <c r="B2001" s="1" t="s">
        <v>2182</v>
      </c>
    </row>
    <row r="2002" spans="1:2" x14ac:dyDescent="0.3">
      <c r="A2002" s="1" t="s">
        <v>90</v>
      </c>
      <c r="B2002" s="1" t="s">
        <v>2183</v>
      </c>
    </row>
    <row r="2003" spans="1:2" x14ac:dyDescent="0.3">
      <c r="A2003" s="1" t="s">
        <v>90</v>
      </c>
      <c r="B2003" s="1" t="s">
        <v>2184</v>
      </c>
    </row>
    <row r="2004" spans="1:2" x14ac:dyDescent="0.3">
      <c r="A2004" s="1" t="s">
        <v>259</v>
      </c>
      <c r="B2004" s="1" t="s">
        <v>2185</v>
      </c>
    </row>
    <row r="2005" spans="1:2" x14ac:dyDescent="0.3">
      <c r="A2005" s="1" t="s">
        <v>90</v>
      </c>
      <c r="B2005" s="1" t="s">
        <v>2186</v>
      </c>
    </row>
    <row r="2006" spans="1:2" x14ac:dyDescent="0.3">
      <c r="A2006" s="1" t="s">
        <v>90</v>
      </c>
      <c r="B2006" s="1" t="s">
        <v>2187</v>
      </c>
    </row>
    <row r="2007" spans="1:2" x14ac:dyDescent="0.3">
      <c r="A2007" s="1" t="s">
        <v>90</v>
      </c>
      <c r="B2007" s="1" t="s">
        <v>2188</v>
      </c>
    </row>
    <row r="2008" spans="1:2" x14ac:dyDescent="0.3">
      <c r="A2008" s="1" t="s">
        <v>90</v>
      </c>
      <c r="B2008" s="1" t="s">
        <v>2189</v>
      </c>
    </row>
    <row r="2009" spans="1:2" x14ac:dyDescent="0.3">
      <c r="A2009" s="1" t="s">
        <v>90</v>
      </c>
      <c r="B2009" s="1" t="s">
        <v>2190</v>
      </c>
    </row>
    <row r="2010" spans="1:2" x14ac:dyDescent="0.3">
      <c r="A2010" s="1" t="s">
        <v>90</v>
      </c>
      <c r="B2010" s="1" t="s">
        <v>2191</v>
      </c>
    </row>
    <row r="2011" spans="1:2" x14ac:dyDescent="0.3">
      <c r="A2011" s="1" t="s">
        <v>90</v>
      </c>
      <c r="B2011" s="1" t="s">
        <v>2192</v>
      </c>
    </row>
    <row r="2012" spans="1:2" x14ac:dyDescent="0.3">
      <c r="A2012" s="1" t="s">
        <v>90</v>
      </c>
      <c r="B2012" s="1" t="s">
        <v>2193</v>
      </c>
    </row>
    <row r="2013" spans="1:2" x14ac:dyDescent="0.3">
      <c r="A2013" s="1" t="s">
        <v>90</v>
      </c>
      <c r="B2013" s="1" t="s">
        <v>2194</v>
      </c>
    </row>
    <row r="2014" spans="1:2" x14ac:dyDescent="0.3">
      <c r="A2014" s="1" t="s">
        <v>90</v>
      </c>
      <c r="B2014" s="1" t="s">
        <v>2195</v>
      </c>
    </row>
    <row r="2015" spans="1:2" x14ac:dyDescent="0.3">
      <c r="A2015" s="1" t="s">
        <v>259</v>
      </c>
      <c r="B2015" s="1" t="s">
        <v>2196</v>
      </c>
    </row>
    <row r="2016" spans="1:2" x14ac:dyDescent="0.3">
      <c r="A2016" s="1" t="s">
        <v>90</v>
      </c>
      <c r="B2016" s="1" t="s">
        <v>2197</v>
      </c>
    </row>
    <row r="2017" spans="1:2" x14ac:dyDescent="0.3">
      <c r="A2017" s="1" t="s">
        <v>90</v>
      </c>
      <c r="B2017" s="1" t="s">
        <v>2198</v>
      </c>
    </row>
    <row r="2018" spans="1:2" x14ac:dyDescent="0.3">
      <c r="A2018" s="1" t="s">
        <v>90</v>
      </c>
      <c r="B2018" s="1" t="s">
        <v>2199</v>
      </c>
    </row>
    <row r="2019" spans="1:2" x14ac:dyDescent="0.3">
      <c r="A2019" s="1" t="s">
        <v>90</v>
      </c>
      <c r="B2019" s="1" t="s">
        <v>2200</v>
      </c>
    </row>
    <row r="2020" spans="1:2" x14ac:dyDescent="0.3">
      <c r="A2020" s="1" t="s">
        <v>90</v>
      </c>
      <c r="B2020" s="1" t="s">
        <v>2201</v>
      </c>
    </row>
    <row r="2021" spans="1:2" x14ac:dyDescent="0.3">
      <c r="A2021" s="1" t="s">
        <v>90</v>
      </c>
      <c r="B2021" s="1" t="s">
        <v>2202</v>
      </c>
    </row>
    <row r="2022" spans="1:2" x14ac:dyDescent="0.3">
      <c r="A2022" s="1" t="s">
        <v>90</v>
      </c>
      <c r="B2022" s="1" t="s">
        <v>2203</v>
      </c>
    </row>
    <row r="2023" spans="1:2" x14ac:dyDescent="0.3">
      <c r="A2023" s="1" t="s">
        <v>90</v>
      </c>
      <c r="B2023" s="1" t="s">
        <v>2204</v>
      </c>
    </row>
    <row r="2024" spans="1:2" x14ac:dyDescent="0.3">
      <c r="A2024" s="1" t="s">
        <v>259</v>
      </c>
      <c r="B2024" s="1" t="s">
        <v>2205</v>
      </c>
    </row>
    <row r="2025" spans="1:2" x14ac:dyDescent="0.3">
      <c r="A2025" s="1" t="s">
        <v>90</v>
      </c>
      <c r="B2025" s="1" t="s">
        <v>2206</v>
      </c>
    </row>
    <row r="2026" spans="1:2" x14ac:dyDescent="0.3">
      <c r="A2026" s="1" t="s">
        <v>90</v>
      </c>
      <c r="B2026" s="1" t="s">
        <v>2207</v>
      </c>
    </row>
    <row r="2027" spans="1:2" x14ac:dyDescent="0.3">
      <c r="A2027" s="1" t="s">
        <v>90</v>
      </c>
      <c r="B2027" s="1" t="s">
        <v>2208</v>
      </c>
    </row>
    <row r="2028" spans="1:2" x14ac:dyDescent="0.3">
      <c r="A2028" s="1" t="s">
        <v>90</v>
      </c>
      <c r="B2028" s="1" t="s">
        <v>2209</v>
      </c>
    </row>
    <row r="2029" spans="1:2" x14ac:dyDescent="0.3">
      <c r="A2029" s="1" t="s">
        <v>90</v>
      </c>
      <c r="B2029" s="1" t="s">
        <v>2210</v>
      </c>
    </row>
    <row r="2030" spans="1:2" x14ac:dyDescent="0.3">
      <c r="A2030" s="1" t="s">
        <v>90</v>
      </c>
      <c r="B2030" s="1" t="s">
        <v>2211</v>
      </c>
    </row>
    <row r="2031" spans="1:2" x14ac:dyDescent="0.3">
      <c r="A2031" s="1" t="s">
        <v>90</v>
      </c>
      <c r="B2031" s="1" t="s">
        <v>2212</v>
      </c>
    </row>
    <row r="2032" spans="1:2" x14ac:dyDescent="0.3">
      <c r="A2032" s="1" t="s">
        <v>90</v>
      </c>
      <c r="B2032" s="1" t="s">
        <v>2213</v>
      </c>
    </row>
    <row r="2033" spans="1:2" x14ac:dyDescent="0.3">
      <c r="A2033" s="1" t="s">
        <v>90</v>
      </c>
      <c r="B2033" s="1" t="s">
        <v>2214</v>
      </c>
    </row>
    <row r="2034" spans="1:2" x14ac:dyDescent="0.3">
      <c r="A2034" s="1" t="s">
        <v>90</v>
      </c>
      <c r="B2034" s="1" t="s">
        <v>2215</v>
      </c>
    </row>
    <row r="2035" spans="1:2" x14ac:dyDescent="0.3">
      <c r="A2035" s="1" t="s">
        <v>90</v>
      </c>
      <c r="B2035" s="1" t="s">
        <v>2216</v>
      </c>
    </row>
    <row r="2036" spans="1:2" x14ac:dyDescent="0.3">
      <c r="A2036" s="1" t="s">
        <v>90</v>
      </c>
      <c r="B2036" s="1" t="s">
        <v>2217</v>
      </c>
    </row>
    <row r="2037" spans="1:2" x14ac:dyDescent="0.3">
      <c r="A2037" s="1" t="s">
        <v>90</v>
      </c>
      <c r="B2037" s="1" t="s">
        <v>2218</v>
      </c>
    </row>
    <row r="2038" spans="1:2" x14ac:dyDescent="0.3">
      <c r="A2038" s="1" t="s">
        <v>90</v>
      </c>
      <c r="B2038" s="1" t="s">
        <v>2219</v>
      </c>
    </row>
    <row r="2039" spans="1:2" x14ac:dyDescent="0.3">
      <c r="A2039" s="1" t="s">
        <v>90</v>
      </c>
      <c r="B2039" s="1" t="s">
        <v>2220</v>
      </c>
    </row>
    <row r="2040" spans="1:2" x14ac:dyDescent="0.3">
      <c r="A2040" s="1" t="s">
        <v>90</v>
      </c>
      <c r="B2040" s="1" t="s">
        <v>2221</v>
      </c>
    </row>
    <row r="2041" spans="1:2" x14ac:dyDescent="0.3">
      <c r="A2041" s="1" t="s">
        <v>90</v>
      </c>
      <c r="B2041" s="1" t="s">
        <v>2222</v>
      </c>
    </row>
    <row r="2042" spans="1:2" x14ac:dyDescent="0.3">
      <c r="A2042" s="1" t="s">
        <v>90</v>
      </c>
      <c r="B2042" s="1" t="s">
        <v>2223</v>
      </c>
    </row>
    <row r="2043" spans="1:2" x14ac:dyDescent="0.3">
      <c r="A2043" s="1" t="s">
        <v>90</v>
      </c>
      <c r="B2043" s="1" t="s">
        <v>2224</v>
      </c>
    </row>
    <row r="2044" spans="1:2" x14ac:dyDescent="0.3">
      <c r="A2044" s="1" t="s">
        <v>90</v>
      </c>
      <c r="B2044" s="1" t="s">
        <v>2225</v>
      </c>
    </row>
    <row r="2045" spans="1:2" x14ac:dyDescent="0.3">
      <c r="A2045" s="1" t="s">
        <v>259</v>
      </c>
      <c r="B2045" s="1" t="s">
        <v>640</v>
      </c>
    </row>
    <row r="2046" spans="1:2" x14ac:dyDescent="0.3">
      <c r="A2046" s="1" t="s">
        <v>90</v>
      </c>
      <c r="B2046" s="1" t="s">
        <v>2226</v>
      </c>
    </row>
    <row r="2047" spans="1:2" x14ac:dyDescent="0.3">
      <c r="A2047" s="1" t="s">
        <v>90</v>
      </c>
      <c r="B2047" s="1" t="s">
        <v>2227</v>
      </c>
    </row>
    <row r="2048" spans="1:2" x14ac:dyDescent="0.3">
      <c r="A2048" s="1" t="s">
        <v>90</v>
      </c>
      <c r="B2048" s="1" t="s">
        <v>2228</v>
      </c>
    </row>
    <row r="2049" spans="1:2" x14ac:dyDescent="0.3">
      <c r="A2049" s="1" t="s">
        <v>90</v>
      </c>
      <c r="B2049" s="1" t="s">
        <v>2229</v>
      </c>
    </row>
    <row r="2050" spans="1:2" x14ac:dyDescent="0.3">
      <c r="A2050" s="1" t="s">
        <v>90</v>
      </c>
      <c r="B2050" s="1" t="s">
        <v>2230</v>
      </c>
    </row>
    <row r="2051" spans="1:2" x14ac:dyDescent="0.3">
      <c r="A2051" s="1" t="s">
        <v>90</v>
      </c>
      <c r="B2051" s="1" t="s">
        <v>2231</v>
      </c>
    </row>
    <row r="2052" spans="1:2" x14ac:dyDescent="0.3">
      <c r="A2052" s="1" t="s">
        <v>90</v>
      </c>
      <c r="B2052" s="1" t="s">
        <v>2232</v>
      </c>
    </row>
    <row r="2053" spans="1:2" x14ac:dyDescent="0.3">
      <c r="A2053" s="1" t="s">
        <v>90</v>
      </c>
      <c r="B2053" s="1" t="s">
        <v>2233</v>
      </c>
    </row>
    <row r="2054" spans="1:2" x14ac:dyDescent="0.3">
      <c r="A2054" s="1" t="s">
        <v>259</v>
      </c>
      <c r="B2054" s="1" t="s">
        <v>2234</v>
      </c>
    </row>
    <row r="2055" spans="1:2" x14ac:dyDescent="0.3">
      <c r="A2055" s="1" t="s">
        <v>90</v>
      </c>
      <c r="B2055" s="1" t="s">
        <v>2235</v>
      </c>
    </row>
    <row r="2056" spans="1:2" x14ac:dyDescent="0.3">
      <c r="A2056" s="1" t="s">
        <v>90</v>
      </c>
      <c r="B2056" s="1" t="s">
        <v>2236</v>
      </c>
    </row>
    <row r="2057" spans="1:2" x14ac:dyDescent="0.3">
      <c r="A2057" s="1" t="s">
        <v>90</v>
      </c>
      <c r="B2057" s="1" t="s">
        <v>2237</v>
      </c>
    </row>
    <row r="2058" spans="1:2" x14ac:dyDescent="0.3">
      <c r="A2058" s="1" t="s">
        <v>90</v>
      </c>
      <c r="B2058" s="1" t="s">
        <v>2238</v>
      </c>
    </row>
    <row r="2059" spans="1:2" x14ac:dyDescent="0.3">
      <c r="A2059" s="1" t="s">
        <v>90</v>
      </c>
      <c r="B2059" s="1" t="s">
        <v>2239</v>
      </c>
    </row>
    <row r="2060" spans="1:2" x14ac:dyDescent="0.3">
      <c r="A2060" s="1" t="s">
        <v>90</v>
      </c>
      <c r="B2060" s="1" t="s">
        <v>2240</v>
      </c>
    </row>
    <row r="2061" spans="1:2" x14ac:dyDescent="0.3">
      <c r="A2061" s="1" t="s">
        <v>90</v>
      </c>
      <c r="B2061" s="1" t="s">
        <v>2241</v>
      </c>
    </row>
    <row r="2062" spans="1:2" x14ac:dyDescent="0.3">
      <c r="A2062" s="1" t="s">
        <v>90</v>
      </c>
      <c r="B2062" s="1" t="s">
        <v>2242</v>
      </c>
    </row>
    <row r="2063" spans="1:2" x14ac:dyDescent="0.3">
      <c r="A2063" s="1" t="s">
        <v>90</v>
      </c>
      <c r="B2063" s="1" t="s">
        <v>2243</v>
      </c>
    </row>
    <row r="2064" spans="1:2" x14ac:dyDescent="0.3">
      <c r="A2064" s="1" t="s">
        <v>90</v>
      </c>
      <c r="B2064" s="1" t="s">
        <v>2244</v>
      </c>
    </row>
    <row r="2065" spans="1:2" x14ac:dyDescent="0.3">
      <c r="A2065" s="1" t="s">
        <v>259</v>
      </c>
      <c r="B2065" s="1" t="s">
        <v>2245</v>
      </c>
    </row>
    <row r="2066" spans="1:2" x14ac:dyDescent="0.3">
      <c r="A2066" s="1" t="s">
        <v>90</v>
      </c>
      <c r="B2066" s="1" t="s">
        <v>2246</v>
      </c>
    </row>
    <row r="2067" spans="1:2" x14ac:dyDescent="0.3">
      <c r="A2067" s="1" t="s">
        <v>90</v>
      </c>
      <c r="B2067" s="1" t="s">
        <v>2247</v>
      </c>
    </row>
    <row r="2068" spans="1:2" x14ac:dyDescent="0.3">
      <c r="A2068" s="1" t="s">
        <v>90</v>
      </c>
      <c r="B2068" s="1" t="s">
        <v>2248</v>
      </c>
    </row>
    <row r="2069" spans="1:2" x14ac:dyDescent="0.3">
      <c r="A2069" s="1" t="s">
        <v>90</v>
      </c>
      <c r="B2069" s="1" t="s">
        <v>2249</v>
      </c>
    </row>
    <row r="2070" spans="1:2" x14ac:dyDescent="0.3">
      <c r="A2070" s="1" t="s">
        <v>90</v>
      </c>
      <c r="B2070" s="1" t="s">
        <v>2250</v>
      </c>
    </row>
    <row r="2071" spans="1:2" x14ac:dyDescent="0.3">
      <c r="A2071" s="1" t="s">
        <v>259</v>
      </c>
      <c r="B2071" s="1" t="s">
        <v>2251</v>
      </c>
    </row>
    <row r="2072" spans="1:2" x14ac:dyDescent="0.3">
      <c r="A2072" s="1" t="s">
        <v>259</v>
      </c>
      <c r="B2072" s="1" t="s">
        <v>2252</v>
      </c>
    </row>
    <row r="2073" spans="1:2" x14ac:dyDescent="0.3">
      <c r="A2073" s="1" t="s">
        <v>90</v>
      </c>
      <c r="B2073" s="1" t="s">
        <v>2253</v>
      </c>
    </row>
    <row r="2074" spans="1:2" x14ac:dyDescent="0.3">
      <c r="A2074" s="1" t="s">
        <v>90</v>
      </c>
      <c r="B2074" s="1" t="s">
        <v>2254</v>
      </c>
    </row>
    <row r="2075" spans="1:2" x14ac:dyDescent="0.3">
      <c r="A2075" s="1" t="s">
        <v>259</v>
      </c>
      <c r="B2075" s="1" t="s">
        <v>2255</v>
      </c>
    </row>
    <row r="2076" spans="1:2" x14ac:dyDescent="0.3">
      <c r="A2076" s="1" t="s">
        <v>90</v>
      </c>
      <c r="B2076" s="1" t="s">
        <v>2256</v>
      </c>
    </row>
    <row r="2077" spans="1:2" x14ac:dyDescent="0.3">
      <c r="A2077" s="1" t="s">
        <v>90</v>
      </c>
      <c r="B2077" s="1" t="s">
        <v>2257</v>
      </c>
    </row>
    <row r="2078" spans="1:2" x14ac:dyDescent="0.3">
      <c r="A2078" s="1" t="s">
        <v>90</v>
      </c>
      <c r="B2078" s="1" t="s">
        <v>2258</v>
      </c>
    </row>
    <row r="2079" spans="1:2" x14ac:dyDescent="0.3">
      <c r="A2079" s="1" t="s">
        <v>90</v>
      </c>
      <c r="B2079" s="1" t="s">
        <v>2259</v>
      </c>
    </row>
    <row r="2080" spans="1:2" x14ac:dyDescent="0.3">
      <c r="A2080" s="1" t="s">
        <v>259</v>
      </c>
      <c r="B2080" s="1" t="s">
        <v>2260</v>
      </c>
    </row>
    <row r="2081" spans="1:2" x14ac:dyDescent="0.3">
      <c r="A2081" s="1" t="s">
        <v>90</v>
      </c>
      <c r="B2081" s="1" t="s">
        <v>2261</v>
      </c>
    </row>
    <row r="2082" spans="1:2" x14ac:dyDescent="0.3">
      <c r="A2082" s="1" t="s">
        <v>90</v>
      </c>
      <c r="B2082" s="1" t="s">
        <v>2262</v>
      </c>
    </row>
    <row r="2083" spans="1:2" x14ac:dyDescent="0.3">
      <c r="A2083" s="1" t="s">
        <v>90</v>
      </c>
      <c r="B2083" s="1" t="s">
        <v>2263</v>
      </c>
    </row>
    <row r="2084" spans="1:2" x14ac:dyDescent="0.3">
      <c r="A2084" s="1" t="s">
        <v>90</v>
      </c>
      <c r="B2084" s="1" t="s">
        <v>2264</v>
      </c>
    </row>
    <row r="2085" spans="1:2" x14ac:dyDescent="0.3">
      <c r="A2085" s="1" t="s">
        <v>90</v>
      </c>
      <c r="B2085" s="1" t="s">
        <v>2265</v>
      </c>
    </row>
    <row r="2086" spans="1:2" x14ac:dyDescent="0.3">
      <c r="A2086" s="1" t="s">
        <v>90</v>
      </c>
      <c r="B2086" s="1" t="s">
        <v>2266</v>
      </c>
    </row>
    <row r="2087" spans="1:2" x14ac:dyDescent="0.3">
      <c r="A2087" s="1" t="s">
        <v>90</v>
      </c>
      <c r="B2087" s="1" t="s">
        <v>2267</v>
      </c>
    </row>
    <row r="2088" spans="1:2" x14ac:dyDescent="0.3">
      <c r="A2088" s="1" t="s">
        <v>90</v>
      </c>
      <c r="B2088" s="1" t="s">
        <v>2268</v>
      </c>
    </row>
    <row r="2089" spans="1:2" x14ac:dyDescent="0.3">
      <c r="A2089" s="1" t="s">
        <v>90</v>
      </c>
      <c r="B2089" s="1" t="s">
        <v>2269</v>
      </c>
    </row>
    <row r="2090" spans="1:2" x14ac:dyDescent="0.3">
      <c r="A2090" s="1" t="s">
        <v>259</v>
      </c>
      <c r="B2090" s="1" t="s">
        <v>2270</v>
      </c>
    </row>
    <row r="2091" spans="1:2" x14ac:dyDescent="0.3">
      <c r="A2091" s="1" t="s">
        <v>90</v>
      </c>
      <c r="B2091" s="1" t="s">
        <v>2271</v>
      </c>
    </row>
    <row r="2092" spans="1:2" x14ac:dyDescent="0.3">
      <c r="A2092" s="1" t="s">
        <v>90</v>
      </c>
      <c r="B2092" s="1" t="s">
        <v>2272</v>
      </c>
    </row>
    <row r="2093" spans="1:2" x14ac:dyDescent="0.3">
      <c r="A2093" s="1" t="s">
        <v>90</v>
      </c>
      <c r="B2093" s="1" t="s">
        <v>2273</v>
      </c>
    </row>
    <row r="2094" spans="1:2" x14ac:dyDescent="0.3">
      <c r="A2094" s="1" t="s">
        <v>90</v>
      </c>
      <c r="B2094" s="1" t="s">
        <v>2274</v>
      </c>
    </row>
    <row r="2095" spans="1:2" x14ac:dyDescent="0.3">
      <c r="A2095" s="1" t="s">
        <v>259</v>
      </c>
      <c r="B2095" s="1" t="s">
        <v>2275</v>
      </c>
    </row>
    <row r="2096" spans="1:2" x14ac:dyDescent="0.3">
      <c r="A2096" s="1" t="s">
        <v>259</v>
      </c>
      <c r="B2096" s="1" t="s">
        <v>377</v>
      </c>
    </row>
    <row r="2097" spans="1:2" x14ac:dyDescent="0.3">
      <c r="A2097" s="1" t="s">
        <v>90</v>
      </c>
      <c r="B2097" s="1" t="s">
        <v>2276</v>
      </c>
    </row>
    <row r="2098" spans="1:2" x14ac:dyDescent="0.3">
      <c r="A2098" s="1" t="s">
        <v>90</v>
      </c>
      <c r="B2098" s="1" t="s">
        <v>2277</v>
      </c>
    </row>
    <row r="2099" spans="1:2" x14ac:dyDescent="0.3">
      <c r="A2099" s="1" t="s">
        <v>90</v>
      </c>
      <c r="B2099" s="1" t="s">
        <v>2278</v>
      </c>
    </row>
    <row r="2100" spans="1:2" x14ac:dyDescent="0.3">
      <c r="A2100" s="1" t="s">
        <v>90</v>
      </c>
      <c r="B2100" s="1" t="s">
        <v>2279</v>
      </c>
    </row>
    <row r="2101" spans="1:2" x14ac:dyDescent="0.3">
      <c r="A2101" s="1" t="s">
        <v>259</v>
      </c>
      <c r="B2101" s="1" t="s">
        <v>2280</v>
      </c>
    </row>
    <row r="2102" spans="1:2" x14ac:dyDescent="0.3">
      <c r="A2102" s="1" t="s">
        <v>90</v>
      </c>
      <c r="B2102" s="1" t="s">
        <v>2281</v>
      </c>
    </row>
    <row r="2103" spans="1:2" x14ac:dyDescent="0.3">
      <c r="A2103" s="1" t="s">
        <v>90</v>
      </c>
      <c r="B2103" s="1" t="s">
        <v>2282</v>
      </c>
    </row>
    <row r="2104" spans="1:2" x14ac:dyDescent="0.3">
      <c r="A2104" s="1" t="s">
        <v>90</v>
      </c>
      <c r="B2104" s="1" t="s">
        <v>2283</v>
      </c>
    </row>
    <row r="2105" spans="1:2" x14ac:dyDescent="0.3">
      <c r="A2105" s="1" t="s">
        <v>90</v>
      </c>
      <c r="B2105" s="1" t="s">
        <v>2284</v>
      </c>
    </row>
    <row r="2106" spans="1:2" x14ac:dyDescent="0.3">
      <c r="A2106" s="1" t="s">
        <v>90</v>
      </c>
      <c r="B2106" s="1" t="s">
        <v>2285</v>
      </c>
    </row>
    <row r="2107" spans="1:2" x14ac:dyDescent="0.3">
      <c r="A2107" s="1" t="s">
        <v>90</v>
      </c>
      <c r="B2107" s="1" t="s">
        <v>2286</v>
      </c>
    </row>
    <row r="2108" spans="1:2" x14ac:dyDescent="0.3">
      <c r="A2108" s="1" t="s">
        <v>90</v>
      </c>
      <c r="B2108" s="1" t="s">
        <v>2287</v>
      </c>
    </row>
    <row r="2109" spans="1:2" x14ac:dyDescent="0.3">
      <c r="A2109" s="1" t="s">
        <v>90</v>
      </c>
      <c r="B2109" s="1" t="s">
        <v>2288</v>
      </c>
    </row>
    <row r="2110" spans="1:2" x14ac:dyDescent="0.3">
      <c r="A2110" s="1" t="s">
        <v>259</v>
      </c>
      <c r="B2110" s="1" t="s">
        <v>1569</v>
      </c>
    </row>
    <row r="2111" spans="1:2" x14ac:dyDescent="0.3">
      <c r="A2111" s="1" t="s">
        <v>90</v>
      </c>
      <c r="B2111" s="1" t="s">
        <v>2289</v>
      </c>
    </row>
    <row r="2112" spans="1:2" x14ac:dyDescent="0.3">
      <c r="A2112" s="1" t="s">
        <v>90</v>
      </c>
      <c r="B2112" s="1" t="s">
        <v>2290</v>
      </c>
    </row>
    <row r="2113" spans="1:2" x14ac:dyDescent="0.3">
      <c r="A2113" s="1" t="s">
        <v>90</v>
      </c>
      <c r="B2113" s="1" t="s">
        <v>2291</v>
      </c>
    </row>
    <row r="2114" spans="1:2" x14ac:dyDescent="0.3">
      <c r="A2114" s="1" t="s">
        <v>259</v>
      </c>
      <c r="B2114" s="1" t="s">
        <v>2292</v>
      </c>
    </row>
    <row r="2115" spans="1:2" x14ac:dyDescent="0.3">
      <c r="A2115" s="1" t="s">
        <v>90</v>
      </c>
      <c r="B2115" s="1" t="s">
        <v>2293</v>
      </c>
    </row>
    <row r="2116" spans="1:2" x14ac:dyDescent="0.3">
      <c r="A2116" s="1" t="s">
        <v>259</v>
      </c>
      <c r="B2116" s="1" t="s">
        <v>2294</v>
      </c>
    </row>
    <row r="2117" spans="1:2" x14ac:dyDescent="0.3">
      <c r="A2117" s="1" t="s">
        <v>90</v>
      </c>
      <c r="B2117" s="1" t="s">
        <v>2295</v>
      </c>
    </row>
    <row r="2118" spans="1:2" x14ac:dyDescent="0.3">
      <c r="A2118" s="1" t="s">
        <v>90</v>
      </c>
      <c r="B2118" s="1" t="s">
        <v>2296</v>
      </c>
    </row>
    <row r="2119" spans="1:2" x14ac:dyDescent="0.3">
      <c r="A2119" s="1" t="s">
        <v>90</v>
      </c>
      <c r="B2119" s="1" t="s">
        <v>2297</v>
      </c>
    </row>
    <row r="2120" spans="1:2" x14ac:dyDescent="0.3">
      <c r="A2120" s="1" t="s">
        <v>259</v>
      </c>
      <c r="B2120" s="1" t="s">
        <v>2298</v>
      </c>
    </row>
    <row r="2121" spans="1:2" x14ac:dyDescent="0.3">
      <c r="A2121" s="1" t="s">
        <v>90</v>
      </c>
      <c r="B2121" s="1" t="s">
        <v>2299</v>
      </c>
    </row>
    <row r="2122" spans="1:2" x14ac:dyDescent="0.3">
      <c r="A2122" s="1" t="s">
        <v>90</v>
      </c>
      <c r="B2122" s="1" t="s">
        <v>2300</v>
      </c>
    </row>
    <row r="2123" spans="1:2" x14ac:dyDescent="0.3">
      <c r="A2123" s="1" t="s">
        <v>90</v>
      </c>
      <c r="B2123" s="1" t="s">
        <v>2301</v>
      </c>
    </row>
    <row r="2124" spans="1:2" x14ac:dyDescent="0.3">
      <c r="A2124" s="1" t="s">
        <v>90</v>
      </c>
      <c r="B2124" s="1" t="s">
        <v>2302</v>
      </c>
    </row>
    <row r="2125" spans="1:2" x14ac:dyDescent="0.3">
      <c r="A2125" s="1" t="s">
        <v>259</v>
      </c>
      <c r="B2125" s="1" t="s">
        <v>755</v>
      </c>
    </row>
    <row r="2126" spans="1:2" x14ac:dyDescent="0.3">
      <c r="A2126" s="1" t="s">
        <v>90</v>
      </c>
      <c r="B2126" s="1" t="s">
        <v>1191</v>
      </c>
    </row>
    <row r="2127" spans="1:2" x14ac:dyDescent="0.3">
      <c r="A2127" s="1" t="s">
        <v>90</v>
      </c>
      <c r="B2127" s="1" t="s">
        <v>2303</v>
      </c>
    </row>
    <row r="2128" spans="1:2" x14ac:dyDescent="0.3">
      <c r="A2128" s="1" t="s">
        <v>90</v>
      </c>
      <c r="B2128" s="1" t="s">
        <v>2304</v>
      </c>
    </row>
    <row r="2129" spans="1:2" x14ac:dyDescent="0.3">
      <c r="A2129" s="1" t="s">
        <v>90</v>
      </c>
      <c r="B2129" s="1" t="s">
        <v>2305</v>
      </c>
    </row>
    <row r="2130" spans="1:2" x14ac:dyDescent="0.3">
      <c r="A2130" s="1" t="s">
        <v>90</v>
      </c>
      <c r="B2130" s="1" t="s">
        <v>2306</v>
      </c>
    </row>
    <row r="2131" spans="1:2" x14ac:dyDescent="0.3">
      <c r="A2131" s="1" t="s">
        <v>90</v>
      </c>
      <c r="B2131" s="1" t="s">
        <v>2307</v>
      </c>
    </row>
    <row r="2132" spans="1:2" x14ac:dyDescent="0.3">
      <c r="A2132" s="1" t="s">
        <v>90</v>
      </c>
      <c r="B2132" s="1" t="s">
        <v>2308</v>
      </c>
    </row>
    <row r="2133" spans="1:2" x14ac:dyDescent="0.3">
      <c r="A2133" s="1" t="s">
        <v>90</v>
      </c>
      <c r="B2133" s="1" t="s">
        <v>2309</v>
      </c>
    </row>
    <row r="2134" spans="1:2" x14ac:dyDescent="0.3">
      <c r="A2134" s="1" t="s">
        <v>259</v>
      </c>
      <c r="B2134" s="1" t="s">
        <v>2310</v>
      </c>
    </row>
    <row r="2135" spans="1:2" x14ac:dyDescent="0.3">
      <c r="A2135" s="1" t="s">
        <v>90</v>
      </c>
      <c r="B2135" s="1" t="s">
        <v>2311</v>
      </c>
    </row>
    <row r="2136" spans="1:2" x14ac:dyDescent="0.3">
      <c r="A2136" s="1" t="s">
        <v>90</v>
      </c>
      <c r="B2136" s="1" t="s">
        <v>1217</v>
      </c>
    </row>
    <row r="2137" spans="1:2" x14ac:dyDescent="0.3">
      <c r="A2137" s="1" t="s">
        <v>90</v>
      </c>
      <c r="B2137" s="1" t="s">
        <v>2312</v>
      </c>
    </row>
    <row r="2138" spans="1:2" x14ac:dyDescent="0.3">
      <c r="A2138" s="1" t="s">
        <v>90</v>
      </c>
      <c r="B2138" s="1" t="s">
        <v>2313</v>
      </c>
    </row>
    <row r="2139" spans="1:2" x14ac:dyDescent="0.3">
      <c r="A2139" s="1" t="s">
        <v>90</v>
      </c>
      <c r="B2139" s="1" t="s">
        <v>2314</v>
      </c>
    </row>
    <row r="2140" spans="1:2" x14ac:dyDescent="0.3">
      <c r="A2140" s="1" t="s">
        <v>90</v>
      </c>
      <c r="B2140" s="1" t="s">
        <v>2315</v>
      </c>
    </row>
    <row r="2141" spans="1:2" x14ac:dyDescent="0.3">
      <c r="A2141" s="1" t="s">
        <v>90</v>
      </c>
      <c r="B2141" s="1" t="s">
        <v>2316</v>
      </c>
    </row>
    <row r="2142" spans="1:2" x14ac:dyDescent="0.3">
      <c r="A2142" s="1" t="s">
        <v>90</v>
      </c>
      <c r="B2142" s="1" t="s">
        <v>2317</v>
      </c>
    </row>
    <row r="2143" spans="1:2" x14ac:dyDescent="0.3">
      <c r="A2143" s="1" t="s">
        <v>90</v>
      </c>
      <c r="B2143" s="1" t="s">
        <v>2318</v>
      </c>
    </row>
    <row r="2144" spans="1:2" x14ac:dyDescent="0.3">
      <c r="A2144" s="1" t="s">
        <v>90</v>
      </c>
      <c r="B2144" s="1" t="s">
        <v>2319</v>
      </c>
    </row>
    <row r="2145" spans="1:2" x14ac:dyDescent="0.3">
      <c r="A2145" s="1" t="s">
        <v>90</v>
      </c>
      <c r="B2145" s="1" t="s">
        <v>2320</v>
      </c>
    </row>
    <row r="2146" spans="1:2" x14ac:dyDescent="0.3">
      <c r="A2146" s="1" t="s">
        <v>259</v>
      </c>
      <c r="B2146" s="1" t="s">
        <v>2321</v>
      </c>
    </row>
    <row r="2147" spans="1:2" x14ac:dyDescent="0.3">
      <c r="A2147" s="1" t="s">
        <v>259</v>
      </c>
      <c r="B2147" s="1" t="s">
        <v>2294</v>
      </c>
    </row>
    <row r="2148" spans="1:2" x14ac:dyDescent="0.3">
      <c r="A2148" s="1" t="s">
        <v>90</v>
      </c>
      <c r="B2148" s="1" t="s">
        <v>2322</v>
      </c>
    </row>
    <row r="2149" spans="1:2" x14ac:dyDescent="0.3">
      <c r="A2149" s="1" t="s">
        <v>90</v>
      </c>
      <c r="B2149" s="1" t="s">
        <v>2323</v>
      </c>
    </row>
    <row r="2150" spans="1:2" x14ac:dyDescent="0.3">
      <c r="A2150" s="1" t="s">
        <v>90</v>
      </c>
      <c r="B2150" s="1" t="s">
        <v>2324</v>
      </c>
    </row>
    <row r="2151" spans="1:2" x14ac:dyDescent="0.3">
      <c r="A2151" s="1" t="s">
        <v>90</v>
      </c>
      <c r="B2151" s="1" t="s">
        <v>2325</v>
      </c>
    </row>
    <row r="2152" spans="1:2" x14ac:dyDescent="0.3">
      <c r="A2152" s="1" t="s">
        <v>90</v>
      </c>
      <c r="B2152" s="1" t="s">
        <v>2326</v>
      </c>
    </row>
    <row r="2153" spans="1:2" x14ac:dyDescent="0.3">
      <c r="A2153" s="1" t="s">
        <v>90</v>
      </c>
      <c r="B2153" s="1" t="s">
        <v>2327</v>
      </c>
    </row>
    <row r="2154" spans="1:2" x14ac:dyDescent="0.3">
      <c r="A2154" s="1" t="s">
        <v>90</v>
      </c>
      <c r="B2154" s="1" t="s">
        <v>2328</v>
      </c>
    </row>
    <row r="2155" spans="1:2" x14ac:dyDescent="0.3">
      <c r="A2155" s="1" t="s">
        <v>90</v>
      </c>
      <c r="B2155" s="1" t="s">
        <v>2329</v>
      </c>
    </row>
    <row r="2156" spans="1:2" x14ac:dyDescent="0.3">
      <c r="A2156" s="1" t="s">
        <v>90</v>
      </c>
      <c r="B2156" s="1" t="s">
        <v>2330</v>
      </c>
    </row>
    <row r="2157" spans="1:2" x14ac:dyDescent="0.3">
      <c r="A2157" s="1" t="s">
        <v>90</v>
      </c>
      <c r="B2157" s="1" t="s">
        <v>2331</v>
      </c>
    </row>
    <row r="2158" spans="1:2" x14ac:dyDescent="0.3">
      <c r="A2158" s="1" t="s">
        <v>90</v>
      </c>
      <c r="B2158" s="1" t="s">
        <v>2332</v>
      </c>
    </row>
    <row r="2159" spans="1:2" x14ac:dyDescent="0.3">
      <c r="A2159" s="1" t="s">
        <v>90</v>
      </c>
      <c r="B2159" s="1" t="s">
        <v>2333</v>
      </c>
    </row>
    <row r="2160" spans="1:2" x14ac:dyDescent="0.3">
      <c r="A2160" s="1" t="s">
        <v>90</v>
      </c>
      <c r="B2160" s="1" t="s">
        <v>2334</v>
      </c>
    </row>
    <row r="2161" spans="1:2" x14ac:dyDescent="0.3">
      <c r="A2161" s="1" t="s">
        <v>259</v>
      </c>
      <c r="B2161" s="1" t="s">
        <v>2335</v>
      </c>
    </row>
    <row r="2162" spans="1:2" x14ac:dyDescent="0.3">
      <c r="A2162" s="1" t="s">
        <v>90</v>
      </c>
      <c r="B2162" s="1" t="s">
        <v>2336</v>
      </c>
    </row>
    <row r="2163" spans="1:2" x14ac:dyDescent="0.3">
      <c r="A2163" s="1" t="s">
        <v>90</v>
      </c>
      <c r="B2163" s="1" t="s">
        <v>2337</v>
      </c>
    </row>
    <row r="2164" spans="1:2" x14ac:dyDescent="0.3">
      <c r="A2164" s="1" t="s">
        <v>90</v>
      </c>
      <c r="B2164" s="1" t="s">
        <v>1591</v>
      </c>
    </row>
    <row r="2165" spans="1:2" x14ac:dyDescent="0.3">
      <c r="A2165" s="1" t="s">
        <v>90</v>
      </c>
      <c r="B2165" s="1" t="s">
        <v>2338</v>
      </c>
    </row>
    <row r="2166" spans="1:2" x14ac:dyDescent="0.3">
      <c r="A2166" s="1" t="s">
        <v>90</v>
      </c>
      <c r="B2166" s="1" t="s">
        <v>2339</v>
      </c>
    </row>
    <row r="2167" spans="1:2" x14ac:dyDescent="0.3">
      <c r="A2167" s="1" t="s">
        <v>90</v>
      </c>
      <c r="B2167" s="1" t="s">
        <v>2340</v>
      </c>
    </row>
    <row r="2168" spans="1:2" x14ac:dyDescent="0.3">
      <c r="A2168" s="1" t="s">
        <v>90</v>
      </c>
      <c r="B2168" s="1" t="s">
        <v>2341</v>
      </c>
    </row>
    <row r="2169" spans="1:2" x14ac:dyDescent="0.3">
      <c r="A2169" s="1" t="s">
        <v>90</v>
      </c>
      <c r="B2169" s="1" t="s">
        <v>2342</v>
      </c>
    </row>
    <row r="2170" spans="1:2" x14ac:dyDescent="0.3">
      <c r="A2170" s="1" t="s">
        <v>90</v>
      </c>
      <c r="B2170" s="1" t="s">
        <v>2343</v>
      </c>
    </row>
    <row r="2171" spans="1:2" x14ac:dyDescent="0.3">
      <c r="A2171" s="1" t="s">
        <v>259</v>
      </c>
      <c r="B2171" s="1" t="s">
        <v>1115</v>
      </c>
    </row>
    <row r="2172" spans="1:2" x14ac:dyDescent="0.3">
      <c r="A2172" s="1" t="s">
        <v>90</v>
      </c>
      <c r="B2172" s="1" t="s">
        <v>2344</v>
      </c>
    </row>
    <row r="2173" spans="1:2" x14ac:dyDescent="0.3">
      <c r="A2173" s="1" t="s">
        <v>90</v>
      </c>
      <c r="B2173" s="1" t="s">
        <v>2345</v>
      </c>
    </row>
    <row r="2174" spans="1:2" x14ac:dyDescent="0.3">
      <c r="A2174" s="1" t="s">
        <v>90</v>
      </c>
      <c r="B2174" s="1" t="s">
        <v>2346</v>
      </c>
    </row>
    <row r="2175" spans="1:2" x14ac:dyDescent="0.3">
      <c r="A2175" s="1" t="s">
        <v>90</v>
      </c>
      <c r="B2175" s="1" t="s">
        <v>2347</v>
      </c>
    </row>
    <row r="2176" spans="1:2" x14ac:dyDescent="0.3">
      <c r="A2176" s="1" t="s">
        <v>90</v>
      </c>
      <c r="B2176" s="1" t="s">
        <v>2348</v>
      </c>
    </row>
    <row r="2177" spans="1:2" x14ac:dyDescent="0.3">
      <c r="A2177" s="1" t="s">
        <v>90</v>
      </c>
      <c r="B2177" s="1" t="s">
        <v>1289</v>
      </c>
    </row>
    <row r="2178" spans="1:2" x14ac:dyDescent="0.3">
      <c r="A2178" s="1" t="s">
        <v>90</v>
      </c>
      <c r="B2178" s="1" t="s">
        <v>2349</v>
      </c>
    </row>
    <row r="2179" spans="1:2" x14ac:dyDescent="0.3">
      <c r="A2179" s="1" t="s">
        <v>90</v>
      </c>
      <c r="B2179" s="1" t="s">
        <v>2350</v>
      </c>
    </row>
    <row r="2180" spans="1:2" x14ac:dyDescent="0.3">
      <c r="A2180" s="1" t="s">
        <v>90</v>
      </c>
      <c r="B2180" s="1" t="s">
        <v>2351</v>
      </c>
    </row>
    <row r="2181" spans="1:2" x14ac:dyDescent="0.3">
      <c r="A2181" s="1" t="s">
        <v>90</v>
      </c>
      <c r="B2181" s="1" t="s">
        <v>2352</v>
      </c>
    </row>
    <row r="2182" spans="1:2" x14ac:dyDescent="0.3">
      <c r="A2182" s="1" t="s">
        <v>90</v>
      </c>
      <c r="B2182" s="1" t="s">
        <v>2353</v>
      </c>
    </row>
    <row r="2183" spans="1:2" x14ac:dyDescent="0.3">
      <c r="A2183" s="1" t="s">
        <v>90</v>
      </c>
      <c r="B2183" s="1" t="s">
        <v>2354</v>
      </c>
    </row>
    <row r="2184" spans="1:2" x14ac:dyDescent="0.3">
      <c r="A2184" s="1" t="s">
        <v>90</v>
      </c>
      <c r="B2184" s="1" t="s">
        <v>2355</v>
      </c>
    </row>
    <row r="2185" spans="1:2" x14ac:dyDescent="0.3">
      <c r="A2185" s="1" t="s">
        <v>90</v>
      </c>
      <c r="B2185" s="1" t="s">
        <v>2356</v>
      </c>
    </row>
    <row r="2186" spans="1:2" x14ac:dyDescent="0.3">
      <c r="A2186" s="1" t="s">
        <v>90</v>
      </c>
      <c r="B2186" s="1" t="s">
        <v>2357</v>
      </c>
    </row>
    <row r="2187" spans="1:2" x14ac:dyDescent="0.3">
      <c r="A2187" s="1" t="s">
        <v>90</v>
      </c>
      <c r="B2187" s="1" t="s">
        <v>2358</v>
      </c>
    </row>
    <row r="2188" spans="1:2" x14ac:dyDescent="0.3">
      <c r="A2188" s="1" t="s">
        <v>90</v>
      </c>
      <c r="B2188" s="1" t="s">
        <v>2359</v>
      </c>
    </row>
    <row r="2189" spans="1:2" x14ac:dyDescent="0.3">
      <c r="A2189" s="1" t="s">
        <v>90</v>
      </c>
      <c r="B2189" s="1" t="s">
        <v>2360</v>
      </c>
    </row>
    <row r="2190" spans="1:2" x14ac:dyDescent="0.3">
      <c r="A2190" s="1" t="s">
        <v>259</v>
      </c>
      <c r="B2190" s="1" t="s">
        <v>2361</v>
      </c>
    </row>
    <row r="2191" spans="1:2" x14ac:dyDescent="0.3">
      <c r="A2191" s="1" t="s">
        <v>90</v>
      </c>
      <c r="B2191" s="1" t="s">
        <v>2362</v>
      </c>
    </row>
    <row r="2192" spans="1:2" x14ac:dyDescent="0.3">
      <c r="A2192" s="1" t="s">
        <v>90</v>
      </c>
      <c r="B2192" s="1" t="s">
        <v>2363</v>
      </c>
    </row>
    <row r="2193" spans="1:2" x14ac:dyDescent="0.3">
      <c r="A2193" s="1" t="s">
        <v>90</v>
      </c>
      <c r="B2193" s="1" t="s">
        <v>2364</v>
      </c>
    </row>
    <row r="2194" spans="1:2" x14ac:dyDescent="0.3">
      <c r="A2194" s="1" t="s">
        <v>90</v>
      </c>
      <c r="B2194" s="1" t="s">
        <v>2365</v>
      </c>
    </row>
    <row r="2195" spans="1:2" x14ac:dyDescent="0.3">
      <c r="A2195" s="1" t="s">
        <v>90</v>
      </c>
      <c r="B2195" s="1" t="s">
        <v>2366</v>
      </c>
    </row>
    <row r="2196" spans="1:2" x14ac:dyDescent="0.3">
      <c r="A2196" s="1" t="s">
        <v>90</v>
      </c>
      <c r="B2196" s="1" t="s">
        <v>2367</v>
      </c>
    </row>
    <row r="2197" spans="1:2" x14ac:dyDescent="0.3">
      <c r="A2197" s="1" t="s">
        <v>90</v>
      </c>
      <c r="B2197" s="1" t="s">
        <v>2368</v>
      </c>
    </row>
    <row r="2198" spans="1:2" x14ac:dyDescent="0.3">
      <c r="A2198" s="1" t="s">
        <v>90</v>
      </c>
      <c r="B2198" s="1" t="s">
        <v>2369</v>
      </c>
    </row>
    <row r="2199" spans="1:2" x14ac:dyDescent="0.3">
      <c r="A2199" s="1" t="s">
        <v>90</v>
      </c>
      <c r="B2199" s="1" t="s">
        <v>2370</v>
      </c>
    </row>
    <row r="2200" spans="1:2" x14ac:dyDescent="0.3">
      <c r="A2200" s="1" t="s">
        <v>90</v>
      </c>
      <c r="B2200" s="1" t="s">
        <v>2371</v>
      </c>
    </row>
    <row r="2201" spans="1:2" x14ac:dyDescent="0.3">
      <c r="A2201" s="1" t="s">
        <v>90</v>
      </c>
      <c r="B2201" s="1" t="s">
        <v>2372</v>
      </c>
    </row>
    <row r="2202" spans="1:2" x14ac:dyDescent="0.3">
      <c r="A2202" s="1" t="s">
        <v>90</v>
      </c>
      <c r="B2202" s="1" t="s">
        <v>2373</v>
      </c>
    </row>
    <row r="2203" spans="1:2" x14ac:dyDescent="0.3">
      <c r="A2203" s="1" t="s">
        <v>90</v>
      </c>
      <c r="B2203" s="1" t="s">
        <v>2374</v>
      </c>
    </row>
    <row r="2204" spans="1:2" x14ac:dyDescent="0.3">
      <c r="A2204" s="1" t="s">
        <v>90</v>
      </c>
      <c r="B2204" s="1" t="s">
        <v>2375</v>
      </c>
    </row>
    <row r="2205" spans="1:2" x14ac:dyDescent="0.3">
      <c r="A2205" s="1" t="s">
        <v>90</v>
      </c>
      <c r="B2205" s="1" t="s">
        <v>2376</v>
      </c>
    </row>
    <row r="2206" spans="1:2" x14ac:dyDescent="0.3">
      <c r="A2206" s="1" t="s">
        <v>90</v>
      </c>
      <c r="B2206" s="1" t="s">
        <v>2377</v>
      </c>
    </row>
    <row r="2207" spans="1:2" x14ac:dyDescent="0.3">
      <c r="A2207" s="1" t="s">
        <v>90</v>
      </c>
      <c r="B2207" s="1" t="s">
        <v>2378</v>
      </c>
    </row>
    <row r="2208" spans="1:2" x14ac:dyDescent="0.3">
      <c r="A2208" s="1" t="s">
        <v>259</v>
      </c>
      <c r="B2208" s="1" t="s">
        <v>2379</v>
      </c>
    </row>
    <row r="2209" spans="1:2" x14ac:dyDescent="0.3">
      <c r="A2209" s="1" t="s">
        <v>90</v>
      </c>
      <c r="B2209" s="1" t="s">
        <v>2380</v>
      </c>
    </row>
    <row r="2210" spans="1:2" x14ac:dyDescent="0.3">
      <c r="A2210" s="1" t="s">
        <v>259</v>
      </c>
      <c r="B2210" s="1" t="s">
        <v>2381</v>
      </c>
    </row>
    <row r="2211" spans="1:2" x14ac:dyDescent="0.3">
      <c r="A2211" s="1" t="s">
        <v>90</v>
      </c>
      <c r="B2211" s="1" t="s">
        <v>2382</v>
      </c>
    </row>
    <row r="2212" spans="1:2" x14ac:dyDescent="0.3">
      <c r="A2212" s="1" t="s">
        <v>90</v>
      </c>
      <c r="B2212" s="1" t="s">
        <v>2383</v>
      </c>
    </row>
    <row r="2213" spans="1:2" x14ac:dyDescent="0.3">
      <c r="A2213" s="1" t="s">
        <v>90</v>
      </c>
      <c r="B2213" s="1" t="s">
        <v>2384</v>
      </c>
    </row>
    <row r="2214" spans="1:2" x14ac:dyDescent="0.3">
      <c r="A2214" s="1" t="s">
        <v>90</v>
      </c>
      <c r="B2214" s="1" t="s">
        <v>2385</v>
      </c>
    </row>
    <row r="2215" spans="1:2" x14ac:dyDescent="0.3">
      <c r="A2215" s="1" t="s">
        <v>90</v>
      </c>
      <c r="B2215" s="1" t="s">
        <v>2386</v>
      </c>
    </row>
    <row r="2216" spans="1:2" x14ac:dyDescent="0.3">
      <c r="A2216" s="1" t="s">
        <v>90</v>
      </c>
      <c r="B2216" s="1" t="s">
        <v>2387</v>
      </c>
    </row>
    <row r="2217" spans="1:2" x14ac:dyDescent="0.3">
      <c r="A2217" s="1" t="s">
        <v>90</v>
      </c>
      <c r="B2217" s="1" t="s">
        <v>762</v>
      </c>
    </row>
    <row r="2218" spans="1:2" x14ac:dyDescent="0.3">
      <c r="A2218" s="1" t="s">
        <v>90</v>
      </c>
      <c r="B2218" s="1" t="s">
        <v>2388</v>
      </c>
    </row>
    <row r="2219" spans="1:2" x14ac:dyDescent="0.3">
      <c r="A2219" s="1" t="s">
        <v>90</v>
      </c>
      <c r="B2219" s="1" t="s">
        <v>2389</v>
      </c>
    </row>
    <row r="2220" spans="1:2" x14ac:dyDescent="0.3">
      <c r="A2220" s="1" t="s">
        <v>90</v>
      </c>
      <c r="B2220" s="1" t="s">
        <v>2390</v>
      </c>
    </row>
    <row r="2221" spans="1:2" x14ac:dyDescent="0.3">
      <c r="A2221" s="1" t="s">
        <v>259</v>
      </c>
      <c r="B2221" s="1" t="s">
        <v>2391</v>
      </c>
    </row>
    <row r="2222" spans="1:2" x14ac:dyDescent="0.3">
      <c r="A2222" s="1" t="s">
        <v>90</v>
      </c>
      <c r="B2222" s="1" t="s">
        <v>2392</v>
      </c>
    </row>
    <row r="2223" spans="1:2" x14ac:dyDescent="0.3">
      <c r="A2223" s="1" t="s">
        <v>90</v>
      </c>
      <c r="B2223" s="1" t="s">
        <v>2393</v>
      </c>
    </row>
    <row r="2224" spans="1:2" x14ac:dyDescent="0.3">
      <c r="A2224" s="1" t="s">
        <v>90</v>
      </c>
      <c r="B2224" s="1" t="s">
        <v>2394</v>
      </c>
    </row>
    <row r="2225" spans="1:2" x14ac:dyDescent="0.3">
      <c r="A2225" s="1" t="s">
        <v>259</v>
      </c>
      <c r="B2225" s="1" t="s">
        <v>2395</v>
      </c>
    </row>
    <row r="2226" spans="1:2" x14ac:dyDescent="0.3">
      <c r="A2226" s="1" t="s">
        <v>90</v>
      </c>
      <c r="B2226" s="1" t="s">
        <v>2396</v>
      </c>
    </row>
    <row r="2227" spans="1:2" x14ac:dyDescent="0.3">
      <c r="A2227" s="1" t="s">
        <v>90</v>
      </c>
      <c r="B2227" s="1" t="s">
        <v>2397</v>
      </c>
    </row>
    <row r="2228" spans="1:2" x14ac:dyDescent="0.3">
      <c r="A2228" s="1" t="s">
        <v>90</v>
      </c>
      <c r="B2228" s="1" t="s">
        <v>2398</v>
      </c>
    </row>
    <row r="2229" spans="1:2" x14ac:dyDescent="0.3">
      <c r="A2229" s="1" t="s">
        <v>90</v>
      </c>
      <c r="B2229" s="1" t="s">
        <v>2399</v>
      </c>
    </row>
    <row r="2230" spans="1:2" x14ac:dyDescent="0.3">
      <c r="A2230" s="1" t="s">
        <v>90</v>
      </c>
      <c r="B2230" s="1" t="s">
        <v>2400</v>
      </c>
    </row>
    <row r="2231" spans="1:2" x14ac:dyDescent="0.3">
      <c r="A2231" s="1" t="s">
        <v>90</v>
      </c>
      <c r="B2231" s="1" t="s">
        <v>2401</v>
      </c>
    </row>
    <row r="2232" spans="1:2" x14ac:dyDescent="0.3">
      <c r="A2232" s="1" t="s">
        <v>90</v>
      </c>
      <c r="B2232" s="1" t="s">
        <v>2402</v>
      </c>
    </row>
    <row r="2233" spans="1:2" x14ac:dyDescent="0.3">
      <c r="A2233" s="1" t="s">
        <v>90</v>
      </c>
      <c r="B2233" s="1" t="s">
        <v>2403</v>
      </c>
    </row>
    <row r="2234" spans="1:2" x14ac:dyDescent="0.3">
      <c r="A2234" s="1" t="s">
        <v>90</v>
      </c>
      <c r="B2234" s="1" t="s">
        <v>2404</v>
      </c>
    </row>
    <row r="2235" spans="1:2" x14ac:dyDescent="0.3">
      <c r="A2235" s="1" t="s">
        <v>90</v>
      </c>
      <c r="B2235" s="1" t="s">
        <v>1551</v>
      </c>
    </row>
    <row r="2236" spans="1:2" x14ac:dyDescent="0.3">
      <c r="A2236" s="1" t="s">
        <v>90</v>
      </c>
      <c r="B2236" s="1" t="s">
        <v>2405</v>
      </c>
    </row>
    <row r="2237" spans="1:2" x14ac:dyDescent="0.3">
      <c r="A2237" s="1" t="s">
        <v>90</v>
      </c>
      <c r="B2237" s="1" t="s">
        <v>2406</v>
      </c>
    </row>
    <row r="2238" spans="1:2" x14ac:dyDescent="0.3">
      <c r="A2238" s="1" t="s">
        <v>90</v>
      </c>
      <c r="B2238" s="1" t="s">
        <v>2407</v>
      </c>
    </row>
    <row r="2239" spans="1:2" x14ac:dyDescent="0.3">
      <c r="A2239" s="1" t="s">
        <v>90</v>
      </c>
      <c r="B2239" s="1" t="s">
        <v>2408</v>
      </c>
    </row>
    <row r="2240" spans="1:2" x14ac:dyDescent="0.3">
      <c r="A2240" s="1" t="s">
        <v>90</v>
      </c>
      <c r="B2240" s="1" t="s">
        <v>2409</v>
      </c>
    </row>
    <row r="2241" spans="1:2" x14ac:dyDescent="0.3">
      <c r="A2241" s="1" t="s">
        <v>90</v>
      </c>
      <c r="B2241" s="1" t="s">
        <v>2410</v>
      </c>
    </row>
    <row r="2242" spans="1:2" x14ac:dyDescent="0.3">
      <c r="A2242" s="1" t="s">
        <v>90</v>
      </c>
      <c r="B2242" s="1" t="s">
        <v>2411</v>
      </c>
    </row>
    <row r="2243" spans="1:2" x14ac:dyDescent="0.3">
      <c r="A2243" s="1" t="s">
        <v>90</v>
      </c>
      <c r="B2243" s="1" t="s">
        <v>2412</v>
      </c>
    </row>
    <row r="2244" spans="1:2" x14ac:dyDescent="0.3">
      <c r="A2244" s="1" t="s">
        <v>90</v>
      </c>
      <c r="B2244" s="1" t="s">
        <v>2413</v>
      </c>
    </row>
    <row r="2245" spans="1:2" x14ac:dyDescent="0.3">
      <c r="A2245" s="1" t="s">
        <v>90</v>
      </c>
      <c r="B2245" s="1" t="s">
        <v>2414</v>
      </c>
    </row>
    <row r="2246" spans="1:2" x14ac:dyDescent="0.3">
      <c r="A2246" s="1" t="s">
        <v>90</v>
      </c>
      <c r="B2246" s="1" t="s">
        <v>2415</v>
      </c>
    </row>
    <row r="2247" spans="1:2" x14ac:dyDescent="0.3">
      <c r="A2247" s="1" t="s">
        <v>90</v>
      </c>
      <c r="B2247" s="1" t="s">
        <v>2416</v>
      </c>
    </row>
    <row r="2248" spans="1:2" x14ac:dyDescent="0.3">
      <c r="A2248" s="1" t="s">
        <v>259</v>
      </c>
      <c r="B2248" s="1" t="s">
        <v>2417</v>
      </c>
    </row>
    <row r="2249" spans="1:2" x14ac:dyDescent="0.3">
      <c r="A2249" s="1" t="s">
        <v>259</v>
      </c>
      <c r="B2249" s="1" t="s">
        <v>2418</v>
      </c>
    </row>
    <row r="2250" spans="1:2" x14ac:dyDescent="0.3">
      <c r="A2250" s="1" t="s">
        <v>90</v>
      </c>
      <c r="B2250" s="1" t="s">
        <v>2419</v>
      </c>
    </row>
    <row r="2251" spans="1:2" x14ac:dyDescent="0.3">
      <c r="A2251" s="1" t="s">
        <v>259</v>
      </c>
      <c r="B2251" s="1" t="s">
        <v>2420</v>
      </c>
    </row>
    <row r="2252" spans="1:2" x14ac:dyDescent="0.3">
      <c r="A2252" s="1" t="s">
        <v>90</v>
      </c>
      <c r="B2252" s="1" t="s">
        <v>2421</v>
      </c>
    </row>
    <row r="2253" spans="1:2" x14ac:dyDescent="0.3">
      <c r="A2253" s="1" t="s">
        <v>90</v>
      </c>
      <c r="B2253" s="1" t="s">
        <v>2422</v>
      </c>
    </row>
    <row r="2254" spans="1:2" x14ac:dyDescent="0.3">
      <c r="A2254" s="1" t="s">
        <v>90</v>
      </c>
      <c r="B2254" s="1" t="s">
        <v>2423</v>
      </c>
    </row>
    <row r="2255" spans="1:2" x14ac:dyDescent="0.3">
      <c r="A2255" s="1" t="s">
        <v>90</v>
      </c>
      <c r="B2255" s="1" t="s">
        <v>2424</v>
      </c>
    </row>
    <row r="2256" spans="1:2" x14ac:dyDescent="0.3">
      <c r="A2256" s="1" t="s">
        <v>90</v>
      </c>
      <c r="B2256" s="1" t="s">
        <v>2425</v>
      </c>
    </row>
    <row r="2257" spans="1:2" x14ac:dyDescent="0.3">
      <c r="A2257" s="1" t="s">
        <v>90</v>
      </c>
      <c r="B2257" s="1" t="s">
        <v>2426</v>
      </c>
    </row>
    <row r="2258" spans="1:2" x14ac:dyDescent="0.3">
      <c r="A2258" s="1" t="s">
        <v>90</v>
      </c>
      <c r="B2258" s="1" t="s">
        <v>2427</v>
      </c>
    </row>
    <row r="2259" spans="1:2" x14ac:dyDescent="0.3">
      <c r="A2259" s="1" t="s">
        <v>90</v>
      </c>
      <c r="B2259" s="1" t="s">
        <v>2428</v>
      </c>
    </row>
    <row r="2260" spans="1:2" x14ac:dyDescent="0.3">
      <c r="A2260" s="1" t="s">
        <v>90</v>
      </c>
      <c r="B2260" s="1" t="s">
        <v>2429</v>
      </c>
    </row>
    <row r="2261" spans="1:2" x14ac:dyDescent="0.3">
      <c r="A2261" s="1" t="s">
        <v>90</v>
      </c>
      <c r="B2261" s="1" t="s">
        <v>2430</v>
      </c>
    </row>
    <row r="2262" spans="1:2" x14ac:dyDescent="0.3">
      <c r="A2262" s="1" t="s">
        <v>259</v>
      </c>
      <c r="B2262" s="1" t="s">
        <v>2431</v>
      </c>
    </row>
    <row r="2263" spans="1:2" x14ac:dyDescent="0.3">
      <c r="A2263" s="1" t="s">
        <v>90</v>
      </c>
      <c r="B2263" s="1" t="s">
        <v>2432</v>
      </c>
    </row>
    <row r="2264" spans="1:2" x14ac:dyDescent="0.3">
      <c r="A2264" s="1" t="s">
        <v>90</v>
      </c>
      <c r="B2264" s="1" t="s">
        <v>2433</v>
      </c>
    </row>
    <row r="2265" spans="1:2" x14ac:dyDescent="0.3">
      <c r="A2265" s="1" t="s">
        <v>259</v>
      </c>
      <c r="B2265" s="1" t="s">
        <v>2434</v>
      </c>
    </row>
    <row r="2266" spans="1:2" x14ac:dyDescent="0.3">
      <c r="A2266" s="1" t="s">
        <v>90</v>
      </c>
      <c r="B2266" s="1" t="s">
        <v>1395</v>
      </c>
    </row>
    <row r="2267" spans="1:2" x14ac:dyDescent="0.3">
      <c r="A2267" s="1" t="s">
        <v>90</v>
      </c>
      <c r="B2267" s="1" t="s">
        <v>553</v>
      </c>
    </row>
    <row r="2268" spans="1:2" x14ac:dyDescent="0.3">
      <c r="A2268" s="1" t="s">
        <v>259</v>
      </c>
      <c r="B2268" s="1" t="s">
        <v>2435</v>
      </c>
    </row>
    <row r="2269" spans="1:2" x14ac:dyDescent="0.3">
      <c r="A2269" s="1" t="s">
        <v>90</v>
      </c>
      <c r="B2269" s="1" t="s">
        <v>2436</v>
      </c>
    </row>
    <row r="2270" spans="1:2" x14ac:dyDescent="0.3">
      <c r="A2270" s="1" t="s">
        <v>259</v>
      </c>
      <c r="B2270" s="1" t="s">
        <v>2437</v>
      </c>
    </row>
    <row r="2271" spans="1:2" x14ac:dyDescent="0.3">
      <c r="A2271" s="1" t="s">
        <v>90</v>
      </c>
      <c r="B2271" s="1" t="s">
        <v>2438</v>
      </c>
    </row>
    <row r="2272" spans="1:2" x14ac:dyDescent="0.3">
      <c r="A2272" s="1" t="s">
        <v>90</v>
      </c>
      <c r="B2272" s="1" t="s">
        <v>2439</v>
      </c>
    </row>
    <row r="2273" spans="1:2" x14ac:dyDescent="0.3">
      <c r="A2273" s="1" t="s">
        <v>90</v>
      </c>
      <c r="B2273" s="1" t="s">
        <v>2440</v>
      </c>
    </row>
    <row r="2274" spans="1:2" x14ac:dyDescent="0.3">
      <c r="A2274" s="1" t="s">
        <v>90</v>
      </c>
      <c r="B2274" s="1" t="s">
        <v>2441</v>
      </c>
    </row>
    <row r="2275" spans="1:2" x14ac:dyDescent="0.3">
      <c r="A2275" s="1" t="s">
        <v>90</v>
      </c>
      <c r="B2275" s="1" t="s">
        <v>2442</v>
      </c>
    </row>
    <row r="2276" spans="1:2" x14ac:dyDescent="0.3">
      <c r="A2276" s="1" t="s">
        <v>90</v>
      </c>
      <c r="B2276" s="1" t="s">
        <v>2443</v>
      </c>
    </row>
    <row r="2277" spans="1:2" x14ac:dyDescent="0.3">
      <c r="A2277" s="1" t="s">
        <v>90</v>
      </c>
      <c r="B2277" s="1" t="s">
        <v>2444</v>
      </c>
    </row>
    <row r="2278" spans="1:2" x14ac:dyDescent="0.3">
      <c r="A2278" s="1" t="s">
        <v>90</v>
      </c>
      <c r="B2278" s="1" t="s">
        <v>727</v>
      </c>
    </row>
    <row r="2279" spans="1:2" x14ac:dyDescent="0.3">
      <c r="A2279" s="1" t="s">
        <v>90</v>
      </c>
      <c r="B2279" s="1" t="s">
        <v>2445</v>
      </c>
    </row>
    <row r="2280" spans="1:2" x14ac:dyDescent="0.3">
      <c r="A2280" s="1" t="s">
        <v>90</v>
      </c>
      <c r="B2280" s="1" t="s">
        <v>2446</v>
      </c>
    </row>
    <row r="2281" spans="1:2" x14ac:dyDescent="0.3">
      <c r="A2281" s="1" t="s">
        <v>90</v>
      </c>
      <c r="B2281" s="1" t="s">
        <v>2447</v>
      </c>
    </row>
    <row r="2282" spans="1:2" x14ac:dyDescent="0.3">
      <c r="A2282" s="1" t="s">
        <v>90</v>
      </c>
      <c r="B2282" s="1" t="s">
        <v>2448</v>
      </c>
    </row>
    <row r="2283" spans="1:2" x14ac:dyDescent="0.3">
      <c r="A2283" s="1" t="s">
        <v>90</v>
      </c>
      <c r="B2283" s="1" t="s">
        <v>2449</v>
      </c>
    </row>
    <row r="2284" spans="1:2" x14ac:dyDescent="0.3">
      <c r="A2284" s="1" t="s">
        <v>90</v>
      </c>
      <c r="B2284" s="1" t="s">
        <v>2450</v>
      </c>
    </row>
    <row r="2285" spans="1:2" x14ac:dyDescent="0.3">
      <c r="A2285" s="1" t="s">
        <v>90</v>
      </c>
      <c r="B2285" s="1" t="s">
        <v>2451</v>
      </c>
    </row>
    <row r="2286" spans="1:2" x14ac:dyDescent="0.3">
      <c r="A2286" s="1" t="s">
        <v>90</v>
      </c>
      <c r="B2286" s="1" t="s">
        <v>2452</v>
      </c>
    </row>
    <row r="2287" spans="1:2" x14ac:dyDescent="0.3">
      <c r="A2287" s="1" t="s">
        <v>90</v>
      </c>
      <c r="B2287" s="1" t="s">
        <v>2453</v>
      </c>
    </row>
    <row r="2288" spans="1:2" x14ac:dyDescent="0.3">
      <c r="A2288" s="1" t="s">
        <v>90</v>
      </c>
      <c r="B2288" s="1" t="s">
        <v>2454</v>
      </c>
    </row>
    <row r="2289" spans="1:2" x14ac:dyDescent="0.3">
      <c r="A2289" s="1" t="s">
        <v>90</v>
      </c>
      <c r="B2289" s="1" t="s">
        <v>2455</v>
      </c>
    </row>
    <row r="2290" spans="1:2" x14ac:dyDescent="0.3">
      <c r="A2290" s="1" t="s">
        <v>90</v>
      </c>
      <c r="B2290" s="1" t="s">
        <v>2456</v>
      </c>
    </row>
    <row r="2291" spans="1:2" x14ac:dyDescent="0.3">
      <c r="A2291" s="1" t="s">
        <v>259</v>
      </c>
      <c r="B2291" s="1" t="s">
        <v>2457</v>
      </c>
    </row>
    <row r="2292" spans="1:2" x14ac:dyDescent="0.3">
      <c r="A2292" s="1" t="s">
        <v>90</v>
      </c>
      <c r="B2292" s="1" t="s">
        <v>2458</v>
      </c>
    </row>
    <row r="2293" spans="1:2" x14ac:dyDescent="0.3">
      <c r="A2293" s="1" t="s">
        <v>90</v>
      </c>
      <c r="B2293" s="1" t="s">
        <v>2459</v>
      </c>
    </row>
    <row r="2294" spans="1:2" x14ac:dyDescent="0.3">
      <c r="A2294" s="1" t="s">
        <v>90</v>
      </c>
      <c r="B2294" s="1" t="s">
        <v>2460</v>
      </c>
    </row>
    <row r="2295" spans="1:2" x14ac:dyDescent="0.3">
      <c r="A2295" s="1" t="s">
        <v>90</v>
      </c>
      <c r="B2295" s="1" t="s">
        <v>2461</v>
      </c>
    </row>
    <row r="2296" spans="1:2" x14ac:dyDescent="0.3">
      <c r="A2296" s="1" t="s">
        <v>259</v>
      </c>
      <c r="B2296" s="1" t="s">
        <v>2462</v>
      </c>
    </row>
    <row r="2297" spans="1:2" x14ac:dyDescent="0.3">
      <c r="A2297" s="1" t="s">
        <v>90</v>
      </c>
      <c r="B2297" s="1" t="s">
        <v>2463</v>
      </c>
    </row>
    <row r="2298" spans="1:2" x14ac:dyDescent="0.3">
      <c r="A2298" s="1" t="s">
        <v>259</v>
      </c>
      <c r="B2298" s="1" t="s">
        <v>2464</v>
      </c>
    </row>
    <row r="2299" spans="1:2" x14ac:dyDescent="0.3">
      <c r="A2299" s="1" t="s">
        <v>90</v>
      </c>
      <c r="B2299" s="1" t="s">
        <v>2465</v>
      </c>
    </row>
    <row r="2300" spans="1:2" x14ac:dyDescent="0.3">
      <c r="A2300" s="1" t="s">
        <v>90</v>
      </c>
      <c r="B2300" s="1" t="s">
        <v>2466</v>
      </c>
    </row>
    <row r="2301" spans="1:2" x14ac:dyDescent="0.3">
      <c r="A2301" s="1" t="s">
        <v>259</v>
      </c>
      <c r="B2301" s="1" t="s">
        <v>742</v>
      </c>
    </row>
    <row r="2302" spans="1:2" x14ac:dyDescent="0.3">
      <c r="A2302" s="1" t="s">
        <v>90</v>
      </c>
      <c r="B2302" s="1" t="s">
        <v>2467</v>
      </c>
    </row>
    <row r="2303" spans="1:2" x14ac:dyDescent="0.3">
      <c r="A2303" s="1" t="s">
        <v>90</v>
      </c>
      <c r="B2303" s="1" t="s">
        <v>2468</v>
      </c>
    </row>
    <row r="2304" spans="1:2" x14ac:dyDescent="0.3">
      <c r="A2304" s="1" t="s">
        <v>90</v>
      </c>
      <c r="B2304" s="1" t="s">
        <v>2469</v>
      </c>
    </row>
    <row r="2305" spans="1:2" x14ac:dyDescent="0.3">
      <c r="A2305" s="1" t="s">
        <v>90</v>
      </c>
      <c r="B2305" s="1" t="s">
        <v>2470</v>
      </c>
    </row>
    <row r="2306" spans="1:2" x14ac:dyDescent="0.3">
      <c r="A2306" s="1" t="s">
        <v>90</v>
      </c>
      <c r="B2306" s="1" t="s">
        <v>2471</v>
      </c>
    </row>
    <row r="2307" spans="1:2" x14ac:dyDescent="0.3">
      <c r="A2307" s="1" t="s">
        <v>90</v>
      </c>
      <c r="B2307" s="1" t="s">
        <v>2472</v>
      </c>
    </row>
    <row r="2308" spans="1:2" x14ac:dyDescent="0.3">
      <c r="A2308" s="1" t="s">
        <v>90</v>
      </c>
      <c r="B2308" s="1" t="s">
        <v>2473</v>
      </c>
    </row>
    <row r="2309" spans="1:2" x14ac:dyDescent="0.3">
      <c r="A2309" s="1" t="s">
        <v>259</v>
      </c>
      <c r="B2309" s="1" t="s">
        <v>1430</v>
      </c>
    </row>
    <row r="2310" spans="1:2" x14ac:dyDescent="0.3">
      <c r="A2310" s="1" t="s">
        <v>259</v>
      </c>
      <c r="B2310" s="1" t="s">
        <v>2474</v>
      </c>
    </row>
    <row r="2311" spans="1:2" x14ac:dyDescent="0.3">
      <c r="A2311" s="1" t="s">
        <v>90</v>
      </c>
      <c r="B2311" s="1" t="s">
        <v>2475</v>
      </c>
    </row>
    <row r="2312" spans="1:2" x14ac:dyDescent="0.3">
      <c r="A2312" s="1" t="s">
        <v>259</v>
      </c>
      <c r="B2312" s="1" t="s">
        <v>2476</v>
      </c>
    </row>
    <row r="2313" spans="1:2" x14ac:dyDescent="0.3">
      <c r="A2313" s="1" t="s">
        <v>259</v>
      </c>
      <c r="B2313" s="1" t="s">
        <v>2477</v>
      </c>
    </row>
    <row r="2314" spans="1:2" x14ac:dyDescent="0.3">
      <c r="A2314" s="1" t="s">
        <v>259</v>
      </c>
      <c r="B2314" s="1" t="s">
        <v>2478</v>
      </c>
    </row>
    <row r="2315" spans="1:2" x14ac:dyDescent="0.3">
      <c r="A2315" s="1" t="s">
        <v>90</v>
      </c>
      <c r="B2315" s="1" t="s">
        <v>2479</v>
      </c>
    </row>
    <row r="2316" spans="1:2" x14ac:dyDescent="0.3">
      <c r="A2316" s="1" t="s">
        <v>90</v>
      </c>
      <c r="B2316" s="1" t="s">
        <v>2480</v>
      </c>
    </row>
    <row r="2317" spans="1:2" x14ac:dyDescent="0.3">
      <c r="A2317" s="1" t="s">
        <v>90</v>
      </c>
      <c r="B2317" s="1" t="s">
        <v>2481</v>
      </c>
    </row>
    <row r="2318" spans="1:2" x14ac:dyDescent="0.3">
      <c r="A2318" s="1" t="s">
        <v>90</v>
      </c>
      <c r="B2318" s="1" t="s">
        <v>2482</v>
      </c>
    </row>
    <row r="2319" spans="1:2" x14ac:dyDescent="0.3">
      <c r="A2319" s="1" t="s">
        <v>90</v>
      </c>
      <c r="B2319" s="1" t="s">
        <v>2483</v>
      </c>
    </row>
    <row r="2320" spans="1:2" x14ac:dyDescent="0.3">
      <c r="A2320" s="1" t="s">
        <v>90</v>
      </c>
      <c r="B2320" s="1" t="s">
        <v>2484</v>
      </c>
    </row>
    <row r="2321" spans="1:2" x14ac:dyDescent="0.3">
      <c r="A2321" s="1" t="s">
        <v>90</v>
      </c>
      <c r="B2321" s="1" t="s">
        <v>2485</v>
      </c>
    </row>
    <row r="2322" spans="1:2" x14ac:dyDescent="0.3">
      <c r="A2322" s="1" t="s">
        <v>90</v>
      </c>
      <c r="B2322" s="1" t="s">
        <v>2486</v>
      </c>
    </row>
    <row r="2323" spans="1:2" x14ac:dyDescent="0.3">
      <c r="A2323" s="1" t="s">
        <v>90</v>
      </c>
      <c r="B2323" s="1" t="s">
        <v>1494</v>
      </c>
    </row>
    <row r="2324" spans="1:2" x14ac:dyDescent="0.3">
      <c r="A2324" s="1" t="s">
        <v>90</v>
      </c>
      <c r="B2324" s="1" t="s">
        <v>2487</v>
      </c>
    </row>
    <row r="2325" spans="1:2" x14ac:dyDescent="0.3">
      <c r="A2325" s="1" t="s">
        <v>90</v>
      </c>
      <c r="B2325" s="1" t="s">
        <v>2488</v>
      </c>
    </row>
    <row r="2326" spans="1:2" x14ac:dyDescent="0.3">
      <c r="A2326" s="1" t="s">
        <v>90</v>
      </c>
      <c r="B2326" s="1" t="s">
        <v>2489</v>
      </c>
    </row>
    <row r="2327" spans="1:2" x14ac:dyDescent="0.3">
      <c r="A2327" s="1" t="s">
        <v>90</v>
      </c>
      <c r="B2327" s="1" t="s">
        <v>2490</v>
      </c>
    </row>
    <row r="2328" spans="1:2" x14ac:dyDescent="0.3">
      <c r="A2328" s="1" t="s">
        <v>90</v>
      </c>
      <c r="B2328" s="1" t="s">
        <v>1230</v>
      </c>
    </row>
    <row r="2329" spans="1:2" x14ac:dyDescent="0.3">
      <c r="A2329" s="1" t="s">
        <v>259</v>
      </c>
      <c r="B2329" s="1" t="s">
        <v>2491</v>
      </c>
    </row>
    <row r="2330" spans="1:2" x14ac:dyDescent="0.3">
      <c r="A2330" s="1" t="s">
        <v>90</v>
      </c>
      <c r="B2330" s="1" t="s">
        <v>2492</v>
      </c>
    </row>
    <row r="2331" spans="1:2" x14ac:dyDescent="0.3">
      <c r="A2331" s="1" t="s">
        <v>90</v>
      </c>
      <c r="B2331" s="1" t="s">
        <v>2493</v>
      </c>
    </row>
    <row r="2332" spans="1:2" x14ac:dyDescent="0.3">
      <c r="A2332" s="1" t="s">
        <v>90</v>
      </c>
      <c r="B2332" s="1" t="s">
        <v>2494</v>
      </c>
    </row>
    <row r="2333" spans="1:2" x14ac:dyDescent="0.3">
      <c r="A2333" s="1" t="s">
        <v>90</v>
      </c>
      <c r="B2333" s="1" t="s">
        <v>2495</v>
      </c>
    </row>
    <row r="2334" spans="1:2" x14ac:dyDescent="0.3">
      <c r="A2334" s="1" t="s">
        <v>90</v>
      </c>
      <c r="B2334" s="1" t="s">
        <v>2496</v>
      </c>
    </row>
    <row r="2335" spans="1:2" x14ac:dyDescent="0.3">
      <c r="A2335" s="1" t="s">
        <v>90</v>
      </c>
      <c r="B2335" s="1" t="s">
        <v>2497</v>
      </c>
    </row>
    <row r="2336" spans="1:2" x14ac:dyDescent="0.3">
      <c r="A2336" s="1" t="s">
        <v>90</v>
      </c>
      <c r="B2336" s="1" t="s">
        <v>2498</v>
      </c>
    </row>
    <row r="2337" spans="1:2" x14ac:dyDescent="0.3">
      <c r="A2337" s="1" t="s">
        <v>90</v>
      </c>
      <c r="B2337" s="1" t="s">
        <v>2499</v>
      </c>
    </row>
    <row r="2338" spans="1:2" x14ac:dyDescent="0.3">
      <c r="A2338" s="1" t="s">
        <v>90</v>
      </c>
      <c r="B2338" s="1" t="s">
        <v>2500</v>
      </c>
    </row>
    <row r="2339" spans="1:2" x14ac:dyDescent="0.3">
      <c r="A2339" s="1" t="s">
        <v>90</v>
      </c>
      <c r="B2339" s="1" t="s">
        <v>2501</v>
      </c>
    </row>
    <row r="2340" spans="1:2" x14ac:dyDescent="0.3">
      <c r="A2340" s="1" t="s">
        <v>90</v>
      </c>
      <c r="B2340" s="1" t="s">
        <v>2502</v>
      </c>
    </row>
    <row r="2341" spans="1:2" x14ac:dyDescent="0.3">
      <c r="A2341" s="1" t="s">
        <v>90</v>
      </c>
      <c r="B2341" s="1" t="s">
        <v>2503</v>
      </c>
    </row>
    <row r="2342" spans="1:2" x14ac:dyDescent="0.3">
      <c r="A2342" s="1" t="s">
        <v>90</v>
      </c>
      <c r="B2342" s="1" t="s">
        <v>2504</v>
      </c>
    </row>
    <row r="2343" spans="1:2" x14ac:dyDescent="0.3">
      <c r="A2343" s="1" t="s">
        <v>90</v>
      </c>
      <c r="B2343" s="1" t="s">
        <v>2505</v>
      </c>
    </row>
    <row r="2344" spans="1:2" x14ac:dyDescent="0.3">
      <c r="A2344" s="1" t="s">
        <v>259</v>
      </c>
      <c r="B2344" s="1" t="s">
        <v>2506</v>
      </c>
    </row>
    <row r="2345" spans="1:2" x14ac:dyDescent="0.3">
      <c r="A2345" s="1" t="s">
        <v>90</v>
      </c>
      <c r="B2345" s="1" t="s">
        <v>1591</v>
      </c>
    </row>
    <row r="2346" spans="1:2" x14ac:dyDescent="0.3">
      <c r="A2346" s="1" t="s">
        <v>90</v>
      </c>
      <c r="B2346" s="1" t="s">
        <v>538</v>
      </c>
    </row>
    <row r="2347" spans="1:2" x14ac:dyDescent="0.3">
      <c r="A2347" s="1" t="s">
        <v>90</v>
      </c>
      <c r="B2347" s="1" t="s">
        <v>2507</v>
      </c>
    </row>
    <row r="2348" spans="1:2" x14ac:dyDescent="0.3">
      <c r="A2348" s="1" t="s">
        <v>90</v>
      </c>
      <c r="B2348" s="1" t="s">
        <v>2508</v>
      </c>
    </row>
    <row r="2349" spans="1:2" x14ac:dyDescent="0.3">
      <c r="A2349" s="1" t="s">
        <v>90</v>
      </c>
      <c r="B2349" s="1" t="s">
        <v>2509</v>
      </c>
    </row>
    <row r="2350" spans="1:2" x14ac:dyDescent="0.3">
      <c r="A2350" s="1" t="s">
        <v>90</v>
      </c>
      <c r="B2350" s="1" t="s">
        <v>2510</v>
      </c>
    </row>
    <row r="2351" spans="1:2" x14ac:dyDescent="0.3">
      <c r="A2351" s="1" t="s">
        <v>90</v>
      </c>
      <c r="B2351" s="1" t="s">
        <v>2511</v>
      </c>
    </row>
    <row r="2352" spans="1:2" x14ac:dyDescent="0.3">
      <c r="A2352" s="1" t="s">
        <v>90</v>
      </c>
      <c r="B2352" s="1" t="s">
        <v>341</v>
      </c>
    </row>
    <row r="2353" spans="1:2" x14ac:dyDescent="0.3">
      <c r="A2353" s="1" t="s">
        <v>259</v>
      </c>
      <c r="B2353" s="1" t="s">
        <v>2512</v>
      </c>
    </row>
    <row r="2354" spans="1:2" x14ac:dyDescent="0.3">
      <c r="A2354" s="1" t="s">
        <v>90</v>
      </c>
      <c r="B2354" s="1" t="s">
        <v>2513</v>
      </c>
    </row>
    <row r="2355" spans="1:2" x14ac:dyDescent="0.3">
      <c r="A2355" s="1" t="s">
        <v>259</v>
      </c>
      <c r="B2355" s="1" t="s">
        <v>2514</v>
      </c>
    </row>
    <row r="2356" spans="1:2" x14ac:dyDescent="0.3">
      <c r="A2356" s="1" t="s">
        <v>90</v>
      </c>
      <c r="B2356" s="1" t="s">
        <v>2515</v>
      </c>
    </row>
    <row r="2357" spans="1:2" x14ac:dyDescent="0.3">
      <c r="A2357" s="1" t="s">
        <v>90</v>
      </c>
      <c r="B2357" s="1" t="s">
        <v>2516</v>
      </c>
    </row>
    <row r="2358" spans="1:2" x14ac:dyDescent="0.3">
      <c r="A2358" s="1" t="s">
        <v>90</v>
      </c>
      <c r="B2358" s="1" t="s">
        <v>2517</v>
      </c>
    </row>
    <row r="2359" spans="1:2" x14ac:dyDescent="0.3">
      <c r="A2359" s="1" t="s">
        <v>90</v>
      </c>
      <c r="B2359" s="1" t="s">
        <v>2518</v>
      </c>
    </row>
    <row r="2360" spans="1:2" x14ac:dyDescent="0.3">
      <c r="A2360" s="1" t="s">
        <v>90</v>
      </c>
      <c r="B2360" s="1" t="s">
        <v>2519</v>
      </c>
    </row>
    <row r="2361" spans="1:2" x14ac:dyDescent="0.3">
      <c r="A2361" s="1" t="s">
        <v>259</v>
      </c>
      <c r="B2361" s="1" t="s">
        <v>2520</v>
      </c>
    </row>
    <row r="2362" spans="1:2" x14ac:dyDescent="0.3">
      <c r="A2362" s="1" t="s">
        <v>90</v>
      </c>
      <c r="B2362" s="1" t="s">
        <v>2521</v>
      </c>
    </row>
    <row r="2363" spans="1:2" x14ac:dyDescent="0.3">
      <c r="A2363" s="1" t="s">
        <v>90</v>
      </c>
      <c r="B2363" s="1" t="s">
        <v>2522</v>
      </c>
    </row>
    <row r="2364" spans="1:2" x14ac:dyDescent="0.3">
      <c r="A2364" s="1" t="s">
        <v>90</v>
      </c>
      <c r="B2364" s="1" t="s">
        <v>451</v>
      </c>
    </row>
    <row r="2365" spans="1:2" x14ac:dyDescent="0.3">
      <c r="A2365" s="1" t="s">
        <v>259</v>
      </c>
      <c r="B2365" s="1" t="s">
        <v>2523</v>
      </c>
    </row>
    <row r="2366" spans="1:2" x14ac:dyDescent="0.3">
      <c r="A2366" s="1" t="s">
        <v>90</v>
      </c>
      <c r="B2366" s="1" t="s">
        <v>2524</v>
      </c>
    </row>
    <row r="2367" spans="1:2" x14ac:dyDescent="0.3">
      <c r="A2367" s="1" t="s">
        <v>90</v>
      </c>
      <c r="B2367" s="1" t="s">
        <v>2525</v>
      </c>
    </row>
    <row r="2368" spans="1:2" x14ac:dyDescent="0.3">
      <c r="A2368" s="1" t="s">
        <v>259</v>
      </c>
      <c r="B2368" s="1" t="s">
        <v>2526</v>
      </c>
    </row>
    <row r="2369" spans="1:2" x14ac:dyDescent="0.3">
      <c r="A2369" s="1" t="s">
        <v>90</v>
      </c>
      <c r="B2369" s="1" t="s">
        <v>2527</v>
      </c>
    </row>
    <row r="2370" spans="1:2" x14ac:dyDescent="0.3">
      <c r="A2370" s="1" t="s">
        <v>90</v>
      </c>
      <c r="B2370" s="1" t="s">
        <v>2528</v>
      </c>
    </row>
    <row r="2371" spans="1:2" x14ac:dyDescent="0.3">
      <c r="A2371" s="1" t="s">
        <v>90</v>
      </c>
      <c r="B2371" s="1" t="s">
        <v>2529</v>
      </c>
    </row>
    <row r="2372" spans="1:2" x14ac:dyDescent="0.3">
      <c r="A2372" s="1" t="s">
        <v>90</v>
      </c>
      <c r="B2372" s="1" t="s">
        <v>2530</v>
      </c>
    </row>
    <row r="2373" spans="1:2" x14ac:dyDescent="0.3">
      <c r="A2373" s="1" t="s">
        <v>90</v>
      </c>
      <c r="B2373" s="1" t="s">
        <v>2531</v>
      </c>
    </row>
    <row r="2374" spans="1:2" x14ac:dyDescent="0.3">
      <c r="A2374" s="1" t="s">
        <v>90</v>
      </c>
      <c r="B2374" s="1" t="s">
        <v>2532</v>
      </c>
    </row>
    <row r="2375" spans="1:2" x14ac:dyDescent="0.3">
      <c r="A2375" s="1" t="s">
        <v>259</v>
      </c>
      <c r="B2375" s="1" t="s">
        <v>2533</v>
      </c>
    </row>
    <row r="2376" spans="1:2" x14ac:dyDescent="0.3">
      <c r="A2376" s="1" t="s">
        <v>90</v>
      </c>
      <c r="B2376" s="1" t="s">
        <v>2534</v>
      </c>
    </row>
    <row r="2377" spans="1:2" x14ac:dyDescent="0.3">
      <c r="A2377" s="1" t="s">
        <v>90</v>
      </c>
      <c r="B2377" s="1" t="s">
        <v>2535</v>
      </c>
    </row>
    <row r="2378" spans="1:2" x14ac:dyDescent="0.3">
      <c r="A2378" s="1" t="s">
        <v>90</v>
      </c>
      <c r="B2378" s="1" t="s">
        <v>2536</v>
      </c>
    </row>
    <row r="2379" spans="1:2" x14ac:dyDescent="0.3">
      <c r="A2379" s="1" t="s">
        <v>259</v>
      </c>
      <c r="B2379" s="1" t="s">
        <v>2537</v>
      </c>
    </row>
    <row r="2380" spans="1:2" x14ac:dyDescent="0.3">
      <c r="A2380" s="1" t="s">
        <v>90</v>
      </c>
      <c r="B2380" s="1" t="s">
        <v>2538</v>
      </c>
    </row>
    <row r="2381" spans="1:2" x14ac:dyDescent="0.3">
      <c r="A2381" s="1" t="s">
        <v>90</v>
      </c>
      <c r="B2381" s="1" t="s">
        <v>2539</v>
      </c>
    </row>
    <row r="2382" spans="1:2" x14ac:dyDescent="0.3">
      <c r="A2382" s="1" t="s">
        <v>90</v>
      </c>
      <c r="B2382" s="1" t="s">
        <v>2540</v>
      </c>
    </row>
    <row r="2383" spans="1:2" x14ac:dyDescent="0.3">
      <c r="A2383" s="1" t="s">
        <v>90</v>
      </c>
      <c r="B2383" s="1" t="s">
        <v>2541</v>
      </c>
    </row>
    <row r="2384" spans="1:2" x14ac:dyDescent="0.3">
      <c r="A2384" s="1" t="s">
        <v>90</v>
      </c>
      <c r="B2384" s="1" t="s">
        <v>2542</v>
      </c>
    </row>
    <row r="2385" spans="1:2" x14ac:dyDescent="0.3">
      <c r="A2385" s="1" t="s">
        <v>90</v>
      </c>
      <c r="B2385" s="1" t="s">
        <v>2543</v>
      </c>
    </row>
    <row r="2386" spans="1:2" x14ac:dyDescent="0.3">
      <c r="A2386" s="1" t="s">
        <v>90</v>
      </c>
      <c r="B2386" s="1" t="s">
        <v>338</v>
      </c>
    </row>
    <row r="2387" spans="1:2" x14ac:dyDescent="0.3">
      <c r="A2387" s="1" t="s">
        <v>259</v>
      </c>
      <c r="B2387" s="1" t="s">
        <v>2544</v>
      </c>
    </row>
    <row r="2388" spans="1:2" x14ac:dyDescent="0.3">
      <c r="A2388" s="1" t="s">
        <v>90</v>
      </c>
      <c r="B2388" s="1" t="s">
        <v>2545</v>
      </c>
    </row>
    <row r="2389" spans="1:2" x14ac:dyDescent="0.3">
      <c r="A2389" s="1" t="s">
        <v>90</v>
      </c>
      <c r="B2389" s="1" t="s">
        <v>2546</v>
      </c>
    </row>
    <row r="2390" spans="1:2" x14ac:dyDescent="0.3">
      <c r="A2390" s="1" t="s">
        <v>90</v>
      </c>
      <c r="B2390" s="1" t="s">
        <v>2547</v>
      </c>
    </row>
    <row r="2391" spans="1:2" x14ac:dyDescent="0.3">
      <c r="A2391" s="1" t="s">
        <v>90</v>
      </c>
      <c r="B2391" s="1" t="s">
        <v>2548</v>
      </c>
    </row>
    <row r="2392" spans="1:2" x14ac:dyDescent="0.3">
      <c r="A2392" s="1" t="s">
        <v>90</v>
      </c>
      <c r="B2392" s="1" t="s">
        <v>2549</v>
      </c>
    </row>
    <row r="2393" spans="1:2" x14ac:dyDescent="0.3">
      <c r="A2393" s="1" t="s">
        <v>90</v>
      </c>
      <c r="B2393" s="1" t="s">
        <v>2550</v>
      </c>
    </row>
    <row r="2394" spans="1:2" x14ac:dyDescent="0.3">
      <c r="A2394" s="1" t="s">
        <v>90</v>
      </c>
      <c r="B2394" s="1" t="s">
        <v>2551</v>
      </c>
    </row>
    <row r="2395" spans="1:2" x14ac:dyDescent="0.3">
      <c r="A2395" s="1" t="s">
        <v>90</v>
      </c>
      <c r="B2395" s="1" t="s">
        <v>2552</v>
      </c>
    </row>
    <row r="2396" spans="1:2" x14ac:dyDescent="0.3">
      <c r="A2396" s="1" t="s">
        <v>90</v>
      </c>
      <c r="B2396" s="1" t="s">
        <v>2553</v>
      </c>
    </row>
    <row r="2397" spans="1:2" x14ac:dyDescent="0.3">
      <c r="A2397" s="1" t="s">
        <v>90</v>
      </c>
      <c r="B2397" s="1" t="s">
        <v>2554</v>
      </c>
    </row>
    <row r="2398" spans="1:2" x14ac:dyDescent="0.3">
      <c r="A2398" s="1" t="s">
        <v>90</v>
      </c>
      <c r="B2398" s="1" t="s">
        <v>2555</v>
      </c>
    </row>
    <row r="2399" spans="1:2" x14ac:dyDescent="0.3">
      <c r="A2399" s="1" t="s">
        <v>90</v>
      </c>
      <c r="B2399" s="1" t="s">
        <v>2556</v>
      </c>
    </row>
    <row r="2400" spans="1:2" x14ac:dyDescent="0.3">
      <c r="A2400" s="1" t="s">
        <v>90</v>
      </c>
      <c r="B2400" s="1" t="s">
        <v>2557</v>
      </c>
    </row>
    <row r="2401" spans="1:2" x14ac:dyDescent="0.3">
      <c r="A2401" s="1" t="s">
        <v>90</v>
      </c>
      <c r="B2401" s="1" t="s">
        <v>2558</v>
      </c>
    </row>
    <row r="2402" spans="1:2" x14ac:dyDescent="0.3">
      <c r="A2402" s="1" t="s">
        <v>90</v>
      </c>
      <c r="B2402" s="1" t="s">
        <v>2559</v>
      </c>
    </row>
    <row r="2403" spans="1:2" x14ac:dyDescent="0.3">
      <c r="A2403" s="1" t="s">
        <v>259</v>
      </c>
      <c r="B2403" s="1" t="s">
        <v>2560</v>
      </c>
    </row>
    <row r="2404" spans="1:2" x14ac:dyDescent="0.3">
      <c r="A2404" s="1" t="s">
        <v>90</v>
      </c>
      <c r="B2404" s="1" t="s">
        <v>2561</v>
      </c>
    </row>
    <row r="2405" spans="1:2" x14ac:dyDescent="0.3">
      <c r="A2405" s="1" t="s">
        <v>90</v>
      </c>
      <c r="B2405" s="1" t="s">
        <v>2562</v>
      </c>
    </row>
    <row r="2406" spans="1:2" x14ac:dyDescent="0.3">
      <c r="A2406" s="1" t="s">
        <v>90</v>
      </c>
      <c r="B2406" s="1" t="s">
        <v>2563</v>
      </c>
    </row>
    <row r="2407" spans="1:2" x14ac:dyDescent="0.3">
      <c r="A2407" s="1" t="s">
        <v>90</v>
      </c>
      <c r="B2407" s="1" t="s">
        <v>2564</v>
      </c>
    </row>
    <row r="2408" spans="1:2" x14ac:dyDescent="0.3">
      <c r="A2408" s="1" t="s">
        <v>90</v>
      </c>
      <c r="B2408" s="1" t="s">
        <v>2565</v>
      </c>
    </row>
    <row r="2409" spans="1:2" x14ac:dyDescent="0.3">
      <c r="A2409" s="1" t="s">
        <v>90</v>
      </c>
      <c r="B2409" s="1" t="s">
        <v>2566</v>
      </c>
    </row>
    <row r="2410" spans="1:2" x14ac:dyDescent="0.3">
      <c r="A2410" s="1" t="s">
        <v>90</v>
      </c>
      <c r="B2410" s="1" t="s">
        <v>2567</v>
      </c>
    </row>
    <row r="2411" spans="1:2" x14ac:dyDescent="0.3">
      <c r="A2411" s="1" t="s">
        <v>90</v>
      </c>
      <c r="B2411" s="1" t="s">
        <v>2568</v>
      </c>
    </row>
    <row r="2412" spans="1:2" x14ac:dyDescent="0.3">
      <c r="A2412" s="1" t="s">
        <v>90</v>
      </c>
      <c r="B2412" s="1" t="s">
        <v>2569</v>
      </c>
    </row>
    <row r="2413" spans="1:2" x14ac:dyDescent="0.3">
      <c r="A2413" s="1" t="s">
        <v>90</v>
      </c>
      <c r="B2413" s="1" t="s">
        <v>2570</v>
      </c>
    </row>
    <row r="2414" spans="1:2" x14ac:dyDescent="0.3">
      <c r="A2414" s="1" t="s">
        <v>259</v>
      </c>
      <c r="B2414" s="1" t="s">
        <v>1371</v>
      </c>
    </row>
    <row r="2415" spans="1:2" x14ac:dyDescent="0.3">
      <c r="A2415" s="1" t="s">
        <v>90</v>
      </c>
      <c r="B2415" s="1" t="s">
        <v>2571</v>
      </c>
    </row>
    <row r="2416" spans="1:2" x14ac:dyDescent="0.3">
      <c r="A2416" s="1" t="s">
        <v>90</v>
      </c>
      <c r="B2416" s="1" t="s">
        <v>2572</v>
      </c>
    </row>
    <row r="2417" spans="1:2" x14ac:dyDescent="0.3">
      <c r="A2417" s="1" t="s">
        <v>90</v>
      </c>
      <c r="B2417" s="1" t="s">
        <v>2573</v>
      </c>
    </row>
    <row r="2418" spans="1:2" x14ac:dyDescent="0.3">
      <c r="A2418" s="1" t="s">
        <v>90</v>
      </c>
      <c r="B2418" s="1" t="s">
        <v>2574</v>
      </c>
    </row>
    <row r="2419" spans="1:2" x14ac:dyDescent="0.3">
      <c r="A2419" s="1" t="s">
        <v>90</v>
      </c>
      <c r="B2419" s="1" t="s">
        <v>2575</v>
      </c>
    </row>
    <row r="2420" spans="1:2" x14ac:dyDescent="0.3">
      <c r="A2420" s="1" t="s">
        <v>90</v>
      </c>
      <c r="B2420" s="1" t="s">
        <v>2576</v>
      </c>
    </row>
    <row r="2421" spans="1:2" x14ac:dyDescent="0.3">
      <c r="A2421" s="1" t="s">
        <v>259</v>
      </c>
      <c r="B2421" s="1" t="s">
        <v>2577</v>
      </c>
    </row>
    <row r="2422" spans="1:2" x14ac:dyDescent="0.3">
      <c r="A2422" s="1" t="s">
        <v>90</v>
      </c>
      <c r="B2422" s="1" t="s">
        <v>2578</v>
      </c>
    </row>
    <row r="2423" spans="1:2" x14ac:dyDescent="0.3">
      <c r="A2423" s="1" t="s">
        <v>90</v>
      </c>
      <c r="B2423" s="1" t="s">
        <v>2579</v>
      </c>
    </row>
    <row r="2424" spans="1:2" x14ac:dyDescent="0.3">
      <c r="A2424" s="1" t="s">
        <v>90</v>
      </c>
      <c r="B2424" s="1" t="s">
        <v>2580</v>
      </c>
    </row>
    <row r="2425" spans="1:2" x14ac:dyDescent="0.3">
      <c r="A2425" s="1" t="s">
        <v>90</v>
      </c>
      <c r="B2425" s="1" t="s">
        <v>2581</v>
      </c>
    </row>
    <row r="2426" spans="1:2" x14ac:dyDescent="0.3">
      <c r="A2426" s="1" t="s">
        <v>90</v>
      </c>
      <c r="B2426" s="1" t="s">
        <v>2582</v>
      </c>
    </row>
    <row r="2427" spans="1:2" x14ac:dyDescent="0.3">
      <c r="A2427" s="1" t="s">
        <v>90</v>
      </c>
      <c r="B2427" s="1" t="s">
        <v>2583</v>
      </c>
    </row>
    <row r="2428" spans="1:2" x14ac:dyDescent="0.3">
      <c r="A2428" s="1" t="s">
        <v>259</v>
      </c>
      <c r="B2428" s="1" t="s">
        <v>2584</v>
      </c>
    </row>
    <row r="2429" spans="1:2" x14ac:dyDescent="0.3">
      <c r="A2429" s="1" t="s">
        <v>90</v>
      </c>
      <c r="B2429" s="1" t="s">
        <v>2585</v>
      </c>
    </row>
    <row r="2430" spans="1:2" x14ac:dyDescent="0.3">
      <c r="A2430" s="1" t="s">
        <v>90</v>
      </c>
      <c r="B2430" s="1" t="s">
        <v>2586</v>
      </c>
    </row>
    <row r="2431" spans="1:2" x14ac:dyDescent="0.3">
      <c r="A2431" s="1" t="s">
        <v>259</v>
      </c>
      <c r="B2431" s="1" t="s">
        <v>2587</v>
      </c>
    </row>
    <row r="2432" spans="1:2" x14ac:dyDescent="0.3">
      <c r="A2432" s="1" t="s">
        <v>90</v>
      </c>
      <c r="B2432" s="1" t="s">
        <v>2588</v>
      </c>
    </row>
    <row r="2433" spans="1:2" x14ac:dyDescent="0.3">
      <c r="A2433" s="1" t="s">
        <v>90</v>
      </c>
      <c r="B2433" s="1" t="s">
        <v>2589</v>
      </c>
    </row>
    <row r="2434" spans="1:2" x14ac:dyDescent="0.3">
      <c r="A2434" s="1" t="s">
        <v>90</v>
      </c>
      <c r="B2434" s="1" t="s">
        <v>2590</v>
      </c>
    </row>
    <row r="2435" spans="1:2" x14ac:dyDescent="0.3">
      <c r="A2435" s="1" t="s">
        <v>90</v>
      </c>
      <c r="B2435" s="1" t="s">
        <v>2591</v>
      </c>
    </row>
    <row r="2436" spans="1:2" x14ac:dyDescent="0.3">
      <c r="A2436" s="1" t="s">
        <v>90</v>
      </c>
      <c r="B2436" s="1" t="s">
        <v>2592</v>
      </c>
    </row>
    <row r="2437" spans="1:2" x14ac:dyDescent="0.3">
      <c r="A2437" s="1" t="s">
        <v>90</v>
      </c>
      <c r="B2437" s="1" t="s">
        <v>2593</v>
      </c>
    </row>
    <row r="2438" spans="1:2" x14ac:dyDescent="0.3">
      <c r="A2438" s="1" t="s">
        <v>90</v>
      </c>
      <c r="B2438" s="1" t="s">
        <v>2594</v>
      </c>
    </row>
    <row r="2439" spans="1:2" x14ac:dyDescent="0.3">
      <c r="A2439" s="1" t="s">
        <v>259</v>
      </c>
      <c r="B2439" s="1" t="s">
        <v>2595</v>
      </c>
    </row>
    <row r="2440" spans="1:2" x14ac:dyDescent="0.3">
      <c r="A2440" s="1" t="s">
        <v>90</v>
      </c>
      <c r="B2440" s="1" t="s">
        <v>2596</v>
      </c>
    </row>
    <row r="2441" spans="1:2" x14ac:dyDescent="0.3">
      <c r="A2441" s="1" t="s">
        <v>90</v>
      </c>
      <c r="B2441" s="1" t="s">
        <v>2597</v>
      </c>
    </row>
    <row r="2442" spans="1:2" x14ac:dyDescent="0.3">
      <c r="A2442" s="1" t="s">
        <v>90</v>
      </c>
      <c r="B2442" s="1" t="s">
        <v>2598</v>
      </c>
    </row>
    <row r="2443" spans="1:2" x14ac:dyDescent="0.3">
      <c r="A2443" s="1" t="s">
        <v>90</v>
      </c>
      <c r="B2443" s="1" t="s">
        <v>2599</v>
      </c>
    </row>
    <row r="2444" spans="1:2" x14ac:dyDescent="0.3">
      <c r="A2444" s="1" t="s">
        <v>90</v>
      </c>
      <c r="B2444" s="1" t="s">
        <v>2600</v>
      </c>
    </row>
    <row r="2445" spans="1:2" x14ac:dyDescent="0.3">
      <c r="A2445" s="1" t="s">
        <v>90</v>
      </c>
      <c r="B2445" s="1" t="s">
        <v>2601</v>
      </c>
    </row>
    <row r="2446" spans="1:2" x14ac:dyDescent="0.3">
      <c r="A2446" s="1" t="s">
        <v>90</v>
      </c>
      <c r="B2446" s="1" t="s">
        <v>2602</v>
      </c>
    </row>
    <row r="2447" spans="1:2" x14ac:dyDescent="0.3">
      <c r="A2447" s="1" t="s">
        <v>90</v>
      </c>
      <c r="B2447" s="1" t="s">
        <v>2603</v>
      </c>
    </row>
    <row r="2448" spans="1:2" x14ac:dyDescent="0.3">
      <c r="A2448" s="1" t="s">
        <v>90</v>
      </c>
      <c r="B2448" s="1" t="s">
        <v>338</v>
      </c>
    </row>
    <row r="2449" spans="1:2" x14ac:dyDescent="0.3">
      <c r="A2449" s="1" t="s">
        <v>90</v>
      </c>
      <c r="B2449" s="1" t="s">
        <v>2604</v>
      </c>
    </row>
    <row r="2450" spans="1:2" x14ac:dyDescent="0.3">
      <c r="A2450" s="1" t="s">
        <v>90</v>
      </c>
      <c r="B2450" s="1" t="s">
        <v>2605</v>
      </c>
    </row>
    <row r="2451" spans="1:2" x14ac:dyDescent="0.3">
      <c r="A2451" s="1" t="s">
        <v>90</v>
      </c>
      <c r="B2451" s="1" t="s">
        <v>2606</v>
      </c>
    </row>
    <row r="2452" spans="1:2" x14ac:dyDescent="0.3">
      <c r="A2452" s="1" t="s">
        <v>90</v>
      </c>
      <c r="B2452" s="1" t="s">
        <v>2607</v>
      </c>
    </row>
    <row r="2453" spans="1:2" x14ac:dyDescent="0.3">
      <c r="A2453" s="1" t="s">
        <v>90</v>
      </c>
      <c r="B2453" s="1" t="s">
        <v>2608</v>
      </c>
    </row>
    <row r="2454" spans="1:2" x14ac:dyDescent="0.3">
      <c r="A2454" s="1" t="s">
        <v>90</v>
      </c>
      <c r="B2454" s="1" t="s">
        <v>2609</v>
      </c>
    </row>
    <row r="2455" spans="1:2" x14ac:dyDescent="0.3">
      <c r="A2455" s="1" t="s">
        <v>90</v>
      </c>
      <c r="B2455" s="1" t="s">
        <v>2610</v>
      </c>
    </row>
    <row r="2456" spans="1:2" x14ac:dyDescent="0.3">
      <c r="A2456" s="1" t="s">
        <v>90</v>
      </c>
      <c r="B2456" s="1" t="s">
        <v>2611</v>
      </c>
    </row>
    <row r="2457" spans="1:2" x14ac:dyDescent="0.3">
      <c r="A2457" s="1" t="s">
        <v>90</v>
      </c>
      <c r="B2457" s="1" t="s">
        <v>2612</v>
      </c>
    </row>
    <row r="2458" spans="1:2" x14ac:dyDescent="0.3">
      <c r="A2458" s="1" t="s">
        <v>90</v>
      </c>
      <c r="B2458" s="1" t="s">
        <v>2613</v>
      </c>
    </row>
    <row r="2459" spans="1:2" x14ac:dyDescent="0.3">
      <c r="A2459" s="1" t="s">
        <v>90</v>
      </c>
      <c r="B2459" s="1" t="s">
        <v>2614</v>
      </c>
    </row>
    <row r="2460" spans="1:2" x14ac:dyDescent="0.3">
      <c r="A2460" s="1" t="s">
        <v>90</v>
      </c>
      <c r="B2460" s="1" t="s">
        <v>2615</v>
      </c>
    </row>
    <row r="2461" spans="1:2" x14ac:dyDescent="0.3">
      <c r="A2461" s="1" t="s">
        <v>90</v>
      </c>
      <c r="B2461" s="1" t="s">
        <v>2616</v>
      </c>
    </row>
    <row r="2462" spans="1:2" x14ac:dyDescent="0.3">
      <c r="A2462" s="1" t="s">
        <v>90</v>
      </c>
      <c r="B2462" s="1" t="s">
        <v>2617</v>
      </c>
    </row>
    <row r="2463" spans="1:2" x14ac:dyDescent="0.3">
      <c r="A2463" s="1" t="s">
        <v>90</v>
      </c>
      <c r="B2463" s="1" t="s">
        <v>2618</v>
      </c>
    </row>
    <row r="2464" spans="1:2" x14ac:dyDescent="0.3">
      <c r="A2464" s="1" t="s">
        <v>90</v>
      </c>
      <c r="B2464" s="1" t="s">
        <v>2619</v>
      </c>
    </row>
    <row r="2465" spans="1:2" x14ac:dyDescent="0.3">
      <c r="A2465" s="1" t="s">
        <v>90</v>
      </c>
      <c r="B2465" s="1" t="s">
        <v>2620</v>
      </c>
    </row>
    <row r="2466" spans="1:2" x14ac:dyDescent="0.3">
      <c r="A2466" s="1" t="s">
        <v>90</v>
      </c>
      <c r="B2466" s="1" t="s">
        <v>2621</v>
      </c>
    </row>
    <row r="2467" spans="1:2" x14ac:dyDescent="0.3">
      <c r="A2467" s="1" t="s">
        <v>90</v>
      </c>
      <c r="B2467" s="1" t="s">
        <v>2622</v>
      </c>
    </row>
    <row r="2468" spans="1:2" x14ac:dyDescent="0.3">
      <c r="A2468" s="1" t="s">
        <v>90</v>
      </c>
      <c r="B2468" s="1" t="s">
        <v>2623</v>
      </c>
    </row>
    <row r="2469" spans="1:2" x14ac:dyDescent="0.3">
      <c r="A2469" s="1" t="s">
        <v>90</v>
      </c>
      <c r="B2469" s="1" t="s">
        <v>2624</v>
      </c>
    </row>
    <row r="2470" spans="1:2" x14ac:dyDescent="0.3">
      <c r="A2470" s="1" t="s">
        <v>90</v>
      </c>
      <c r="B2470" s="1" t="s">
        <v>2625</v>
      </c>
    </row>
    <row r="2471" spans="1:2" x14ac:dyDescent="0.3">
      <c r="A2471" s="1" t="s">
        <v>90</v>
      </c>
      <c r="B2471" s="1" t="s">
        <v>2626</v>
      </c>
    </row>
    <row r="2472" spans="1:2" x14ac:dyDescent="0.3">
      <c r="A2472" s="1" t="s">
        <v>90</v>
      </c>
      <c r="B2472" s="1" t="s">
        <v>2627</v>
      </c>
    </row>
    <row r="2473" spans="1:2" x14ac:dyDescent="0.3">
      <c r="A2473" s="1" t="s">
        <v>90</v>
      </c>
      <c r="B2473" s="1" t="s">
        <v>2628</v>
      </c>
    </row>
    <row r="2474" spans="1:2" x14ac:dyDescent="0.3">
      <c r="A2474" s="1" t="s">
        <v>259</v>
      </c>
      <c r="B2474" s="1" t="s">
        <v>2275</v>
      </c>
    </row>
    <row r="2475" spans="1:2" x14ac:dyDescent="0.3">
      <c r="A2475" s="1" t="s">
        <v>90</v>
      </c>
      <c r="B2475" s="1" t="s">
        <v>2629</v>
      </c>
    </row>
    <row r="2476" spans="1:2" x14ac:dyDescent="0.3">
      <c r="A2476" s="1" t="s">
        <v>90</v>
      </c>
      <c r="B2476" s="1" t="s">
        <v>2630</v>
      </c>
    </row>
    <row r="2477" spans="1:2" x14ac:dyDescent="0.3">
      <c r="A2477" s="1" t="s">
        <v>90</v>
      </c>
      <c r="B2477" s="1" t="s">
        <v>2631</v>
      </c>
    </row>
    <row r="2478" spans="1:2" x14ac:dyDescent="0.3">
      <c r="A2478" s="1" t="s">
        <v>90</v>
      </c>
      <c r="B2478" s="1" t="s">
        <v>1598</v>
      </c>
    </row>
    <row r="2479" spans="1:2" x14ac:dyDescent="0.3">
      <c r="A2479" s="1" t="s">
        <v>90</v>
      </c>
      <c r="B2479" s="1" t="s">
        <v>2632</v>
      </c>
    </row>
    <row r="2480" spans="1:2" x14ac:dyDescent="0.3">
      <c r="A2480" s="1" t="s">
        <v>90</v>
      </c>
      <c r="B2480" s="1" t="s">
        <v>2633</v>
      </c>
    </row>
    <row r="2481" spans="1:2" x14ac:dyDescent="0.3">
      <c r="A2481" s="1" t="s">
        <v>259</v>
      </c>
      <c r="B2481" s="1" t="s">
        <v>2634</v>
      </c>
    </row>
    <row r="2482" spans="1:2" x14ac:dyDescent="0.3">
      <c r="A2482" s="1" t="s">
        <v>259</v>
      </c>
      <c r="B2482" s="1" t="s">
        <v>2635</v>
      </c>
    </row>
    <row r="2483" spans="1:2" x14ac:dyDescent="0.3">
      <c r="A2483" s="1" t="s">
        <v>90</v>
      </c>
      <c r="B2483" s="1" t="s">
        <v>2636</v>
      </c>
    </row>
    <row r="2484" spans="1:2" x14ac:dyDescent="0.3">
      <c r="A2484" s="1" t="s">
        <v>90</v>
      </c>
      <c r="B2484" s="1" t="s">
        <v>2637</v>
      </c>
    </row>
    <row r="2485" spans="1:2" x14ac:dyDescent="0.3">
      <c r="A2485" s="1" t="s">
        <v>90</v>
      </c>
      <c r="B2485" s="1" t="s">
        <v>2638</v>
      </c>
    </row>
    <row r="2486" spans="1:2" x14ac:dyDescent="0.3">
      <c r="A2486" s="1" t="s">
        <v>90</v>
      </c>
      <c r="B2486" s="1" t="s">
        <v>2639</v>
      </c>
    </row>
    <row r="2487" spans="1:2" x14ac:dyDescent="0.3">
      <c r="A2487" s="1" t="s">
        <v>90</v>
      </c>
      <c r="B2487" s="1" t="s">
        <v>2640</v>
      </c>
    </row>
    <row r="2488" spans="1:2" x14ac:dyDescent="0.3">
      <c r="A2488" s="1" t="s">
        <v>90</v>
      </c>
      <c r="B2488" s="1" t="s">
        <v>2641</v>
      </c>
    </row>
    <row r="2489" spans="1:2" x14ac:dyDescent="0.3">
      <c r="A2489" s="1" t="s">
        <v>90</v>
      </c>
      <c r="B2489" s="1" t="s">
        <v>2642</v>
      </c>
    </row>
    <row r="2490" spans="1:2" x14ac:dyDescent="0.3">
      <c r="A2490" s="1" t="s">
        <v>90</v>
      </c>
      <c r="B2490" s="1" t="s">
        <v>2643</v>
      </c>
    </row>
    <row r="2491" spans="1:2" x14ac:dyDescent="0.3">
      <c r="A2491" s="1" t="s">
        <v>90</v>
      </c>
      <c r="B2491" s="1" t="s">
        <v>2644</v>
      </c>
    </row>
    <row r="2492" spans="1:2" x14ac:dyDescent="0.3">
      <c r="A2492" s="1" t="s">
        <v>90</v>
      </c>
      <c r="B2492" s="1" t="s">
        <v>2645</v>
      </c>
    </row>
    <row r="2493" spans="1:2" x14ac:dyDescent="0.3">
      <c r="A2493" s="1" t="s">
        <v>90</v>
      </c>
      <c r="B2493" s="1" t="s">
        <v>2646</v>
      </c>
    </row>
    <row r="2494" spans="1:2" x14ac:dyDescent="0.3">
      <c r="A2494" s="1" t="s">
        <v>90</v>
      </c>
      <c r="B2494" s="1" t="s">
        <v>2647</v>
      </c>
    </row>
    <row r="2495" spans="1:2" x14ac:dyDescent="0.3">
      <c r="A2495" s="1" t="s">
        <v>90</v>
      </c>
      <c r="B2495" s="1" t="s">
        <v>2648</v>
      </c>
    </row>
    <row r="2496" spans="1:2" x14ac:dyDescent="0.3">
      <c r="A2496" s="1" t="s">
        <v>90</v>
      </c>
      <c r="B2496" s="1" t="s">
        <v>2649</v>
      </c>
    </row>
    <row r="2497" spans="1:2" x14ac:dyDescent="0.3">
      <c r="A2497" s="1" t="s">
        <v>259</v>
      </c>
      <c r="B2497" s="1" t="s">
        <v>2650</v>
      </c>
    </row>
    <row r="2498" spans="1:2" x14ac:dyDescent="0.3">
      <c r="A2498" s="1" t="s">
        <v>90</v>
      </c>
      <c r="B2498" s="1" t="s">
        <v>2651</v>
      </c>
    </row>
    <row r="2499" spans="1:2" x14ac:dyDescent="0.3">
      <c r="A2499" s="1" t="s">
        <v>90</v>
      </c>
      <c r="B2499" s="1" t="s">
        <v>2652</v>
      </c>
    </row>
    <row r="2500" spans="1:2" x14ac:dyDescent="0.3">
      <c r="A2500" s="1" t="s">
        <v>90</v>
      </c>
      <c r="B2500" s="1" t="s">
        <v>2653</v>
      </c>
    </row>
    <row r="2501" spans="1:2" x14ac:dyDescent="0.3">
      <c r="A2501" s="1" t="s">
        <v>90</v>
      </c>
      <c r="B2501" s="1" t="s">
        <v>2654</v>
      </c>
    </row>
    <row r="2502" spans="1:2" x14ac:dyDescent="0.3">
      <c r="A2502" s="1" t="s">
        <v>90</v>
      </c>
      <c r="B2502" s="1" t="s">
        <v>2655</v>
      </c>
    </row>
    <row r="2503" spans="1:2" x14ac:dyDescent="0.3">
      <c r="A2503" s="1" t="s">
        <v>90</v>
      </c>
      <c r="B2503" s="1" t="s">
        <v>2656</v>
      </c>
    </row>
    <row r="2504" spans="1:2" x14ac:dyDescent="0.3">
      <c r="A2504" s="1" t="s">
        <v>90</v>
      </c>
      <c r="B2504" s="1" t="s">
        <v>2657</v>
      </c>
    </row>
    <row r="2505" spans="1:2" x14ac:dyDescent="0.3">
      <c r="A2505" s="1" t="s">
        <v>90</v>
      </c>
      <c r="B2505" s="1" t="s">
        <v>2658</v>
      </c>
    </row>
    <row r="2506" spans="1:2" x14ac:dyDescent="0.3">
      <c r="A2506" s="1" t="s">
        <v>90</v>
      </c>
      <c r="B2506" s="1" t="s">
        <v>2659</v>
      </c>
    </row>
    <row r="2507" spans="1:2" x14ac:dyDescent="0.3">
      <c r="A2507" s="1" t="s">
        <v>90</v>
      </c>
      <c r="B2507" s="1" t="s">
        <v>2660</v>
      </c>
    </row>
    <row r="2508" spans="1:2" x14ac:dyDescent="0.3">
      <c r="A2508" s="1" t="s">
        <v>90</v>
      </c>
      <c r="B2508" s="1" t="s">
        <v>2661</v>
      </c>
    </row>
    <row r="2509" spans="1:2" x14ac:dyDescent="0.3">
      <c r="A2509" s="1" t="s">
        <v>90</v>
      </c>
      <c r="B2509" s="1" t="s">
        <v>2662</v>
      </c>
    </row>
    <row r="2510" spans="1:2" x14ac:dyDescent="0.3">
      <c r="A2510" s="1" t="s">
        <v>90</v>
      </c>
      <c r="B2510" s="1" t="s">
        <v>1494</v>
      </c>
    </row>
    <row r="2511" spans="1:2" x14ac:dyDescent="0.3">
      <c r="A2511" s="1" t="s">
        <v>90</v>
      </c>
      <c r="B2511" s="1" t="s">
        <v>2663</v>
      </c>
    </row>
    <row r="2512" spans="1:2" x14ac:dyDescent="0.3">
      <c r="A2512" s="1" t="s">
        <v>90</v>
      </c>
      <c r="B2512" s="1" t="s">
        <v>2664</v>
      </c>
    </row>
    <row r="2513" spans="1:2" x14ac:dyDescent="0.3">
      <c r="A2513" s="1" t="s">
        <v>90</v>
      </c>
      <c r="B2513" s="1" t="s">
        <v>2665</v>
      </c>
    </row>
    <row r="2514" spans="1:2" x14ac:dyDescent="0.3">
      <c r="A2514" s="1" t="s">
        <v>90</v>
      </c>
      <c r="B2514" s="1" t="s">
        <v>2666</v>
      </c>
    </row>
    <row r="2515" spans="1:2" x14ac:dyDescent="0.3">
      <c r="A2515" s="1" t="s">
        <v>259</v>
      </c>
      <c r="B2515" s="1" t="s">
        <v>2667</v>
      </c>
    </row>
    <row r="2516" spans="1:2" x14ac:dyDescent="0.3">
      <c r="A2516" s="1" t="s">
        <v>90</v>
      </c>
      <c r="B2516" s="1" t="s">
        <v>2668</v>
      </c>
    </row>
    <row r="2517" spans="1:2" x14ac:dyDescent="0.3">
      <c r="A2517" s="1" t="s">
        <v>90</v>
      </c>
      <c r="B2517" s="1" t="s">
        <v>2669</v>
      </c>
    </row>
    <row r="2518" spans="1:2" x14ac:dyDescent="0.3">
      <c r="A2518" s="1" t="s">
        <v>90</v>
      </c>
      <c r="B2518" s="1" t="s">
        <v>2670</v>
      </c>
    </row>
    <row r="2519" spans="1:2" x14ac:dyDescent="0.3">
      <c r="A2519" s="1" t="s">
        <v>90</v>
      </c>
      <c r="B2519" s="1" t="s">
        <v>338</v>
      </c>
    </row>
    <row r="2520" spans="1:2" x14ac:dyDescent="0.3">
      <c r="A2520" s="1" t="s">
        <v>90</v>
      </c>
      <c r="B2520" s="1" t="s">
        <v>1964</v>
      </c>
    </row>
    <row r="2521" spans="1:2" x14ac:dyDescent="0.3">
      <c r="A2521" s="1" t="s">
        <v>90</v>
      </c>
      <c r="B2521" s="1" t="s">
        <v>2671</v>
      </c>
    </row>
    <row r="2522" spans="1:2" x14ac:dyDescent="0.3">
      <c r="A2522" s="1" t="s">
        <v>90</v>
      </c>
      <c r="B2522" s="1" t="s">
        <v>2672</v>
      </c>
    </row>
    <row r="2523" spans="1:2" x14ac:dyDescent="0.3">
      <c r="A2523" s="1" t="s">
        <v>90</v>
      </c>
      <c r="B2523" s="1" t="s">
        <v>338</v>
      </c>
    </row>
    <row r="2524" spans="1:2" x14ac:dyDescent="0.3">
      <c r="A2524" s="1" t="s">
        <v>90</v>
      </c>
      <c r="B2524" s="1" t="s">
        <v>2673</v>
      </c>
    </row>
    <row r="2525" spans="1:2" x14ac:dyDescent="0.3">
      <c r="A2525" s="1" t="s">
        <v>90</v>
      </c>
      <c r="B2525" s="1" t="s">
        <v>338</v>
      </c>
    </row>
    <row r="2526" spans="1:2" x14ac:dyDescent="0.3">
      <c r="A2526" s="1" t="s">
        <v>259</v>
      </c>
      <c r="B2526" s="1" t="s">
        <v>2674</v>
      </c>
    </row>
    <row r="2527" spans="1:2" x14ac:dyDescent="0.3">
      <c r="A2527" s="1" t="s">
        <v>90</v>
      </c>
      <c r="B2527" s="1" t="s">
        <v>2052</v>
      </c>
    </row>
    <row r="2528" spans="1:2" x14ac:dyDescent="0.3">
      <c r="A2528" s="1" t="s">
        <v>90</v>
      </c>
      <c r="B2528" s="1" t="s">
        <v>2675</v>
      </c>
    </row>
    <row r="2529" spans="1:2" x14ac:dyDescent="0.3">
      <c r="A2529" s="1" t="s">
        <v>90</v>
      </c>
      <c r="B2529" s="1" t="s">
        <v>2676</v>
      </c>
    </row>
    <row r="2530" spans="1:2" x14ac:dyDescent="0.3">
      <c r="A2530" s="1" t="s">
        <v>90</v>
      </c>
      <c r="B2530" s="1" t="s">
        <v>2677</v>
      </c>
    </row>
    <row r="2531" spans="1:2" x14ac:dyDescent="0.3">
      <c r="A2531" s="1" t="s">
        <v>90</v>
      </c>
      <c r="B2531" s="1" t="s">
        <v>2678</v>
      </c>
    </row>
    <row r="2532" spans="1:2" x14ac:dyDescent="0.3">
      <c r="A2532" s="1" t="s">
        <v>90</v>
      </c>
      <c r="B2532" s="1" t="s">
        <v>2679</v>
      </c>
    </row>
    <row r="2533" spans="1:2" x14ac:dyDescent="0.3">
      <c r="A2533" s="1" t="s">
        <v>90</v>
      </c>
      <c r="B2533" s="1" t="s">
        <v>2680</v>
      </c>
    </row>
    <row r="2534" spans="1:2" x14ac:dyDescent="0.3">
      <c r="A2534" s="1" t="s">
        <v>90</v>
      </c>
      <c r="B2534" s="1" t="s">
        <v>2681</v>
      </c>
    </row>
    <row r="2535" spans="1:2" x14ac:dyDescent="0.3">
      <c r="A2535" s="1" t="s">
        <v>90</v>
      </c>
      <c r="B2535" s="1" t="s">
        <v>2682</v>
      </c>
    </row>
    <row r="2536" spans="1:2" x14ac:dyDescent="0.3">
      <c r="A2536" s="1" t="s">
        <v>90</v>
      </c>
      <c r="B2536" s="1" t="s">
        <v>2683</v>
      </c>
    </row>
    <row r="2537" spans="1:2" x14ac:dyDescent="0.3">
      <c r="A2537" s="1" t="s">
        <v>90</v>
      </c>
      <c r="B2537" s="1" t="s">
        <v>2684</v>
      </c>
    </row>
    <row r="2538" spans="1:2" x14ac:dyDescent="0.3">
      <c r="A2538" s="1" t="s">
        <v>90</v>
      </c>
      <c r="B2538" s="1" t="s">
        <v>2685</v>
      </c>
    </row>
    <row r="2539" spans="1:2" x14ac:dyDescent="0.3">
      <c r="A2539" s="1" t="s">
        <v>90</v>
      </c>
      <c r="B2539" s="1" t="s">
        <v>2686</v>
      </c>
    </row>
    <row r="2540" spans="1:2" x14ac:dyDescent="0.3">
      <c r="A2540" s="1" t="s">
        <v>90</v>
      </c>
      <c r="B2540" s="1" t="s">
        <v>2687</v>
      </c>
    </row>
    <row r="2541" spans="1:2" x14ac:dyDescent="0.3">
      <c r="A2541" s="1" t="s">
        <v>90</v>
      </c>
      <c r="B2541" s="1" t="s">
        <v>2688</v>
      </c>
    </row>
    <row r="2542" spans="1:2" x14ac:dyDescent="0.3">
      <c r="A2542" s="1" t="s">
        <v>90</v>
      </c>
      <c r="B2542" s="1" t="s">
        <v>2689</v>
      </c>
    </row>
    <row r="2543" spans="1:2" x14ac:dyDescent="0.3">
      <c r="A2543" s="1" t="s">
        <v>90</v>
      </c>
      <c r="B2543" s="1" t="s">
        <v>2690</v>
      </c>
    </row>
    <row r="2544" spans="1:2" x14ac:dyDescent="0.3">
      <c r="A2544" s="1" t="s">
        <v>90</v>
      </c>
      <c r="B2544" s="1" t="s">
        <v>2691</v>
      </c>
    </row>
    <row r="2545" spans="1:2" x14ac:dyDescent="0.3">
      <c r="A2545" s="1" t="s">
        <v>90</v>
      </c>
      <c r="B2545" s="1" t="s">
        <v>2692</v>
      </c>
    </row>
    <row r="2546" spans="1:2" x14ac:dyDescent="0.3">
      <c r="A2546" s="1" t="s">
        <v>90</v>
      </c>
      <c r="B2546" s="1" t="s">
        <v>2693</v>
      </c>
    </row>
    <row r="2547" spans="1:2" x14ac:dyDescent="0.3">
      <c r="A2547" s="1" t="s">
        <v>90</v>
      </c>
      <c r="B2547" s="1" t="s">
        <v>2694</v>
      </c>
    </row>
    <row r="2548" spans="1:2" x14ac:dyDescent="0.3">
      <c r="A2548" s="1" t="s">
        <v>90</v>
      </c>
      <c r="B2548" s="1" t="s">
        <v>2695</v>
      </c>
    </row>
    <row r="2549" spans="1:2" x14ac:dyDescent="0.3">
      <c r="A2549" s="1" t="s">
        <v>259</v>
      </c>
      <c r="B2549" s="1" t="s">
        <v>2696</v>
      </c>
    </row>
    <row r="2550" spans="1:2" x14ac:dyDescent="0.3">
      <c r="A2550" s="1" t="s">
        <v>90</v>
      </c>
      <c r="B2550" s="1" t="s">
        <v>2697</v>
      </c>
    </row>
    <row r="2551" spans="1:2" x14ac:dyDescent="0.3">
      <c r="A2551" s="1" t="s">
        <v>90</v>
      </c>
      <c r="B2551" s="1" t="s">
        <v>2698</v>
      </c>
    </row>
    <row r="2552" spans="1:2" x14ac:dyDescent="0.3">
      <c r="A2552" s="1" t="s">
        <v>90</v>
      </c>
      <c r="B2552" s="1" t="s">
        <v>2699</v>
      </c>
    </row>
    <row r="2553" spans="1:2" x14ac:dyDescent="0.3">
      <c r="A2553" s="1" t="s">
        <v>90</v>
      </c>
      <c r="B2553" s="1" t="s">
        <v>2700</v>
      </c>
    </row>
    <row r="2554" spans="1:2" x14ac:dyDescent="0.3">
      <c r="A2554" s="1" t="s">
        <v>90</v>
      </c>
      <c r="B2554" s="1" t="s">
        <v>2701</v>
      </c>
    </row>
    <row r="2555" spans="1:2" x14ac:dyDescent="0.3">
      <c r="A2555" s="1" t="s">
        <v>90</v>
      </c>
      <c r="B2555" s="1" t="s">
        <v>2702</v>
      </c>
    </row>
    <row r="2556" spans="1:2" x14ac:dyDescent="0.3">
      <c r="A2556" s="1" t="s">
        <v>90</v>
      </c>
      <c r="B2556" s="1" t="s">
        <v>2703</v>
      </c>
    </row>
    <row r="2557" spans="1:2" x14ac:dyDescent="0.3">
      <c r="A2557" s="1" t="s">
        <v>259</v>
      </c>
      <c r="B2557" s="1" t="s">
        <v>2704</v>
      </c>
    </row>
    <row r="2558" spans="1:2" x14ac:dyDescent="0.3">
      <c r="A2558" s="1" t="s">
        <v>90</v>
      </c>
      <c r="B2558" s="1" t="s">
        <v>2705</v>
      </c>
    </row>
    <row r="2559" spans="1:2" x14ac:dyDescent="0.3">
      <c r="A2559" s="1" t="s">
        <v>259</v>
      </c>
      <c r="B2559" s="1" t="s">
        <v>2706</v>
      </c>
    </row>
    <row r="2560" spans="1:2" x14ac:dyDescent="0.3">
      <c r="A2560" s="1" t="s">
        <v>90</v>
      </c>
      <c r="B2560" s="1" t="s">
        <v>2707</v>
      </c>
    </row>
    <row r="2561" spans="1:2" x14ac:dyDescent="0.3">
      <c r="A2561" s="1" t="s">
        <v>90</v>
      </c>
      <c r="B2561" s="1" t="s">
        <v>2708</v>
      </c>
    </row>
    <row r="2562" spans="1:2" x14ac:dyDescent="0.3">
      <c r="A2562" s="1" t="s">
        <v>90</v>
      </c>
      <c r="B2562" s="1" t="s">
        <v>2709</v>
      </c>
    </row>
    <row r="2563" spans="1:2" x14ac:dyDescent="0.3">
      <c r="A2563" s="1" t="s">
        <v>90</v>
      </c>
      <c r="B2563" s="1" t="s">
        <v>2710</v>
      </c>
    </row>
    <row r="2564" spans="1:2" x14ac:dyDescent="0.3">
      <c r="A2564" s="1" t="s">
        <v>90</v>
      </c>
      <c r="B2564" s="1" t="s">
        <v>2711</v>
      </c>
    </row>
    <row r="2565" spans="1:2" x14ac:dyDescent="0.3">
      <c r="A2565" s="1" t="s">
        <v>90</v>
      </c>
      <c r="B2565" s="1" t="s">
        <v>1444</v>
      </c>
    </row>
    <row r="2566" spans="1:2" x14ac:dyDescent="0.3">
      <c r="A2566" s="1" t="s">
        <v>90</v>
      </c>
      <c r="B2566" s="1" t="s">
        <v>908</v>
      </c>
    </row>
    <row r="2567" spans="1:2" x14ac:dyDescent="0.3">
      <c r="A2567" s="1" t="s">
        <v>90</v>
      </c>
      <c r="B2567" s="1" t="s">
        <v>2712</v>
      </c>
    </row>
    <row r="2568" spans="1:2" x14ac:dyDescent="0.3">
      <c r="A2568" s="1" t="s">
        <v>90</v>
      </c>
      <c r="B2568" s="1" t="s">
        <v>2713</v>
      </c>
    </row>
    <row r="2569" spans="1:2" x14ac:dyDescent="0.3">
      <c r="A2569" s="1" t="s">
        <v>90</v>
      </c>
      <c r="B2569" s="1" t="s">
        <v>2714</v>
      </c>
    </row>
    <row r="2570" spans="1:2" x14ac:dyDescent="0.3">
      <c r="A2570" s="1" t="s">
        <v>90</v>
      </c>
      <c r="B2570" s="1" t="s">
        <v>2715</v>
      </c>
    </row>
    <row r="2571" spans="1:2" x14ac:dyDescent="0.3">
      <c r="A2571" s="1" t="s">
        <v>90</v>
      </c>
      <c r="B2571" s="1" t="s">
        <v>2716</v>
      </c>
    </row>
    <row r="2572" spans="1:2" x14ac:dyDescent="0.3">
      <c r="A2572" s="1" t="s">
        <v>90</v>
      </c>
      <c r="B2572" s="1" t="s">
        <v>2717</v>
      </c>
    </row>
    <row r="2573" spans="1:2" x14ac:dyDescent="0.3">
      <c r="A2573" s="1" t="s">
        <v>90</v>
      </c>
      <c r="B2573" s="1" t="s">
        <v>2718</v>
      </c>
    </row>
    <row r="2574" spans="1:2" x14ac:dyDescent="0.3">
      <c r="A2574" s="1" t="s">
        <v>90</v>
      </c>
      <c r="B2574" s="1" t="s">
        <v>2719</v>
      </c>
    </row>
    <row r="2575" spans="1:2" x14ac:dyDescent="0.3">
      <c r="A2575" s="1" t="s">
        <v>259</v>
      </c>
      <c r="B2575" s="1" t="s">
        <v>2720</v>
      </c>
    </row>
    <row r="2576" spans="1:2" x14ac:dyDescent="0.3">
      <c r="A2576" s="1" t="s">
        <v>259</v>
      </c>
      <c r="B2576" s="1" t="s">
        <v>2721</v>
      </c>
    </row>
    <row r="2577" spans="1:2" x14ac:dyDescent="0.3">
      <c r="A2577" s="1" t="s">
        <v>90</v>
      </c>
      <c r="B2577" s="1" t="s">
        <v>2722</v>
      </c>
    </row>
    <row r="2578" spans="1:2" x14ac:dyDescent="0.3">
      <c r="A2578" s="1" t="s">
        <v>90</v>
      </c>
      <c r="B2578" s="1" t="s">
        <v>2723</v>
      </c>
    </row>
    <row r="2579" spans="1:2" x14ac:dyDescent="0.3">
      <c r="A2579" s="1" t="s">
        <v>90</v>
      </c>
      <c r="B2579" s="1" t="s">
        <v>2724</v>
      </c>
    </row>
    <row r="2580" spans="1:2" x14ac:dyDescent="0.3">
      <c r="A2580" s="1" t="s">
        <v>90</v>
      </c>
      <c r="B2580" s="1" t="s">
        <v>2725</v>
      </c>
    </row>
    <row r="2581" spans="1:2" x14ac:dyDescent="0.3">
      <c r="A2581" s="1" t="s">
        <v>90</v>
      </c>
      <c r="B2581" s="1" t="s">
        <v>2726</v>
      </c>
    </row>
    <row r="2582" spans="1:2" x14ac:dyDescent="0.3">
      <c r="A2582" s="1" t="s">
        <v>259</v>
      </c>
      <c r="B2582" s="1" t="s">
        <v>2727</v>
      </c>
    </row>
    <row r="2583" spans="1:2" x14ac:dyDescent="0.3">
      <c r="A2583" s="1" t="s">
        <v>90</v>
      </c>
      <c r="B2583" s="1" t="s">
        <v>2728</v>
      </c>
    </row>
    <row r="2584" spans="1:2" x14ac:dyDescent="0.3">
      <c r="A2584" s="1" t="s">
        <v>259</v>
      </c>
      <c r="B2584" s="1" t="s">
        <v>2729</v>
      </c>
    </row>
    <row r="2585" spans="1:2" x14ac:dyDescent="0.3">
      <c r="A2585" s="1" t="s">
        <v>90</v>
      </c>
      <c r="B2585" s="1" t="s">
        <v>2730</v>
      </c>
    </row>
    <row r="2586" spans="1:2" x14ac:dyDescent="0.3">
      <c r="A2586" s="1" t="s">
        <v>90</v>
      </c>
      <c r="B2586" s="1" t="s">
        <v>2731</v>
      </c>
    </row>
    <row r="2587" spans="1:2" x14ac:dyDescent="0.3">
      <c r="A2587" s="1" t="s">
        <v>90</v>
      </c>
      <c r="B2587" s="1" t="s">
        <v>2732</v>
      </c>
    </row>
    <row r="2588" spans="1:2" x14ac:dyDescent="0.3">
      <c r="A2588" s="1" t="s">
        <v>90</v>
      </c>
      <c r="B2588" s="1" t="s">
        <v>2733</v>
      </c>
    </row>
    <row r="2589" spans="1:2" x14ac:dyDescent="0.3">
      <c r="A2589" s="1" t="s">
        <v>90</v>
      </c>
      <c r="B2589" s="1" t="s">
        <v>2734</v>
      </c>
    </row>
    <row r="2590" spans="1:2" x14ac:dyDescent="0.3">
      <c r="A2590" s="1" t="s">
        <v>90</v>
      </c>
      <c r="B2590" s="1" t="s">
        <v>2735</v>
      </c>
    </row>
    <row r="2591" spans="1:2" x14ac:dyDescent="0.3">
      <c r="A2591" s="1" t="s">
        <v>259</v>
      </c>
      <c r="B2591" s="1" t="s">
        <v>2736</v>
      </c>
    </row>
    <row r="2592" spans="1:2" x14ac:dyDescent="0.3">
      <c r="A2592" s="1" t="s">
        <v>90</v>
      </c>
      <c r="B2592" s="1" t="s">
        <v>2737</v>
      </c>
    </row>
    <row r="2593" spans="1:2" x14ac:dyDescent="0.3">
      <c r="A2593" s="1" t="s">
        <v>90</v>
      </c>
      <c r="B2593" s="1" t="s">
        <v>2738</v>
      </c>
    </row>
    <row r="2594" spans="1:2" x14ac:dyDescent="0.3">
      <c r="A2594" s="1" t="s">
        <v>90</v>
      </c>
      <c r="B2594" s="1" t="s">
        <v>2739</v>
      </c>
    </row>
    <row r="2595" spans="1:2" x14ac:dyDescent="0.3">
      <c r="A2595" s="1" t="s">
        <v>90</v>
      </c>
      <c r="B2595" s="1" t="s">
        <v>2740</v>
      </c>
    </row>
    <row r="2596" spans="1:2" x14ac:dyDescent="0.3">
      <c r="A2596" s="1" t="s">
        <v>90</v>
      </c>
      <c r="B2596" s="1" t="s">
        <v>2741</v>
      </c>
    </row>
    <row r="2597" spans="1:2" x14ac:dyDescent="0.3">
      <c r="A2597" s="1" t="s">
        <v>259</v>
      </c>
      <c r="B2597" s="1" t="s">
        <v>1117</v>
      </c>
    </row>
    <row r="2598" spans="1:2" x14ac:dyDescent="0.3">
      <c r="A2598" s="1" t="s">
        <v>90</v>
      </c>
      <c r="B2598" s="1" t="s">
        <v>2742</v>
      </c>
    </row>
    <row r="2599" spans="1:2" x14ac:dyDescent="0.3">
      <c r="A2599" s="1" t="s">
        <v>90</v>
      </c>
      <c r="B2599" s="1" t="s">
        <v>2743</v>
      </c>
    </row>
    <row r="2600" spans="1:2" x14ac:dyDescent="0.3">
      <c r="A2600" s="1" t="s">
        <v>90</v>
      </c>
      <c r="B2600" s="1" t="s">
        <v>2744</v>
      </c>
    </row>
    <row r="2601" spans="1:2" x14ac:dyDescent="0.3">
      <c r="A2601" s="1" t="s">
        <v>90</v>
      </c>
      <c r="B2601" s="1" t="s">
        <v>2745</v>
      </c>
    </row>
    <row r="2602" spans="1:2" x14ac:dyDescent="0.3">
      <c r="A2602" s="1" t="s">
        <v>90</v>
      </c>
      <c r="B2602" s="1" t="s">
        <v>2746</v>
      </c>
    </row>
    <row r="2603" spans="1:2" x14ac:dyDescent="0.3">
      <c r="A2603" s="1" t="s">
        <v>90</v>
      </c>
      <c r="B2603" s="1" t="s">
        <v>2747</v>
      </c>
    </row>
    <row r="2604" spans="1:2" x14ac:dyDescent="0.3">
      <c r="A2604" s="1" t="s">
        <v>90</v>
      </c>
      <c r="B2604" s="1" t="s">
        <v>2748</v>
      </c>
    </row>
    <row r="2605" spans="1:2" x14ac:dyDescent="0.3">
      <c r="A2605" s="1" t="s">
        <v>90</v>
      </c>
      <c r="B2605" s="1" t="s">
        <v>2749</v>
      </c>
    </row>
    <row r="2606" spans="1:2" x14ac:dyDescent="0.3">
      <c r="A2606" s="1" t="s">
        <v>90</v>
      </c>
      <c r="B2606" s="1" t="s">
        <v>2750</v>
      </c>
    </row>
    <row r="2607" spans="1:2" x14ac:dyDescent="0.3">
      <c r="A2607" s="1" t="s">
        <v>90</v>
      </c>
      <c r="B2607" s="1" t="s">
        <v>2751</v>
      </c>
    </row>
    <row r="2608" spans="1:2" x14ac:dyDescent="0.3">
      <c r="A2608" s="1" t="s">
        <v>90</v>
      </c>
      <c r="B2608" s="1" t="s">
        <v>2752</v>
      </c>
    </row>
    <row r="2609" spans="1:2" x14ac:dyDescent="0.3">
      <c r="A2609" s="1" t="s">
        <v>90</v>
      </c>
      <c r="B2609" s="1" t="s">
        <v>2753</v>
      </c>
    </row>
    <row r="2610" spans="1:2" x14ac:dyDescent="0.3">
      <c r="A2610" s="1" t="s">
        <v>90</v>
      </c>
      <c r="B2610" s="1" t="s">
        <v>2754</v>
      </c>
    </row>
    <row r="2611" spans="1:2" x14ac:dyDescent="0.3">
      <c r="A2611" s="1" t="s">
        <v>90</v>
      </c>
      <c r="B2611" s="1" t="s">
        <v>2755</v>
      </c>
    </row>
    <row r="2612" spans="1:2" x14ac:dyDescent="0.3">
      <c r="A2612" s="1" t="s">
        <v>90</v>
      </c>
      <c r="B2612" s="1" t="s">
        <v>2746</v>
      </c>
    </row>
    <row r="2613" spans="1:2" x14ac:dyDescent="0.3">
      <c r="A2613" s="1" t="s">
        <v>259</v>
      </c>
      <c r="B2613" s="1" t="s">
        <v>2756</v>
      </c>
    </row>
    <row r="2614" spans="1:2" x14ac:dyDescent="0.3">
      <c r="A2614" s="1" t="s">
        <v>90</v>
      </c>
      <c r="B2614" s="1" t="s">
        <v>2757</v>
      </c>
    </row>
    <row r="2615" spans="1:2" x14ac:dyDescent="0.3">
      <c r="A2615" s="1" t="s">
        <v>90</v>
      </c>
      <c r="B2615" s="1" t="s">
        <v>2758</v>
      </c>
    </row>
    <row r="2616" spans="1:2" x14ac:dyDescent="0.3">
      <c r="A2616" s="1" t="s">
        <v>90</v>
      </c>
      <c r="B2616" s="1" t="s">
        <v>2759</v>
      </c>
    </row>
    <row r="2617" spans="1:2" x14ac:dyDescent="0.3">
      <c r="A2617" s="1" t="s">
        <v>90</v>
      </c>
      <c r="B2617" s="1" t="s">
        <v>2760</v>
      </c>
    </row>
    <row r="2618" spans="1:2" x14ac:dyDescent="0.3">
      <c r="A2618" s="1" t="s">
        <v>90</v>
      </c>
      <c r="B2618" s="1" t="s">
        <v>2761</v>
      </c>
    </row>
    <row r="2619" spans="1:2" x14ac:dyDescent="0.3">
      <c r="A2619" s="1" t="s">
        <v>90</v>
      </c>
      <c r="B2619" s="1" t="s">
        <v>553</v>
      </c>
    </row>
    <row r="2620" spans="1:2" x14ac:dyDescent="0.3">
      <c r="A2620" s="1" t="s">
        <v>90</v>
      </c>
      <c r="B2620" s="1" t="s">
        <v>2762</v>
      </c>
    </row>
    <row r="2621" spans="1:2" x14ac:dyDescent="0.3">
      <c r="A2621" s="1" t="s">
        <v>259</v>
      </c>
      <c r="B2621" s="1" t="s">
        <v>2763</v>
      </c>
    </row>
    <row r="2622" spans="1:2" x14ac:dyDescent="0.3">
      <c r="A2622" s="1" t="s">
        <v>90</v>
      </c>
      <c r="B2622" s="1" t="s">
        <v>2764</v>
      </c>
    </row>
    <row r="2623" spans="1:2" x14ac:dyDescent="0.3">
      <c r="A2623" s="1" t="s">
        <v>90</v>
      </c>
      <c r="B2623" s="1" t="s">
        <v>2765</v>
      </c>
    </row>
    <row r="2624" spans="1:2" x14ac:dyDescent="0.3">
      <c r="A2624" s="1" t="s">
        <v>90</v>
      </c>
      <c r="B2624" s="1" t="s">
        <v>2766</v>
      </c>
    </row>
    <row r="2625" spans="1:2" x14ac:dyDescent="0.3">
      <c r="A2625" s="1" t="s">
        <v>90</v>
      </c>
      <c r="B2625" s="1" t="s">
        <v>2767</v>
      </c>
    </row>
    <row r="2626" spans="1:2" x14ac:dyDescent="0.3">
      <c r="A2626" s="1" t="s">
        <v>90</v>
      </c>
      <c r="B2626" s="1" t="s">
        <v>2768</v>
      </c>
    </row>
    <row r="2627" spans="1:2" x14ac:dyDescent="0.3">
      <c r="A2627" s="1" t="s">
        <v>259</v>
      </c>
      <c r="B2627" s="1" t="s">
        <v>2769</v>
      </c>
    </row>
    <row r="2628" spans="1:2" x14ac:dyDescent="0.3">
      <c r="A2628" s="1" t="s">
        <v>90</v>
      </c>
      <c r="B2628" s="1" t="s">
        <v>2770</v>
      </c>
    </row>
    <row r="2629" spans="1:2" x14ac:dyDescent="0.3">
      <c r="A2629" s="1" t="s">
        <v>90</v>
      </c>
      <c r="B2629" s="1" t="s">
        <v>2771</v>
      </c>
    </row>
    <row r="2630" spans="1:2" x14ac:dyDescent="0.3">
      <c r="A2630" s="1" t="s">
        <v>90</v>
      </c>
      <c r="B2630" s="1" t="s">
        <v>2772</v>
      </c>
    </row>
    <row r="2631" spans="1:2" x14ac:dyDescent="0.3">
      <c r="A2631" s="1" t="s">
        <v>90</v>
      </c>
      <c r="B2631" s="1" t="s">
        <v>2773</v>
      </c>
    </row>
    <row r="2632" spans="1:2" x14ac:dyDescent="0.3">
      <c r="A2632" s="1" t="s">
        <v>90</v>
      </c>
      <c r="B2632" s="1" t="s">
        <v>2774</v>
      </c>
    </row>
    <row r="2633" spans="1:2" x14ac:dyDescent="0.3">
      <c r="A2633" s="1" t="s">
        <v>259</v>
      </c>
      <c r="B2633" s="1" t="s">
        <v>2775</v>
      </c>
    </row>
    <row r="2634" spans="1:2" x14ac:dyDescent="0.3">
      <c r="A2634" s="1" t="s">
        <v>90</v>
      </c>
      <c r="B2634" s="1" t="s">
        <v>2776</v>
      </c>
    </row>
    <row r="2635" spans="1:2" x14ac:dyDescent="0.3">
      <c r="A2635" s="1" t="s">
        <v>90</v>
      </c>
      <c r="B2635" s="1" t="s">
        <v>2777</v>
      </c>
    </row>
    <row r="2636" spans="1:2" x14ac:dyDescent="0.3">
      <c r="A2636" s="1" t="s">
        <v>90</v>
      </c>
      <c r="B2636" s="1" t="s">
        <v>2778</v>
      </c>
    </row>
    <row r="2637" spans="1:2" x14ac:dyDescent="0.3">
      <c r="A2637" s="1" t="s">
        <v>90</v>
      </c>
      <c r="B2637" s="1" t="s">
        <v>2779</v>
      </c>
    </row>
    <row r="2638" spans="1:2" x14ac:dyDescent="0.3">
      <c r="A2638" s="1" t="s">
        <v>90</v>
      </c>
      <c r="B2638" s="1" t="s">
        <v>2780</v>
      </c>
    </row>
    <row r="2639" spans="1:2" x14ac:dyDescent="0.3">
      <c r="A2639" s="1" t="s">
        <v>90</v>
      </c>
      <c r="B2639" s="1" t="s">
        <v>2781</v>
      </c>
    </row>
    <row r="2640" spans="1:2" x14ac:dyDescent="0.3">
      <c r="A2640" s="1" t="s">
        <v>90</v>
      </c>
      <c r="B2640" s="1" t="s">
        <v>2782</v>
      </c>
    </row>
    <row r="2641" spans="1:2" x14ac:dyDescent="0.3">
      <c r="A2641" s="1" t="s">
        <v>90</v>
      </c>
      <c r="B2641" s="1" t="s">
        <v>2783</v>
      </c>
    </row>
    <row r="2642" spans="1:2" x14ac:dyDescent="0.3">
      <c r="A2642" s="1" t="s">
        <v>90</v>
      </c>
      <c r="B2642" s="1" t="s">
        <v>2784</v>
      </c>
    </row>
    <row r="2643" spans="1:2" x14ac:dyDescent="0.3">
      <c r="A2643" s="1" t="s">
        <v>259</v>
      </c>
      <c r="B2643" s="1" t="s">
        <v>2785</v>
      </c>
    </row>
    <row r="2644" spans="1:2" x14ac:dyDescent="0.3">
      <c r="A2644" s="1" t="s">
        <v>90</v>
      </c>
      <c r="B2644" s="1" t="s">
        <v>2786</v>
      </c>
    </row>
    <row r="2645" spans="1:2" x14ac:dyDescent="0.3">
      <c r="A2645" s="1" t="s">
        <v>90</v>
      </c>
      <c r="B2645" s="1" t="s">
        <v>436</v>
      </c>
    </row>
    <row r="2646" spans="1:2" x14ac:dyDescent="0.3">
      <c r="A2646" s="1" t="s">
        <v>90</v>
      </c>
      <c r="B2646" s="1" t="s">
        <v>2787</v>
      </c>
    </row>
    <row r="2647" spans="1:2" x14ac:dyDescent="0.3">
      <c r="A2647" s="1" t="s">
        <v>90</v>
      </c>
      <c r="B2647" s="1" t="s">
        <v>338</v>
      </c>
    </row>
    <row r="2648" spans="1:2" x14ac:dyDescent="0.3">
      <c r="A2648" s="1" t="s">
        <v>90</v>
      </c>
      <c r="B2648" s="1" t="s">
        <v>2788</v>
      </c>
    </row>
    <row r="2649" spans="1:2" x14ac:dyDescent="0.3">
      <c r="A2649" s="1" t="s">
        <v>90</v>
      </c>
      <c r="B2649" s="1" t="s">
        <v>2789</v>
      </c>
    </row>
    <row r="2650" spans="1:2" x14ac:dyDescent="0.3">
      <c r="A2650" s="1" t="s">
        <v>90</v>
      </c>
      <c r="B2650" s="1" t="s">
        <v>2790</v>
      </c>
    </row>
    <row r="2651" spans="1:2" x14ac:dyDescent="0.3">
      <c r="A2651" s="1" t="s">
        <v>90</v>
      </c>
      <c r="B2651" s="1" t="s">
        <v>2791</v>
      </c>
    </row>
    <row r="2652" spans="1:2" x14ac:dyDescent="0.3">
      <c r="A2652" s="1" t="s">
        <v>90</v>
      </c>
      <c r="B2652" s="1" t="s">
        <v>2792</v>
      </c>
    </row>
    <row r="2653" spans="1:2" x14ac:dyDescent="0.3">
      <c r="A2653" s="1" t="s">
        <v>90</v>
      </c>
      <c r="B2653" s="1" t="s">
        <v>2793</v>
      </c>
    </row>
    <row r="2654" spans="1:2" x14ac:dyDescent="0.3">
      <c r="A2654" s="1" t="s">
        <v>90</v>
      </c>
      <c r="B2654" s="1" t="s">
        <v>2794</v>
      </c>
    </row>
    <row r="2655" spans="1:2" x14ac:dyDescent="0.3">
      <c r="A2655" s="1" t="s">
        <v>90</v>
      </c>
      <c r="B2655" s="1" t="s">
        <v>2795</v>
      </c>
    </row>
    <row r="2656" spans="1:2" x14ac:dyDescent="0.3">
      <c r="A2656" s="1" t="s">
        <v>90</v>
      </c>
      <c r="B2656" s="1" t="s">
        <v>2796</v>
      </c>
    </row>
    <row r="2657" spans="1:2" x14ac:dyDescent="0.3">
      <c r="A2657" s="1" t="s">
        <v>90</v>
      </c>
      <c r="B2657" s="1" t="s">
        <v>2797</v>
      </c>
    </row>
    <row r="2658" spans="1:2" x14ac:dyDescent="0.3">
      <c r="A2658" s="1" t="s">
        <v>90</v>
      </c>
      <c r="B2658" s="1" t="s">
        <v>2798</v>
      </c>
    </row>
    <row r="2659" spans="1:2" x14ac:dyDescent="0.3">
      <c r="A2659" s="1" t="s">
        <v>90</v>
      </c>
      <c r="B2659" s="1" t="s">
        <v>2799</v>
      </c>
    </row>
    <row r="2660" spans="1:2" x14ac:dyDescent="0.3">
      <c r="A2660" s="1" t="s">
        <v>90</v>
      </c>
      <c r="B2660" s="1" t="s">
        <v>2800</v>
      </c>
    </row>
    <row r="2661" spans="1:2" x14ac:dyDescent="0.3">
      <c r="A2661" s="1" t="s">
        <v>90</v>
      </c>
      <c r="B2661" s="1" t="s">
        <v>1494</v>
      </c>
    </row>
    <row r="2662" spans="1:2" x14ac:dyDescent="0.3">
      <c r="A2662" s="1" t="s">
        <v>90</v>
      </c>
      <c r="B2662" s="1" t="s">
        <v>2801</v>
      </c>
    </row>
    <row r="2663" spans="1:2" x14ac:dyDescent="0.3">
      <c r="A2663" s="1" t="s">
        <v>90</v>
      </c>
      <c r="B2663" s="1" t="s">
        <v>2802</v>
      </c>
    </row>
    <row r="2664" spans="1:2" x14ac:dyDescent="0.3">
      <c r="A2664" s="1" t="s">
        <v>259</v>
      </c>
      <c r="B2664" s="1" t="s">
        <v>2803</v>
      </c>
    </row>
    <row r="2665" spans="1:2" x14ac:dyDescent="0.3">
      <c r="A2665" s="1" t="s">
        <v>259</v>
      </c>
      <c r="B2665" s="1" t="s">
        <v>2804</v>
      </c>
    </row>
    <row r="2666" spans="1:2" x14ac:dyDescent="0.3">
      <c r="A2666" s="1" t="s">
        <v>90</v>
      </c>
      <c r="B2666" s="1" t="s">
        <v>2805</v>
      </c>
    </row>
    <row r="2667" spans="1:2" x14ac:dyDescent="0.3">
      <c r="A2667" s="1" t="s">
        <v>90</v>
      </c>
      <c r="B2667" s="1" t="s">
        <v>2806</v>
      </c>
    </row>
    <row r="2668" spans="1:2" x14ac:dyDescent="0.3">
      <c r="A2668" s="1" t="s">
        <v>90</v>
      </c>
      <c r="B2668" s="1" t="s">
        <v>2807</v>
      </c>
    </row>
    <row r="2669" spans="1:2" x14ac:dyDescent="0.3">
      <c r="A2669" s="1" t="s">
        <v>90</v>
      </c>
      <c r="B2669" s="1" t="s">
        <v>2808</v>
      </c>
    </row>
    <row r="2670" spans="1:2" x14ac:dyDescent="0.3">
      <c r="A2670" s="1" t="s">
        <v>259</v>
      </c>
      <c r="B2670" s="1" t="s">
        <v>2809</v>
      </c>
    </row>
    <row r="2671" spans="1:2" x14ac:dyDescent="0.3">
      <c r="A2671" s="1" t="s">
        <v>259</v>
      </c>
      <c r="B2671" s="1" t="s">
        <v>2810</v>
      </c>
    </row>
    <row r="2672" spans="1:2" x14ac:dyDescent="0.3">
      <c r="A2672" s="1" t="s">
        <v>90</v>
      </c>
      <c r="B2672" s="1" t="s">
        <v>2811</v>
      </c>
    </row>
    <row r="2673" spans="1:2" x14ac:dyDescent="0.3">
      <c r="A2673" s="1" t="s">
        <v>90</v>
      </c>
      <c r="B2673" s="1" t="s">
        <v>2812</v>
      </c>
    </row>
    <row r="2674" spans="1:2" x14ac:dyDescent="0.3">
      <c r="A2674" s="1" t="s">
        <v>90</v>
      </c>
      <c r="B2674" s="1" t="s">
        <v>2813</v>
      </c>
    </row>
    <row r="2675" spans="1:2" x14ac:dyDescent="0.3">
      <c r="A2675" s="1" t="s">
        <v>90</v>
      </c>
      <c r="B2675" s="1" t="s">
        <v>2814</v>
      </c>
    </row>
    <row r="2676" spans="1:2" x14ac:dyDescent="0.3">
      <c r="A2676" s="1" t="s">
        <v>90</v>
      </c>
      <c r="B2676" s="1" t="s">
        <v>2815</v>
      </c>
    </row>
    <row r="2677" spans="1:2" x14ac:dyDescent="0.3">
      <c r="A2677" s="1" t="s">
        <v>90</v>
      </c>
      <c r="B2677" s="1" t="s">
        <v>2816</v>
      </c>
    </row>
    <row r="2678" spans="1:2" x14ac:dyDescent="0.3">
      <c r="A2678" s="1" t="s">
        <v>90</v>
      </c>
      <c r="B2678" s="1" t="s">
        <v>2817</v>
      </c>
    </row>
    <row r="2679" spans="1:2" x14ac:dyDescent="0.3">
      <c r="A2679" s="1" t="s">
        <v>90</v>
      </c>
      <c r="B2679" s="1" t="s">
        <v>2818</v>
      </c>
    </row>
    <row r="2680" spans="1:2" x14ac:dyDescent="0.3">
      <c r="A2680" s="1" t="s">
        <v>90</v>
      </c>
      <c r="B2680" s="1" t="s">
        <v>2819</v>
      </c>
    </row>
    <row r="2681" spans="1:2" x14ac:dyDescent="0.3">
      <c r="A2681" s="1" t="s">
        <v>259</v>
      </c>
      <c r="B2681" s="1" t="s">
        <v>2820</v>
      </c>
    </row>
    <row r="2682" spans="1:2" x14ac:dyDescent="0.3">
      <c r="A2682" s="1" t="s">
        <v>90</v>
      </c>
      <c r="B2682" s="1" t="s">
        <v>2566</v>
      </c>
    </row>
    <row r="2683" spans="1:2" x14ac:dyDescent="0.3">
      <c r="A2683" s="1" t="s">
        <v>90</v>
      </c>
      <c r="B2683" s="1" t="s">
        <v>2821</v>
      </c>
    </row>
    <row r="2684" spans="1:2" x14ac:dyDescent="0.3">
      <c r="A2684" s="1" t="s">
        <v>90</v>
      </c>
      <c r="B2684" s="1" t="s">
        <v>2822</v>
      </c>
    </row>
    <row r="2685" spans="1:2" x14ac:dyDescent="0.3">
      <c r="A2685" s="1" t="s">
        <v>90</v>
      </c>
      <c r="B2685" s="1" t="s">
        <v>2823</v>
      </c>
    </row>
    <row r="2686" spans="1:2" x14ac:dyDescent="0.3">
      <c r="A2686" s="1" t="s">
        <v>90</v>
      </c>
      <c r="B2686" s="1" t="s">
        <v>2824</v>
      </c>
    </row>
    <row r="2687" spans="1:2" x14ac:dyDescent="0.3">
      <c r="A2687" s="1" t="s">
        <v>259</v>
      </c>
      <c r="B2687" s="1" t="s">
        <v>2825</v>
      </c>
    </row>
    <row r="2688" spans="1:2" x14ac:dyDescent="0.3">
      <c r="A2688" s="1" t="s">
        <v>90</v>
      </c>
      <c r="B2688" s="1" t="s">
        <v>2826</v>
      </c>
    </row>
    <row r="2689" spans="1:2" x14ac:dyDescent="0.3">
      <c r="A2689" s="1" t="s">
        <v>90</v>
      </c>
      <c r="B2689" s="1" t="s">
        <v>2747</v>
      </c>
    </row>
    <row r="2690" spans="1:2" x14ac:dyDescent="0.3">
      <c r="A2690" s="1" t="s">
        <v>90</v>
      </c>
      <c r="B2690" s="1" t="s">
        <v>2827</v>
      </c>
    </row>
    <row r="2691" spans="1:2" x14ac:dyDescent="0.3">
      <c r="A2691" s="1" t="s">
        <v>90</v>
      </c>
      <c r="B2691" s="1" t="s">
        <v>2828</v>
      </c>
    </row>
    <row r="2692" spans="1:2" x14ac:dyDescent="0.3">
      <c r="A2692" s="1" t="s">
        <v>259</v>
      </c>
      <c r="B2692" s="1" t="s">
        <v>2829</v>
      </c>
    </row>
    <row r="2693" spans="1:2" x14ac:dyDescent="0.3">
      <c r="A2693" s="1" t="s">
        <v>90</v>
      </c>
      <c r="B2693" s="1" t="s">
        <v>2830</v>
      </c>
    </row>
    <row r="2694" spans="1:2" x14ac:dyDescent="0.3">
      <c r="A2694" s="1" t="s">
        <v>259</v>
      </c>
      <c r="B2694" s="1" t="s">
        <v>2831</v>
      </c>
    </row>
    <row r="2695" spans="1:2" x14ac:dyDescent="0.3">
      <c r="A2695" s="1" t="s">
        <v>90</v>
      </c>
      <c r="B2695" s="1" t="s">
        <v>2832</v>
      </c>
    </row>
    <row r="2696" spans="1:2" x14ac:dyDescent="0.3">
      <c r="A2696" s="1" t="s">
        <v>90</v>
      </c>
      <c r="B2696" s="1" t="s">
        <v>2833</v>
      </c>
    </row>
    <row r="2697" spans="1:2" x14ac:dyDescent="0.3">
      <c r="A2697" s="1" t="s">
        <v>90</v>
      </c>
      <c r="B2697" s="1" t="s">
        <v>2834</v>
      </c>
    </row>
    <row r="2698" spans="1:2" x14ac:dyDescent="0.3">
      <c r="A2698" s="1" t="s">
        <v>90</v>
      </c>
      <c r="B2698" s="1" t="s">
        <v>2835</v>
      </c>
    </row>
    <row r="2699" spans="1:2" x14ac:dyDescent="0.3">
      <c r="A2699" s="1" t="s">
        <v>90</v>
      </c>
      <c r="B2699" s="1" t="s">
        <v>2836</v>
      </c>
    </row>
    <row r="2700" spans="1:2" x14ac:dyDescent="0.3">
      <c r="A2700" s="1" t="s">
        <v>259</v>
      </c>
      <c r="B2700" s="1" t="s">
        <v>2837</v>
      </c>
    </row>
    <row r="2701" spans="1:2" x14ac:dyDescent="0.3">
      <c r="A2701" s="1" t="s">
        <v>90</v>
      </c>
      <c r="B2701" s="1" t="s">
        <v>2838</v>
      </c>
    </row>
    <row r="2702" spans="1:2" x14ac:dyDescent="0.3">
      <c r="A2702" s="1" t="s">
        <v>90</v>
      </c>
      <c r="B2702" s="1" t="s">
        <v>2839</v>
      </c>
    </row>
    <row r="2703" spans="1:2" x14ac:dyDescent="0.3">
      <c r="A2703" s="1" t="s">
        <v>90</v>
      </c>
      <c r="B2703" s="1" t="s">
        <v>2840</v>
      </c>
    </row>
    <row r="2704" spans="1:2" x14ac:dyDescent="0.3">
      <c r="A2704" s="1" t="s">
        <v>90</v>
      </c>
      <c r="B2704" s="1" t="s">
        <v>2841</v>
      </c>
    </row>
    <row r="2705" spans="1:2" x14ac:dyDescent="0.3">
      <c r="A2705" s="1" t="s">
        <v>90</v>
      </c>
      <c r="B2705" s="1" t="s">
        <v>2842</v>
      </c>
    </row>
    <row r="2706" spans="1:2" x14ac:dyDescent="0.3">
      <c r="A2706" s="1" t="s">
        <v>259</v>
      </c>
      <c r="B2706" s="1" t="s">
        <v>2843</v>
      </c>
    </row>
    <row r="2707" spans="1:2" x14ac:dyDescent="0.3">
      <c r="A2707" s="1" t="s">
        <v>90</v>
      </c>
      <c r="B2707" s="1" t="s">
        <v>2844</v>
      </c>
    </row>
    <row r="2708" spans="1:2" x14ac:dyDescent="0.3">
      <c r="A2708" s="1" t="s">
        <v>90</v>
      </c>
      <c r="B2708" s="1" t="s">
        <v>2845</v>
      </c>
    </row>
    <row r="2709" spans="1:2" x14ac:dyDescent="0.3">
      <c r="A2709" s="1" t="s">
        <v>259</v>
      </c>
      <c r="B2709" s="1" t="s">
        <v>2846</v>
      </c>
    </row>
    <row r="2710" spans="1:2" x14ac:dyDescent="0.3">
      <c r="A2710" s="1" t="s">
        <v>90</v>
      </c>
      <c r="B2710" s="1" t="s">
        <v>2847</v>
      </c>
    </row>
    <row r="2711" spans="1:2" x14ac:dyDescent="0.3">
      <c r="A2711" s="1" t="s">
        <v>90</v>
      </c>
      <c r="B2711" s="1" t="s">
        <v>2848</v>
      </c>
    </row>
    <row r="2712" spans="1:2" x14ac:dyDescent="0.3">
      <c r="A2712" s="1" t="s">
        <v>259</v>
      </c>
      <c r="B2712" s="1" t="s">
        <v>2849</v>
      </c>
    </row>
    <row r="2713" spans="1:2" x14ac:dyDescent="0.3">
      <c r="A2713" s="1" t="s">
        <v>90</v>
      </c>
      <c r="B2713" s="1" t="s">
        <v>506</v>
      </c>
    </row>
    <row r="2714" spans="1:2" x14ac:dyDescent="0.3">
      <c r="A2714" s="1" t="s">
        <v>90</v>
      </c>
      <c r="B2714" s="1" t="s">
        <v>2850</v>
      </c>
    </row>
    <row r="2715" spans="1:2" x14ac:dyDescent="0.3">
      <c r="A2715" s="1" t="s">
        <v>90</v>
      </c>
      <c r="B2715" s="1" t="s">
        <v>2851</v>
      </c>
    </row>
    <row r="2716" spans="1:2" x14ac:dyDescent="0.3">
      <c r="A2716" s="1" t="s">
        <v>90</v>
      </c>
      <c r="B2716" s="1" t="s">
        <v>2852</v>
      </c>
    </row>
    <row r="2717" spans="1:2" x14ac:dyDescent="0.3">
      <c r="A2717" s="1" t="s">
        <v>90</v>
      </c>
      <c r="B2717" s="1" t="s">
        <v>2853</v>
      </c>
    </row>
    <row r="2718" spans="1:2" x14ac:dyDescent="0.3">
      <c r="A2718" s="1" t="s">
        <v>90</v>
      </c>
      <c r="B2718" s="1" t="s">
        <v>2854</v>
      </c>
    </row>
    <row r="2719" spans="1:2" x14ac:dyDescent="0.3">
      <c r="A2719" s="1" t="s">
        <v>90</v>
      </c>
      <c r="B2719" s="1" t="s">
        <v>2855</v>
      </c>
    </row>
    <row r="2720" spans="1:2" x14ac:dyDescent="0.3">
      <c r="A2720" s="1" t="s">
        <v>259</v>
      </c>
      <c r="B2720" s="1" t="s">
        <v>1283</v>
      </c>
    </row>
    <row r="2721" spans="1:2" x14ac:dyDescent="0.3">
      <c r="A2721" s="1" t="s">
        <v>90</v>
      </c>
      <c r="B2721" s="1" t="s">
        <v>2856</v>
      </c>
    </row>
    <row r="2722" spans="1:2" x14ac:dyDescent="0.3">
      <c r="A2722" s="1" t="s">
        <v>90</v>
      </c>
      <c r="B2722" s="1" t="s">
        <v>2766</v>
      </c>
    </row>
    <row r="2723" spans="1:2" x14ac:dyDescent="0.3">
      <c r="A2723" s="1" t="s">
        <v>90</v>
      </c>
      <c r="B2723" s="1" t="s">
        <v>2857</v>
      </c>
    </row>
    <row r="2724" spans="1:2" x14ac:dyDescent="0.3">
      <c r="A2724" s="1" t="s">
        <v>90</v>
      </c>
      <c r="B2724" s="1" t="s">
        <v>2858</v>
      </c>
    </row>
    <row r="2725" spans="1:2" x14ac:dyDescent="0.3">
      <c r="A2725" s="1" t="s">
        <v>90</v>
      </c>
      <c r="B2725" s="1" t="s">
        <v>2859</v>
      </c>
    </row>
    <row r="2726" spans="1:2" x14ac:dyDescent="0.3">
      <c r="A2726" s="1" t="s">
        <v>90</v>
      </c>
      <c r="B2726" s="1" t="s">
        <v>2860</v>
      </c>
    </row>
    <row r="2727" spans="1:2" x14ac:dyDescent="0.3">
      <c r="A2727" s="1" t="s">
        <v>90</v>
      </c>
      <c r="B2727" s="1" t="s">
        <v>2861</v>
      </c>
    </row>
    <row r="2728" spans="1:2" x14ac:dyDescent="0.3">
      <c r="A2728" s="1" t="s">
        <v>90</v>
      </c>
      <c r="B2728" s="1" t="s">
        <v>2862</v>
      </c>
    </row>
    <row r="2729" spans="1:2" x14ac:dyDescent="0.3">
      <c r="A2729" s="1" t="s">
        <v>90</v>
      </c>
      <c r="B2729" s="1" t="s">
        <v>667</v>
      </c>
    </row>
    <row r="2730" spans="1:2" x14ac:dyDescent="0.3">
      <c r="A2730" s="1" t="s">
        <v>259</v>
      </c>
      <c r="B2730" s="1" t="s">
        <v>2863</v>
      </c>
    </row>
    <row r="2731" spans="1:2" x14ac:dyDescent="0.3">
      <c r="A2731" s="1" t="s">
        <v>259</v>
      </c>
      <c r="B2731" s="1" t="s">
        <v>2864</v>
      </c>
    </row>
    <row r="2732" spans="1:2" x14ac:dyDescent="0.3">
      <c r="A2732" s="1" t="s">
        <v>90</v>
      </c>
      <c r="B2732" s="1" t="s">
        <v>2865</v>
      </c>
    </row>
    <row r="2733" spans="1:2" x14ac:dyDescent="0.3">
      <c r="A2733" s="1" t="s">
        <v>90</v>
      </c>
      <c r="B2733" s="1" t="s">
        <v>2866</v>
      </c>
    </row>
    <row r="2734" spans="1:2" x14ac:dyDescent="0.3">
      <c r="A2734" s="1" t="s">
        <v>90</v>
      </c>
      <c r="B2734" s="1" t="s">
        <v>2867</v>
      </c>
    </row>
    <row r="2735" spans="1:2" x14ac:dyDescent="0.3">
      <c r="A2735" s="1" t="s">
        <v>90</v>
      </c>
      <c r="B2735" s="1" t="s">
        <v>2868</v>
      </c>
    </row>
    <row r="2736" spans="1:2" x14ac:dyDescent="0.3">
      <c r="A2736" s="1" t="s">
        <v>90</v>
      </c>
      <c r="B2736" s="1" t="s">
        <v>2869</v>
      </c>
    </row>
    <row r="2737" spans="1:2" x14ac:dyDescent="0.3">
      <c r="A2737" s="1" t="s">
        <v>90</v>
      </c>
      <c r="B2737" s="1" t="s">
        <v>2870</v>
      </c>
    </row>
    <row r="2738" spans="1:2" x14ac:dyDescent="0.3">
      <c r="A2738" s="1" t="s">
        <v>90</v>
      </c>
      <c r="B2738" s="1" t="s">
        <v>2871</v>
      </c>
    </row>
    <row r="2739" spans="1:2" x14ac:dyDescent="0.3">
      <c r="A2739" s="1" t="s">
        <v>90</v>
      </c>
      <c r="B2739" s="1" t="s">
        <v>2872</v>
      </c>
    </row>
    <row r="2740" spans="1:2" x14ac:dyDescent="0.3">
      <c r="A2740" s="1" t="s">
        <v>90</v>
      </c>
      <c r="B2740" s="1" t="s">
        <v>2873</v>
      </c>
    </row>
    <row r="2741" spans="1:2" x14ac:dyDescent="0.3">
      <c r="A2741" s="1" t="s">
        <v>90</v>
      </c>
      <c r="B2741" s="1" t="s">
        <v>548</v>
      </c>
    </row>
    <row r="2742" spans="1:2" x14ac:dyDescent="0.3">
      <c r="A2742" s="1" t="s">
        <v>90</v>
      </c>
      <c r="B2742" s="1" t="s">
        <v>2874</v>
      </c>
    </row>
    <row r="2743" spans="1:2" x14ac:dyDescent="0.3">
      <c r="A2743" s="1" t="s">
        <v>259</v>
      </c>
      <c r="B2743" s="1" t="s">
        <v>1371</v>
      </c>
    </row>
    <row r="2744" spans="1:2" x14ac:dyDescent="0.3">
      <c r="A2744" s="1" t="s">
        <v>90</v>
      </c>
      <c r="B2744" s="1" t="s">
        <v>2875</v>
      </c>
    </row>
    <row r="2745" spans="1:2" x14ac:dyDescent="0.3">
      <c r="A2745" s="1" t="s">
        <v>90</v>
      </c>
      <c r="B2745" s="1" t="s">
        <v>2876</v>
      </c>
    </row>
    <row r="2746" spans="1:2" x14ac:dyDescent="0.3">
      <c r="A2746" s="1" t="s">
        <v>90</v>
      </c>
      <c r="B2746" s="1" t="s">
        <v>2877</v>
      </c>
    </row>
    <row r="2747" spans="1:2" x14ac:dyDescent="0.3">
      <c r="A2747" s="1" t="s">
        <v>90</v>
      </c>
      <c r="B2747" s="1" t="s">
        <v>2878</v>
      </c>
    </row>
    <row r="2748" spans="1:2" x14ac:dyDescent="0.3">
      <c r="A2748" s="1" t="s">
        <v>90</v>
      </c>
      <c r="B2748" s="1" t="s">
        <v>2879</v>
      </c>
    </row>
    <row r="2749" spans="1:2" x14ac:dyDescent="0.3">
      <c r="A2749" s="1" t="s">
        <v>90</v>
      </c>
      <c r="B2749" s="1" t="s">
        <v>2880</v>
      </c>
    </row>
    <row r="2750" spans="1:2" x14ac:dyDescent="0.3">
      <c r="A2750" s="1" t="s">
        <v>90</v>
      </c>
      <c r="B2750" s="1" t="s">
        <v>2881</v>
      </c>
    </row>
    <row r="2751" spans="1:2" x14ac:dyDescent="0.3">
      <c r="A2751" s="1" t="s">
        <v>90</v>
      </c>
      <c r="B2751" s="1" t="s">
        <v>2882</v>
      </c>
    </row>
    <row r="2752" spans="1:2" x14ac:dyDescent="0.3">
      <c r="A2752" s="1" t="s">
        <v>90</v>
      </c>
      <c r="B2752" s="1" t="s">
        <v>2883</v>
      </c>
    </row>
    <row r="2753" spans="1:2" x14ac:dyDescent="0.3">
      <c r="A2753" s="1" t="s">
        <v>90</v>
      </c>
      <c r="B2753" s="1" t="s">
        <v>2884</v>
      </c>
    </row>
    <row r="2754" spans="1:2" x14ac:dyDescent="0.3">
      <c r="A2754" s="1" t="s">
        <v>90</v>
      </c>
      <c r="B2754" s="1" t="s">
        <v>2885</v>
      </c>
    </row>
    <row r="2755" spans="1:2" x14ac:dyDescent="0.3">
      <c r="A2755" s="1" t="s">
        <v>90</v>
      </c>
      <c r="B2755" s="1" t="s">
        <v>2886</v>
      </c>
    </row>
    <row r="2756" spans="1:2" x14ac:dyDescent="0.3">
      <c r="A2756" s="1" t="s">
        <v>90</v>
      </c>
      <c r="B2756" s="1" t="s">
        <v>2887</v>
      </c>
    </row>
    <row r="2757" spans="1:2" x14ac:dyDescent="0.3">
      <c r="A2757" s="1" t="s">
        <v>90</v>
      </c>
      <c r="B2757" s="1" t="s">
        <v>2888</v>
      </c>
    </row>
    <row r="2758" spans="1:2" x14ac:dyDescent="0.3">
      <c r="A2758" s="1" t="s">
        <v>90</v>
      </c>
      <c r="B2758" s="1" t="s">
        <v>2889</v>
      </c>
    </row>
    <row r="2759" spans="1:2" x14ac:dyDescent="0.3">
      <c r="A2759" s="1" t="s">
        <v>90</v>
      </c>
      <c r="B2759" s="1" t="s">
        <v>2890</v>
      </c>
    </row>
    <row r="2760" spans="1:2" x14ac:dyDescent="0.3">
      <c r="A2760" s="1" t="s">
        <v>90</v>
      </c>
      <c r="B2760" s="1" t="s">
        <v>2891</v>
      </c>
    </row>
    <row r="2761" spans="1:2" x14ac:dyDescent="0.3">
      <c r="A2761" s="1" t="s">
        <v>90</v>
      </c>
      <c r="B2761" s="1" t="s">
        <v>2892</v>
      </c>
    </row>
    <row r="2762" spans="1:2" x14ac:dyDescent="0.3">
      <c r="A2762" s="1" t="s">
        <v>90</v>
      </c>
      <c r="B2762" s="1" t="s">
        <v>2641</v>
      </c>
    </row>
    <row r="2763" spans="1:2" x14ac:dyDescent="0.3">
      <c r="A2763" s="1" t="s">
        <v>90</v>
      </c>
      <c r="B2763" s="1" t="s">
        <v>1203</v>
      </c>
    </row>
    <row r="2764" spans="1:2" x14ac:dyDescent="0.3">
      <c r="A2764" s="1" t="s">
        <v>90</v>
      </c>
      <c r="B2764" s="1" t="s">
        <v>2893</v>
      </c>
    </row>
    <row r="2765" spans="1:2" x14ac:dyDescent="0.3">
      <c r="A2765" s="1" t="s">
        <v>90</v>
      </c>
      <c r="B2765" s="1" t="s">
        <v>2052</v>
      </c>
    </row>
    <row r="2766" spans="1:2" x14ac:dyDescent="0.3">
      <c r="A2766" s="1" t="s">
        <v>90</v>
      </c>
      <c r="B2766" s="1" t="s">
        <v>2894</v>
      </c>
    </row>
    <row r="2767" spans="1:2" x14ac:dyDescent="0.3">
      <c r="A2767" s="1" t="s">
        <v>90</v>
      </c>
      <c r="B2767" s="1" t="s">
        <v>2895</v>
      </c>
    </row>
    <row r="2768" spans="1:2" x14ac:dyDescent="0.3">
      <c r="A2768" s="1" t="s">
        <v>259</v>
      </c>
      <c r="B2768" s="1" t="s">
        <v>2896</v>
      </c>
    </row>
    <row r="2769" spans="1:2" x14ac:dyDescent="0.3">
      <c r="A2769" s="1" t="s">
        <v>90</v>
      </c>
      <c r="B2769" s="1" t="s">
        <v>2897</v>
      </c>
    </row>
    <row r="2770" spans="1:2" x14ac:dyDescent="0.3">
      <c r="A2770" s="1" t="s">
        <v>90</v>
      </c>
      <c r="B2770" s="1" t="s">
        <v>2898</v>
      </c>
    </row>
    <row r="2771" spans="1:2" x14ac:dyDescent="0.3">
      <c r="A2771" s="1" t="s">
        <v>259</v>
      </c>
      <c r="B2771" s="1" t="s">
        <v>2899</v>
      </c>
    </row>
    <row r="2772" spans="1:2" x14ac:dyDescent="0.3">
      <c r="A2772" s="1" t="s">
        <v>90</v>
      </c>
      <c r="B2772" s="1" t="s">
        <v>2900</v>
      </c>
    </row>
    <row r="2773" spans="1:2" x14ac:dyDescent="0.3">
      <c r="A2773" s="1" t="s">
        <v>90</v>
      </c>
      <c r="B2773" s="1" t="s">
        <v>2901</v>
      </c>
    </row>
    <row r="2774" spans="1:2" x14ac:dyDescent="0.3">
      <c r="A2774" s="1" t="s">
        <v>90</v>
      </c>
      <c r="B2774" s="1" t="s">
        <v>2902</v>
      </c>
    </row>
    <row r="2775" spans="1:2" x14ac:dyDescent="0.3">
      <c r="A2775" s="1" t="s">
        <v>259</v>
      </c>
      <c r="B2775" s="1" t="s">
        <v>2903</v>
      </c>
    </row>
    <row r="2776" spans="1:2" x14ac:dyDescent="0.3">
      <c r="A2776" s="1" t="s">
        <v>90</v>
      </c>
      <c r="B2776" s="1" t="s">
        <v>2904</v>
      </c>
    </row>
    <row r="2777" spans="1:2" x14ac:dyDescent="0.3">
      <c r="A2777" s="1" t="s">
        <v>90</v>
      </c>
      <c r="B2777" s="1" t="s">
        <v>2905</v>
      </c>
    </row>
    <row r="2778" spans="1:2" x14ac:dyDescent="0.3">
      <c r="A2778" s="1" t="s">
        <v>90</v>
      </c>
      <c r="B2778" s="1" t="s">
        <v>2906</v>
      </c>
    </row>
    <row r="2779" spans="1:2" x14ac:dyDescent="0.3">
      <c r="A2779" s="1" t="s">
        <v>90</v>
      </c>
      <c r="B2779" s="1" t="s">
        <v>2907</v>
      </c>
    </row>
    <row r="2780" spans="1:2" x14ac:dyDescent="0.3">
      <c r="A2780" s="1" t="s">
        <v>259</v>
      </c>
      <c r="B2780" s="1" t="s">
        <v>2908</v>
      </c>
    </row>
    <row r="2781" spans="1:2" x14ac:dyDescent="0.3">
      <c r="A2781" s="1" t="s">
        <v>90</v>
      </c>
      <c r="B2781" s="1" t="s">
        <v>2909</v>
      </c>
    </row>
    <row r="2782" spans="1:2" x14ac:dyDescent="0.3">
      <c r="A2782" s="1" t="s">
        <v>90</v>
      </c>
      <c r="B2782" s="1" t="s">
        <v>2910</v>
      </c>
    </row>
    <row r="2783" spans="1:2" x14ac:dyDescent="0.3">
      <c r="A2783" s="1" t="s">
        <v>90</v>
      </c>
      <c r="B2783" s="1" t="s">
        <v>2911</v>
      </c>
    </row>
    <row r="2784" spans="1:2" x14ac:dyDescent="0.3">
      <c r="A2784" s="1" t="s">
        <v>90</v>
      </c>
      <c r="B2784" s="1" t="s">
        <v>2912</v>
      </c>
    </row>
    <row r="2785" spans="1:2" x14ac:dyDescent="0.3">
      <c r="A2785" s="1" t="s">
        <v>90</v>
      </c>
      <c r="B2785" s="1" t="s">
        <v>2913</v>
      </c>
    </row>
    <row r="2786" spans="1:2" x14ac:dyDescent="0.3">
      <c r="A2786" s="1" t="s">
        <v>90</v>
      </c>
      <c r="B2786" s="1" t="s">
        <v>2914</v>
      </c>
    </row>
    <row r="2787" spans="1:2" x14ac:dyDescent="0.3">
      <c r="A2787" s="1" t="s">
        <v>90</v>
      </c>
      <c r="B2787" s="1" t="s">
        <v>2915</v>
      </c>
    </row>
    <row r="2788" spans="1:2" x14ac:dyDescent="0.3">
      <c r="A2788" s="1" t="s">
        <v>90</v>
      </c>
      <c r="B2788" s="1" t="s">
        <v>2916</v>
      </c>
    </row>
    <row r="2789" spans="1:2" x14ac:dyDescent="0.3">
      <c r="A2789" s="1" t="s">
        <v>90</v>
      </c>
      <c r="B2789" s="1" t="s">
        <v>2917</v>
      </c>
    </row>
    <row r="2790" spans="1:2" x14ac:dyDescent="0.3">
      <c r="A2790" s="1" t="s">
        <v>90</v>
      </c>
      <c r="B2790" s="1" t="s">
        <v>2918</v>
      </c>
    </row>
    <row r="2791" spans="1:2" x14ac:dyDescent="0.3">
      <c r="A2791" s="1" t="s">
        <v>90</v>
      </c>
      <c r="B2791" s="1" t="s">
        <v>2919</v>
      </c>
    </row>
    <row r="2792" spans="1:2" x14ac:dyDescent="0.3">
      <c r="A2792" s="1" t="s">
        <v>259</v>
      </c>
      <c r="B2792" s="1" t="s">
        <v>2920</v>
      </c>
    </row>
    <row r="2793" spans="1:2" x14ac:dyDescent="0.3">
      <c r="A2793" s="1" t="s">
        <v>90</v>
      </c>
      <c r="B2793" s="1" t="s">
        <v>2921</v>
      </c>
    </row>
    <row r="2794" spans="1:2" x14ac:dyDescent="0.3">
      <c r="A2794" s="1" t="s">
        <v>90</v>
      </c>
      <c r="B2794" s="1" t="s">
        <v>2922</v>
      </c>
    </row>
    <row r="2795" spans="1:2" x14ac:dyDescent="0.3">
      <c r="A2795" s="1" t="s">
        <v>90</v>
      </c>
      <c r="B2795" s="1" t="s">
        <v>2923</v>
      </c>
    </row>
    <row r="2796" spans="1:2" x14ac:dyDescent="0.3">
      <c r="A2796" s="1" t="s">
        <v>90</v>
      </c>
      <c r="B2796" s="1" t="s">
        <v>2924</v>
      </c>
    </row>
    <row r="2797" spans="1:2" x14ac:dyDescent="0.3">
      <c r="A2797" s="1" t="s">
        <v>90</v>
      </c>
      <c r="B2797" s="1" t="s">
        <v>2925</v>
      </c>
    </row>
    <row r="2798" spans="1:2" x14ac:dyDescent="0.3">
      <c r="A2798" s="1" t="s">
        <v>90</v>
      </c>
      <c r="B2798" s="1" t="s">
        <v>2501</v>
      </c>
    </row>
    <row r="2799" spans="1:2" x14ac:dyDescent="0.3">
      <c r="A2799" s="1" t="s">
        <v>90</v>
      </c>
      <c r="B2799" s="1" t="s">
        <v>2926</v>
      </c>
    </row>
    <row r="2800" spans="1:2" x14ac:dyDescent="0.3">
      <c r="A2800" s="1" t="s">
        <v>90</v>
      </c>
      <c r="B2800" s="1" t="s">
        <v>1695</v>
      </c>
    </row>
    <row r="2801" spans="1:2" x14ac:dyDescent="0.3">
      <c r="A2801" s="1" t="s">
        <v>90</v>
      </c>
      <c r="B2801" s="1" t="s">
        <v>2927</v>
      </c>
    </row>
    <row r="2802" spans="1:2" x14ac:dyDescent="0.3">
      <c r="A2802" s="1" t="s">
        <v>90</v>
      </c>
      <c r="B2802" s="1" t="s">
        <v>2928</v>
      </c>
    </row>
    <row r="2803" spans="1:2" x14ac:dyDescent="0.3">
      <c r="A2803" s="1" t="s">
        <v>90</v>
      </c>
      <c r="B2803" s="1" t="s">
        <v>2929</v>
      </c>
    </row>
    <row r="2804" spans="1:2" x14ac:dyDescent="0.3">
      <c r="A2804" s="1" t="s">
        <v>90</v>
      </c>
      <c r="B2804" s="1" t="s">
        <v>2930</v>
      </c>
    </row>
    <row r="2805" spans="1:2" x14ac:dyDescent="0.3">
      <c r="A2805" s="1" t="s">
        <v>259</v>
      </c>
      <c r="B2805" s="1" t="s">
        <v>2931</v>
      </c>
    </row>
    <row r="2806" spans="1:2" x14ac:dyDescent="0.3">
      <c r="A2806" s="1" t="s">
        <v>90</v>
      </c>
      <c r="B2806" s="1" t="s">
        <v>2932</v>
      </c>
    </row>
    <row r="2807" spans="1:2" x14ac:dyDescent="0.3">
      <c r="A2807" s="1" t="s">
        <v>90</v>
      </c>
      <c r="B2807" s="1" t="s">
        <v>2933</v>
      </c>
    </row>
    <row r="2808" spans="1:2" x14ac:dyDescent="0.3">
      <c r="A2808" s="1" t="s">
        <v>90</v>
      </c>
      <c r="B2808" s="1" t="s">
        <v>2934</v>
      </c>
    </row>
    <row r="2809" spans="1:2" x14ac:dyDescent="0.3">
      <c r="A2809" s="1" t="s">
        <v>259</v>
      </c>
      <c r="B2809" s="1" t="s">
        <v>2935</v>
      </c>
    </row>
    <row r="2810" spans="1:2" x14ac:dyDescent="0.3">
      <c r="A2810" s="1" t="s">
        <v>90</v>
      </c>
      <c r="B2810" s="1" t="s">
        <v>2936</v>
      </c>
    </row>
    <row r="2811" spans="1:2" x14ac:dyDescent="0.3">
      <c r="A2811" s="1" t="s">
        <v>90</v>
      </c>
      <c r="B2811" s="1" t="s">
        <v>2937</v>
      </c>
    </row>
    <row r="2812" spans="1:2" x14ac:dyDescent="0.3">
      <c r="A2812" s="1" t="s">
        <v>90</v>
      </c>
      <c r="B2812" s="1" t="s">
        <v>2938</v>
      </c>
    </row>
    <row r="2813" spans="1:2" x14ac:dyDescent="0.3">
      <c r="A2813" s="1" t="s">
        <v>90</v>
      </c>
      <c r="B2813" s="1" t="s">
        <v>2939</v>
      </c>
    </row>
    <row r="2814" spans="1:2" x14ac:dyDescent="0.3">
      <c r="A2814" s="1" t="s">
        <v>90</v>
      </c>
      <c r="B2814" s="1" t="s">
        <v>2052</v>
      </c>
    </row>
    <row r="2815" spans="1:2" x14ac:dyDescent="0.3">
      <c r="A2815" s="1" t="s">
        <v>90</v>
      </c>
      <c r="B2815" s="1" t="s">
        <v>2940</v>
      </c>
    </row>
    <row r="2816" spans="1:2" x14ac:dyDescent="0.3">
      <c r="A2816" s="1" t="s">
        <v>90</v>
      </c>
      <c r="B2816" s="1" t="s">
        <v>2941</v>
      </c>
    </row>
    <row r="2817" spans="1:2" x14ac:dyDescent="0.3">
      <c r="A2817" s="1" t="s">
        <v>90</v>
      </c>
      <c r="B2817" s="1" t="s">
        <v>2942</v>
      </c>
    </row>
    <row r="2818" spans="1:2" x14ac:dyDescent="0.3">
      <c r="A2818" s="1" t="s">
        <v>90</v>
      </c>
      <c r="B2818" s="1" t="s">
        <v>2943</v>
      </c>
    </row>
    <row r="2819" spans="1:2" x14ac:dyDescent="0.3">
      <c r="A2819" s="1" t="s">
        <v>259</v>
      </c>
      <c r="B2819" s="1" t="s">
        <v>2944</v>
      </c>
    </row>
    <row r="2820" spans="1:2" x14ac:dyDescent="0.3">
      <c r="A2820" s="1" t="s">
        <v>90</v>
      </c>
      <c r="B2820" s="1" t="s">
        <v>2945</v>
      </c>
    </row>
    <row r="2821" spans="1:2" x14ac:dyDescent="0.3">
      <c r="A2821" s="1" t="s">
        <v>90</v>
      </c>
      <c r="B2821" s="1" t="s">
        <v>2946</v>
      </c>
    </row>
    <row r="2822" spans="1:2" x14ac:dyDescent="0.3">
      <c r="A2822" s="1" t="s">
        <v>259</v>
      </c>
      <c r="B2822" s="1" t="s">
        <v>2947</v>
      </c>
    </row>
    <row r="2823" spans="1:2" x14ac:dyDescent="0.3">
      <c r="A2823" s="1" t="s">
        <v>90</v>
      </c>
      <c r="B2823" s="1" t="s">
        <v>2948</v>
      </c>
    </row>
    <row r="2824" spans="1:2" x14ac:dyDescent="0.3">
      <c r="A2824" s="1" t="s">
        <v>259</v>
      </c>
      <c r="B2824" s="1" t="s">
        <v>2949</v>
      </c>
    </row>
    <row r="2825" spans="1:2" x14ac:dyDescent="0.3">
      <c r="A2825" s="1" t="s">
        <v>90</v>
      </c>
      <c r="B2825" s="1" t="s">
        <v>2950</v>
      </c>
    </row>
    <row r="2826" spans="1:2" x14ac:dyDescent="0.3">
      <c r="A2826" s="1" t="s">
        <v>90</v>
      </c>
      <c r="B2826" s="1" t="s">
        <v>2951</v>
      </c>
    </row>
    <row r="2827" spans="1:2" x14ac:dyDescent="0.3">
      <c r="A2827" s="1" t="s">
        <v>259</v>
      </c>
      <c r="B2827" s="1" t="s">
        <v>2952</v>
      </c>
    </row>
    <row r="2828" spans="1:2" x14ac:dyDescent="0.3">
      <c r="A2828" s="1" t="s">
        <v>90</v>
      </c>
      <c r="B2828" s="1" t="s">
        <v>2766</v>
      </c>
    </row>
    <row r="2829" spans="1:2" x14ac:dyDescent="0.3">
      <c r="A2829" s="1" t="s">
        <v>90</v>
      </c>
      <c r="B2829" s="1" t="s">
        <v>2953</v>
      </c>
    </row>
    <row r="2830" spans="1:2" x14ac:dyDescent="0.3">
      <c r="A2830" s="1" t="s">
        <v>90</v>
      </c>
      <c r="B2830" s="1" t="s">
        <v>1129</v>
      </c>
    </row>
    <row r="2831" spans="1:2" x14ac:dyDescent="0.3">
      <c r="A2831" s="1" t="s">
        <v>259</v>
      </c>
      <c r="B2831" s="1" t="s">
        <v>2954</v>
      </c>
    </row>
    <row r="2832" spans="1:2" x14ac:dyDescent="0.3">
      <c r="A2832" s="1" t="s">
        <v>90</v>
      </c>
      <c r="B2832" s="1" t="s">
        <v>2149</v>
      </c>
    </row>
    <row r="2833" spans="1:2" x14ac:dyDescent="0.3">
      <c r="A2833" s="1" t="s">
        <v>90</v>
      </c>
      <c r="B2833" s="1" t="s">
        <v>2955</v>
      </c>
    </row>
    <row r="2834" spans="1:2" x14ac:dyDescent="0.3">
      <c r="A2834" s="1" t="s">
        <v>90</v>
      </c>
      <c r="B2834" s="1" t="s">
        <v>2956</v>
      </c>
    </row>
    <row r="2835" spans="1:2" x14ac:dyDescent="0.3">
      <c r="A2835" s="1" t="s">
        <v>259</v>
      </c>
      <c r="B2835" s="1" t="s">
        <v>2957</v>
      </c>
    </row>
    <row r="2836" spans="1:2" x14ac:dyDescent="0.3">
      <c r="A2836" s="1" t="s">
        <v>90</v>
      </c>
      <c r="B2836" s="1" t="s">
        <v>2958</v>
      </c>
    </row>
    <row r="2837" spans="1:2" x14ac:dyDescent="0.3">
      <c r="A2837" s="1" t="s">
        <v>90</v>
      </c>
      <c r="B2837" s="1" t="s">
        <v>2959</v>
      </c>
    </row>
    <row r="2838" spans="1:2" x14ac:dyDescent="0.3">
      <c r="A2838" s="1" t="s">
        <v>90</v>
      </c>
      <c r="B2838" s="1" t="s">
        <v>2960</v>
      </c>
    </row>
    <row r="2839" spans="1:2" x14ac:dyDescent="0.3">
      <c r="A2839" s="1" t="s">
        <v>90</v>
      </c>
      <c r="B2839" s="1" t="s">
        <v>2961</v>
      </c>
    </row>
    <row r="2840" spans="1:2" x14ac:dyDescent="0.3">
      <c r="A2840" s="1" t="s">
        <v>90</v>
      </c>
      <c r="B2840" s="1" t="s">
        <v>2962</v>
      </c>
    </row>
    <row r="2841" spans="1:2" x14ac:dyDescent="0.3">
      <c r="A2841" s="1" t="s">
        <v>90</v>
      </c>
      <c r="B2841" s="1" t="s">
        <v>2963</v>
      </c>
    </row>
    <row r="2842" spans="1:2" x14ac:dyDescent="0.3">
      <c r="A2842" s="1" t="s">
        <v>90</v>
      </c>
      <c r="B2842" s="1" t="s">
        <v>2964</v>
      </c>
    </row>
    <row r="2843" spans="1:2" x14ac:dyDescent="0.3">
      <c r="A2843" s="1" t="s">
        <v>90</v>
      </c>
      <c r="B2843" s="1" t="s">
        <v>2965</v>
      </c>
    </row>
    <row r="2844" spans="1:2" x14ac:dyDescent="0.3">
      <c r="A2844" s="1" t="s">
        <v>90</v>
      </c>
      <c r="B2844" s="1" t="s">
        <v>678</v>
      </c>
    </row>
    <row r="2845" spans="1:2" x14ac:dyDescent="0.3">
      <c r="A2845" s="1" t="s">
        <v>90</v>
      </c>
      <c r="B2845" s="1" t="s">
        <v>2966</v>
      </c>
    </row>
    <row r="2846" spans="1:2" x14ac:dyDescent="0.3">
      <c r="A2846" s="1" t="s">
        <v>90</v>
      </c>
      <c r="B2846" s="1" t="s">
        <v>2967</v>
      </c>
    </row>
    <row r="2847" spans="1:2" x14ac:dyDescent="0.3">
      <c r="A2847" s="1" t="s">
        <v>90</v>
      </c>
      <c r="B2847" s="1" t="s">
        <v>2968</v>
      </c>
    </row>
    <row r="2848" spans="1:2" x14ac:dyDescent="0.3">
      <c r="A2848" s="1" t="s">
        <v>90</v>
      </c>
      <c r="B2848" s="1" t="s">
        <v>2969</v>
      </c>
    </row>
    <row r="2849" spans="1:2" x14ac:dyDescent="0.3">
      <c r="A2849" s="1" t="s">
        <v>259</v>
      </c>
      <c r="B2849" s="1" t="s">
        <v>2970</v>
      </c>
    </row>
    <row r="2850" spans="1:2" x14ac:dyDescent="0.3">
      <c r="A2850" s="1" t="s">
        <v>90</v>
      </c>
      <c r="B2850" s="1" t="s">
        <v>2333</v>
      </c>
    </row>
    <row r="2851" spans="1:2" x14ac:dyDescent="0.3">
      <c r="A2851" s="1" t="s">
        <v>259</v>
      </c>
      <c r="B2851" s="1" t="s">
        <v>2971</v>
      </c>
    </row>
    <row r="2852" spans="1:2" x14ac:dyDescent="0.3">
      <c r="A2852" s="1" t="s">
        <v>90</v>
      </c>
      <c r="B2852" s="1" t="s">
        <v>2972</v>
      </c>
    </row>
    <row r="2853" spans="1:2" x14ac:dyDescent="0.3">
      <c r="A2853" s="1" t="s">
        <v>90</v>
      </c>
      <c r="B2853" s="1" t="s">
        <v>2973</v>
      </c>
    </row>
    <row r="2854" spans="1:2" x14ac:dyDescent="0.3">
      <c r="A2854" s="1" t="s">
        <v>90</v>
      </c>
      <c r="B2854" s="1" t="s">
        <v>2974</v>
      </c>
    </row>
    <row r="2855" spans="1:2" x14ac:dyDescent="0.3">
      <c r="A2855" s="1" t="s">
        <v>90</v>
      </c>
      <c r="B2855" s="1" t="s">
        <v>2975</v>
      </c>
    </row>
    <row r="2856" spans="1:2" x14ac:dyDescent="0.3">
      <c r="A2856" s="1" t="s">
        <v>90</v>
      </c>
      <c r="B2856" s="1" t="s">
        <v>2976</v>
      </c>
    </row>
    <row r="2857" spans="1:2" x14ac:dyDescent="0.3">
      <c r="A2857" s="1" t="s">
        <v>90</v>
      </c>
      <c r="B2857" s="1" t="s">
        <v>2977</v>
      </c>
    </row>
    <row r="2858" spans="1:2" x14ac:dyDescent="0.3">
      <c r="A2858" s="1" t="s">
        <v>90</v>
      </c>
      <c r="B2858" s="1" t="s">
        <v>2978</v>
      </c>
    </row>
    <row r="2859" spans="1:2" x14ac:dyDescent="0.3">
      <c r="A2859" s="1" t="s">
        <v>90</v>
      </c>
      <c r="B2859" s="1" t="s">
        <v>2979</v>
      </c>
    </row>
    <row r="2860" spans="1:2" x14ac:dyDescent="0.3">
      <c r="A2860" s="1" t="s">
        <v>90</v>
      </c>
      <c r="B2860" s="1" t="s">
        <v>2980</v>
      </c>
    </row>
    <row r="2861" spans="1:2" x14ac:dyDescent="0.3">
      <c r="A2861" s="1" t="s">
        <v>90</v>
      </c>
      <c r="B2861" s="1" t="s">
        <v>1984</v>
      </c>
    </row>
    <row r="2862" spans="1:2" x14ac:dyDescent="0.3">
      <c r="A2862" s="1" t="s">
        <v>90</v>
      </c>
      <c r="B2862" s="1" t="s">
        <v>2981</v>
      </c>
    </row>
    <row r="2863" spans="1:2" x14ac:dyDescent="0.3">
      <c r="A2863" s="1" t="s">
        <v>90</v>
      </c>
      <c r="B2863" s="1" t="s">
        <v>2982</v>
      </c>
    </row>
    <row r="2864" spans="1:2" x14ac:dyDescent="0.3">
      <c r="A2864" s="1" t="s">
        <v>259</v>
      </c>
      <c r="B2864" s="1" t="s">
        <v>2983</v>
      </c>
    </row>
    <row r="2865" spans="1:2" x14ac:dyDescent="0.3">
      <c r="A2865" s="1" t="s">
        <v>90</v>
      </c>
      <c r="B2865" s="1" t="s">
        <v>2984</v>
      </c>
    </row>
    <row r="2866" spans="1:2" x14ac:dyDescent="0.3">
      <c r="A2866" s="1" t="s">
        <v>90</v>
      </c>
      <c r="B2866" s="1" t="s">
        <v>2985</v>
      </c>
    </row>
    <row r="2867" spans="1:2" x14ac:dyDescent="0.3">
      <c r="A2867" s="1" t="s">
        <v>90</v>
      </c>
      <c r="B2867" s="1" t="s">
        <v>1760</v>
      </c>
    </row>
    <row r="2868" spans="1:2" x14ac:dyDescent="0.3">
      <c r="A2868" s="1" t="s">
        <v>90</v>
      </c>
      <c r="B2868" s="1" t="s">
        <v>2986</v>
      </c>
    </row>
    <row r="2869" spans="1:2" x14ac:dyDescent="0.3">
      <c r="A2869" s="1" t="s">
        <v>90</v>
      </c>
      <c r="B2869" s="1" t="s">
        <v>2987</v>
      </c>
    </row>
    <row r="2870" spans="1:2" x14ac:dyDescent="0.3">
      <c r="A2870" s="1" t="s">
        <v>90</v>
      </c>
      <c r="B2870" s="1" t="s">
        <v>2988</v>
      </c>
    </row>
    <row r="2871" spans="1:2" x14ac:dyDescent="0.3">
      <c r="A2871" s="1" t="s">
        <v>90</v>
      </c>
      <c r="B2871" s="1" t="s">
        <v>2854</v>
      </c>
    </row>
    <row r="2872" spans="1:2" x14ac:dyDescent="0.3">
      <c r="A2872" s="1" t="s">
        <v>259</v>
      </c>
      <c r="B2872" s="1" t="s">
        <v>2989</v>
      </c>
    </row>
    <row r="2873" spans="1:2" x14ac:dyDescent="0.3">
      <c r="A2873" s="1" t="s">
        <v>90</v>
      </c>
      <c r="B2873" s="1" t="s">
        <v>2990</v>
      </c>
    </row>
    <row r="2874" spans="1:2" x14ac:dyDescent="0.3">
      <c r="A2874" s="1" t="s">
        <v>90</v>
      </c>
      <c r="B2874" s="1" t="s">
        <v>2991</v>
      </c>
    </row>
    <row r="2875" spans="1:2" x14ac:dyDescent="0.3">
      <c r="A2875" s="1" t="s">
        <v>90</v>
      </c>
      <c r="B2875" s="1" t="s">
        <v>2992</v>
      </c>
    </row>
    <row r="2876" spans="1:2" x14ac:dyDescent="0.3">
      <c r="A2876" s="1" t="s">
        <v>90</v>
      </c>
      <c r="B2876" s="1" t="s">
        <v>2993</v>
      </c>
    </row>
    <row r="2877" spans="1:2" x14ac:dyDescent="0.3">
      <c r="A2877" s="1" t="s">
        <v>90</v>
      </c>
      <c r="B2877" s="1" t="s">
        <v>2994</v>
      </c>
    </row>
    <row r="2878" spans="1:2" x14ac:dyDescent="0.3">
      <c r="A2878" s="1" t="s">
        <v>90</v>
      </c>
      <c r="B2878" s="1" t="s">
        <v>2995</v>
      </c>
    </row>
    <row r="2879" spans="1:2" x14ac:dyDescent="0.3">
      <c r="A2879" s="1" t="s">
        <v>90</v>
      </c>
      <c r="B2879" s="1" t="s">
        <v>2996</v>
      </c>
    </row>
    <row r="2880" spans="1:2" x14ac:dyDescent="0.3">
      <c r="A2880" s="1" t="s">
        <v>259</v>
      </c>
      <c r="B2880" s="1" t="s">
        <v>2997</v>
      </c>
    </row>
    <row r="2881" spans="1:2" x14ac:dyDescent="0.3">
      <c r="A2881" s="1" t="s">
        <v>90</v>
      </c>
      <c r="B2881" s="1" t="s">
        <v>2998</v>
      </c>
    </row>
    <row r="2882" spans="1:2" x14ac:dyDescent="0.3">
      <c r="A2882" s="1" t="s">
        <v>259</v>
      </c>
      <c r="B2882" s="1" t="s">
        <v>1042</v>
      </c>
    </row>
    <row r="2883" spans="1:2" x14ac:dyDescent="0.3">
      <c r="A2883" s="1" t="s">
        <v>90</v>
      </c>
      <c r="B2883" s="1" t="s">
        <v>2999</v>
      </c>
    </row>
    <row r="2884" spans="1:2" x14ac:dyDescent="0.3">
      <c r="A2884" s="1" t="s">
        <v>90</v>
      </c>
      <c r="B2884" s="1" t="s">
        <v>3000</v>
      </c>
    </row>
    <row r="2885" spans="1:2" x14ac:dyDescent="0.3">
      <c r="A2885" s="1" t="s">
        <v>90</v>
      </c>
      <c r="B2885" s="1" t="s">
        <v>3001</v>
      </c>
    </row>
    <row r="2886" spans="1:2" x14ac:dyDescent="0.3">
      <c r="A2886" s="1" t="s">
        <v>90</v>
      </c>
      <c r="B2886" s="1" t="s">
        <v>3002</v>
      </c>
    </row>
    <row r="2887" spans="1:2" x14ac:dyDescent="0.3">
      <c r="A2887" s="1" t="s">
        <v>90</v>
      </c>
      <c r="B2887" s="1" t="s">
        <v>3003</v>
      </c>
    </row>
    <row r="2888" spans="1:2" x14ac:dyDescent="0.3">
      <c r="A2888" s="1" t="s">
        <v>90</v>
      </c>
      <c r="B2888" s="1" t="s">
        <v>3004</v>
      </c>
    </row>
    <row r="2889" spans="1:2" x14ac:dyDescent="0.3">
      <c r="A2889" s="1" t="s">
        <v>90</v>
      </c>
      <c r="B2889" s="1" t="s">
        <v>3005</v>
      </c>
    </row>
    <row r="2890" spans="1:2" x14ac:dyDescent="0.3">
      <c r="A2890" s="1" t="s">
        <v>90</v>
      </c>
      <c r="B2890" s="1" t="s">
        <v>3006</v>
      </c>
    </row>
    <row r="2891" spans="1:2" x14ac:dyDescent="0.3">
      <c r="A2891" s="1" t="s">
        <v>90</v>
      </c>
      <c r="B2891" s="1" t="s">
        <v>3007</v>
      </c>
    </row>
    <row r="2892" spans="1:2" x14ac:dyDescent="0.3">
      <c r="A2892" s="1" t="s">
        <v>90</v>
      </c>
      <c r="B2892" s="1" t="s">
        <v>3008</v>
      </c>
    </row>
    <row r="2893" spans="1:2" x14ac:dyDescent="0.3">
      <c r="A2893" s="1" t="s">
        <v>90</v>
      </c>
      <c r="B2893" s="1" t="s">
        <v>3009</v>
      </c>
    </row>
    <row r="2894" spans="1:2" x14ac:dyDescent="0.3">
      <c r="A2894" s="1" t="s">
        <v>90</v>
      </c>
      <c r="B2894" s="1" t="s">
        <v>3010</v>
      </c>
    </row>
    <row r="2895" spans="1:2" x14ac:dyDescent="0.3">
      <c r="A2895" s="1" t="s">
        <v>90</v>
      </c>
      <c r="B2895" s="1" t="s">
        <v>3011</v>
      </c>
    </row>
    <row r="2896" spans="1:2" x14ac:dyDescent="0.3">
      <c r="A2896" s="1" t="s">
        <v>90</v>
      </c>
      <c r="B2896" s="1" t="s">
        <v>3012</v>
      </c>
    </row>
    <row r="2897" spans="1:2" x14ac:dyDescent="0.3">
      <c r="A2897" s="1" t="s">
        <v>90</v>
      </c>
      <c r="B2897" s="1" t="s">
        <v>3013</v>
      </c>
    </row>
    <row r="2898" spans="1:2" x14ac:dyDescent="0.3">
      <c r="A2898" s="1" t="s">
        <v>259</v>
      </c>
      <c r="B2898" s="1" t="s">
        <v>3014</v>
      </c>
    </row>
    <row r="2899" spans="1:2" x14ac:dyDescent="0.3">
      <c r="A2899" s="1" t="s">
        <v>90</v>
      </c>
      <c r="B2899" s="1" t="s">
        <v>3015</v>
      </c>
    </row>
    <row r="2900" spans="1:2" x14ac:dyDescent="0.3">
      <c r="A2900" s="1" t="s">
        <v>90</v>
      </c>
      <c r="B2900" s="1" t="s">
        <v>2528</v>
      </c>
    </row>
    <row r="2901" spans="1:2" x14ac:dyDescent="0.3">
      <c r="A2901" s="1" t="s">
        <v>90</v>
      </c>
      <c r="B2901" s="1" t="s">
        <v>3016</v>
      </c>
    </row>
    <row r="2902" spans="1:2" x14ac:dyDescent="0.3">
      <c r="A2902" s="1" t="s">
        <v>90</v>
      </c>
      <c r="B2902" s="1" t="s">
        <v>3017</v>
      </c>
    </row>
    <row r="2903" spans="1:2" x14ac:dyDescent="0.3">
      <c r="A2903" s="1" t="s">
        <v>259</v>
      </c>
      <c r="B2903" s="1" t="s">
        <v>3018</v>
      </c>
    </row>
    <row r="2904" spans="1:2" x14ac:dyDescent="0.3">
      <c r="A2904" s="1" t="s">
        <v>90</v>
      </c>
      <c r="B2904" s="1" t="s">
        <v>3019</v>
      </c>
    </row>
    <row r="2905" spans="1:2" x14ac:dyDescent="0.3">
      <c r="A2905" s="1" t="s">
        <v>90</v>
      </c>
      <c r="B2905" s="1" t="s">
        <v>3020</v>
      </c>
    </row>
    <row r="2906" spans="1:2" x14ac:dyDescent="0.3">
      <c r="A2906" s="1" t="s">
        <v>90</v>
      </c>
      <c r="B2906" s="1" t="s">
        <v>3021</v>
      </c>
    </row>
    <row r="2907" spans="1:2" x14ac:dyDescent="0.3">
      <c r="A2907" s="1" t="s">
        <v>90</v>
      </c>
      <c r="B2907" s="1" t="s">
        <v>3022</v>
      </c>
    </row>
    <row r="2908" spans="1:2" x14ac:dyDescent="0.3">
      <c r="A2908" s="1" t="s">
        <v>90</v>
      </c>
      <c r="B2908" s="1" t="s">
        <v>3023</v>
      </c>
    </row>
    <row r="2909" spans="1:2" x14ac:dyDescent="0.3">
      <c r="A2909" s="1" t="s">
        <v>90</v>
      </c>
      <c r="B2909" s="1" t="s">
        <v>3024</v>
      </c>
    </row>
    <row r="2910" spans="1:2" x14ac:dyDescent="0.3">
      <c r="A2910" s="1" t="s">
        <v>90</v>
      </c>
      <c r="B2910" s="1" t="s">
        <v>3025</v>
      </c>
    </row>
    <row r="2911" spans="1:2" x14ac:dyDescent="0.3">
      <c r="A2911" s="1" t="s">
        <v>259</v>
      </c>
      <c r="B2911" s="1" t="s">
        <v>3026</v>
      </c>
    </row>
    <row r="2912" spans="1:2" x14ac:dyDescent="0.3">
      <c r="A2912" s="1" t="s">
        <v>90</v>
      </c>
      <c r="B2912" s="1" t="s">
        <v>3027</v>
      </c>
    </row>
    <row r="2913" spans="1:2" x14ac:dyDescent="0.3">
      <c r="A2913" s="1" t="s">
        <v>90</v>
      </c>
      <c r="B2913" s="1" t="s">
        <v>743</v>
      </c>
    </row>
    <row r="2914" spans="1:2" x14ac:dyDescent="0.3">
      <c r="A2914" s="1" t="s">
        <v>90</v>
      </c>
      <c r="B2914" s="1" t="s">
        <v>3028</v>
      </c>
    </row>
    <row r="2915" spans="1:2" x14ac:dyDescent="0.3">
      <c r="A2915" s="1" t="s">
        <v>90</v>
      </c>
      <c r="B2915" s="1" t="s">
        <v>3029</v>
      </c>
    </row>
    <row r="2916" spans="1:2" x14ac:dyDescent="0.3">
      <c r="A2916" s="1" t="s">
        <v>259</v>
      </c>
      <c r="B2916" s="1" t="s">
        <v>3030</v>
      </c>
    </row>
    <row r="2917" spans="1:2" x14ac:dyDescent="0.3">
      <c r="A2917" s="1" t="s">
        <v>90</v>
      </c>
      <c r="B2917" s="1" t="s">
        <v>3031</v>
      </c>
    </row>
    <row r="2918" spans="1:2" x14ac:dyDescent="0.3">
      <c r="A2918" s="1" t="s">
        <v>90</v>
      </c>
      <c r="B2918" s="1" t="s">
        <v>3032</v>
      </c>
    </row>
    <row r="2919" spans="1:2" x14ac:dyDescent="0.3">
      <c r="A2919" s="1" t="s">
        <v>90</v>
      </c>
      <c r="B2919" s="1" t="s">
        <v>3033</v>
      </c>
    </row>
    <row r="2920" spans="1:2" x14ac:dyDescent="0.3">
      <c r="A2920" s="1" t="s">
        <v>90</v>
      </c>
      <c r="B2920" s="1" t="s">
        <v>3034</v>
      </c>
    </row>
    <row r="2921" spans="1:2" x14ac:dyDescent="0.3">
      <c r="A2921" s="1" t="s">
        <v>90</v>
      </c>
      <c r="B2921" s="1" t="s">
        <v>3035</v>
      </c>
    </row>
    <row r="2922" spans="1:2" x14ac:dyDescent="0.3">
      <c r="A2922" s="1" t="s">
        <v>90</v>
      </c>
      <c r="B2922" s="1" t="s">
        <v>3036</v>
      </c>
    </row>
    <row r="2923" spans="1:2" x14ac:dyDescent="0.3">
      <c r="A2923" s="1" t="s">
        <v>90</v>
      </c>
      <c r="B2923" s="1" t="s">
        <v>3037</v>
      </c>
    </row>
    <row r="2924" spans="1:2" x14ac:dyDescent="0.3">
      <c r="A2924" s="1" t="s">
        <v>90</v>
      </c>
      <c r="B2924" s="1" t="s">
        <v>3038</v>
      </c>
    </row>
    <row r="2925" spans="1:2" x14ac:dyDescent="0.3">
      <c r="A2925" s="1" t="s">
        <v>90</v>
      </c>
      <c r="B2925" s="1" t="s">
        <v>3039</v>
      </c>
    </row>
    <row r="2926" spans="1:2" x14ac:dyDescent="0.3">
      <c r="A2926" s="1" t="s">
        <v>90</v>
      </c>
      <c r="B2926" s="1" t="s">
        <v>3040</v>
      </c>
    </row>
    <row r="2927" spans="1:2" x14ac:dyDescent="0.3">
      <c r="A2927" s="1" t="s">
        <v>90</v>
      </c>
      <c r="B2927" s="1" t="s">
        <v>3041</v>
      </c>
    </row>
    <row r="2928" spans="1:2" x14ac:dyDescent="0.3">
      <c r="A2928" s="1" t="s">
        <v>90</v>
      </c>
      <c r="B2928" s="1" t="s">
        <v>3042</v>
      </c>
    </row>
    <row r="2929" spans="1:2" x14ac:dyDescent="0.3">
      <c r="A2929" s="1" t="s">
        <v>90</v>
      </c>
      <c r="B2929" s="1" t="s">
        <v>3043</v>
      </c>
    </row>
    <row r="2930" spans="1:2" x14ac:dyDescent="0.3">
      <c r="A2930" s="1" t="s">
        <v>90</v>
      </c>
      <c r="B2930" s="1" t="s">
        <v>3044</v>
      </c>
    </row>
    <row r="2931" spans="1:2" x14ac:dyDescent="0.3">
      <c r="A2931" s="1" t="s">
        <v>90</v>
      </c>
      <c r="B2931" s="1" t="s">
        <v>3045</v>
      </c>
    </row>
    <row r="2932" spans="1:2" x14ac:dyDescent="0.3">
      <c r="A2932" s="1" t="s">
        <v>90</v>
      </c>
      <c r="B2932" s="1" t="s">
        <v>3046</v>
      </c>
    </row>
    <row r="2933" spans="1:2" x14ac:dyDescent="0.3">
      <c r="A2933" s="1" t="s">
        <v>90</v>
      </c>
      <c r="B2933" s="1" t="s">
        <v>3047</v>
      </c>
    </row>
    <row r="2934" spans="1:2" x14ac:dyDescent="0.3">
      <c r="A2934" s="1" t="s">
        <v>90</v>
      </c>
      <c r="B2934" s="1" t="s">
        <v>3048</v>
      </c>
    </row>
    <row r="2935" spans="1:2" x14ac:dyDescent="0.3">
      <c r="A2935" s="1" t="s">
        <v>90</v>
      </c>
      <c r="B2935" s="1" t="s">
        <v>3049</v>
      </c>
    </row>
    <row r="2936" spans="1:2" x14ac:dyDescent="0.3">
      <c r="A2936" s="1" t="s">
        <v>90</v>
      </c>
      <c r="B2936" s="1" t="s">
        <v>3050</v>
      </c>
    </row>
    <row r="2937" spans="1:2" x14ac:dyDescent="0.3">
      <c r="A2937" s="1" t="s">
        <v>90</v>
      </c>
      <c r="B2937" s="1" t="s">
        <v>3051</v>
      </c>
    </row>
    <row r="2938" spans="1:2" x14ac:dyDescent="0.3">
      <c r="A2938" s="1" t="s">
        <v>90</v>
      </c>
      <c r="B2938" s="1" t="s">
        <v>3052</v>
      </c>
    </row>
    <row r="2939" spans="1:2" x14ac:dyDescent="0.3">
      <c r="A2939" s="1" t="s">
        <v>90</v>
      </c>
      <c r="B2939" s="1" t="s">
        <v>3053</v>
      </c>
    </row>
    <row r="2940" spans="1:2" x14ac:dyDescent="0.3">
      <c r="A2940" s="1" t="s">
        <v>90</v>
      </c>
      <c r="B2940" s="1" t="s">
        <v>3054</v>
      </c>
    </row>
    <row r="2941" spans="1:2" x14ac:dyDescent="0.3">
      <c r="A2941" s="1" t="s">
        <v>90</v>
      </c>
      <c r="B2941" s="1" t="s">
        <v>3055</v>
      </c>
    </row>
    <row r="2942" spans="1:2" x14ac:dyDescent="0.3">
      <c r="A2942" s="1" t="s">
        <v>259</v>
      </c>
      <c r="B2942" s="1" t="s">
        <v>3056</v>
      </c>
    </row>
    <row r="2943" spans="1:2" x14ac:dyDescent="0.3">
      <c r="A2943" s="1" t="s">
        <v>90</v>
      </c>
      <c r="B2943" s="1" t="s">
        <v>3057</v>
      </c>
    </row>
    <row r="2944" spans="1:2" x14ac:dyDescent="0.3">
      <c r="A2944" s="1" t="s">
        <v>90</v>
      </c>
      <c r="B2944" s="1" t="s">
        <v>3058</v>
      </c>
    </row>
    <row r="2945" spans="1:2" x14ac:dyDescent="0.3">
      <c r="A2945" s="1" t="s">
        <v>90</v>
      </c>
      <c r="B2945" s="1" t="s">
        <v>2545</v>
      </c>
    </row>
    <row r="2946" spans="1:2" x14ac:dyDescent="0.3">
      <c r="A2946" s="1" t="s">
        <v>259</v>
      </c>
      <c r="B2946" s="1" t="s">
        <v>3059</v>
      </c>
    </row>
    <row r="2947" spans="1:2" x14ac:dyDescent="0.3">
      <c r="A2947" s="1" t="s">
        <v>90</v>
      </c>
      <c r="B2947" s="1" t="s">
        <v>3060</v>
      </c>
    </row>
    <row r="2948" spans="1:2" x14ac:dyDescent="0.3">
      <c r="A2948" s="1" t="s">
        <v>90</v>
      </c>
      <c r="B2948" s="1" t="s">
        <v>3061</v>
      </c>
    </row>
    <row r="2949" spans="1:2" x14ac:dyDescent="0.3">
      <c r="A2949" s="1" t="s">
        <v>90</v>
      </c>
      <c r="B2949" s="1" t="s">
        <v>3062</v>
      </c>
    </row>
    <row r="2950" spans="1:2" x14ac:dyDescent="0.3">
      <c r="A2950" s="1" t="s">
        <v>90</v>
      </c>
      <c r="B2950" s="1" t="s">
        <v>3063</v>
      </c>
    </row>
    <row r="2951" spans="1:2" x14ac:dyDescent="0.3">
      <c r="A2951" s="1" t="s">
        <v>90</v>
      </c>
      <c r="B2951" s="1" t="s">
        <v>3064</v>
      </c>
    </row>
    <row r="2952" spans="1:2" x14ac:dyDescent="0.3">
      <c r="A2952" s="1" t="s">
        <v>90</v>
      </c>
      <c r="B2952" s="1" t="s">
        <v>3065</v>
      </c>
    </row>
    <row r="2953" spans="1:2" x14ac:dyDescent="0.3">
      <c r="A2953" s="1" t="s">
        <v>90</v>
      </c>
      <c r="B2953" s="1" t="s">
        <v>3066</v>
      </c>
    </row>
    <row r="2954" spans="1:2" x14ac:dyDescent="0.3">
      <c r="A2954" s="1" t="s">
        <v>90</v>
      </c>
      <c r="B2954" s="1" t="s">
        <v>3067</v>
      </c>
    </row>
    <row r="2955" spans="1:2" x14ac:dyDescent="0.3">
      <c r="A2955" s="1" t="s">
        <v>259</v>
      </c>
      <c r="B2955" s="1" t="s">
        <v>3068</v>
      </c>
    </row>
    <row r="2956" spans="1:2" x14ac:dyDescent="0.3">
      <c r="A2956" s="1" t="s">
        <v>90</v>
      </c>
      <c r="B2956" s="1" t="s">
        <v>3069</v>
      </c>
    </row>
    <row r="2957" spans="1:2" x14ac:dyDescent="0.3">
      <c r="A2957" s="1" t="s">
        <v>90</v>
      </c>
      <c r="B2957" s="1" t="s">
        <v>3070</v>
      </c>
    </row>
    <row r="2958" spans="1:2" x14ac:dyDescent="0.3">
      <c r="A2958" s="1" t="s">
        <v>90</v>
      </c>
      <c r="B2958" s="1" t="s">
        <v>3071</v>
      </c>
    </row>
    <row r="2959" spans="1:2" x14ac:dyDescent="0.3">
      <c r="A2959" s="1" t="s">
        <v>90</v>
      </c>
      <c r="B2959" s="1" t="s">
        <v>3072</v>
      </c>
    </row>
    <row r="2960" spans="1:2" x14ac:dyDescent="0.3">
      <c r="A2960" s="1" t="s">
        <v>259</v>
      </c>
      <c r="B2960" s="1" t="s">
        <v>1071</v>
      </c>
    </row>
    <row r="2961" spans="1:2" x14ac:dyDescent="0.3">
      <c r="A2961" s="1" t="s">
        <v>90</v>
      </c>
      <c r="B2961" s="1" t="s">
        <v>3073</v>
      </c>
    </row>
    <row r="2962" spans="1:2" x14ac:dyDescent="0.3">
      <c r="A2962" s="1" t="s">
        <v>90</v>
      </c>
      <c r="B2962" s="1" t="s">
        <v>3074</v>
      </c>
    </row>
    <row r="2963" spans="1:2" x14ac:dyDescent="0.3">
      <c r="A2963" s="1" t="s">
        <v>90</v>
      </c>
      <c r="B2963" s="1" t="s">
        <v>3075</v>
      </c>
    </row>
    <row r="2964" spans="1:2" x14ac:dyDescent="0.3">
      <c r="A2964" s="1" t="s">
        <v>90</v>
      </c>
      <c r="B2964" s="1" t="s">
        <v>3076</v>
      </c>
    </row>
    <row r="2965" spans="1:2" x14ac:dyDescent="0.3">
      <c r="A2965" s="1" t="s">
        <v>90</v>
      </c>
      <c r="B2965" s="1" t="s">
        <v>3077</v>
      </c>
    </row>
    <row r="2966" spans="1:2" x14ac:dyDescent="0.3">
      <c r="A2966" s="1" t="s">
        <v>259</v>
      </c>
      <c r="B2966" s="1" t="s">
        <v>3078</v>
      </c>
    </row>
    <row r="2967" spans="1:2" x14ac:dyDescent="0.3">
      <c r="A2967" s="1" t="s">
        <v>90</v>
      </c>
      <c r="B2967" s="1" t="s">
        <v>3079</v>
      </c>
    </row>
    <row r="2968" spans="1:2" x14ac:dyDescent="0.3">
      <c r="A2968" s="1" t="s">
        <v>90</v>
      </c>
      <c r="B2968" s="1" t="s">
        <v>3080</v>
      </c>
    </row>
    <row r="2969" spans="1:2" x14ac:dyDescent="0.3">
      <c r="A2969" s="1" t="s">
        <v>90</v>
      </c>
      <c r="B2969" s="1" t="s">
        <v>1425</v>
      </c>
    </row>
    <row r="2970" spans="1:2" x14ac:dyDescent="0.3">
      <c r="A2970" s="1" t="s">
        <v>90</v>
      </c>
      <c r="B2970" s="1" t="s">
        <v>3081</v>
      </c>
    </row>
    <row r="2971" spans="1:2" x14ac:dyDescent="0.3">
      <c r="A2971" s="1" t="s">
        <v>90</v>
      </c>
      <c r="B2971" s="1" t="s">
        <v>3082</v>
      </c>
    </row>
    <row r="2972" spans="1:2" x14ac:dyDescent="0.3">
      <c r="A2972" s="1" t="s">
        <v>90</v>
      </c>
      <c r="B2972" s="1" t="s">
        <v>3083</v>
      </c>
    </row>
    <row r="2973" spans="1:2" x14ac:dyDescent="0.3">
      <c r="A2973" s="1" t="s">
        <v>90</v>
      </c>
      <c r="B2973" s="1" t="s">
        <v>957</v>
      </c>
    </row>
    <row r="2974" spans="1:2" x14ac:dyDescent="0.3">
      <c r="A2974" s="1" t="s">
        <v>90</v>
      </c>
      <c r="B2974" s="1" t="s">
        <v>3084</v>
      </c>
    </row>
    <row r="2975" spans="1:2" x14ac:dyDescent="0.3">
      <c r="A2975" s="1" t="s">
        <v>90</v>
      </c>
      <c r="B2975" s="1" t="s">
        <v>3085</v>
      </c>
    </row>
    <row r="2976" spans="1:2" x14ac:dyDescent="0.3">
      <c r="A2976" s="1" t="s">
        <v>90</v>
      </c>
      <c r="B2976" s="1" t="s">
        <v>3086</v>
      </c>
    </row>
    <row r="2977" spans="1:2" x14ac:dyDescent="0.3">
      <c r="A2977" s="1" t="s">
        <v>90</v>
      </c>
      <c r="B2977" s="1" t="s">
        <v>3087</v>
      </c>
    </row>
    <row r="2978" spans="1:2" x14ac:dyDescent="0.3">
      <c r="A2978" s="1" t="s">
        <v>90</v>
      </c>
      <c r="B2978" s="1" t="s">
        <v>3088</v>
      </c>
    </row>
    <row r="2979" spans="1:2" x14ac:dyDescent="0.3">
      <c r="A2979" s="1" t="s">
        <v>90</v>
      </c>
      <c r="B2979" s="1" t="s">
        <v>3089</v>
      </c>
    </row>
    <row r="2980" spans="1:2" x14ac:dyDescent="0.3">
      <c r="A2980" s="1" t="s">
        <v>90</v>
      </c>
      <c r="B2980" s="1" t="s">
        <v>3090</v>
      </c>
    </row>
    <row r="2981" spans="1:2" x14ac:dyDescent="0.3">
      <c r="A2981" s="1" t="s">
        <v>259</v>
      </c>
      <c r="B2981" s="1" t="s">
        <v>3091</v>
      </c>
    </row>
    <row r="2982" spans="1:2" x14ac:dyDescent="0.3">
      <c r="A2982" s="1" t="s">
        <v>90</v>
      </c>
      <c r="B2982" s="1" t="s">
        <v>3092</v>
      </c>
    </row>
    <row r="2983" spans="1:2" x14ac:dyDescent="0.3">
      <c r="A2983" s="1" t="s">
        <v>90</v>
      </c>
      <c r="B2983" s="1" t="s">
        <v>1682</v>
      </c>
    </row>
    <row r="2984" spans="1:2" x14ac:dyDescent="0.3">
      <c r="A2984" s="1" t="s">
        <v>90</v>
      </c>
      <c r="B2984" s="1" t="s">
        <v>3093</v>
      </c>
    </row>
    <row r="2985" spans="1:2" x14ac:dyDescent="0.3">
      <c r="A2985" s="1" t="s">
        <v>90</v>
      </c>
      <c r="B2985" s="1" t="s">
        <v>3094</v>
      </c>
    </row>
    <row r="2986" spans="1:2" x14ac:dyDescent="0.3">
      <c r="A2986" s="1" t="s">
        <v>90</v>
      </c>
      <c r="B2986" s="1" t="s">
        <v>3095</v>
      </c>
    </row>
    <row r="2987" spans="1:2" x14ac:dyDescent="0.3">
      <c r="A2987" s="1" t="s">
        <v>90</v>
      </c>
      <c r="B2987" s="1" t="s">
        <v>3096</v>
      </c>
    </row>
    <row r="2988" spans="1:2" x14ac:dyDescent="0.3">
      <c r="A2988" s="1" t="s">
        <v>259</v>
      </c>
      <c r="B2988" s="1" t="s">
        <v>3097</v>
      </c>
    </row>
    <row r="2989" spans="1:2" x14ac:dyDescent="0.3">
      <c r="A2989" s="1" t="s">
        <v>90</v>
      </c>
      <c r="B2989" s="1" t="s">
        <v>3098</v>
      </c>
    </row>
    <row r="2990" spans="1:2" x14ac:dyDescent="0.3">
      <c r="A2990" s="1" t="s">
        <v>90</v>
      </c>
      <c r="B2990" s="1" t="s">
        <v>3099</v>
      </c>
    </row>
    <row r="2991" spans="1:2" x14ac:dyDescent="0.3">
      <c r="A2991" s="1" t="s">
        <v>259</v>
      </c>
      <c r="B2991" s="1" t="s">
        <v>3100</v>
      </c>
    </row>
    <row r="2992" spans="1:2" x14ac:dyDescent="0.3">
      <c r="A2992" s="1" t="s">
        <v>90</v>
      </c>
      <c r="B2992" s="1" t="s">
        <v>1195</v>
      </c>
    </row>
    <row r="2993" spans="1:2" x14ac:dyDescent="0.3">
      <c r="A2993" s="1" t="s">
        <v>259</v>
      </c>
      <c r="B2993" s="1" t="s">
        <v>1712</v>
      </c>
    </row>
    <row r="2994" spans="1:2" x14ac:dyDescent="0.3">
      <c r="A2994" s="1" t="s">
        <v>90</v>
      </c>
      <c r="B2994" s="1" t="s">
        <v>3101</v>
      </c>
    </row>
    <row r="2995" spans="1:2" x14ac:dyDescent="0.3">
      <c r="A2995" s="1" t="s">
        <v>90</v>
      </c>
      <c r="B2995" s="1" t="s">
        <v>3102</v>
      </c>
    </row>
    <row r="2996" spans="1:2" x14ac:dyDescent="0.3">
      <c r="A2996" s="1" t="s">
        <v>90</v>
      </c>
      <c r="B2996" s="1" t="s">
        <v>3103</v>
      </c>
    </row>
    <row r="2997" spans="1:2" x14ac:dyDescent="0.3">
      <c r="A2997" s="1" t="s">
        <v>90</v>
      </c>
      <c r="B2997" s="1" t="s">
        <v>3104</v>
      </c>
    </row>
    <row r="2998" spans="1:2" x14ac:dyDescent="0.3">
      <c r="A2998" s="1" t="s">
        <v>90</v>
      </c>
      <c r="B2998" s="1" t="s">
        <v>3105</v>
      </c>
    </row>
    <row r="2999" spans="1:2" x14ac:dyDescent="0.3">
      <c r="A2999" s="1" t="s">
        <v>90</v>
      </c>
      <c r="B2999" s="1" t="s">
        <v>3106</v>
      </c>
    </row>
    <row r="3000" spans="1:2" x14ac:dyDescent="0.3">
      <c r="A3000" s="1" t="s">
        <v>90</v>
      </c>
      <c r="B3000" s="1" t="s">
        <v>3107</v>
      </c>
    </row>
    <row r="3001" spans="1:2" x14ac:dyDescent="0.3">
      <c r="A3001" s="1" t="s">
        <v>90</v>
      </c>
      <c r="B3001" s="1" t="s">
        <v>3108</v>
      </c>
    </row>
    <row r="3002" spans="1:2" x14ac:dyDescent="0.3">
      <c r="A3002" s="1" t="s">
        <v>90</v>
      </c>
      <c r="B3002" s="1" t="s">
        <v>3109</v>
      </c>
    </row>
    <row r="3003" spans="1:2" x14ac:dyDescent="0.3">
      <c r="A3003" s="1" t="s">
        <v>259</v>
      </c>
      <c r="B3003" s="1" t="s">
        <v>3110</v>
      </c>
    </row>
    <row r="3004" spans="1:2" x14ac:dyDescent="0.3">
      <c r="A3004" s="1" t="s">
        <v>90</v>
      </c>
      <c r="B3004" s="1" t="s">
        <v>3111</v>
      </c>
    </row>
    <row r="3005" spans="1:2" x14ac:dyDescent="0.3">
      <c r="A3005" s="1" t="s">
        <v>90</v>
      </c>
      <c r="B3005" s="1" t="s">
        <v>1486</v>
      </c>
    </row>
    <row r="3006" spans="1:2" x14ac:dyDescent="0.3">
      <c r="A3006" s="1" t="s">
        <v>259</v>
      </c>
      <c r="B3006" s="1" t="s">
        <v>2957</v>
      </c>
    </row>
    <row r="3007" spans="1:2" x14ac:dyDescent="0.3">
      <c r="A3007" s="1" t="s">
        <v>90</v>
      </c>
      <c r="B3007" s="1" t="s">
        <v>3112</v>
      </c>
    </row>
    <row r="3008" spans="1:2" x14ac:dyDescent="0.3">
      <c r="A3008" s="1" t="s">
        <v>90</v>
      </c>
      <c r="B3008" s="1" t="s">
        <v>3113</v>
      </c>
    </row>
    <row r="3009" spans="1:2" x14ac:dyDescent="0.3">
      <c r="A3009" s="1" t="s">
        <v>90</v>
      </c>
      <c r="B3009" s="1" t="s">
        <v>3114</v>
      </c>
    </row>
    <row r="3010" spans="1:2" x14ac:dyDescent="0.3">
      <c r="A3010" s="1" t="s">
        <v>259</v>
      </c>
      <c r="B3010" s="1" t="s">
        <v>705</v>
      </c>
    </row>
    <row r="3011" spans="1:2" x14ac:dyDescent="0.3">
      <c r="A3011" s="1" t="s">
        <v>259</v>
      </c>
      <c r="B3011" s="1" t="s">
        <v>3115</v>
      </c>
    </row>
    <row r="3012" spans="1:2" x14ac:dyDescent="0.3">
      <c r="A3012" s="1" t="s">
        <v>90</v>
      </c>
      <c r="B3012" s="1" t="s">
        <v>3116</v>
      </c>
    </row>
    <row r="3013" spans="1:2" x14ac:dyDescent="0.3">
      <c r="A3013" s="1" t="s">
        <v>90</v>
      </c>
      <c r="B3013" s="1" t="s">
        <v>3117</v>
      </c>
    </row>
    <row r="3014" spans="1:2" x14ac:dyDescent="0.3">
      <c r="A3014" s="1" t="s">
        <v>90</v>
      </c>
      <c r="B3014" s="1" t="s">
        <v>3118</v>
      </c>
    </row>
    <row r="3015" spans="1:2" x14ac:dyDescent="0.3">
      <c r="A3015" s="1" t="s">
        <v>259</v>
      </c>
      <c r="B3015" s="1" t="s">
        <v>3119</v>
      </c>
    </row>
    <row r="3016" spans="1:2" x14ac:dyDescent="0.3">
      <c r="A3016" s="1" t="s">
        <v>90</v>
      </c>
      <c r="B3016" s="1" t="s">
        <v>3120</v>
      </c>
    </row>
    <row r="3017" spans="1:2" x14ac:dyDescent="0.3">
      <c r="A3017" s="1" t="s">
        <v>90</v>
      </c>
      <c r="B3017" s="1" t="s">
        <v>3121</v>
      </c>
    </row>
    <row r="3018" spans="1:2" x14ac:dyDescent="0.3">
      <c r="A3018" s="1" t="s">
        <v>90</v>
      </c>
      <c r="B3018" s="1" t="s">
        <v>3122</v>
      </c>
    </row>
    <row r="3019" spans="1:2" x14ac:dyDescent="0.3">
      <c r="A3019" s="1" t="s">
        <v>90</v>
      </c>
      <c r="B3019" s="1" t="s">
        <v>3123</v>
      </c>
    </row>
    <row r="3020" spans="1:2" x14ac:dyDescent="0.3">
      <c r="A3020" s="1" t="s">
        <v>90</v>
      </c>
      <c r="B3020" s="1" t="s">
        <v>3124</v>
      </c>
    </row>
    <row r="3021" spans="1:2" x14ac:dyDescent="0.3">
      <c r="A3021" s="1" t="s">
        <v>90</v>
      </c>
      <c r="B3021" s="1" t="s">
        <v>3125</v>
      </c>
    </row>
    <row r="3022" spans="1:2" x14ac:dyDescent="0.3">
      <c r="A3022" s="1" t="s">
        <v>90</v>
      </c>
      <c r="B3022" s="1" t="s">
        <v>3126</v>
      </c>
    </row>
    <row r="3023" spans="1:2" x14ac:dyDescent="0.3">
      <c r="A3023" s="1" t="s">
        <v>90</v>
      </c>
      <c r="B3023" s="1" t="s">
        <v>3127</v>
      </c>
    </row>
    <row r="3024" spans="1:2" x14ac:dyDescent="0.3">
      <c r="A3024" s="1" t="s">
        <v>90</v>
      </c>
      <c r="B3024" s="1" t="s">
        <v>3128</v>
      </c>
    </row>
    <row r="3025" spans="1:2" x14ac:dyDescent="0.3">
      <c r="A3025" s="1" t="s">
        <v>90</v>
      </c>
      <c r="B3025" s="1" t="s">
        <v>3129</v>
      </c>
    </row>
    <row r="3026" spans="1:2" x14ac:dyDescent="0.3">
      <c r="A3026" s="1" t="s">
        <v>90</v>
      </c>
      <c r="B3026" s="1" t="s">
        <v>3130</v>
      </c>
    </row>
    <row r="3027" spans="1:2" x14ac:dyDescent="0.3">
      <c r="A3027" s="1" t="s">
        <v>90</v>
      </c>
      <c r="B3027" s="1" t="s">
        <v>3131</v>
      </c>
    </row>
    <row r="3028" spans="1:2" x14ac:dyDescent="0.3">
      <c r="A3028" s="1" t="s">
        <v>90</v>
      </c>
      <c r="B3028" s="1" t="s">
        <v>3132</v>
      </c>
    </row>
    <row r="3029" spans="1:2" x14ac:dyDescent="0.3">
      <c r="A3029" s="1" t="s">
        <v>90</v>
      </c>
      <c r="B3029" s="1" t="s">
        <v>3133</v>
      </c>
    </row>
    <row r="3030" spans="1:2" x14ac:dyDescent="0.3">
      <c r="A3030" s="1" t="s">
        <v>90</v>
      </c>
      <c r="B3030" s="1" t="s">
        <v>3134</v>
      </c>
    </row>
    <row r="3031" spans="1:2" x14ac:dyDescent="0.3">
      <c r="A3031" s="1" t="s">
        <v>90</v>
      </c>
      <c r="B3031" s="1" t="s">
        <v>3135</v>
      </c>
    </row>
    <row r="3032" spans="1:2" x14ac:dyDescent="0.3">
      <c r="A3032" s="1" t="s">
        <v>90</v>
      </c>
      <c r="B3032" s="1" t="s">
        <v>3136</v>
      </c>
    </row>
    <row r="3033" spans="1:2" x14ac:dyDescent="0.3">
      <c r="A3033" s="1" t="s">
        <v>90</v>
      </c>
      <c r="B3033" s="1" t="s">
        <v>3137</v>
      </c>
    </row>
    <row r="3034" spans="1:2" x14ac:dyDescent="0.3">
      <c r="A3034" s="1" t="s">
        <v>90</v>
      </c>
      <c r="B3034" s="1" t="s">
        <v>3138</v>
      </c>
    </row>
    <row r="3035" spans="1:2" x14ac:dyDescent="0.3">
      <c r="A3035" s="1" t="s">
        <v>90</v>
      </c>
      <c r="B3035" s="1" t="s">
        <v>3139</v>
      </c>
    </row>
    <row r="3036" spans="1:2" x14ac:dyDescent="0.3">
      <c r="A3036" s="1" t="s">
        <v>90</v>
      </c>
      <c r="B3036" s="1" t="s">
        <v>3140</v>
      </c>
    </row>
    <row r="3037" spans="1:2" x14ac:dyDescent="0.3">
      <c r="A3037" s="1" t="s">
        <v>90</v>
      </c>
      <c r="B3037" s="1" t="s">
        <v>2377</v>
      </c>
    </row>
    <row r="3038" spans="1:2" x14ac:dyDescent="0.3">
      <c r="A3038" s="1" t="s">
        <v>90</v>
      </c>
      <c r="B3038" s="1" t="s">
        <v>3141</v>
      </c>
    </row>
    <row r="3039" spans="1:2" x14ac:dyDescent="0.3">
      <c r="A3039" s="1" t="s">
        <v>90</v>
      </c>
      <c r="B3039" s="1" t="s">
        <v>3142</v>
      </c>
    </row>
    <row r="3040" spans="1:2" x14ac:dyDescent="0.3">
      <c r="A3040" s="1" t="s">
        <v>90</v>
      </c>
      <c r="B3040" s="1" t="s">
        <v>3143</v>
      </c>
    </row>
    <row r="3041" spans="1:2" x14ac:dyDescent="0.3">
      <c r="A3041" s="1" t="s">
        <v>90</v>
      </c>
      <c r="B3041" s="1" t="s">
        <v>1011</v>
      </c>
    </row>
    <row r="3042" spans="1:2" x14ac:dyDescent="0.3">
      <c r="A3042" s="1" t="s">
        <v>90</v>
      </c>
      <c r="B3042" s="1" t="s">
        <v>3144</v>
      </c>
    </row>
    <row r="3043" spans="1:2" x14ac:dyDescent="0.3">
      <c r="A3043" s="1" t="s">
        <v>90</v>
      </c>
      <c r="B3043" s="1" t="s">
        <v>3145</v>
      </c>
    </row>
    <row r="3044" spans="1:2" x14ac:dyDescent="0.3">
      <c r="A3044" s="1" t="s">
        <v>90</v>
      </c>
      <c r="B3044" s="1" t="s">
        <v>3146</v>
      </c>
    </row>
    <row r="3045" spans="1:2" x14ac:dyDescent="0.3">
      <c r="A3045" s="1" t="s">
        <v>90</v>
      </c>
      <c r="B3045" s="1" t="s">
        <v>3147</v>
      </c>
    </row>
    <row r="3046" spans="1:2" x14ac:dyDescent="0.3">
      <c r="A3046" s="1" t="s">
        <v>90</v>
      </c>
      <c r="B3046" s="1" t="s">
        <v>3148</v>
      </c>
    </row>
    <row r="3047" spans="1:2" x14ac:dyDescent="0.3">
      <c r="A3047" s="1" t="s">
        <v>90</v>
      </c>
      <c r="B3047" s="1" t="s">
        <v>3149</v>
      </c>
    </row>
    <row r="3048" spans="1:2" x14ac:dyDescent="0.3">
      <c r="A3048" s="1" t="s">
        <v>90</v>
      </c>
      <c r="B3048" s="1" t="s">
        <v>3150</v>
      </c>
    </row>
    <row r="3049" spans="1:2" x14ac:dyDescent="0.3">
      <c r="A3049" s="1" t="s">
        <v>90</v>
      </c>
      <c r="B3049" s="1" t="s">
        <v>3151</v>
      </c>
    </row>
    <row r="3050" spans="1:2" x14ac:dyDescent="0.3">
      <c r="A3050" s="1" t="s">
        <v>90</v>
      </c>
      <c r="B3050" s="1" t="s">
        <v>3152</v>
      </c>
    </row>
    <row r="3051" spans="1:2" x14ac:dyDescent="0.3">
      <c r="A3051" s="1" t="s">
        <v>90</v>
      </c>
      <c r="B3051" s="1" t="s">
        <v>3153</v>
      </c>
    </row>
    <row r="3052" spans="1:2" x14ac:dyDescent="0.3">
      <c r="A3052" s="1" t="s">
        <v>90</v>
      </c>
      <c r="B3052" s="1" t="s">
        <v>2116</v>
      </c>
    </row>
    <row r="3053" spans="1:2" x14ac:dyDescent="0.3">
      <c r="A3053" s="1" t="s">
        <v>90</v>
      </c>
      <c r="B3053" s="1" t="s">
        <v>3154</v>
      </c>
    </row>
    <row r="3054" spans="1:2" x14ac:dyDescent="0.3">
      <c r="A3054" s="1" t="s">
        <v>90</v>
      </c>
      <c r="B3054" s="1" t="s">
        <v>3155</v>
      </c>
    </row>
    <row r="3055" spans="1:2" x14ac:dyDescent="0.3">
      <c r="A3055" s="1" t="s">
        <v>90</v>
      </c>
      <c r="B3055" s="1" t="s">
        <v>3156</v>
      </c>
    </row>
    <row r="3056" spans="1:2" x14ac:dyDescent="0.3">
      <c r="A3056" s="1" t="s">
        <v>90</v>
      </c>
      <c r="B3056" s="1" t="s">
        <v>3157</v>
      </c>
    </row>
    <row r="3057" spans="1:2" x14ac:dyDescent="0.3">
      <c r="A3057" s="1" t="s">
        <v>259</v>
      </c>
      <c r="B3057" s="1" t="s">
        <v>1293</v>
      </c>
    </row>
    <row r="3058" spans="1:2" x14ac:dyDescent="0.3">
      <c r="A3058" s="1" t="s">
        <v>90</v>
      </c>
      <c r="B3058" s="1" t="s">
        <v>3158</v>
      </c>
    </row>
    <row r="3059" spans="1:2" x14ac:dyDescent="0.3">
      <c r="A3059" s="1" t="s">
        <v>90</v>
      </c>
      <c r="B3059" s="1" t="s">
        <v>3159</v>
      </c>
    </row>
    <row r="3060" spans="1:2" x14ac:dyDescent="0.3">
      <c r="A3060" s="1" t="s">
        <v>259</v>
      </c>
      <c r="B3060" s="1" t="s">
        <v>3160</v>
      </c>
    </row>
    <row r="3061" spans="1:2" x14ac:dyDescent="0.3">
      <c r="A3061" s="1" t="s">
        <v>90</v>
      </c>
      <c r="B3061" s="1" t="s">
        <v>3161</v>
      </c>
    </row>
    <row r="3062" spans="1:2" x14ac:dyDescent="0.3">
      <c r="A3062" s="1" t="s">
        <v>90</v>
      </c>
      <c r="B3062" s="1" t="s">
        <v>3162</v>
      </c>
    </row>
    <row r="3063" spans="1:2" x14ac:dyDescent="0.3">
      <c r="A3063" s="1" t="s">
        <v>90</v>
      </c>
      <c r="B3063" s="1" t="s">
        <v>3163</v>
      </c>
    </row>
    <row r="3064" spans="1:2" x14ac:dyDescent="0.3">
      <c r="A3064" s="1" t="s">
        <v>90</v>
      </c>
      <c r="B3064" s="1" t="s">
        <v>3164</v>
      </c>
    </row>
    <row r="3065" spans="1:2" x14ac:dyDescent="0.3">
      <c r="A3065" s="1" t="s">
        <v>259</v>
      </c>
      <c r="B3065" s="1" t="s">
        <v>3165</v>
      </c>
    </row>
    <row r="3066" spans="1:2" x14ac:dyDescent="0.3">
      <c r="A3066" s="1" t="s">
        <v>90</v>
      </c>
      <c r="B3066" s="1" t="s">
        <v>3166</v>
      </c>
    </row>
    <row r="3067" spans="1:2" x14ac:dyDescent="0.3">
      <c r="A3067" s="1" t="s">
        <v>90</v>
      </c>
      <c r="B3067" s="1" t="s">
        <v>3167</v>
      </c>
    </row>
    <row r="3068" spans="1:2" x14ac:dyDescent="0.3">
      <c r="A3068" s="1" t="s">
        <v>259</v>
      </c>
      <c r="B3068" s="1" t="s">
        <v>3168</v>
      </c>
    </row>
    <row r="3069" spans="1:2" x14ac:dyDescent="0.3">
      <c r="A3069" s="1" t="s">
        <v>90</v>
      </c>
      <c r="B3069" s="1" t="s">
        <v>3169</v>
      </c>
    </row>
    <row r="3070" spans="1:2" x14ac:dyDescent="0.3">
      <c r="A3070" s="1" t="s">
        <v>90</v>
      </c>
      <c r="B3070" s="1" t="s">
        <v>3170</v>
      </c>
    </row>
    <row r="3071" spans="1:2" x14ac:dyDescent="0.3">
      <c r="A3071" s="1" t="s">
        <v>90</v>
      </c>
      <c r="B3071" s="1" t="s">
        <v>3171</v>
      </c>
    </row>
    <row r="3072" spans="1:2" x14ac:dyDescent="0.3">
      <c r="A3072" s="1" t="s">
        <v>90</v>
      </c>
      <c r="B3072" s="1" t="s">
        <v>3172</v>
      </c>
    </row>
    <row r="3073" spans="1:2" x14ac:dyDescent="0.3">
      <c r="A3073" s="1" t="s">
        <v>90</v>
      </c>
      <c r="B3073" s="1" t="s">
        <v>3173</v>
      </c>
    </row>
    <row r="3074" spans="1:2" x14ac:dyDescent="0.3">
      <c r="A3074" s="1" t="s">
        <v>90</v>
      </c>
      <c r="B3074" s="1" t="s">
        <v>3174</v>
      </c>
    </row>
    <row r="3075" spans="1:2" x14ac:dyDescent="0.3">
      <c r="A3075" s="1" t="s">
        <v>90</v>
      </c>
      <c r="B3075" s="1" t="s">
        <v>3175</v>
      </c>
    </row>
    <row r="3076" spans="1:2" x14ac:dyDescent="0.3">
      <c r="A3076" s="1" t="s">
        <v>90</v>
      </c>
      <c r="B3076" s="1" t="s">
        <v>3176</v>
      </c>
    </row>
    <row r="3077" spans="1:2" x14ac:dyDescent="0.3">
      <c r="A3077" s="1" t="s">
        <v>90</v>
      </c>
      <c r="B3077" s="1" t="s">
        <v>3177</v>
      </c>
    </row>
    <row r="3078" spans="1:2" x14ac:dyDescent="0.3">
      <c r="A3078" s="1" t="s">
        <v>90</v>
      </c>
      <c r="B3078" s="1" t="s">
        <v>3178</v>
      </c>
    </row>
    <row r="3079" spans="1:2" x14ac:dyDescent="0.3">
      <c r="A3079" s="1" t="s">
        <v>90</v>
      </c>
      <c r="B3079" s="1" t="s">
        <v>3179</v>
      </c>
    </row>
    <row r="3080" spans="1:2" x14ac:dyDescent="0.3">
      <c r="A3080" s="1" t="s">
        <v>90</v>
      </c>
      <c r="B3080" s="1" t="s">
        <v>3180</v>
      </c>
    </row>
    <row r="3081" spans="1:2" x14ac:dyDescent="0.3">
      <c r="A3081" s="1" t="s">
        <v>90</v>
      </c>
      <c r="B3081" s="1" t="s">
        <v>3181</v>
      </c>
    </row>
    <row r="3082" spans="1:2" x14ac:dyDescent="0.3">
      <c r="A3082" s="1" t="s">
        <v>90</v>
      </c>
      <c r="B3082" s="1" t="s">
        <v>3182</v>
      </c>
    </row>
    <row r="3083" spans="1:2" x14ac:dyDescent="0.3">
      <c r="A3083" s="1" t="s">
        <v>90</v>
      </c>
      <c r="B3083" s="1" t="s">
        <v>3183</v>
      </c>
    </row>
    <row r="3084" spans="1:2" x14ac:dyDescent="0.3">
      <c r="A3084" s="1" t="s">
        <v>90</v>
      </c>
      <c r="B3084" s="1" t="s">
        <v>3184</v>
      </c>
    </row>
    <row r="3085" spans="1:2" x14ac:dyDescent="0.3">
      <c r="A3085" s="1" t="s">
        <v>90</v>
      </c>
      <c r="B3085" s="1" t="s">
        <v>3185</v>
      </c>
    </row>
    <row r="3086" spans="1:2" x14ac:dyDescent="0.3">
      <c r="A3086" s="1" t="s">
        <v>90</v>
      </c>
      <c r="B3086" s="1" t="s">
        <v>3186</v>
      </c>
    </row>
    <row r="3087" spans="1:2" x14ac:dyDescent="0.3">
      <c r="A3087" s="1" t="s">
        <v>90</v>
      </c>
      <c r="B3087" s="1" t="s">
        <v>3187</v>
      </c>
    </row>
    <row r="3088" spans="1:2" x14ac:dyDescent="0.3">
      <c r="A3088" s="1" t="s">
        <v>90</v>
      </c>
      <c r="B3088" s="1" t="s">
        <v>3188</v>
      </c>
    </row>
    <row r="3089" spans="1:2" x14ac:dyDescent="0.3">
      <c r="A3089" s="1" t="s">
        <v>90</v>
      </c>
      <c r="B3089" s="1" t="s">
        <v>3189</v>
      </c>
    </row>
    <row r="3090" spans="1:2" x14ac:dyDescent="0.3">
      <c r="A3090" s="1" t="s">
        <v>90</v>
      </c>
      <c r="B3090" s="1" t="s">
        <v>3190</v>
      </c>
    </row>
    <row r="3091" spans="1:2" x14ac:dyDescent="0.3">
      <c r="A3091" s="1" t="s">
        <v>90</v>
      </c>
      <c r="B3091" s="1" t="s">
        <v>782</v>
      </c>
    </row>
    <row r="3092" spans="1:2" x14ac:dyDescent="0.3">
      <c r="A3092" s="1" t="s">
        <v>90</v>
      </c>
      <c r="B3092" s="1" t="s">
        <v>3191</v>
      </c>
    </row>
    <row r="3093" spans="1:2" x14ac:dyDescent="0.3">
      <c r="A3093" s="1" t="s">
        <v>259</v>
      </c>
      <c r="B3093" s="1" t="s">
        <v>3192</v>
      </c>
    </row>
    <row r="3094" spans="1:2" x14ac:dyDescent="0.3">
      <c r="A3094" s="1" t="s">
        <v>90</v>
      </c>
      <c r="B3094" s="1" t="s">
        <v>3193</v>
      </c>
    </row>
    <row r="3095" spans="1:2" x14ac:dyDescent="0.3">
      <c r="A3095" s="1" t="s">
        <v>90</v>
      </c>
      <c r="B3095" s="1" t="s">
        <v>3194</v>
      </c>
    </row>
    <row r="3096" spans="1:2" x14ac:dyDescent="0.3">
      <c r="A3096" s="1" t="s">
        <v>90</v>
      </c>
      <c r="B3096" s="1" t="s">
        <v>3195</v>
      </c>
    </row>
    <row r="3097" spans="1:2" x14ac:dyDescent="0.3">
      <c r="A3097" s="1" t="s">
        <v>90</v>
      </c>
      <c r="B3097" s="1" t="s">
        <v>3196</v>
      </c>
    </row>
    <row r="3098" spans="1:2" x14ac:dyDescent="0.3">
      <c r="A3098" s="1" t="s">
        <v>90</v>
      </c>
      <c r="B3098" s="1" t="s">
        <v>3197</v>
      </c>
    </row>
    <row r="3099" spans="1:2" x14ac:dyDescent="0.3">
      <c r="A3099" s="1" t="s">
        <v>90</v>
      </c>
      <c r="B3099" s="1" t="s">
        <v>3198</v>
      </c>
    </row>
    <row r="3100" spans="1:2" x14ac:dyDescent="0.3">
      <c r="A3100" s="1" t="s">
        <v>90</v>
      </c>
      <c r="B3100" s="1" t="s">
        <v>3199</v>
      </c>
    </row>
    <row r="3101" spans="1:2" x14ac:dyDescent="0.3">
      <c r="A3101" s="1" t="s">
        <v>90</v>
      </c>
      <c r="B3101" s="1" t="s">
        <v>3200</v>
      </c>
    </row>
    <row r="3102" spans="1:2" x14ac:dyDescent="0.3">
      <c r="A3102" s="1" t="s">
        <v>90</v>
      </c>
      <c r="B3102" s="1" t="s">
        <v>2305</v>
      </c>
    </row>
    <row r="3103" spans="1:2" x14ac:dyDescent="0.3">
      <c r="A3103" s="1" t="s">
        <v>90</v>
      </c>
      <c r="B3103" s="1" t="s">
        <v>3201</v>
      </c>
    </row>
    <row r="3104" spans="1:2" x14ac:dyDescent="0.3">
      <c r="A3104" s="1" t="s">
        <v>90</v>
      </c>
      <c r="B3104" s="1" t="s">
        <v>3202</v>
      </c>
    </row>
    <row r="3105" spans="1:2" x14ac:dyDescent="0.3">
      <c r="A3105" s="1" t="s">
        <v>90</v>
      </c>
      <c r="B3105" s="1" t="s">
        <v>3203</v>
      </c>
    </row>
    <row r="3106" spans="1:2" x14ac:dyDescent="0.3">
      <c r="A3106" s="1" t="s">
        <v>90</v>
      </c>
      <c r="B3106" s="1" t="s">
        <v>3204</v>
      </c>
    </row>
    <row r="3107" spans="1:2" x14ac:dyDescent="0.3">
      <c r="A3107" s="1" t="s">
        <v>90</v>
      </c>
      <c r="B3107" s="1" t="s">
        <v>3205</v>
      </c>
    </row>
    <row r="3108" spans="1:2" x14ac:dyDescent="0.3">
      <c r="A3108" s="1" t="s">
        <v>90</v>
      </c>
      <c r="B3108" s="1" t="s">
        <v>3206</v>
      </c>
    </row>
    <row r="3109" spans="1:2" x14ac:dyDescent="0.3">
      <c r="A3109" s="1" t="s">
        <v>90</v>
      </c>
      <c r="B3109" s="1" t="s">
        <v>3207</v>
      </c>
    </row>
    <row r="3110" spans="1:2" x14ac:dyDescent="0.3">
      <c r="A3110" s="1" t="s">
        <v>90</v>
      </c>
      <c r="B3110" s="1" t="s">
        <v>3208</v>
      </c>
    </row>
    <row r="3111" spans="1:2" x14ac:dyDescent="0.3">
      <c r="A3111" s="1" t="s">
        <v>90</v>
      </c>
      <c r="B3111" s="1" t="s">
        <v>3209</v>
      </c>
    </row>
    <row r="3112" spans="1:2" x14ac:dyDescent="0.3">
      <c r="A3112" s="1" t="s">
        <v>259</v>
      </c>
      <c r="B3112" s="1" t="s">
        <v>3210</v>
      </c>
    </row>
    <row r="3113" spans="1:2" x14ac:dyDescent="0.3">
      <c r="A3113" s="1" t="s">
        <v>90</v>
      </c>
      <c r="B3113" s="1" t="s">
        <v>3211</v>
      </c>
    </row>
    <row r="3114" spans="1:2" x14ac:dyDescent="0.3">
      <c r="A3114" s="1" t="s">
        <v>90</v>
      </c>
      <c r="B3114" s="1" t="s">
        <v>3212</v>
      </c>
    </row>
    <row r="3115" spans="1:2" x14ac:dyDescent="0.3">
      <c r="A3115" s="1" t="s">
        <v>90</v>
      </c>
      <c r="B3115" s="1" t="s">
        <v>3213</v>
      </c>
    </row>
    <row r="3116" spans="1:2" x14ac:dyDescent="0.3">
      <c r="A3116" s="1" t="s">
        <v>90</v>
      </c>
      <c r="B3116" s="1" t="s">
        <v>3214</v>
      </c>
    </row>
    <row r="3117" spans="1:2" x14ac:dyDescent="0.3">
      <c r="A3117" s="1" t="s">
        <v>90</v>
      </c>
      <c r="B3117" s="1" t="s">
        <v>3215</v>
      </c>
    </row>
    <row r="3118" spans="1:2" x14ac:dyDescent="0.3">
      <c r="A3118" s="1" t="s">
        <v>90</v>
      </c>
      <c r="B3118" s="1" t="s">
        <v>3216</v>
      </c>
    </row>
    <row r="3119" spans="1:2" x14ac:dyDescent="0.3">
      <c r="A3119" s="1" t="s">
        <v>90</v>
      </c>
      <c r="B3119" s="1" t="s">
        <v>3217</v>
      </c>
    </row>
    <row r="3120" spans="1:2" x14ac:dyDescent="0.3">
      <c r="A3120" s="1" t="s">
        <v>90</v>
      </c>
      <c r="B3120" s="1" t="s">
        <v>3218</v>
      </c>
    </row>
    <row r="3121" spans="1:2" x14ac:dyDescent="0.3">
      <c r="A3121" s="1" t="s">
        <v>90</v>
      </c>
      <c r="B3121" s="1" t="s">
        <v>3219</v>
      </c>
    </row>
    <row r="3122" spans="1:2" x14ac:dyDescent="0.3">
      <c r="A3122" s="1" t="s">
        <v>90</v>
      </c>
      <c r="B3122" s="1" t="s">
        <v>3220</v>
      </c>
    </row>
    <row r="3123" spans="1:2" x14ac:dyDescent="0.3">
      <c r="A3123" s="1" t="s">
        <v>90</v>
      </c>
      <c r="B3123" s="1" t="s">
        <v>3221</v>
      </c>
    </row>
    <row r="3124" spans="1:2" x14ac:dyDescent="0.3">
      <c r="A3124" s="1" t="s">
        <v>259</v>
      </c>
      <c r="B3124" s="1" t="s">
        <v>2095</v>
      </c>
    </row>
    <row r="3125" spans="1:2" x14ac:dyDescent="0.3">
      <c r="A3125" s="1" t="s">
        <v>90</v>
      </c>
      <c r="B3125" s="1" t="s">
        <v>3222</v>
      </c>
    </row>
    <row r="3126" spans="1:2" x14ac:dyDescent="0.3">
      <c r="A3126" s="1" t="s">
        <v>90</v>
      </c>
      <c r="B3126" s="1" t="s">
        <v>1981</v>
      </c>
    </row>
    <row r="3127" spans="1:2" x14ac:dyDescent="0.3">
      <c r="A3127" s="1" t="s">
        <v>259</v>
      </c>
      <c r="B3127" s="1" t="s">
        <v>3223</v>
      </c>
    </row>
    <row r="3128" spans="1:2" x14ac:dyDescent="0.3">
      <c r="A3128" s="1" t="s">
        <v>90</v>
      </c>
      <c r="B3128" s="1" t="s">
        <v>3224</v>
      </c>
    </row>
    <row r="3129" spans="1:2" x14ac:dyDescent="0.3">
      <c r="A3129" s="1" t="s">
        <v>90</v>
      </c>
      <c r="B3129" s="1" t="s">
        <v>3225</v>
      </c>
    </row>
    <row r="3130" spans="1:2" x14ac:dyDescent="0.3">
      <c r="A3130" s="1" t="s">
        <v>90</v>
      </c>
      <c r="B3130" s="1" t="s">
        <v>3226</v>
      </c>
    </row>
    <row r="3131" spans="1:2" x14ac:dyDescent="0.3">
      <c r="A3131" s="1" t="s">
        <v>90</v>
      </c>
      <c r="B3131" s="1" t="s">
        <v>3227</v>
      </c>
    </row>
    <row r="3132" spans="1:2" x14ac:dyDescent="0.3">
      <c r="A3132" s="1" t="s">
        <v>90</v>
      </c>
      <c r="B3132" s="1" t="s">
        <v>3228</v>
      </c>
    </row>
    <row r="3133" spans="1:2" x14ac:dyDescent="0.3">
      <c r="A3133" s="1" t="s">
        <v>259</v>
      </c>
      <c r="B3133" s="1" t="s">
        <v>3229</v>
      </c>
    </row>
    <row r="3134" spans="1:2" x14ac:dyDescent="0.3">
      <c r="A3134" s="1" t="s">
        <v>90</v>
      </c>
      <c r="B3134" s="1" t="s">
        <v>3230</v>
      </c>
    </row>
    <row r="3135" spans="1:2" x14ac:dyDescent="0.3">
      <c r="A3135" s="1" t="s">
        <v>90</v>
      </c>
      <c r="B3135" s="1" t="s">
        <v>3231</v>
      </c>
    </row>
    <row r="3136" spans="1:2" x14ac:dyDescent="0.3">
      <c r="A3136" s="1" t="s">
        <v>90</v>
      </c>
      <c r="B3136" s="1" t="s">
        <v>3232</v>
      </c>
    </row>
    <row r="3137" spans="1:2" x14ac:dyDescent="0.3">
      <c r="A3137" s="1" t="s">
        <v>90</v>
      </c>
      <c r="B3137" s="1" t="s">
        <v>1317</v>
      </c>
    </row>
    <row r="3138" spans="1:2" x14ac:dyDescent="0.3">
      <c r="A3138" s="1" t="s">
        <v>90</v>
      </c>
      <c r="B3138" s="1" t="s">
        <v>3233</v>
      </c>
    </row>
    <row r="3139" spans="1:2" x14ac:dyDescent="0.3">
      <c r="A3139" s="1" t="s">
        <v>90</v>
      </c>
      <c r="B3139" s="1" t="s">
        <v>3234</v>
      </c>
    </row>
    <row r="3140" spans="1:2" x14ac:dyDescent="0.3">
      <c r="A3140" s="1" t="s">
        <v>90</v>
      </c>
      <c r="B3140" s="1" t="s">
        <v>3235</v>
      </c>
    </row>
    <row r="3141" spans="1:2" x14ac:dyDescent="0.3">
      <c r="A3141" s="1" t="s">
        <v>90</v>
      </c>
      <c r="B3141" s="1" t="s">
        <v>3236</v>
      </c>
    </row>
    <row r="3142" spans="1:2" x14ac:dyDescent="0.3">
      <c r="A3142" s="1" t="s">
        <v>259</v>
      </c>
      <c r="B3142" s="1" t="s">
        <v>3237</v>
      </c>
    </row>
    <row r="3143" spans="1:2" x14ac:dyDescent="0.3">
      <c r="A3143" s="1" t="s">
        <v>90</v>
      </c>
      <c r="B3143" s="1" t="s">
        <v>3238</v>
      </c>
    </row>
    <row r="3144" spans="1:2" x14ac:dyDescent="0.3">
      <c r="A3144" s="1" t="s">
        <v>90</v>
      </c>
      <c r="B3144" s="1" t="s">
        <v>3239</v>
      </c>
    </row>
    <row r="3145" spans="1:2" x14ac:dyDescent="0.3">
      <c r="A3145" s="1" t="s">
        <v>90</v>
      </c>
      <c r="B3145" s="1" t="s">
        <v>3240</v>
      </c>
    </row>
    <row r="3146" spans="1:2" x14ac:dyDescent="0.3">
      <c r="A3146" s="1" t="s">
        <v>90</v>
      </c>
      <c r="B3146" s="1" t="s">
        <v>3241</v>
      </c>
    </row>
    <row r="3147" spans="1:2" x14ac:dyDescent="0.3">
      <c r="A3147" s="1" t="s">
        <v>90</v>
      </c>
      <c r="B3147" s="1" t="s">
        <v>3242</v>
      </c>
    </row>
    <row r="3148" spans="1:2" x14ac:dyDescent="0.3">
      <c r="A3148" s="1" t="s">
        <v>90</v>
      </c>
      <c r="B3148" s="1" t="s">
        <v>3243</v>
      </c>
    </row>
    <row r="3149" spans="1:2" x14ac:dyDescent="0.3">
      <c r="A3149" s="1" t="s">
        <v>90</v>
      </c>
      <c r="B3149" s="1" t="s">
        <v>3244</v>
      </c>
    </row>
    <row r="3150" spans="1:2" x14ac:dyDescent="0.3">
      <c r="A3150" s="1" t="s">
        <v>90</v>
      </c>
      <c r="B3150" s="1" t="s">
        <v>3245</v>
      </c>
    </row>
    <row r="3151" spans="1:2" x14ac:dyDescent="0.3">
      <c r="A3151" s="1" t="s">
        <v>90</v>
      </c>
      <c r="B3151" s="1" t="s">
        <v>3246</v>
      </c>
    </row>
    <row r="3152" spans="1:2" x14ac:dyDescent="0.3">
      <c r="A3152" s="1" t="s">
        <v>90</v>
      </c>
      <c r="B3152" s="1" t="s">
        <v>3247</v>
      </c>
    </row>
    <row r="3153" spans="1:2" x14ac:dyDescent="0.3">
      <c r="A3153" s="1" t="s">
        <v>90</v>
      </c>
      <c r="B3153" s="1" t="s">
        <v>3248</v>
      </c>
    </row>
    <row r="3154" spans="1:2" x14ac:dyDescent="0.3">
      <c r="A3154" s="1" t="s">
        <v>259</v>
      </c>
      <c r="B3154" s="1" t="s">
        <v>1916</v>
      </c>
    </row>
    <row r="3155" spans="1:2" x14ac:dyDescent="0.3">
      <c r="A3155" s="1" t="s">
        <v>90</v>
      </c>
      <c r="B3155" s="1" t="s">
        <v>3249</v>
      </c>
    </row>
    <row r="3156" spans="1:2" x14ac:dyDescent="0.3">
      <c r="A3156" s="1" t="s">
        <v>259</v>
      </c>
      <c r="B3156" s="1" t="s">
        <v>2434</v>
      </c>
    </row>
    <row r="3157" spans="1:2" x14ac:dyDescent="0.3">
      <c r="A3157" s="1" t="s">
        <v>90</v>
      </c>
      <c r="B3157" s="1" t="s">
        <v>1494</v>
      </c>
    </row>
    <row r="3158" spans="1:2" x14ac:dyDescent="0.3">
      <c r="A3158" s="1" t="s">
        <v>90</v>
      </c>
      <c r="B3158" s="1" t="s">
        <v>3250</v>
      </c>
    </row>
    <row r="3159" spans="1:2" x14ac:dyDescent="0.3">
      <c r="A3159" s="1" t="s">
        <v>90</v>
      </c>
      <c r="B3159" s="1" t="s">
        <v>3251</v>
      </c>
    </row>
    <row r="3160" spans="1:2" x14ac:dyDescent="0.3">
      <c r="A3160" s="1" t="s">
        <v>90</v>
      </c>
      <c r="B3160" s="1" t="s">
        <v>3252</v>
      </c>
    </row>
    <row r="3161" spans="1:2" x14ac:dyDescent="0.3">
      <c r="A3161" s="1" t="s">
        <v>90</v>
      </c>
      <c r="B3161" s="1" t="s">
        <v>3253</v>
      </c>
    </row>
    <row r="3162" spans="1:2" x14ac:dyDescent="0.3">
      <c r="A3162" s="1" t="s">
        <v>90</v>
      </c>
      <c r="B3162" s="1" t="s">
        <v>3254</v>
      </c>
    </row>
    <row r="3163" spans="1:2" x14ac:dyDescent="0.3">
      <c r="A3163" s="1" t="s">
        <v>90</v>
      </c>
      <c r="B3163" s="1" t="s">
        <v>3255</v>
      </c>
    </row>
    <row r="3164" spans="1:2" x14ac:dyDescent="0.3">
      <c r="A3164" s="1" t="s">
        <v>90</v>
      </c>
      <c r="B3164" s="1" t="s">
        <v>3256</v>
      </c>
    </row>
    <row r="3165" spans="1:2" x14ac:dyDescent="0.3">
      <c r="A3165" s="1" t="s">
        <v>259</v>
      </c>
      <c r="B3165" s="1" t="s">
        <v>3257</v>
      </c>
    </row>
    <row r="3166" spans="1:2" x14ac:dyDescent="0.3">
      <c r="A3166" s="1" t="s">
        <v>90</v>
      </c>
      <c r="B3166" s="1" t="s">
        <v>605</v>
      </c>
    </row>
    <row r="3167" spans="1:2" x14ac:dyDescent="0.3">
      <c r="A3167" s="1" t="s">
        <v>90</v>
      </c>
      <c r="B3167" s="1" t="s">
        <v>3258</v>
      </c>
    </row>
    <row r="3168" spans="1:2" x14ac:dyDescent="0.3">
      <c r="A3168" s="1" t="s">
        <v>259</v>
      </c>
      <c r="B3168" s="1" t="s">
        <v>1584</v>
      </c>
    </row>
    <row r="3169" spans="1:2" x14ac:dyDescent="0.3">
      <c r="A3169" s="1" t="s">
        <v>90</v>
      </c>
      <c r="B3169" s="1" t="s">
        <v>1156</v>
      </c>
    </row>
    <row r="3170" spans="1:2" x14ac:dyDescent="0.3">
      <c r="A3170" s="1" t="s">
        <v>90</v>
      </c>
      <c r="B3170" s="1" t="s">
        <v>3259</v>
      </c>
    </row>
    <row r="3171" spans="1:2" x14ac:dyDescent="0.3">
      <c r="A3171" s="1" t="s">
        <v>90</v>
      </c>
      <c r="B3171" s="1" t="s">
        <v>3260</v>
      </c>
    </row>
    <row r="3172" spans="1:2" x14ac:dyDescent="0.3">
      <c r="A3172" s="1" t="s">
        <v>90</v>
      </c>
      <c r="B3172" s="1" t="s">
        <v>3261</v>
      </c>
    </row>
    <row r="3173" spans="1:2" x14ac:dyDescent="0.3">
      <c r="A3173" s="1" t="s">
        <v>90</v>
      </c>
      <c r="B3173" s="1" t="s">
        <v>3262</v>
      </c>
    </row>
    <row r="3174" spans="1:2" x14ac:dyDescent="0.3">
      <c r="A3174" s="1" t="s">
        <v>90</v>
      </c>
      <c r="B3174" s="1" t="s">
        <v>3263</v>
      </c>
    </row>
    <row r="3175" spans="1:2" x14ac:dyDescent="0.3">
      <c r="A3175" s="1" t="s">
        <v>259</v>
      </c>
      <c r="B3175" s="1" t="s">
        <v>3264</v>
      </c>
    </row>
    <row r="3176" spans="1:2" x14ac:dyDescent="0.3">
      <c r="A3176" s="1" t="s">
        <v>90</v>
      </c>
      <c r="B3176" s="1" t="s">
        <v>3265</v>
      </c>
    </row>
    <row r="3177" spans="1:2" x14ac:dyDescent="0.3">
      <c r="A3177" s="1" t="s">
        <v>259</v>
      </c>
      <c r="B3177" s="1" t="s">
        <v>1941</v>
      </c>
    </row>
    <row r="3178" spans="1:2" x14ac:dyDescent="0.3">
      <c r="A3178" s="1" t="s">
        <v>90</v>
      </c>
      <c r="B3178" s="1" t="s">
        <v>3266</v>
      </c>
    </row>
    <row r="3179" spans="1:2" x14ac:dyDescent="0.3">
      <c r="A3179" s="1" t="s">
        <v>90</v>
      </c>
      <c r="B3179" s="1" t="s">
        <v>3267</v>
      </c>
    </row>
    <row r="3180" spans="1:2" x14ac:dyDescent="0.3">
      <c r="A3180" s="1" t="s">
        <v>90</v>
      </c>
      <c r="B3180" s="1" t="s">
        <v>3268</v>
      </c>
    </row>
    <row r="3181" spans="1:2" x14ac:dyDescent="0.3">
      <c r="A3181" s="1" t="s">
        <v>90</v>
      </c>
      <c r="B3181" s="1" t="s">
        <v>3269</v>
      </c>
    </row>
    <row r="3182" spans="1:2" x14ac:dyDescent="0.3">
      <c r="A3182" s="1" t="s">
        <v>90</v>
      </c>
      <c r="B3182" s="1" t="s">
        <v>3270</v>
      </c>
    </row>
    <row r="3183" spans="1:2" x14ac:dyDescent="0.3">
      <c r="A3183" s="1" t="s">
        <v>90</v>
      </c>
      <c r="B3183" s="1" t="s">
        <v>3271</v>
      </c>
    </row>
    <row r="3184" spans="1:2" x14ac:dyDescent="0.3">
      <c r="A3184" s="1" t="s">
        <v>90</v>
      </c>
      <c r="B3184" s="1" t="s">
        <v>3272</v>
      </c>
    </row>
    <row r="3185" spans="1:2" x14ac:dyDescent="0.3">
      <c r="A3185" s="1" t="s">
        <v>90</v>
      </c>
      <c r="B3185" s="1" t="s">
        <v>3273</v>
      </c>
    </row>
    <row r="3186" spans="1:2" x14ac:dyDescent="0.3">
      <c r="A3186" s="1" t="s">
        <v>90</v>
      </c>
      <c r="B3186" s="1" t="s">
        <v>3274</v>
      </c>
    </row>
    <row r="3187" spans="1:2" x14ac:dyDescent="0.3">
      <c r="A3187" s="1" t="s">
        <v>90</v>
      </c>
      <c r="B3187" s="1" t="s">
        <v>3275</v>
      </c>
    </row>
    <row r="3188" spans="1:2" x14ac:dyDescent="0.3">
      <c r="A3188" s="1" t="s">
        <v>90</v>
      </c>
      <c r="B3188" s="1" t="s">
        <v>3276</v>
      </c>
    </row>
    <row r="3189" spans="1:2" x14ac:dyDescent="0.3">
      <c r="A3189" s="1" t="s">
        <v>90</v>
      </c>
      <c r="B3189" s="1" t="s">
        <v>2149</v>
      </c>
    </row>
    <row r="3190" spans="1:2" x14ac:dyDescent="0.3">
      <c r="A3190" s="1" t="s">
        <v>259</v>
      </c>
      <c r="B3190" s="1" t="s">
        <v>3277</v>
      </c>
    </row>
    <row r="3191" spans="1:2" x14ac:dyDescent="0.3">
      <c r="A3191" s="1" t="s">
        <v>90</v>
      </c>
      <c r="B3191" s="1" t="s">
        <v>3278</v>
      </c>
    </row>
    <row r="3192" spans="1:2" x14ac:dyDescent="0.3">
      <c r="A3192" s="1" t="s">
        <v>90</v>
      </c>
      <c r="B3192" s="1" t="s">
        <v>3279</v>
      </c>
    </row>
    <row r="3193" spans="1:2" x14ac:dyDescent="0.3">
      <c r="A3193" s="1" t="s">
        <v>259</v>
      </c>
      <c r="B3193" s="1" t="s">
        <v>3280</v>
      </c>
    </row>
    <row r="3194" spans="1:2" x14ac:dyDescent="0.3">
      <c r="A3194" s="1" t="s">
        <v>90</v>
      </c>
      <c r="B3194" s="1" t="s">
        <v>3281</v>
      </c>
    </row>
    <row r="3195" spans="1:2" x14ac:dyDescent="0.3">
      <c r="A3195" s="1" t="s">
        <v>90</v>
      </c>
      <c r="B3195" s="1" t="s">
        <v>3282</v>
      </c>
    </row>
    <row r="3196" spans="1:2" x14ac:dyDescent="0.3">
      <c r="A3196" s="1" t="s">
        <v>90</v>
      </c>
      <c r="B3196" s="1" t="s">
        <v>3283</v>
      </c>
    </row>
    <row r="3197" spans="1:2" x14ac:dyDescent="0.3">
      <c r="A3197" s="1" t="s">
        <v>90</v>
      </c>
      <c r="B3197" s="1" t="s">
        <v>3284</v>
      </c>
    </row>
    <row r="3198" spans="1:2" x14ac:dyDescent="0.3">
      <c r="A3198" s="1" t="s">
        <v>90</v>
      </c>
      <c r="B3198" s="1" t="s">
        <v>3285</v>
      </c>
    </row>
    <row r="3199" spans="1:2" x14ac:dyDescent="0.3">
      <c r="A3199" s="1" t="s">
        <v>90</v>
      </c>
      <c r="B3199" s="1" t="s">
        <v>3286</v>
      </c>
    </row>
    <row r="3200" spans="1:2" x14ac:dyDescent="0.3">
      <c r="A3200" s="1" t="s">
        <v>90</v>
      </c>
      <c r="B3200" s="1" t="s">
        <v>3287</v>
      </c>
    </row>
    <row r="3201" spans="1:2" x14ac:dyDescent="0.3">
      <c r="A3201" s="1" t="s">
        <v>90</v>
      </c>
      <c r="B3201" s="1" t="s">
        <v>3288</v>
      </c>
    </row>
    <row r="3202" spans="1:2" x14ac:dyDescent="0.3">
      <c r="A3202" s="1" t="s">
        <v>90</v>
      </c>
      <c r="B3202" s="1" t="s">
        <v>3289</v>
      </c>
    </row>
    <row r="3203" spans="1:2" x14ac:dyDescent="0.3">
      <c r="A3203" s="1" t="s">
        <v>90</v>
      </c>
      <c r="B3203" s="1" t="s">
        <v>2960</v>
      </c>
    </row>
    <row r="3204" spans="1:2" x14ac:dyDescent="0.3">
      <c r="A3204" s="1" t="s">
        <v>90</v>
      </c>
      <c r="B3204" s="1" t="s">
        <v>3290</v>
      </c>
    </row>
    <row r="3205" spans="1:2" x14ac:dyDescent="0.3">
      <c r="A3205" s="1" t="s">
        <v>90</v>
      </c>
      <c r="B3205" s="1" t="s">
        <v>3291</v>
      </c>
    </row>
    <row r="3206" spans="1:2" x14ac:dyDescent="0.3">
      <c r="A3206" s="1" t="s">
        <v>90</v>
      </c>
      <c r="B3206" s="1" t="s">
        <v>3292</v>
      </c>
    </row>
    <row r="3207" spans="1:2" x14ac:dyDescent="0.3">
      <c r="A3207" s="1" t="s">
        <v>90</v>
      </c>
      <c r="B3207" s="1" t="s">
        <v>3293</v>
      </c>
    </row>
    <row r="3208" spans="1:2" x14ac:dyDescent="0.3">
      <c r="A3208" s="1" t="s">
        <v>90</v>
      </c>
      <c r="B3208" s="1" t="s">
        <v>3294</v>
      </c>
    </row>
    <row r="3209" spans="1:2" x14ac:dyDescent="0.3">
      <c r="A3209" s="1" t="s">
        <v>90</v>
      </c>
      <c r="B3209" s="1" t="s">
        <v>3295</v>
      </c>
    </row>
    <row r="3210" spans="1:2" x14ac:dyDescent="0.3">
      <c r="A3210" s="1" t="s">
        <v>90</v>
      </c>
      <c r="B3210" s="1" t="s">
        <v>3296</v>
      </c>
    </row>
    <row r="3211" spans="1:2" x14ac:dyDescent="0.3">
      <c r="A3211" s="1" t="s">
        <v>90</v>
      </c>
      <c r="B3211" s="1" t="s">
        <v>3297</v>
      </c>
    </row>
    <row r="3212" spans="1:2" x14ac:dyDescent="0.3">
      <c r="A3212" s="1" t="s">
        <v>90</v>
      </c>
      <c r="B3212" s="1" t="s">
        <v>3298</v>
      </c>
    </row>
    <row r="3213" spans="1:2" x14ac:dyDescent="0.3">
      <c r="A3213" s="1" t="s">
        <v>90</v>
      </c>
      <c r="B3213" s="1" t="s">
        <v>3299</v>
      </c>
    </row>
    <row r="3214" spans="1:2" x14ac:dyDescent="0.3">
      <c r="A3214" s="1" t="s">
        <v>90</v>
      </c>
      <c r="B3214" s="1" t="s">
        <v>3300</v>
      </c>
    </row>
    <row r="3215" spans="1:2" x14ac:dyDescent="0.3">
      <c r="A3215" s="1" t="s">
        <v>90</v>
      </c>
      <c r="B3215" s="1" t="s">
        <v>3301</v>
      </c>
    </row>
    <row r="3216" spans="1:2" x14ac:dyDescent="0.3">
      <c r="A3216" s="1" t="s">
        <v>90</v>
      </c>
      <c r="B3216" s="1" t="s">
        <v>3302</v>
      </c>
    </row>
    <row r="3217" spans="1:2" x14ac:dyDescent="0.3">
      <c r="A3217" s="1" t="s">
        <v>90</v>
      </c>
      <c r="B3217" s="1" t="s">
        <v>3303</v>
      </c>
    </row>
    <row r="3218" spans="1:2" x14ac:dyDescent="0.3">
      <c r="A3218" s="1" t="s">
        <v>259</v>
      </c>
      <c r="B3218" s="1" t="s">
        <v>3304</v>
      </c>
    </row>
    <row r="3219" spans="1:2" x14ac:dyDescent="0.3">
      <c r="A3219" s="1" t="s">
        <v>90</v>
      </c>
      <c r="B3219" s="1" t="s">
        <v>3305</v>
      </c>
    </row>
    <row r="3220" spans="1:2" x14ac:dyDescent="0.3">
      <c r="A3220" s="1" t="s">
        <v>90</v>
      </c>
      <c r="B3220" s="1" t="s">
        <v>3306</v>
      </c>
    </row>
    <row r="3221" spans="1:2" x14ac:dyDescent="0.3">
      <c r="A3221" s="1" t="s">
        <v>90</v>
      </c>
      <c r="B3221" s="1" t="s">
        <v>3307</v>
      </c>
    </row>
    <row r="3222" spans="1:2" x14ac:dyDescent="0.3">
      <c r="A3222" s="1" t="s">
        <v>90</v>
      </c>
      <c r="B3222" s="1" t="s">
        <v>3308</v>
      </c>
    </row>
    <row r="3223" spans="1:2" x14ac:dyDescent="0.3">
      <c r="A3223" s="1" t="s">
        <v>259</v>
      </c>
      <c r="B3223" s="1" t="s">
        <v>3309</v>
      </c>
    </row>
    <row r="3224" spans="1:2" x14ac:dyDescent="0.3">
      <c r="A3224" s="1" t="s">
        <v>90</v>
      </c>
      <c r="B3224" s="1" t="s">
        <v>3310</v>
      </c>
    </row>
    <row r="3225" spans="1:2" x14ac:dyDescent="0.3">
      <c r="A3225" s="1" t="s">
        <v>90</v>
      </c>
      <c r="B3225" s="1" t="s">
        <v>3311</v>
      </c>
    </row>
    <row r="3226" spans="1:2" x14ac:dyDescent="0.3">
      <c r="A3226" s="1" t="s">
        <v>90</v>
      </c>
      <c r="B3226" s="1" t="s">
        <v>3312</v>
      </c>
    </row>
    <row r="3227" spans="1:2" x14ac:dyDescent="0.3">
      <c r="A3227" s="1" t="s">
        <v>90</v>
      </c>
      <c r="B3227" s="1" t="s">
        <v>3313</v>
      </c>
    </row>
    <row r="3228" spans="1:2" x14ac:dyDescent="0.3">
      <c r="A3228" s="1" t="s">
        <v>90</v>
      </c>
      <c r="B3228" s="1" t="s">
        <v>3314</v>
      </c>
    </row>
    <row r="3229" spans="1:2" x14ac:dyDescent="0.3">
      <c r="A3229" s="1" t="s">
        <v>90</v>
      </c>
      <c r="B3229" s="1" t="s">
        <v>1129</v>
      </c>
    </row>
    <row r="3230" spans="1:2" x14ac:dyDescent="0.3">
      <c r="A3230" s="1" t="s">
        <v>259</v>
      </c>
      <c r="B3230" s="1" t="s">
        <v>269</v>
      </c>
    </row>
    <row r="3231" spans="1:2" x14ac:dyDescent="0.3">
      <c r="A3231" s="1" t="s">
        <v>259</v>
      </c>
      <c r="B3231" s="1" t="s">
        <v>3315</v>
      </c>
    </row>
    <row r="3232" spans="1:2" x14ac:dyDescent="0.3">
      <c r="A3232" s="1" t="s">
        <v>90</v>
      </c>
      <c r="B3232" s="1" t="s">
        <v>3316</v>
      </c>
    </row>
    <row r="3233" spans="1:2" x14ac:dyDescent="0.3">
      <c r="A3233" s="1" t="s">
        <v>90</v>
      </c>
      <c r="B3233" s="1" t="s">
        <v>3317</v>
      </c>
    </row>
    <row r="3234" spans="1:2" x14ac:dyDescent="0.3">
      <c r="A3234" s="1" t="s">
        <v>90</v>
      </c>
      <c r="B3234" s="1" t="s">
        <v>3318</v>
      </c>
    </row>
    <row r="3235" spans="1:2" x14ac:dyDescent="0.3">
      <c r="A3235" s="1" t="s">
        <v>90</v>
      </c>
      <c r="B3235" s="1" t="s">
        <v>3319</v>
      </c>
    </row>
    <row r="3236" spans="1:2" x14ac:dyDescent="0.3">
      <c r="A3236" s="1" t="s">
        <v>90</v>
      </c>
      <c r="B3236" s="1" t="s">
        <v>3320</v>
      </c>
    </row>
    <row r="3237" spans="1:2" x14ac:dyDescent="0.3">
      <c r="A3237" s="1" t="s">
        <v>90</v>
      </c>
      <c r="B3237" s="1" t="s">
        <v>3321</v>
      </c>
    </row>
    <row r="3238" spans="1:2" x14ac:dyDescent="0.3">
      <c r="A3238" s="1" t="s">
        <v>90</v>
      </c>
      <c r="B3238" s="1" t="s">
        <v>3322</v>
      </c>
    </row>
    <row r="3239" spans="1:2" x14ac:dyDescent="0.3">
      <c r="A3239" s="1" t="s">
        <v>90</v>
      </c>
      <c r="B3239" s="1" t="s">
        <v>3323</v>
      </c>
    </row>
    <row r="3240" spans="1:2" x14ac:dyDescent="0.3">
      <c r="A3240" s="1" t="s">
        <v>90</v>
      </c>
      <c r="B3240" s="1" t="s">
        <v>3324</v>
      </c>
    </row>
    <row r="3241" spans="1:2" x14ac:dyDescent="0.3">
      <c r="A3241" s="1" t="s">
        <v>90</v>
      </c>
      <c r="B3241" s="1" t="s">
        <v>3325</v>
      </c>
    </row>
    <row r="3242" spans="1:2" x14ac:dyDescent="0.3">
      <c r="A3242" s="1" t="s">
        <v>90</v>
      </c>
      <c r="B3242" s="1" t="s">
        <v>3326</v>
      </c>
    </row>
    <row r="3243" spans="1:2" x14ac:dyDescent="0.3">
      <c r="A3243" s="1" t="s">
        <v>90</v>
      </c>
      <c r="B3243" s="1" t="s">
        <v>3327</v>
      </c>
    </row>
    <row r="3244" spans="1:2" x14ac:dyDescent="0.3">
      <c r="A3244" s="1" t="s">
        <v>90</v>
      </c>
      <c r="B3244" s="1" t="s">
        <v>1076</v>
      </c>
    </row>
    <row r="3245" spans="1:2" x14ac:dyDescent="0.3">
      <c r="A3245" s="1" t="s">
        <v>90</v>
      </c>
      <c r="B3245" s="1" t="s">
        <v>3328</v>
      </c>
    </row>
    <row r="3246" spans="1:2" x14ac:dyDescent="0.3">
      <c r="A3246" s="1" t="s">
        <v>90</v>
      </c>
      <c r="B3246" s="1" t="s">
        <v>3329</v>
      </c>
    </row>
    <row r="3247" spans="1:2" x14ac:dyDescent="0.3">
      <c r="A3247" s="1" t="s">
        <v>90</v>
      </c>
      <c r="B3247" s="1" t="s">
        <v>3330</v>
      </c>
    </row>
    <row r="3248" spans="1:2" x14ac:dyDescent="0.3">
      <c r="A3248" s="1" t="s">
        <v>90</v>
      </c>
      <c r="B3248" s="1" t="s">
        <v>3331</v>
      </c>
    </row>
    <row r="3249" spans="1:2" x14ac:dyDescent="0.3">
      <c r="A3249" s="1" t="s">
        <v>90</v>
      </c>
      <c r="B3249" s="1" t="s">
        <v>3332</v>
      </c>
    </row>
    <row r="3250" spans="1:2" x14ac:dyDescent="0.3">
      <c r="A3250" s="1" t="s">
        <v>90</v>
      </c>
      <c r="B3250" s="1" t="s">
        <v>3333</v>
      </c>
    </row>
    <row r="3251" spans="1:2" x14ac:dyDescent="0.3">
      <c r="A3251" s="1" t="s">
        <v>90</v>
      </c>
      <c r="B3251" s="1" t="s">
        <v>2076</v>
      </c>
    </row>
    <row r="3252" spans="1:2" x14ac:dyDescent="0.3">
      <c r="A3252" s="1" t="s">
        <v>90</v>
      </c>
      <c r="B3252" s="1" t="s">
        <v>3334</v>
      </c>
    </row>
    <row r="3253" spans="1:2" x14ac:dyDescent="0.3">
      <c r="A3253" s="1" t="s">
        <v>90</v>
      </c>
      <c r="B3253" s="1" t="s">
        <v>3335</v>
      </c>
    </row>
    <row r="3254" spans="1:2" x14ac:dyDescent="0.3">
      <c r="A3254" s="1" t="s">
        <v>90</v>
      </c>
      <c r="B3254" s="1" t="s">
        <v>3336</v>
      </c>
    </row>
    <row r="3255" spans="1:2" x14ac:dyDescent="0.3">
      <c r="A3255" s="1" t="s">
        <v>90</v>
      </c>
      <c r="B3255" s="1" t="s">
        <v>3337</v>
      </c>
    </row>
    <row r="3256" spans="1:2" x14ac:dyDescent="0.3">
      <c r="A3256" s="1" t="s">
        <v>90</v>
      </c>
      <c r="B3256" s="1" t="s">
        <v>3338</v>
      </c>
    </row>
    <row r="3257" spans="1:2" x14ac:dyDescent="0.3">
      <c r="A3257" s="1" t="s">
        <v>90</v>
      </c>
      <c r="B3257" s="1" t="s">
        <v>3339</v>
      </c>
    </row>
    <row r="3258" spans="1:2" x14ac:dyDescent="0.3">
      <c r="A3258" s="1" t="s">
        <v>90</v>
      </c>
      <c r="B3258" s="1" t="s">
        <v>3340</v>
      </c>
    </row>
    <row r="3259" spans="1:2" x14ac:dyDescent="0.3">
      <c r="A3259" s="1" t="s">
        <v>90</v>
      </c>
      <c r="B3259" s="1" t="s">
        <v>3341</v>
      </c>
    </row>
    <row r="3260" spans="1:2" x14ac:dyDescent="0.3">
      <c r="A3260" s="1" t="s">
        <v>90</v>
      </c>
      <c r="B3260" s="1" t="s">
        <v>3342</v>
      </c>
    </row>
    <row r="3261" spans="1:2" x14ac:dyDescent="0.3">
      <c r="A3261" s="1" t="s">
        <v>259</v>
      </c>
      <c r="B3261" s="1" t="s">
        <v>3343</v>
      </c>
    </row>
    <row r="3262" spans="1:2" x14ac:dyDescent="0.3">
      <c r="A3262" s="1" t="s">
        <v>90</v>
      </c>
      <c r="B3262" s="1" t="s">
        <v>3344</v>
      </c>
    </row>
    <row r="3263" spans="1:2" x14ac:dyDescent="0.3">
      <c r="A3263" s="1" t="s">
        <v>90</v>
      </c>
      <c r="B3263" s="1" t="s">
        <v>3345</v>
      </c>
    </row>
    <row r="3264" spans="1:2" x14ac:dyDescent="0.3">
      <c r="A3264" s="1" t="s">
        <v>90</v>
      </c>
      <c r="B3264" s="1" t="s">
        <v>3346</v>
      </c>
    </row>
    <row r="3265" spans="1:2" x14ac:dyDescent="0.3">
      <c r="A3265" s="1" t="s">
        <v>90</v>
      </c>
      <c r="B3265" s="1" t="s">
        <v>3347</v>
      </c>
    </row>
    <row r="3266" spans="1:2" x14ac:dyDescent="0.3">
      <c r="A3266" s="1" t="s">
        <v>90</v>
      </c>
      <c r="B3266" s="1" t="s">
        <v>3348</v>
      </c>
    </row>
    <row r="3267" spans="1:2" x14ac:dyDescent="0.3">
      <c r="A3267" s="1" t="s">
        <v>259</v>
      </c>
      <c r="B3267" s="1" t="s">
        <v>3349</v>
      </c>
    </row>
    <row r="3268" spans="1:2" x14ac:dyDescent="0.3">
      <c r="A3268" s="1" t="s">
        <v>90</v>
      </c>
      <c r="B3268" s="1" t="s">
        <v>3350</v>
      </c>
    </row>
    <row r="3269" spans="1:2" x14ac:dyDescent="0.3">
      <c r="A3269" s="1" t="s">
        <v>90</v>
      </c>
      <c r="B3269" s="1" t="s">
        <v>3351</v>
      </c>
    </row>
    <row r="3270" spans="1:2" x14ac:dyDescent="0.3">
      <c r="A3270" s="1" t="s">
        <v>90</v>
      </c>
      <c r="B3270" s="1" t="s">
        <v>3352</v>
      </c>
    </row>
    <row r="3271" spans="1:2" x14ac:dyDescent="0.3">
      <c r="A3271" s="1" t="s">
        <v>90</v>
      </c>
      <c r="B3271" s="1" t="s">
        <v>3353</v>
      </c>
    </row>
    <row r="3272" spans="1:2" x14ac:dyDescent="0.3">
      <c r="A3272" s="1" t="s">
        <v>90</v>
      </c>
      <c r="B3272" s="1" t="s">
        <v>3354</v>
      </c>
    </row>
    <row r="3273" spans="1:2" x14ac:dyDescent="0.3">
      <c r="A3273" s="1" t="s">
        <v>259</v>
      </c>
      <c r="B3273" s="1" t="s">
        <v>1442</v>
      </c>
    </row>
    <row r="3274" spans="1:2" x14ac:dyDescent="0.3">
      <c r="A3274" s="1" t="s">
        <v>90</v>
      </c>
      <c r="B3274" s="1" t="s">
        <v>3355</v>
      </c>
    </row>
    <row r="3275" spans="1:2" x14ac:dyDescent="0.3">
      <c r="A3275" s="1" t="s">
        <v>90</v>
      </c>
      <c r="B3275" s="1" t="s">
        <v>3356</v>
      </c>
    </row>
    <row r="3276" spans="1:2" x14ac:dyDescent="0.3">
      <c r="A3276" s="1" t="s">
        <v>90</v>
      </c>
      <c r="B3276" s="1" t="s">
        <v>3357</v>
      </c>
    </row>
    <row r="3277" spans="1:2" x14ac:dyDescent="0.3">
      <c r="A3277" s="1" t="s">
        <v>90</v>
      </c>
      <c r="B3277" s="1" t="s">
        <v>3358</v>
      </c>
    </row>
    <row r="3278" spans="1:2" x14ac:dyDescent="0.3">
      <c r="A3278" s="1" t="s">
        <v>90</v>
      </c>
      <c r="B3278" s="1" t="s">
        <v>3359</v>
      </c>
    </row>
    <row r="3279" spans="1:2" x14ac:dyDescent="0.3">
      <c r="A3279" s="1" t="s">
        <v>90</v>
      </c>
      <c r="B3279" s="1" t="s">
        <v>3360</v>
      </c>
    </row>
    <row r="3280" spans="1:2" x14ac:dyDescent="0.3">
      <c r="A3280" s="1" t="s">
        <v>90</v>
      </c>
      <c r="B3280" s="1" t="s">
        <v>3361</v>
      </c>
    </row>
    <row r="3281" spans="1:2" x14ac:dyDescent="0.3">
      <c r="A3281" s="1" t="s">
        <v>90</v>
      </c>
      <c r="B3281" s="1" t="s">
        <v>2566</v>
      </c>
    </row>
    <row r="3282" spans="1:2" x14ac:dyDescent="0.3">
      <c r="A3282" s="1" t="s">
        <v>90</v>
      </c>
      <c r="B3282" s="1" t="s">
        <v>3362</v>
      </c>
    </row>
    <row r="3283" spans="1:2" x14ac:dyDescent="0.3">
      <c r="A3283" s="1" t="s">
        <v>90</v>
      </c>
      <c r="B3283" s="1" t="s">
        <v>3363</v>
      </c>
    </row>
    <row r="3284" spans="1:2" x14ac:dyDescent="0.3">
      <c r="A3284" s="1" t="s">
        <v>90</v>
      </c>
      <c r="B3284" s="1" t="s">
        <v>3364</v>
      </c>
    </row>
    <row r="3285" spans="1:2" x14ac:dyDescent="0.3">
      <c r="A3285" s="1" t="s">
        <v>90</v>
      </c>
      <c r="B3285" s="1" t="s">
        <v>3365</v>
      </c>
    </row>
    <row r="3286" spans="1:2" x14ac:dyDescent="0.3">
      <c r="A3286" s="1" t="s">
        <v>90</v>
      </c>
      <c r="B3286" s="1" t="s">
        <v>3366</v>
      </c>
    </row>
    <row r="3287" spans="1:2" x14ac:dyDescent="0.3">
      <c r="A3287" s="1" t="s">
        <v>90</v>
      </c>
      <c r="B3287" s="1" t="s">
        <v>3367</v>
      </c>
    </row>
    <row r="3288" spans="1:2" x14ac:dyDescent="0.3">
      <c r="A3288" s="1" t="s">
        <v>90</v>
      </c>
      <c r="B3288" s="1" t="s">
        <v>3368</v>
      </c>
    </row>
    <row r="3289" spans="1:2" x14ac:dyDescent="0.3">
      <c r="A3289" s="1" t="s">
        <v>90</v>
      </c>
      <c r="B3289" s="1" t="s">
        <v>3369</v>
      </c>
    </row>
    <row r="3290" spans="1:2" x14ac:dyDescent="0.3">
      <c r="A3290" s="1" t="s">
        <v>259</v>
      </c>
      <c r="B3290" s="1" t="s">
        <v>3370</v>
      </c>
    </row>
    <row r="3291" spans="1:2" x14ac:dyDescent="0.3">
      <c r="A3291" s="1" t="s">
        <v>259</v>
      </c>
      <c r="B3291" s="1" t="s">
        <v>3371</v>
      </c>
    </row>
    <row r="3292" spans="1:2" x14ac:dyDescent="0.3">
      <c r="A3292" s="1" t="s">
        <v>90</v>
      </c>
      <c r="B3292" s="1" t="s">
        <v>3372</v>
      </c>
    </row>
    <row r="3293" spans="1:2" x14ac:dyDescent="0.3">
      <c r="A3293" s="1" t="s">
        <v>90</v>
      </c>
      <c r="B3293" s="1" t="s">
        <v>3373</v>
      </c>
    </row>
    <row r="3294" spans="1:2" x14ac:dyDescent="0.3">
      <c r="A3294" s="1" t="s">
        <v>90</v>
      </c>
      <c r="B3294" s="1" t="s">
        <v>3374</v>
      </c>
    </row>
    <row r="3295" spans="1:2" x14ac:dyDescent="0.3">
      <c r="A3295" s="1" t="s">
        <v>90</v>
      </c>
      <c r="B3295" s="1" t="s">
        <v>3375</v>
      </c>
    </row>
    <row r="3296" spans="1:2" x14ac:dyDescent="0.3">
      <c r="A3296" s="1" t="s">
        <v>90</v>
      </c>
      <c r="B3296" s="1" t="s">
        <v>3376</v>
      </c>
    </row>
    <row r="3297" spans="1:2" x14ac:dyDescent="0.3">
      <c r="A3297" s="1" t="s">
        <v>90</v>
      </c>
      <c r="B3297" s="1" t="s">
        <v>3377</v>
      </c>
    </row>
    <row r="3298" spans="1:2" x14ac:dyDescent="0.3">
      <c r="A3298" s="1" t="s">
        <v>90</v>
      </c>
      <c r="B3298" s="1" t="s">
        <v>3378</v>
      </c>
    </row>
    <row r="3299" spans="1:2" x14ac:dyDescent="0.3">
      <c r="A3299" s="1" t="s">
        <v>259</v>
      </c>
      <c r="B3299" s="1" t="s">
        <v>3379</v>
      </c>
    </row>
    <row r="3300" spans="1:2" x14ac:dyDescent="0.3">
      <c r="A3300" s="1" t="s">
        <v>259</v>
      </c>
      <c r="B3300" s="1" t="s">
        <v>3380</v>
      </c>
    </row>
    <row r="3301" spans="1:2" x14ac:dyDescent="0.3">
      <c r="A3301" s="1" t="s">
        <v>90</v>
      </c>
      <c r="B3301" s="1" t="s">
        <v>2153</v>
      </c>
    </row>
    <row r="3302" spans="1:2" x14ac:dyDescent="0.3">
      <c r="A3302" s="1" t="s">
        <v>90</v>
      </c>
      <c r="B3302" s="1" t="s">
        <v>3381</v>
      </c>
    </row>
    <row r="3303" spans="1:2" x14ac:dyDescent="0.3">
      <c r="A3303" s="1" t="s">
        <v>259</v>
      </c>
      <c r="B3303" s="1" t="s">
        <v>3382</v>
      </c>
    </row>
    <row r="3304" spans="1:2" x14ac:dyDescent="0.3">
      <c r="A3304" s="1" t="s">
        <v>90</v>
      </c>
      <c r="B3304" s="1" t="s">
        <v>3383</v>
      </c>
    </row>
    <row r="3305" spans="1:2" x14ac:dyDescent="0.3">
      <c r="A3305" s="1" t="s">
        <v>90</v>
      </c>
      <c r="B3305" s="1" t="s">
        <v>3384</v>
      </c>
    </row>
    <row r="3306" spans="1:2" x14ac:dyDescent="0.3">
      <c r="A3306" s="1" t="s">
        <v>90</v>
      </c>
      <c r="B3306" s="1" t="s">
        <v>3385</v>
      </c>
    </row>
    <row r="3307" spans="1:2" x14ac:dyDescent="0.3">
      <c r="A3307" s="1" t="s">
        <v>90</v>
      </c>
      <c r="B3307" s="1" t="s">
        <v>3386</v>
      </c>
    </row>
    <row r="3308" spans="1:2" x14ac:dyDescent="0.3">
      <c r="A3308" s="1" t="s">
        <v>90</v>
      </c>
      <c r="B3308" s="1" t="s">
        <v>3387</v>
      </c>
    </row>
    <row r="3309" spans="1:2" x14ac:dyDescent="0.3">
      <c r="A3309" s="1" t="s">
        <v>90</v>
      </c>
      <c r="B3309" s="1" t="s">
        <v>3388</v>
      </c>
    </row>
    <row r="3310" spans="1:2" x14ac:dyDescent="0.3">
      <c r="A3310" s="1" t="s">
        <v>90</v>
      </c>
      <c r="B3310" s="1" t="s">
        <v>3389</v>
      </c>
    </row>
    <row r="3311" spans="1:2" x14ac:dyDescent="0.3">
      <c r="A3311" s="1" t="s">
        <v>90</v>
      </c>
      <c r="B3311" s="1" t="s">
        <v>3390</v>
      </c>
    </row>
    <row r="3312" spans="1:2" x14ac:dyDescent="0.3">
      <c r="A3312" s="1" t="s">
        <v>90</v>
      </c>
      <c r="B3312" s="1" t="s">
        <v>1502</v>
      </c>
    </row>
    <row r="3313" spans="1:2" x14ac:dyDescent="0.3">
      <c r="A3313" s="1" t="s">
        <v>90</v>
      </c>
      <c r="B3313" s="1" t="s">
        <v>3391</v>
      </c>
    </row>
    <row r="3314" spans="1:2" x14ac:dyDescent="0.3">
      <c r="A3314" s="1" t="s">
        <v>90</v>
      </c>
      <c r="B3314" s="1" t="s">
        <v>3392</v>
      </c>
    </row>
    <row r="3315" spans="1:2" x14ac:dyDescent="0.3">
      <c r="A3315" s="1" t="s">
        <v>90</v>
      </c>
      <c r="B3315" s="1" t="s">
        <v>3393</v>
      </c>
    </row>
    <row r="3316" spans="1:2" x14ac:dyDescent="0.3">
      <c r="A3316" s="1" t="s">
        <v>90</v>
      </c>
      <c r="B3316" s="1" t="s">
        <v>3394</v>
      </c>
    </row>
    <row r="3317" spans="1:2" x14ac:dyDescent="0.3">
      <c r="A3317" s="1" t="s">
        <v>259</v>
      </c>
      <c r="B3317" s="1" t="s">
        <v>737</v>
      </c>
    </row>
    <row r="3318" spans="1:2" x14ac:dyDescent="0.3">
      <c r="A3318" s="1" t="s">
        <v>90</v>
      </c>
      <c r="B3318" s="1" t="s">
        <v>3395</v>
      </c>
    </row>
    <row r="3319" spans="1:2" x14ac:dyDescent="0.3">
      <c r="A3319" s="1" t="s">
        <v>90</v>
      </c>
      <c r="B3319" s="1" t="s">
        <v>3396</v>
      </c>
    </row>
    <row r="3320" spans="1:2" x14ac:dyDescent="0.3">
      <c r="A3320" s="1" t="s">
        <v>90</v>
      </c>
      <c r="B3320" s="1" t="s">
        <v>3397</v>
      </c>
    </row>
    <row r="3321" spans="1:2" x14ac:dyDescent="0.3">
      <c r="A3321" s="1" t="s">
        <v>90</v>
      </c>
      <c r="B3321" s="1" t="s">
        <v>3398</v>
      </c>
    </row>
    <row r="3322" spans="1:2" x14ac:dyDescent="0.3">
      <c r="A3322" s="1" t="s">
        <v>90</v>
      </c>
      <c r="B3322" s="1" t="s">
        <v>3399</v>
      </c>
    </row>
    <row r="3323" spans="1:2" x14ac:dyDescent="0.3">
      <c r="A3323" s="1" t="s">
        <v>90</v>
      </c>
      <c r="B3323" s="1" t="s">
        <v>3400</v>
      </c>
    </row>
    <row r="3324" spans="1:2" x14ac:dyDescent="0.3">
      <c r="A3324" s="1" t="s">
        <v>90</v>
      </c>
      <c r="B3324" s="1" t="s">
        <v>3401</v>
      </c>
    </row>
    <row r="3325" spans="1:2" x14ac:dyDescent="0.3">
      <c r="A3325" s="1" t="s">
        <v>90</v>
      </c>
      <c r="B3325" s="1" t="s">
        <v>3298</v>
      </c>
    </row>
    <row r="3326" spans="1:2" x14ac:dyDescent="0.3">
      <c r="A3326" s="1" t="s">
        <v>90</v>
      </c>
      <c r="B3326" s="1" t="s">
        <v>3402</v>
      </c>
    </row>
    <row r="3327" spans="1:2" x14ac:dyDescent="0.3">
      <c r="A3327" s="1" t="s">
        <v>90</v>
      </c>
      <c r="B3327" s="1" t="s">
        <v>3403</v>
      </c>
    </row>
    <row r="3328" spans="1:2" x14ac:dyDescent="0.3">
      <c r="A3328" s="1" t="s">
        <v>90</v>
      </c>
      <c r="B3328" s="1" t="s">
        <v>3404</v>
      </c>
    </row>
    <row r="3329" spans="1:2" x14ac:dyDescent="0.3">
      <c r="A3329" s="1" t="s">
        <v>90</v>
      </c>
      <c r="B3329" s="1" t="s">
        <v>3405</v>
      </c>
    </row>
    <row r="3330" spans="1:2" x14ac:dyDescent="0.3">
      <c r="A3330" s="1" t="s">
        <v>90</v>
      </c>
      <c r="B3330" s="1" t="s">
        <v>3406</v>
      </c>
    </row>
    <row r="3331" spans="1:2" x14ac:dyDescent="0.3">
      <c r="A3331" s="1" t="s">
        <v>90</v>
      </c>
      <c r="B3331" s="1" t="s">
        <v>3407</v>
      </c>
    </row>
    <row r="3332" spans="1:2" x14ac:dyDescent="0.3">
      <c r="A3332" s="1" t="s">
        <v>90</v>
      </c>
      <c r="B3332" s="1" t="s">
        <v>3408</v>
      </c>
    </row>
    <row r="3333" spans="1:2" x14ac:dyDescent="0.3">
      <c r="A3333" s="1" t="s">
        <v>90</v>
      </c>
      <c r="B3333" s="1" t="s">
        <v>3409</v>
      </c>
    </row>
    <row r="3334" spans="1:2" x14ac:dyDescent="0.3">
      <c r="A3334" s="1" t="s">
        <v>90</v>
      </c>
      <c r="B3334" s="1" t="s">
        <v>3410</v>
      </c>
    </row>
    <row r="3335" spans="1:2" x14ac:dyDescent="0.3">
      <c r="A3335" s="1" t="s">
        <v>259</v>
      </c>
      <c r="B3335" s="1" t="s">
        <v>3411</v>
      </c>
    </row>
    <row r="3336" spans="1:2" x14ac:dyDescent="0.3">
      <c r="A3336" s="1" t="s">
        <v>90</v>
      </c>
      <c r="B3336" s="1" t="s">
        <v>3412</v>
      </c>
    </row>
    <row r="3337" spans="1:2" x14ac:dyDescent="0.3">
      <c r="A3337" s="1" t="s">
        <v>90</v>
      </c>
      <c r="B3337" s="1" t="s">
        <v>3413</v>
      </c>
    </row>
    <row r="3338" spans="1:2" x14ac:dyDescent="0.3">
      <c r="A3338" s="1" t="s">
        <v>90</v>
      </c>
      <c r="B3338" s="1" t="s">
        <v>3414</v>
      </c>
    </row>
    <row r="3339" spans="1:2" x14ac:dyDescent="0.3">
      <c r="A3339" s="1" t="s">
        <v>90</v>
      </c>
      <c r="B3339" s="1" t="s">
        <v>3415</v>
      </c>
    </row>
    <row r="3340" spans="1:2" x14ac:dyDescent="0.3">
      <c r="A3340" s="1" t="s">
        <v>90</v>
      </c>
      <c r="B3340" s="1" t="s">
        <v>3416</v>
      </c>
    </row>
    <row r="3341" spans="1:2" x14ac:dyDescent="0.3">
      <c r="A3341" s="1" t="s">
        <v>90</v>
      </c>
      <c r="B3341" s="1" t="s">
        <v>3417</v>
      </c>
    </row>
    <row r="3342" spans="1:2" x14ac:dyDescent="0.3">
      <c r="A3342" s="1" t="s">
        <v>90</v>
      </c>
      <c r="B3342" s="1" t="s">
        <v>3418</v>
      </c>
    </row>
    <row r="3343" spans="1:2" x14ac:dyDescent="0.3">
      <c r="A3343" s="1" t="s">
        <v>90</v>
      </c>
      <c r="B3343" s="1" t="s">
        <v>3419</v>
      </c>
    </row>
    <row r="3344" spans="1:2" x14ac:dyDescent="0.3">
      <c r="A3344" s="1" t="s">
        <v>90</v>
      </c>
      <c r="B3344" s="1" t="s">
        <v>3420</v>
      </c>
    </row>
    <row r="3345" spans="1:2" x14ac:dyDescent="0.3">
      <c r="A3345" s="1" t="s">
        <v>90</v>
      </c>
      <c r="B3345" s="1" t="s">
        <v>3421</v>
      </c>
    </row>
    <row r="3346" spans="1:2" x14ac:dyDescent="0.3">
      <c r="A3346" s="1" t="s">
        <v>90</v>
      </c>
      <c r="B3346" s="1" t="s">
        <v>3422</v>
      </c>
    </row>
    <row r="3347" spans="1:2" x14ac:dyDescent="0.3">
      <c r="A3347" s="1" t="s">
        <v>90</v>
      </c>
      <c r="B3347" s="1" t="s">
        <v>3423</v>
      </c>
    </row>
    <row r="3348" spans="1:2" x14ac:dyDescent="0.3">
      <c r="A3348" s="1" t="s">
        <v>90</v>
      </c>
      <c r="B3348" s="1" t="s">
        <v>3424</v>
      </c>
    </row>
    <row r="3349" spans="1:2" x14ac:dyDescent="0.3">
      <c r="A3349" s="1" t="s">
        <v>90</v>
      </c>
      <c r="B3349" s="1" t="s">
        <v>3425</v>
      </c>
    </row>
    <row r="3350" spans="1:2" x14ac:dyDescent="0.3">
      <c r="A3350" s="1" t="s">
        <v>90</v>
      </c>
      <c r="B3350" s="1" t="s">
        <v>338</v>
      </c>
    </row>
    <row r="3351" spans="1:2" x14ac:dyDescent="0.3">
      <c r="A3351" s="1" t="s">
        <v>90</v>
      </c>
      <c r="B3351" s="1" t="s">
        <v>3426</v>
      </c>
    </row>
    <row r="3352" spans="1:2" x14ac:dyDescent="0.3">
      <c r="A3352" s="1" t="s">
        <v>90</v>
      </c>
      <c r="B3352" s="1" t="s">
        <v>3427</v>
      </c>
    </row>
    <row r="3353" spans="1:2" x14ac:dyDescent="0.3">
      <c r="A3353" s="1" t="s">
        <v>90</v>
      </c>
      <c r="B3353" s="1" t="s">
        <v>3428</v>
      </c>
    </row>
    <row r="3354" spans="1:2" x14ac:dyDescent="0.3">
      <c r="A3354" s="1" t="s">
        <v>90</v>
      </c>
      <c r="B3354" s="1" t="s">
        <v>3429</v>
      </c>
    </row>
    <row r="3355" spans="1:2" x14ac:dyDescent="0.3">
      <c r="A3355" s="1" t="s">
        <v>90</v>
      </c>
      <c r="B3355" s="1" t="s">
        <v>3430</v>
      </c>
    </row>
    <row r="3356" spans="1:2" x14ac:dyDescent="0.3">
      <c r="A3356" s="1" t="s">
        <v>90</v>
      </c>
      <c r="B3356" s="1" t="s">
        <v>3431</v>
      </c>
    </row>
    <row r="3357" spans="1:2" x14ac:dyDescent="0.3">
      <c r="A3357" s="1" t="s">
        <v>90</v>
      </c>
      <c r="B3357" s="1" t="s">
        <v>3432</v>
      </c>
    </row>
    <row r="3358" spans="1:2" x14ac:dyDescent="0.3">
      <c r="A3358" s="1" t="s">
        <v>90</v>
      </c>
      <c r="B3358" s="1" t="s">
        <v>3433</v>
      </c>
    </row>
    <row r="3359" spans="1:2" x14ac:dyDescent="0.3">
      <c r="A3359" s="1" t="s">
        <v>90</v>
      </c>
      <c r="B3359" s="1" t="s">
        <v>3434</v>
      </c>
    </row>
    <row r="3360" spans="1:2" x14ac:dyDescent="0.3">
      <c r="A3360" s="1" t="s">
        <v>90</v>
      </c>
      <c r="B3360" s="1" t="s">
        <v>2553</v>
      </c>
    </row>
    <row r="3361" spans="1:2" x14ac:dyDescent="0.3">
      <c r="A3361" s="1" t="s">
        <v>259</v>
      </c>
      <c r="B3361" s="1" t="s">
        <v>3435</v>
      </c>
    </row>
    <row r="3362" spans="1:2" x14ac:dyDescent="0.3">
      <c r="A3362" s="1" t="s">
        <v>90</v>
      </c>
      <c r="B3362" s="1" t="s">
        <v>3436</v>
      </c>
    </row>
    <row r="3363" spans="1:2" x14ac:dyDescent="0.3">
      <c r="A3363" s="1" t="s">
        <v>90</v>
      </c>
      <c r="B3363" s="1" t="s">
        <v>3437</v>
      </c>
    </row>
    <row r="3364" spans="1:2" x14ac:dyDescent="0.3">
      <c r="A3364" s="1" t="s">
        <v>90</v>
      </c>
      <c r="B3364" s="1" t="s">
        <v>3438</v>
      </c>
    </row>
    <row r="3365" spans="1:2" x14ac:dyDescent="0.3">
      <c r="A3365" s="1" t="s">
        <v>90</v>
      </c>
      <c r="B3365" s="1" t="s">
        <v>3439</v>
      </c>
    </row>
    <row r="3366" spans="1:2" x14ac:dyDescent="0.3">
      <c r="A3366" s="1" t="s">
        <v>90</v>
      </c>
      <c r="B3366" s="1" t="s">
        <v>3440</v>
      </c>
    </row>
    <row r="3367" spans="1:2" x14ac:dyDescent="0.3">
      <c r="A3367" s="1" t="s">
        <v>90</v>
      </c>
      <c r="B3367" s="1" t="s">
        <v>338</v>
      </c>
    </row>
    <row r="3368" spans="1:2" x14ac:dyDescent="0.3">
      <c r="A3368" s="1" t="s">
        <v>90</v>
      </c>
      <c r="B3368" s="1" t="s">
        <v>3441</v>
      </c>
    </row>
    <row r="3369" spans="1:2" x14ac:dyDescent="0.3">
      <c r="A3369" s="1" t="s">
        <v>90</v>
      </c>
      <c r="B3369" s="1" t="s">
        <v>3442</v>
      </c>
    </row>
    <row r="3370" spans="1:2" x14ac:dyDescent="0.3">
      <c r="A3370" s="1" t="s">
        <v>90</v>
      </c>
      <c r="B3370" s="1" t="s">
        <v>3443</v>
      </c>
    </row>
    <row r="3371" spans="1:2" x14ac:dyDescent="0.3">
      <c r="A3371" s="1" t="s">
        <v>90</v>
      </c>
      <c r="B3371" s="1" t="s">
        <v>3444</v>
      </c>
    </row>
    <row r="3372" spans="1:2" x14ac:dyDescent="0.3">
      <c r="A3372" s="1" t="s">
        <v>90</v>
      </c>
      <c r="B3372" s="1" t="s">
        <v>3445</v>
      </c>
    </row>
    <row r="3373" spans="1:2" x14ac:dyDescent="0.3">
      <c r="A3373" s="1" t="s">
        <v>90</v>
      </c>
      <c r="B3373" s="1" t="s">
        <v>3446</v>
      </c>
    </row>
    <row r="3374" spans="1:2" x14ac:dyDescent="0.3">
      <c r="A3374" s="1" t="s">
        <v>90</v>
      </c>
      <c r="B3374" s="1" t="s">
        <v>3447</v>
      </c>
    </row>
    <row r="3375" spans="1:2" x14ac:dyDescent="0.3">
      <c r="A3375" s="1" t="s">
        <v>90</v>
      </c>
      <c r="B3375" s="1" t="s">
        <v>3448</v>
      </c>
    </row>
    <row r="3376" spans="1:2" x14ac:dyDescent="0.3">
      <c r="A3376" s="1" t="s">
        <v>90</v>
      </c>
      <c r="B3376" s="1" t="s">
        <v>3449</v>
      </c>
    </row>
    <row r="3377" spans="1:2" x14ac:dyDescent="0.3">
      <c r="A3377" s="1" t="s">
        <v>90</v>
      </c>
      <c r="B3377" s="1" t="s">
        <v>3450</v>
      </c>
    </row>
    <row r="3378" spans="1:2" x14ac:dyDescent="0.3">
      <c r="A3378" s="1" t="s">
        <v>90</v>
      </c>
      <c r="B3378" s="1" t="s">
        <v>3451</v>
      </c>
    </row>
    <row r="3379" spans="1:2" x14ac:dyDescent="0.3">
      <c r="A3379" s="1" t="s">
        <v>90</v>
      </c>
      <c r="B3379" s="1" t="s">
        <v>3452</v>
      </c>
    </row>
    <row r="3380" spans="1:2" x14ac:dyDescent="0.3">
      <c r="A3380" s="1" t="s">
        <v>90</v>
      </c>
      <c r="B3380" s="1" t="s">
        <v>3453</v>
      </c>
    </row>
    <row r="3381" spans="1:2" x14ac:dyDescent="0.3">
      <c r="A3381" s="1" t="s">
        <v>90</v>
      </c>
      <c r="B3381" s="1" t="s">
        <v>3454</v>
      </c>
    </row>
    <row r="3382" spans="1:2" x14ac:dyDescent="0.3">
      <c r="A3382" s="1" t="s">
        <v>90</v>
      </c>
      <c r="B3382" s="1" t="s">
        <v>3455</v>
      </c>
    </row>
    <row r="3383" spans="1:2" x14ac:dyDescent="0.3">
      <c r="A3383" s="1" t="s">
        <v>259</v>
      </c>
      <c r="B3383" s="1" t="s">
        <v>3456</v>
      </c>
    </row>
    <row r="3384" spans="1:2" x14ac:dyDescent="0.3">
      <c r="A3384" s="1" t="s">
        <v>90</v>
      </c>
      <c r="B3384" s="1" t="s">
        <v>3457</v>
      </c>
    </row>
    <row r="3385" spans="1:2" x14ac:dyDescent="0.3">
      <c r="A3385" s="1" t="s">
        <v>90</v>
      </c>
      <c r="B3385" s="1" t="s">
        <v>3458</v>
      </c>
    </row>
    <row r="3386" spans="1:2" x14ac:dyDescent="0.3">
      <c r="A3386" s="1" t="s">
        <v>259</v>
      </c>
      <c r="B3386" s="1" t="s">
        <v>3459</v>
      </c>
    </row>
    <row r="3387" spans="1:2" x14ac:dyDescent="0.3">
      <c r="A3387" s="1" t="s">
        <v>90</v>
      </c>
      <c r="B3387" s="1" t="s">
        <v>3460</v>
      </c>
    </row>
    <row r="3388" spans="1:2" x14ac:dyDescent="0.3">
      <c r="A3388" s="1" t="s">
        <v>90</v>
      </c>
      <c r="B3388" s="1" t="s">
        <v>3461</v>
      </c>
    </row>
    <row r="3389" spans="1:2" x14ac:dyDescent="0.3">
      <c r="A3389" s="1" t="s">
        <v>90</v>
      </c>
      <c r="B3389" s="1" t="s">
        <v>3462</v>
      </c>
    </row>
    <row r="3390" spans="1:2" x14ac:dyDescent="0.3">
      <c r="A3390" s="1" t="s">
        <v>90</v>
      </c>
      <c r="B3390" s="1" t="s">
        <v>3463</v>
      </c>
    </row>
    <row r="3391" spans="1:2" x14ac:dyDescent="0.3">
      <c r="A3391" s="1" t="s">
        <v>90</v>
      </c>
      <c r="B3391" s="1" t="s">
        <v>3464</v>
      </c>
    </row>
    <row r="3392" spans="1:2" x14ac:dyDescent="0.3">
      <c r="A3392" s="1" t="s">
        <v>259</v>
      </c>
      <c r="B3392" s="1" t="s">
        <v>3465</v>
      </c>
    </row>
    <row r="3393" spans="1:2" x14ac:dyDescent="0.3">
      <c r="A3393" s="1" t="s">
        <v>90</v>
      </c>
      <c r="B3393" s="1" t="s">
        <v>839</v>
      </c>
    </row>
    <row r="3394" spans="1:2" x14ac:dyDescent="0.3">
      <c r="A3394" s="1" t="s">
        <v>90</v>
      </c>
      <c r="B3394" s="1" t="s">
        <v>3466</v>
      </c>
    </row>
    <row r="3395" spans="1:2" x14ac:dyDescent="0.3">
      <c r="A3395" s="1" t="s">
        <v>90</v>
      </c>
      <c r="B3395" s="1" t="s">
        <v>2965</v>
      </c>
    </row>
    <row r="3396" spans="1:2" x14ac:dyDescent="0.3">
      <c r="A3396" s="1" t="s">
        <v>90</v>
      </c>
      <c r="B3396" s="1" t="s">
        <v>3467</v>
      </c>
    </row>
    <row r="3397" spans="1:2" x14ac:dyDescent="0.3">
      <c r="A3397" s="1" t="s">
        <v>90</v>
      </c>
      <c r="B3397" s="1" t="s">
        <v>3468</v>
      </c>
    </row>
    <row r="3398" spans="1:2" x14ac:dyDescent="0.3">
      <c r="A3398" s="1" t="s">
        <v>259</v>
      </c>
      <c r="B3398" s="1" t="s">
        <v>3469</v>
      </c>
    </row>
    <row r="3399" spans="1:2" x14ac:dyDescent="0.3">
      <c r="A3399" s="1" t="s">
        <v>90</v>
      </c>
      <c r="B3399" s="1" t="s">
        <v>3470</v>
      </c>
    </row>
    <row r="3400" spans="1:2" x14ac:dyDescent="0.3">
      <c r="A3400" s="1" t="s">
        <v>90</v>
      </c>
      <c r="B3400" s="1" t="s">
        <v>3471</v>
      </c>
    </row>
    <row r="3401" spans="1:2" x14ac:dyDescent="0.3">
      <c r="A3401" s="1" t="s">
        <v>90</v>
      </c>
      <c r="B3401" s="1" t="s">
        <v>3472</v>
      </c>
    </row>
    <row r="3402" spans="1:2" x14ac:dyDescent="0.3">
      <c r="A3402" s="1" t="s">
        <v>259</v>
      </c>
      <c r="B3402" s="1" t="s">
        <v>323</v>
      </c>
    </row>
    <row r="3403" spans="1:2" x14ac:dyDescent="0.3">
      <c r="A3403" s="1" t="s">
        <v>90</v>
      </c>
      <c r="B3403" s="1" t="s">
        <v>3473</v>
      </c>
    </row>
    <row r="3404" spans="1:2" x14ac:dyDescent="0.3">
      <c r="A3404" s="1" t="s">
        <v>90</v>
      </c>
      <c r="B3404" s="1" t="s">
        <v>3474</v>
      </c>
    </row>
    <row r="3405" spans="1:2" x14ac:dyDescent="0.3">
      <c r="A3405" s="1" t="s">
        <v>90</v>
      </c>
      <c r="B3405" s="1" t="s">
        <v>2253</v>
      </c>
    </row>
    <row r="3406" spans="1:2" x14ac:dyDescent="0.3">
      <c r="A3406" s="1" t="s">
        <v>90</v>
      </c>
      <c r="B3406" s="1" t="s">
        <v>3475</v>
      </c>
    </row>
    <row r="3407" spans="1:2" x14ac:dyDescent="0.3">
      <c r="A3407" s="1" t="s">
        <v>90</v>
      </c>
      <c r="B3407" s="1" t="s">
        <v>3476</v>
      </c>
    </row>
    <row r="3408" spans="1:2" x14ac:dyDescent="0.3">
      <c r="A3408" s="1" t="s">
        <v>90</v>
      </c>
      <c r="B3408" s="1" t="s">
        <v>3477</v>
      </c>
    </row>
    <row r="3409" spans="1:2" x14ac:dyDescent="0.3">
      <c r="A3409" s="1" t="s">
        <v>90</v>
      </c>
      <c r="B3409" s="1" t="s">
        <v>2195</v>
      </c>
    </row>
    <row r="3410" spans="1:2" x14ac:dyDescent="0.3">
      <c r="A3410" s="1" t="s">
        <v>259</v>
      </c>
      <c r="B3410" s="1" t="s">
        <v>3478</v>
      </c>
    </row>
    <row r="3411" spans="1:2" x14ac:dyDescent="0.3">
      <c r="A3411" s="1" t="s">
        <v>90</v>
      </c>
      <c r="B3411" s="1" t="s">
        <v>3479</v>
      </c>
    </row>
    <row r="3412" spans="1:2" x14ac:dyDescent="0.3">
      <c r="A3412" s="1" t="s">
        <v>90</v>
      </c>
      <c r="B3412" s="1" t="s">
        <v>3480</v>
      </c>
    </row>
    <row r="3413" spans="1:2" x14ac:dyDescent="0.3">
      <c r="A3413" s="1" t="s">
        <v>90</v>
      </c>
      <c r="B3413" s="1" t="s">
        <v>3481</v>
      </c>
    </row>
    <row r="3414" spans="1:2" x14ac:dyDescent="0.3">
      <c r="A3414" s="1" t="s">
        <v>90</v>
      </c>
      <c r="B3414" s="1" t="s">
        <v>3482</v>
      </c>
    </row>
    <row r="3415" spans="1:2" x14ac:dyDescent="0.3">
      <c r="A3415" s="1" t="s">
        <v>90</v>
      </c>
      <c r="B3415" s="1" t="s">
        <v>3483</v>
      </c>
    </row>
    <row r="3416" spans="1:2" x14ac:dyDescent="0.3">
      <c r="A3416" s="1" t="s">
        <v>90</v>
      </c>
      <c r="B3416" s="1" t="s">
        <v>3484</v>
      </c>
    </row>
    <row r="3417" spans="1:2" x14ac:dyDescent="0.3">
      <c r="A3417" s="1" t="s">
        <v>90</v>
      </c>
      <c r="B3417" s="1" t="s">
        <v>2805</v>
      </c>
    </row>
    <row r="3418" spans="1:2" x14ac:dyDescent="0.3">
      <c r="A3418" s="1" t="s">
        <v>90</v>
      </c>
      <c r="B3418" s="1" t="s">
        <v>3485</v>
      </c>
    </row>
    <row r="3419" spans="1:2" x14ac:dyDescent="0.3">
      <c r="A3419" s="1" t="s">
        <v>90</v>
      </c>
      <c r="B3419" s="1" t="s">
        <v>3486</v>
      </c>
    </row>
    <row r="3420" spans="1:2" x14ac:dyDescent="0.3">
      <c r="A3420" s="1" t="s">
        <v>259</v>
      </c>
      <c r="B3420" s="1" t="s">
        <v>3487</v>
      </c>
    </row>
    <row r="3421" spans="1:2" x14ac:dyDescent="0.3">
      <c r="A3421" s="1" t="s">
        <v>259</v>
      </c>
      <c r="B3421" s="1" t="s">
        <v>3488</v>
      </c>
    </row>
    <row r="3422" spans="1:2" x14ac:dyDescent="0.3">
      <c r="A3422" s="1" t="s">
        <v>259</v>
      </c>
      <c r="B3422" s="1" t="s">
        <v>3489</v>
      </c>
    </row>
    <row r="3423" spans="1:2" x14ac:dyDescent="0.3">
      <c r="A3423" s="1" t="s">
        <v>259</v>
      </c>
      <c r="B3423" s="1" t="s">
        <v>3490</v>
      </c>
    </row>
    <row r="3424" spans="1:2" x14ac:dyDescent="0.3">
      <c r="A3424" s="1" t="s">
        <v>259</v>
      </c>
      <c r="B3424" s="1" t="s">
        <v>3491</v>
      </c>
    </row>
    <row r="3425" spans="1:2" x14ac:dyDescent="0.3">
      <c r="A3425" s="1" t="s">
        <v>259</v>
      </c>
      <c r="B3425" s="1" t="s">
        <v>3492</v>
      </c>
    </row>
    <row r="3426" spans="1:2" x14ac:dyDescent="0.3">
      <c r="A3426" s="1" t="s">
        <v>259</v>
      </c>
      <c r="B3426" s="1" t="s">
        <v>3493</v>
      </c>
    </row>
    <row r="3427" spans="1:2" x14ac:dyDescent="0.3">
      <c r="A3427" s="1" t="s">
        <v>90</v>
      </c>
      <c r="B3427" s="1" t="s">
        <v>3494</v>
      </c>
    </row>
    <row r="3428" spans="1:2" x14ac:dyDescent="0.3">
      <c r="A3428" s="1" t="s">
        <v>90</v>
      </c>
      <c r="B3428" s="1" t="s">
        <v>3495</v>
      </c>
    </row>
    <row r="3429" spans="1:2" x14ac:dyDescent="0.3">
      <c r="A3429" s="1" t="s">
        <v>90</v>
      </c>
      <c r="B3429" s="1" t="s">
        <v>3496</v>
      </c>
    </row>
    <row r="3430" spans="1:2" x14ac:dyDescent="0.3">
      <c r="A3430" s="1" t="s">
        <v>90</v>
      </c>
      <c r="B3430" s="1" t="s">
        <v>3497</v>
      </c>
    </row>
    <row r="3431" spans="1:2" x14ac:dyDescent="0.3">
      <c r="A3431" s="1" t="s">
        <v>90</v>
      </c>
      <c r="B3431" s="1" t="s">
        <v>3498</v>
      </c>
    </row>
    <row r="3432" spans="1:2" x14ac:dyDescent="0.3">
      <c r="A3432" s="1" t="s">
        <v>90</v>
      </c>
      <c r="B3432" s="1" t="s">
        <v>3499</v>
      </c>
    </row>
    <row r="3433" spans="1:2" x14ac:dyDescent="0.3">
      <c r="A3433" s="1" t="s">
        <v>90</v>
      </c>
      <c r="B3433" s="1" t="s">
        <v>3500</v>
      </c>
    </row>
    <row r="3434" spans="1:2" x14ac:dyDescent="0.3">
      <c r="A3434" s="1" t="s">
        <v>259</v>
      </c>
      <c r="B3434" s="1" t="s">
        <v>3501</v>
      </c>
    </row>
    <row r="3435" spans="1:2" x14ac:dyDescent="0.3">
      <c r="A3435" s="1" t="s">
        <v>90</v>
      </c>
      <c r="B3435" s="1" t="s">
        <v>3502</v>
      </c>
    </row>
    <row r="3436" spans="1:2" x14ac:dyDescent="0.3">
      <c r="A3436" s="1" t="s">
        <v>90</v>
      </c>
      <c r="B3436" s="1" t="s">
        <v>3503</v>
      </c>
    </row>
    <row r="3437" spans="1:2" x14ac:dyDescent="0.3">
      <c r="A3437" s="1" t="s">
        <v>90</v>
      </c>
      <c r="B3437" s="1" t="s">
        <v>3504</v>
      </c>
    </row>
    <row r="3438" spans="1:2" x14ac:dyDescent="0.3">
      <c r="A3438" s="1" t="s">
        <v>90</v>
      </c>
      <c r="B3438" s="1" t="s">
        <v>3505</v>
      </c>
    </row>
    <row r="3439" spans="1:2" x14ac:dyDescent="0.3">
      <c r="A3439" s="1" t="s">
        <v>90</v>
      </c>
      <c r="B3439" s="1" t="s">
        <v>3506</v>
      </c>
    </row>
    <row r="3440" spans="1:2" x14ac:dyDescent="0.3">
      <c r="A3440" s="1" t="s">
        <v>90</v>
      </c>
      <c r="B3440" s="1" t="s">
        <v>3507</v>
      </c>
    </row>
    <row r="3441" spans="1:2" x14ac:dyDescent="0.3">
      <c r="A3441" s="1" t="s">
        <v>90</v>
      </c>
      <c r="B3441" s="1" t="s">
        <v>3508</v>
      </c>
    </row>
    <row r="3442" spans="1:2" x14ac:dyDescent="0.3">
      <c r="A3442" s="1" t="s">
        <v>90</v>
      </c>
      <c r="B3442" s="1" t="s">
        <v>3509</v>
      </c>
    </row>
    <row r="3443" spans="1:2" x14ac:dyDescent="0.3">
      <c r="A3443" s="1" t="s">
        <v>259</v>
      </c>
      <c r="B3443" s="1" t="s">
        <v>3510</v>
      </c>
    </row>
    <row r="3444" spans="1:2" x14ac:dyDescent="0.3">
      <c r="A3444" s="1" t="s">
        <v>259</v>
      </c>
      <c r="B3444" s="1" t="s">
        <v>3511</v>
      </c>
    </row>
    <row r="3445" spans="1:2" x14ac:dyDescent="0.3">
      <c r="A3445" s="1" t="s">
        <v>90</v>
      </c>
      <c r="B3445" s="1" t="s">
        <v>3512</v>
      </c>
    </row>
    <row r="3446" spans="1:2" x14ac:dyDescent="0.3">
      <c r="A3446" s="1" t="s">
        <v>90</v>
      </c>
      <c r="B3446" s="1" t="s">
        <v>3513</v>
      </c>
    </row>
    <row r="3447" spans="1:2" x14ac:dyDescent="0.3">
      <c r="A3447" s="1" t="s">
        <v>90</v>
      </c>
      <c r="B3447" s="1" t="s">
        <v>2547</v>
      </c>
    </row>
    <row r="3448" spans="1:2" x14ac:dyDescent="0.3">
      <c r="A3448" s="1" t="s">
        <v>90</v>
      </c>
      <c r="B3448" s="1" t="s">
        <v>3514</v>
      </c>
    </row>
    <row r="3449" spans="1:2" x14ac:dyDescent="0.3">
      <c r="A3449" s="1" t="s">
        <v>90</v>
      </c>
      <c r="B3449" s="1" t="s">
        <v>3515</v>
      </c>
    </row>
    <row r="3450" spans="1:2" x14ac:dyDescent="0.3">
      <c r="A3450" s="1" t="s">
        <v>90</v>
      </c>
      <c r="B3450" s="1" t="s">
        <v>3516</v>
      </c>
    </row>
    <row r="3451" spans="1:2" x14ac:dyDescent="0.3">
      <c r="A3451" s="1" t="s">
        <v>90</v>
      </c>
      <c r="B3451" s="1" t="s">
        <v>3517</v>
      </c>
    </row>
    <row r="3452" spans="1:2" x14ac:dyDescent="0.3">
      <c r="A3452" s="1" t="s">
        <v>90</v>
      </c>
      <c r="B3452" s="1" t="s">
        <v>3518</v>
      </c>
    </row>
    <row r="3453" spans="1:2" x14ac:dyDescent="0.3">
      <c r="A3453" s="1" t="s">
        <v>90</v>
      </c>
      <c r="B3453" s="1" t="s">
        <v>3519</v>
      </c>
    </row>
    <row r="3454" spans="1:2" x14ac:dyDescent="0.3">
      <c r="A3454" s="1" t="s">
        <v>90</v>
      </c>
      <c r="B3454" s="1" t="s">
        <v>3520</v>
      </c>
    </row>
    <row r="3455" spans="1:2" x14ac:dyDescent="0.3">
      <c r="A3455" s="1" t="s">
        <v>90</v>
      </c>
      <c r="B3455" s="1" t="s">
        <v>3521</v>
      </c>
    </row>
    <row r="3456" spans="1:2" x14ac:dyDescent="0.3">
      <c r="A3456" s="1" t="s">
        <v>90</v>
      </c>
      <c r="B3456" s="1" t="s">
        <v>1857</v>
      </c>
    </row>
    <row r="3457" spans="1:2" x14ac:dyDescent="0.3">
      <c r="A3457" s="1" t="s">
        <v>90</v>
      </c>
      <c r="B3457" s="1" t="s">
        <v>3522</v>
      </c>
    </row>
    <row r="3458" spans="1:2" x14ac:dyDescent="0.3">
      <c r="A3458" s="1" t="s">
        <v>90</v>
      </c>
      <c r="B3458" s="1" t="s">
        <v>3523</v>
      </c>
    </row>
    <row r="3459" spans="1:2" x14ac:dyDescent="0.3">
      <c r="A3459" s="1" t="s">
        <v>90</v>
      </c>
      <c r="B3459" s="1" t="s">
        <v>2471</v>
      </c>
    </row>
    <row r="3460" spans="1:2" x14ac:dyDescent="0.3">
      <c r="A3460" s="1" t="s">
        <v>90</v>
      </c>
      <c r="B3460" s="1" t="s">
        <v>3524</v>
      </c>
    </row>
    <row r="3461" spans="1:2" x14ac:dyDescent="0.3">
      <c r="A3461" s="1" t="s">
        <v>259</v>
      </c>
      <c r="B3461" s="1" t="s">
        <v>3525</v>
      </c>
    </row>
    <row r="3462" spans="1:2" x14ac:dyDescent="0.3">
      <c r="A3462" s="1" t="s">
        <v>90</v>
      </c>
      <c r="B3462" s="1" t="s">
        <v>3526</v>
      </c>
    </row>
    <row r="3463" spans="1:2" x14ac:dyDescent="0.3">
      <c r="A3463" s="1" t="s">
        <v>90</v>
      </c>
      <c r="B3463" s="1" t="s">
        <v>3527</v>
      </c>
    </row>
    <row r="3464" spans="1:2" x14ac:dyDescent="0.3">
      <c r="A3464" s="1" t="s">
        <v>259</v>
      </c>
      <c r="B3464" s="1" t="s">
        <v>3528</v>
      </c>
    </row>
    <row r="3465" spans="1:2" x14ac:dyDescent="0.3">
      <c r="A3465" s="1" t="s">
        <v>90</v>
      </c>
      <c r="B3465" s="1" t="s">
        <v>3529</v>
      </c>
    </row>
    <row r="3466" spans="1:2" x14ac:dyDescent="0.3">
      <c r="A3466" s="1" t="s">
        <v>90</v>
      </c>
      <c r="B3466" s="1" t="s">
        <v>3530</v>
      </c>
    </row>
    <row r="3467" spans="1:2" x14ac:dyDescent="0.3">
      <c r="A3467" s="1" t="s">
        <v>90</v>
      </c>
      <c r="B3467" s="1" t="s">
        <v>3531</v>
      </c>
    </row>
    <row r="3468" spans="1:2" x14ac:dyDescent="0.3">
      <c r="A3468" s="1" t="s">
        <v>90</v>
      </c>
      <c r="B3468" s="1" t="s">
        <v>3532</v>
      </c>
    </row>
    <row r="3469" spans="1:2" x14ac:dyDescent="0.3">
      <c r="A3469" s="1" t="s">
        <v>259</v>
      </c>
      <c r="B3469" s="1" t="s">
        <v>1200</v>
      </c>
    </row>
    <row r="3470" spans="1:2" x14ac:dyDescent="0.3">
      <c r="A3470" s="1" t="s">
        <v>90</v>
      </c>
      <c r="B3470" s="1" t="s">
        <v>3533</v>
      </c>
    </row>
    <row r="3471" spans="1:2" x14ac:dyDescent="0.3">
      <c r="A3471" s="1" t="s">
        <v>90</v>
      </c>
      <c r="B3471" s="1" t="s">
        <v>3534</v>
      </c>
    </row>
    <row r="3472" spans="1:2" x14ac:dyDescent="0.3">
      <c r="A3472" s="1" t="s">
        <v>90</v>
      </c>
      <c r="B3472" s="1" t="s">
        <v>678</v>
      </c>
    </row>
    <row r="3473" spans="1:2" x14ac:dyDescent="0.3">
      <c r="A3473" s="1" t="s">
        <v>90</v>
      </c>
      <c r="B3473" s="1" t="s">
        <v>3535</v>
      </c>
    </row>
    <row r="3474" spans="1:2" x14ac:dyDescent="0.3">
      <c r="A3474" s="1" t="s">
        <v>90</v>
      </c>
      <c r="B3474" s="1" t="s">
        <v>3536</v>
      </c>
    </row>
    <row r="3475" spans="1:2" x14ac:dyDescent="0.3">
      <c r="A3475" s="1" t="s">
        <v>90</v>
      </c>
      <c r="B3475" s="1" t="s">
        <v>3537</v>
      </c>
    </row>
    <row r="3476" spans="1:2" x14ac:dyDescent="0.3">
      <c r="A3476" s="1" t="s">
        <v>90</v>
      </c>
      <c r="B3476" s="1" t="s">
        <v>3538</v>
      </c>
    </row>
    <row r="3477" spans="1:2" x14ac:dyDescent="0.3">
      <c r="A3477" s="1" t="s">
        <v>90</v>
      </c>
      <c r="B3477" s="1" t="s">
        <v>1508</v>
      </c>
    </row>
    <row r="3478" spans="1:2" x14ac:dyDescent="0.3">
      <c r="A3478" s="1" t="s">
        <v>90</v>
      </c>
      <c r="B3478" s="1" t="s">
        <v>3539</v>
      </c>
    </row>
    <row r="3479" spans="1:2" x14ac:dyDescent="0.3">
      <c r="A3479" s="1" t="s">
        <v>90</v>
      </c>
      <c r="B3479" s="1" t="s">
        <v>3540</v>
      </c>
    </row>
    <row r="3480" spans="1:2" x14ac:dyDescent="0.3">
      <c r="A3480" s="1" t="s">
        <v>90</v>
      </c>
      <c r="B3480" s="1" t="s">
        <v>3541</v>
      </c>
    </row>
    <row r="3481" spans="1:2" x14ac:dyDescent="0.3">
      <c r="A3481" s="1" t="s">
        <v>90</v>
      </c>
      <c r="B3481" s="1" t="s">
        <v>3542</v>
      </c>
    </row>
    <row r="3482" spans="1:2" x14ac:dyDescent="0.3">
      <c r="A3482" s="1" t="s">
        <v>90</v>
      </c>
      <c r="B3482" s="1" t="s">
        <v>3543</v>
      </c>
    </row>
    <row r="3483" spans="1:2" x14ac:dyDescent="0.3">
      <c r="A3483" s="1" t="s">
        <v>90</v>
      </c>
      <c r="B3483" s="1" t="s">
        <v>3544</v>
      </c>
    </row>
    <row r="3484" spans="1:2" x14ac:dyDescent="0.3">
      <c r="A3484" s="1" t="s">
        <v>259</v>
      </c>
      <c r="B3484" s="1" t="s">
        <v>3545</v>
      </c>
    </row>
    <row r="3485" spans="1:2" x14ac:dyDescent="0.3">
      <c r="A3485" s="1" t="s">
        <v>90</v>
      </c>
      <c r="B3485" s="1" t="s">
        <v>3546</v>
      </c>
    </row>
    <row r="3486" spans="1:2" x14ac:dyDescent="0.3">
      <c r="A3486" s="1" t="s">
        <v>90</v>
      </c>
      <c r="B3486" s="1" t="s">
        <v>3547</v>
      </c>
    </row>
    <row r="3487" spans="1:2" x14ac:dyDescent="0.3">
      <c r="A3487" s="1" t="s">
        <v>90</v>
      </c>
      <c r="B3487" s="1" t="s">
        <v>1779</v>
      </c>
    </row>
    <row r="3488" spans="1:2" x14ac:dyDescent="0.3">
      <c r="A3488" s="1" t="s">
        <v>90</v>
      </c>
      <c r="B3488" s="1" t="s">
        <v>3548</v>
      </c>
    </row>
    <row r="3489" spans="1:2" x14ac:dyDescent="0.3">
      <c r="A3489" s="1" t="s">
        <v>90</v>
      </c>
      <c r="B3489" s="1" t="s">
        <v>3549</v>
      </c>
    </row>
    <row r="3490" spans="1:2" x14ac:dyDescent="0.3">
      <c r="A3490" s="1" t="s">
        <v>90</v>
      </c>
      <c r="B3490" s="1" t="s">
        <v>3419</v>
      </c>
    </row>
    <row r="3491" spans="1:2" x14ac:dyDescent="0.3">
      <c r="A3491" s="1" t="s">
        <v>90</v>
      </c>
      <c r="B3491" s="1" t="s">
        <v>3550</v>
      </c>
    </row>
    <row r="3492" spans="1:2" x14ac:dyDescent="0.3">
      <c r="A3492" s="1" t="s">
        <v>90</v>
      </c>
      <c r="B3492" s="1" t="s">
        <v>3551</v>
      </c>
    </row>
    <row r="3493" spans="1:2" x14ac:dyDescent="0.3">
      <c r="A3493" s="1" t="s">
        <v>90</v>
      </c>
      <c r="B3493" s="1" t="s">
        <v>2354</v>
      </c>
    </row>
    <row r="3494" spans="1:2" x14ac:dyDescent="0.3">
      <c r="A3494" s="1" t="s">
        <v>90</v>
      </c>
      <c r="B3494" s="1" t="s">
        <v>3552</v>
      </c>
    </row>
    <row r="3495" spans="1:2" x14ac:dyDescent="0.3">
      <c r="A3495" s="1" t="s">
        <v>90</v>
      </c>
      <c r="B3495" s="1" t="s">
        <v>3553</v>
      </c>
    </row>
    <row r="3496" spans="1:2" x14ac:dyDescent="0.3">
      <c r="A3496" s="1" t="s">
        <v>259</v>
      </c>
      <c r="B3496" s="1" t="s">
        <v>3554</v>
      </c>
    </row>
    <row r="3497" spans="1:2" x14ac:dyDescent="0.3">
      <c r="A3497" s="1" t="s">
        <v>259</v>
      </c>
      <c r="B3497" s="1" t="s">
        <v>3555</v>
      </c>
    </row>
    <row r="3498" spans="1:2" x14ac:dyDescent="0.3">
      <c r="A3498" s="1" t="s">
        <v>90</v>
      </c>
      <c r="B3498" s="1" t="s">
        <v>3556</v>
      </c>
    </row>
    <row r="3499" spans="1:2" x14ac:dyDescent="0.3">
      <c r="A3499" s="1" t="s">
        <v>90</v>
      </c>
      <c r="B3499" s="1" t="s">
        <v>3557</v>
      </c>
    </row>
    <row r="3500" spans="1:2" x14ac:dyDescent="0.3">
      <c r="A3500" s="1" t="s">
        <v>90</v>
      </c>
      <c r="B3500" s="1" t="s">
        <v>3558</v>
      </c>
    </row>
    <row r="3501" spans="1:2" x14ac:dyDescent="0.3">
      <c r="A3501" s="1" t="s">
        <v>90</v>
      </c>
      <c r="B3501" s="1" t="s">
        <v>3559</v>
      </c>
    </row>
    <row r="3502" spans="1:2" x14ac:dyDescent="0.3">
      <c r="A3502" s="1" t="s">
        <v>259</v>
      </c>
      <c r="B3502" s="1" t="s">
        <v>3560</v>
      </c>
    </row>
    <row r="3503" spans="1:2" x14ac:dyDescent="0.3">
      <c r="A3503" s="1" t="s">
        <v>90</v>
      </c>
      <c r="B3503" s="1" t="s">
        <v>3561</v>
      </c>
    </row>
    <row r="3504" spans="1:2" x14ac:dyDescent="0.3">
      <c r="A3504" s="1" t="s">
        <v>90</v>
      </c>
      <c r="B3504" s="1" t="s">
        <v>3562</v>
      </c>
    </row>
    <row r="3505" spans="1:2" x14ac:dyDescent="0.3">
      <c r="A3505" s="1" t="s">
        <v>90</v>
      </c>
      <c r="B3505" s="1" t="s">
        <v>3563</v>
      </c>
    </row>
    <row r="3506" spans="1:2" x14ac:dyDescent="0.3">
      <c r="A3506" s="1" t="s">
        <v>90</v>
      </c>
      <c r="B3506" s="1" t="s">
        <v>3564</v>
      </c>
    </row>
    <row r="3507" spans="1:2" x14ac:dyDescent="0.3">
      <c r="A3507" s="1" t="s">
        <v>90</v>
      </c>
      <c r="B3507" s="1" t="s">
        <v>3565</v>
      </c>
    </row>
    <row r="3508" spans="1:2" x14ac:dyDescent="0.3">
      <c r="A3508" s="1" t="s">
        <v>90</v>
      </c>
      <c r="B3508" s="1" t="s">
        <v>3566</v>
      </c>
    </row>
    <row r="3509" spans="1:2" x14ac:dyDescent="0.3">
      <c r="A3509" s="1" t="s">
        <v>90</v>
      </c>
      <c r="B3509" s="1" t="s">
        <v>3567</v>
      </c>
    </row>
    <row r="3510" spans="1:2" x14ac:dyDescent="0.3">
      <c r="A3510" s="1" t="s">
        <v>90</v>
      </c>
      <c r="B3510" s="1" t="s">
        <v>3568</v>
      </c>
    </row>
    <row r="3511" spans="1:2" x14ac:dyDescent="0.3">
      <c r="A3511" s="1" t="s">
        <v>90</v>
      </c>
      <c r="B3511" s="1" t="s">
        <v>3569</v>
      </c>
    </row>
    <row r="3512" spans="1:2" x14ac:dyDescent="0.3">
      <c r="A3512" s="1" t="s">
        <v>90</v>
      </c>
      <c r="B3512" s="1" t="s">
        <v>3570</v>
      </c>
    </row>
    <row r="3513" spans="1:2" x14ac:dyDescent="0.3">
      <c r="A3513" s="1" t="s">
        <v>90</v>
      </c>
      <c r="B3513" s="1" t="s">
        <v>3571</v>
      </c>
    </row>
    <row r="3514" spans="1:2" x14ac:dyDescent="0.3">
      <c r="A3514" s="1" t="s">
        <v>90</v>
      </c>
      <c r="B3514" s="1" t="s">
        <v>3572</v>
      </c>
    </row>
    <row r="3515" spans="1:2" x14ac:dyDescent="0.3">
      <c r="A3515" s="1" t="s">
        <v>90</v>
      </c>
      <c r="B3515" s="1" t="s">
        <v>3573</v>
      </c>
    </row>
    <row r="3516" spans="1:2" x14ac:dyDescent="0.3">
      <c r="A3516" s="1" t="s">
        <v>90</v>
      </c>
      <c r="B3516" s="1" t="s">
        <v>3574</v>
      </c>
    </row>
    <row r="3517" spans="1:2" x14ac:dyDescent="0.3">
      <c r="A3517" s="1" t="s">
        <v>90</v>
      </c>
      <c r="B3517" s="1" t="s">
        <v>3575</v>
      </c>
    </row>
    <row r="3518" spans="1:2" x14ac:dyDescent="0.3">
      <c r="A3518" s="1" t="s">
        <v>90</v>
      </c>
      <c r="B3518" s="1" t="s">
        <v>3576</v>
      </c>
    </row>
    <row r="3519" spans="1:2" x14ac:dyDescent="0.3">
      <c r="A3519" s="1" t="s">
        <v>90</v>
      </c>
      <c r="B3519" s="1" t="s">
        <v>3577</v>
      </c>
    </row>
    <row r="3520" spans="1:2" x14ac:dyDescent="0.3">
      <c r="A3520" s="1" t="s">
        <v>90</v>
      </c>
      <c r="B3520" s="1" t="s">
        <v>3578</v>
      </c>
    </row>
    <row r="3521" spans="1:2" x14ac:dyDescent="0.3">
      <c r="A3521" s="1" t="s">
        <v>90</v>
      </c>
      <c r="B3521" s="1" t="s">
        <v>3579</v>
      </c>
    </row>
    <row r="3522" spans="1:2" x14ac:dyDescent="0.3">
      <c r="A3522" s="1" t="s">
        <v>90</v>
      </c>
      <c r="B3522" s="1" t="s">
        <v>3580</v>
      </c>
    </row>
    <row r="3523" spans="1:2" x14ac:dyDescent="0.3">
      <c r="A3523" s="1" t="s">
        <v>90</v>
      </c>
      <c r="B3523" s="1" t="s">
        <v>3581</v>
      </c>
    </row>
    <row r="3524" spans="1:2" x14ac:dyDescent="0.3">
      <c r="A3524" s="1" t="s">
        <v>90</v>
      </c>
      <c r="B3524" s="1" t="s">
        <v>3582</v>
      </c>
    </row>
    <row r="3525" spans="1:2" x14ac:dyDescent="0.3">
      <c r="A3525" s="1" t="s">
        <v>90</v>
      </c>
      <c r="B3525" s="1" t="s">
        <v>3583</v>
      </c>
    </row>
    <row r="3526" spans="1:2" x14ac:dyDescent="0.3">
      <c r="A3526" s="1" t="s">
        <v>90</v>
      </c>
      <c r="B3526" s="1" t="s">
        <v>3584</v>
      </c>
    </row>
    <row r="3527" spans="1:2" x14ac:dyDescent="0.3">
      <c r="A3527" s="1" t="s">
        <v>90</v>
      </c>
      <c r="B3527" s="1" t="s">
        <v>3585</v>
      </c>
    </row>
    <row r="3528" spans="1:2" x14ac:dyDescent="0.3">
      <c r="A3528" s="1" t="s">
        <v>90</v>
      </c>
      <c r="B3528" s="1" t="s">
        <v>3586</v>
      </c>
    </row>
    <row r="3529" spans="1:2" x14ac:dyDescent="0.3">
      <c r="A3529" s="1" t="s">
        <v>90</v>
      </c>
      <c r="B3529" s="1" t="s">
        <v>3587</v>
      </c>
    </row>
    <row r="3530" spans="1:2" x14ac:dyDescent="0.3">
      <c r="A3530" s="1" t="s">
        <v>259</v>
      </c>
      <c r="B3530" s="1" t="s">
        <v>3588</v>
      </c>
    </row>
    <row r="3531" spans="1:2" x14ac:dyDescent="0.3">
      <c r="A3531" s="1" t="s">
        <v>259</v>
      </c>
      <c r="B3531" s="1" t="s">
        <v>3589</v>
      </c>
    </row>
    <row r="3532" spans="1:2" x14ac:dyDescent="0.3">
      <c r="A3532" s="1" t="s">
        <v>90</v>
      </c>
      <c r="B3532" s="1" t="s">
        <v>3590</v>
      </c>
    </row>
    <row r="3533" spans="1:2" x14ac:dyDescent="0.3">
      <c r="A3533" s="1" t="s">
        <v>90</v>
      </c>
      <c r="B3533" s="1" t="s">
        <v>3591</v>
      </c>
    </row>
    <row r="3534" spans="1:2" x14ac:dyDescent="0.3">
      <c r="A3534" s="1" t="s">
        <v>90</v>
      </c>
      <c r="B3534" s="1" t="s">
        <v>3592</v>
      </c>
    </row>
    <row r="3535" spans="1:2" x14ac:dyDescent="0.3">
      <c r="A3535" s="1" t="s">
        <v>90</v>
      </c>
      <c r="B3535" s="1" t="s">
        <v>338</v>
      </c>
    </row>
    <row r="3536" spans="1:2" x14ac:dyDescent="0.3">
      <c r="A3536" s="1" t="s">
        <v>90</v>
      </c>
      <c r="B3536" s="1" t="s">
        <v>3593</v>
      </c>
    </row>
    <row r="3537" spans="1:2" x14ac:dyDescent="0.3">
      <c r="A3537" s="1" t="s">
        <v>90</v>
      </c>
      <c r="B3537" s="1" t="s">
        <v>3594</v>
      </c>
    </row>
    <row r="3538" spans="1:2" x14ac:dyDescent="0.3">
      <c r="A3538" s="1" t="s">
        <v>90</v>
      </c>
      <c r="B3538" s="1" t="s">
        <v>3595</v>
      </c>
    </row>
    <row r="3539" spans="1:2" x14ac:dyDescent="0.3">
      <c r="A3539" s="1" t="s">
        <v>90</v>
      </c>
      <c r="B3539" s="1" t="s">
        <v>3596</v>
      </c>
    </row>
    <row r="3540" spans="1:2" x14ac:dyDescent="0.3">
      <c r="A3540" s="1" t="s">
        <v>90</v>
      </c>
      <c r="B3540" s="1" t="s">
        <v>3597</v>
      </c>
    </row>
    <row r="3541" spans="1:2" x14ac:dyDescent="0.3">
      <c r="A3541" s="1" t="s">
        <v>90</v>
      </c>
      <c r="B3541" s="1" t="s">
        <v>3598</v>
      </c>
    </row>
    <row r="3542" spans="1:2" x14ac:dyDescent="0.3">
      <c r="A3542" s="1" t="s">
        <v>90</v>
      </c>
      <c r="B3542" s="1" t="s">
        <v>3599</v>
      </c>
    </row>
    <row r="3543" spans="1:2" x14ac:dyDescent="0.3">
      <c r="A3543" s="1" t="s">
        <v>90</v>
      </c>
      <c r="B3543" s="1" t="s">
        <v>3600</v>
      </c>
    </row>
    <row r="3544" spans="1:2" x14ac:dyDescent="0.3">
      <c r="A3544" s="1" t="s">
        <v>90</v>
      </c>
      <c r="B3544" s="1" t="s">
        <v>3601</v>
      </c>
    </row>
    <row r="3545" spans="1:2" x14ac:dyDescent="0.3">
      <c r="A3545" s="1" t="s">
        <v>90</v>
      </c>
      <c r="B3545" s="1" t="s">
        <v>3602</v>
      </c>
    </row>
    <row r="3546" spans="1:2" x14ac:dyDescent="0.3">
      <c r="A3546" s="1" t="s">
        <v>90</v>
      </c>
      <c r="B3546" s="1" t="s">
        <v>3603</v>
      </c>
    </row>
    <row r="3547" spans="1:2" x14ac:dyDescent="0.3">
      <c r="A3547" s="1" t="s">
        <v>90</v>
      </c>
      <c r="B3547" s="1" t="s">
        <v>3604</v>
      </c>
    </row>
    <row r="3548" spans="1:2" x14ac:dyDescent="0.3">
      <c r="A3548" s="1" t="s">
        <v>90</v>
      </c>
      <c r="B3548" s="1" t="s">
        <v>3605</v>
      </c>
    </row>
    <row r="3549" spans="1:2" x14ac:dyDescent="0.3">
      <c r="A3549" s="1" t="s">
        <v>259</v>
      </c>
      <c r="B3549" s="1" t="s">
        <v>3606</v>
      </c>
    </row>
    <row r="3550" spans="1:2" x14ac:dyDescent="0.3">
      <c r="A3550" s="1" t="s">
        <v>90</v>
      </c>
      <c r="B3550" s="1" t="s">
        <v>1769</v>
      </c>
    </row>
    <row r="3551" spans="1:2" x14ac:dyDescent="0.3">
      <c r="A3551" s="1" t="s">
        <v>90</v>
      </c>
      <c r="B3551" s="1" t="s">
        <v>3607</v>
      </c>
    </row>
    <row r="3552" spans="1:2" x14ac:dyDescent="0.3">
      <c r="A3552" s="1" t="s">
        <v>90</v>
      </c>
      <c r="B3552" s="1" t="s">
        <v>3608</v>
      </c>
    </row>
    <row r="3553" spans="1:2" x14ac:dyDescent="0.3">
      <c r="A3553" s="1" t="s">
        <v>90</v>
      </c>
      <c r="B3553" s="1" t="s">
        <v>3609</v>
      </c>
    </row>
    <row r="3554" spans="1:2" x14ac:dyDescent="0.3">
      <c r="A3554" s="1" t="s">
        <v>90</v>
      </c>
      <c r="B3554" s="1" t="s">
        <v>3610</v>
      </c>
    </row>
    <row r="3555" spans="1:2" x14ac:dyDescent="0.3">
      <c r="A3555" s="1" t="s">
        <v>90</v>
      </c>
      <c r="B3555" s="1" t="s">
        <v>3611</v>
      </c>
    </row>
    <row r="3556" spans="1:2" x14ac:dyDescent="0.3">
      <c r="A3556" s="1" t="s">
        <v>90</v>
      </c>
      <c r="B3556" s="1" t="s">
        <v>3612</v>
      </c>
    </row>
    <row r="3557" spans="1:2" x14ac:dyDescent="0.3">
      <c r="A3557" s="1" t="s">
        <v>259</v>
      </c>
      <c r="B3557" s="1" t="s">
        <v>3613</v>
      </c>
    </row>
    <row r="3558" spans="1:2" x14ac:dyDescent="0.3">
      <c r="A3558" s="1" t="s">
        <v>90</v>
      </c>
      <c r="B3558" s="1" t="s">
        <v>3614</v>
      </c>
    </row>
    <row r="3559" spans="1:2" x14ac:dyDescent="0.3">
      <c r="A3559" s="1" t="s">
        <v>90</v>
      </c>
      <c r="B3559" s="1" t="s">
        <v>3615</v>
      </c>
    </row>
    <row r="3560" spans="1:2" x14ac:dyDescent="0.3">
      <c r="A3560" s="1" t="s">
        <v>90</v>
      </c>
      <c r="B3560" s="1" t="s">
        <v>3616</v>
      </c>
    </row>
    <row r="3561" spans="1:2" x14ac:dyDescent="0.3">
      <c r="A3561" s="1" t="s">
        <v>259</v>
      </c>
      <c r="B3561" s="1" t="s">
        <v>3617</v>
      </c>
    </row>
    <row r="3562" spans="1:2" x14ac:dyDescent="0.3">
      <c r="A3562" s="1" t="s">
        <v>90</v>
      </c>
      <c r="B3562" s="1" t="s">
        <v>3618</v>
      </c>
    </row>
    <row r="3563" spans="1:2" x14ac:dyDescent="0.3">
      <c r="A3563" s="1" t="s">
        <v>259</v>
      </c>
      <c r="B3563" s="1" t="s">
        <v>3619</v>
      </c>
    </row>
    <row r="3564" spans="1:2" x14ac:dyDescent="0.3">
      <c r="A3564" s="1" t="s">
        <v>90</v>
      </c>
      <c r="B3564" s="1" t="s">
        <v>3620</v>
      </c>
    </row>
    <row r="3565" spans="1:2" x14ac:dyDescent="0.3">
      <c r="A3565" s="1" t="s">
        <v>259</v>
      </c>
      <c r="B3565" s="1" t="s">
        <v>3621</v>
      </c>
    </row>
    <row r="3566" spans="1:2" x14ac:dyDescent="0.3">
      <c r="A3566" s="1" t="s">
        <v>90</v>
      </c>
      <c r="B3566" s="1" t="s">
        <v>3622</v>
      </c>
    </row>
    <row r="3567" spans="1:2" x14ac:dyDescent="0.3">
      <c r="A3567" s="1" t="s">
        <v>90</v>
      </c>
      <c r="B3567" s="1" t="s">
        <v>3623</v>
      </c>
    </row>
    <row r="3568" spans="1:2" x14ac:dyDescent="0.3">
      <c r="A3568" s="1" t="s">
        <v>90</v>
      </c>
      <c r="B3568" s="1" t="s">
        <v>3624</v>
      </c>
    </row>
    <row r="3569" spans="1:2" x14ac:dyDescent="0.3">
      <c r="A3569" s="1" t="s">
        <v>259</v>
      </c>
      <c r="B3569" s="1" t="s">
        <v>3625</v>
      </c>
    </row>
    <row r="3570" spans="1:2" x14ac:dyDescent="0.3">
      <c r="A3570" s="1" t="s">
        <v>90</v>
      </c>
      <c r="B3570" s="1" t="s">
        <v>3626</v>
      </c>
    </row>
    <row r="3571" spans="1:2" x14ac:dyDescent="0.3">
      <c r="A3571" s="1" t="s">
        <v>90</v>
      </c>
      <c r="B3571" s="1" t="s">
        <v>3627</v>
      </c>
    </row>
    <row r="3572" spans="1:2" x14ac:dyDescent="0.3">
      <c r="A3572" s="1" t="s">
        <v>259</v>
      </c>
      <c r="B3572" s="1" t="s">
        <v>3628</v>
      </c>
    </row>
    <row r="3573" spans="1:2" x14ac:dyDescent="0.3">
      <c r="A3573" s="1" t="s">
        <v>90</v>
      </c>
      <c r="B3573" s="1" t="s">
        <v>3629</v>
      </c>
    </row>
    <row r="3574" spans="1:2" x14ac:dyDescent="0.3">
      <c r="A3574" s="1" t="s">
        <v>90</v>
      </c>
      <c r="B3574" s="1" t="s">
        <v>3630</v>
      </c>
    </row>
    <row r="3575" spans="1:2" x14ac:dyDescent="0.3">
      <c r="A3575" s="1" t="s">
        <v>259</v>
      </c>
      <c r="B3575" s="1" t="s">
        <v>3631</v>
      </c>
    </row>
    <row r="3576" spans="1:2" x14ac:dyDescent="0.3">
      <c r="A3576" s="1" t="s">
        <v>90</v>
      </c>
      <c r="B3576" s="1" t="s">
        <v>3632</v>
      </c>
    </row>
    <row r="3577" spans="1:2" x14ac:dyDescent="0.3">
      <c r="A3577" s="1" t="s">
        <v>90</v>
      </c>
      <c r="B3577" s="1" t="s">
        <v>3633</v>
      </c>
    </row>
    <row r="3578" spans="1:2" x14ac:dyDescent="0.3">
      <c r="A3578" s="1" t="s">
        <v>90</v>
      </c>
      <c r="B3578" s="1" t="s">
        <v>3634</v>
      </c>
    </row>
    <row r="3579" spans="1:2" x14ac:dyDescent="0.3">
      <c r="A3579" s="1" t="s">
        <v>90</v>
      </c>
      <c r="B3579" s="1" t="s">
        <v>3635</v>
      </c>
    </row>
    <row r="3580" spans="1:2" x14ac:dyDescent="0.3">
      <c r="A3580" s="1" t="s">
        <v>90</v>
      </c>
      <c r="B3580" s="1" t="s">
        <v>3636</v>
      </c>
    </row>
    <row r="3581" spans="1:2" x14ac:dyDescent="0.3">
      <c r="A3581" s="1" t="s">
        <v>90</v>
      </c>
      <c r="B3581" s="1" t="s">
        <v>3637</v>
      </c>
    </row>
    <row r="3582" spans="1:2" x14ac:dyDescent="0.3">
      <c r="A3582" s="1" t="s">
        <v>90</v>
      </c>
      <c r="B3582" s="1" t="s">
        <v>3638</v>
      </c>
    </row>
    <row r="3583" spans="1:2" x14ac:dyDescent="0.3">
      <c r="A3583" s="1" t="s">
        <v>90</v>
      </c>
      <c r="B3583" s="1" t="s">
        <v>3639</v>
      </c>
    </row>
    <row r="3584" spans="1:2" x14ac:dyDescent="0.3">
      <c r="A3584" s="1" t="s">
        <v>90</v>
      </c>
      <c r="B3584" s="1" t="s">
        <v>3640</v>
      </c>
    </row>
    <row r="3585" spans="1:2" x14ac:dyDescent="0.3">
      <c r="A3585" s="1" t="s">
        <v>90</v>
      </c>
      <c r="B3585" s="1" t="s">
        <v>3641</v>
      </c>
    </row>
    <row r="3586" spans="1:2" x14ac:dyDescent="0.3">
      <c r="A3586" s="1" t="s">
        <v>259</v>
      </c>
      <c r="B3586" s="1" t="s">
        <v>1965</v>
      </c>
    </row>
    <row r="3587" spans="1:2" x14ac:dyDescent="0.3">
      <c r="A3587" s="1" t="s">
        <v>90</v>
      </c>
      <c r="B3587" s="1" t="s">
        <v>3535</v>
      </c>
    </row>
    <row r="3588" spans="1:2" x14ac:dyDescent="0.3">
      <c r="A3588" s="1" t="s">
        <v>259</v>
      </c>
      <c r="B3588" s="1" t="s">
        <v>3642</v>
      </c>
    </row>
    <row r="3589" spans="1:2" x14ac:dyDescent="0.3">
      <c r="A3589" s="1" t="s">
        <v>90</v>
      </c>
      <c r="B3589" s="1" t="s">
        <v>3643</v>
      </c>
    </row>
    <row r="3590" spans="1:2" x14ac:dyDescent="0.3">
      <c r="A3590" s="1" t="s">
        <v>90</v>
      </c>
      <c r="B3590" s="1" t="s">
        <v>3644</v>
      </c>
    </row>
    <row r="3591" spans="1:2" x14ac:dyDescent="0.3">
      <c r="A3591" s="1" t="s">
        <v>90</v>
      </c>
      <c r="B3591" s="1" t="s">
        <v>3645</v>
      </c>
    </row>
    <row r="3592" spans="1:2" x14ac:dyDescent="0.3">
      <c r="A3592" s="1" t="s">
        <v>90</v>
      </c>
      <c r="B3592" s="1" t="s">
        <v>3646</v>
      </c>
    </row>
    <row r="3593" spans="1:2" x14ac:dyDescent="0.3">
      <c r="A3593" s="1" t="s">
        <v>90</v>
      </c>
      <c r="B3593" s="1" t="s">
        <v>3647</v>
      </c>
    </row>
    <row r="3594" spans="1:2" x14ac:dyDescent="0.3">
      <c r="A3594" s="1" t="s">
        <v>90</v>
      </c>
      <c r="B3594" s="1" t="s">
        <v>3648</v>
      </c>
    </row>
    <row r="3595" spans="1:2" x14ac:dyDescent="0.3">
      <c r="A3595" s="1" t="s">
        <v>90</v>
      </c>
      <c r="B3595" s="1" t="s">
        <v>338</v>
      </c>
    </row>
    <row r="3596" spans="1:2" x14ac:dyDescent="0.3">
      <c r="A3596" s="1" t="s">
        <v>259</v>
      </c>
      <c r="B3596" s="1" t="s">
        <v>3649</v>
      </c>
    </row>
    <row r="3597" spans="1:2" x14ac:dyDescent="0.3">
      <c r="A3597" s="1" t="s">
        <v>90</v>
      </c>
      <c r="B3597" s="1" t="s">
        <v>3650</v>
      </c>
    </row>
    <row r="3598" spans="1:2" x14ac:dyDescent="0.3">
      <c r="A3598" s="1" t="s">
        <v>90</v>
      </c>
      <c r="B3598" s="1" t="s">
        <v>3651</v>
      </c>
    </row>
    <row r="3599" spans="1:2" x14ac:dyDescent="0.3">
      <c r="A3599" s="1" t="s">
        <v>259</v>
      </c>
      <c r="B3599" s="1" t="s">
        <v>3652</v>
      </c>
    </row>
    <row r="3600" spans="1:2" x14ac:dyDescent="0.3">
      <c r="A3600" s="1" t="s">
        <v>90</v>
      </c>
      <c r="B3600" s="1" t="s">
        <v>3653</v>
      </c>
    </row>
    <row r="3601" spans="1:2" x14ac:dyDescent="0.3">
      <c r="A3601" s="1" t="s">
        <v>90</v>
      </c>
      <c r="B3601" s="1" t="s">
        <v>3654</v>
      </c>
    </row>
    <row r="3602" spans="1:2" x14ac:dyDescent="0.3">
      <c r="A3602" s="1" t="s">
        <v>90</v>
      </c>
      <c r="B3602" s="1" t="s">
        <v>3655</v>
      </c>
    </row>
    <row r="3603" spans="1:2" x14ac:dyDescent="0.3">
      <c r="A3603" s="1" t="s">
        <v>90</v>
      </c>
      <c r="B3603" s="1" t="s">
        <v>3656</v>
      </c>
    </row>
    <row r="3604" spans="1:2" x14ac:dyDescent="0.3">
      <c r="A3604" s="1" t="s">
        <v>90</v>
      </c>
      <c r="B3604" s="1" t="s">
        <v>3657</v>
      </c>
    </row>
    <row r="3605" spans="1:2" x14ac:dyDescent="0.3">
      <c r="A3605" s="1" t="s">
        <v>90</v>
      </c>
      <c r="B3605" s="1" t="s">
        <v>3658</v>
      </c>
    </row>
    <row r="3606" spans="1:2" x14ac:dyDescent="0.3">
      <c r="A3606" s="1" t="s">
        <v>90</v>
      </c>
      <c r="B3606" s="1" t="s">
        <v>3659</v>
      </c>
    </row>
    <row r="3607" spans="1:2" x14ac:dyDescent="0.3">
      <c r="A3607" s="1" t="s">
        <v>90</v>
      </c>
      <c r="B3607" s="1" t="s">
        <v>3660</v>
      </c>
    </row>
    <row r="3608" spans="1:2" x14ac:dyDescent="0.3">
      <c r="A3608" s="1" t="s">
        <v>90</v>
      </c>
      <c r="B3608" s="1" t="s">
        <v>3661</v>
      </c>
    </row>
    <row r="3609" spans="1:2" x14ac:dyDescent="0.3">
      <c r="A3609" s="1" t="s">
        <v>90</v>
      </c>
      <c r="B3609" s="1" t="s">
        <v>3662</v>
      </c>
    </row>
    <row r="3610" spans="1:2" x14ac:dyDescent="0.3">
      <c r="A3610" s="1" t="s">
        <v>90</v>
      </c>
      <c r="B3610" s="1" t="s">
        <v>3663</v>
      </c>
    </row>
    <row r="3611" spans="1:2" x14ac:dyDescent="0.3">
      <c r="A3611" s="1" t="s">
        <v>90</v>
      </c>
      <c r="B3611" s="1" t="s">
        <v>3480</v>
      </c>
    </row>
    <row r="3612" spans="1:2" x14ac:dyDescent="0.3">
      <c r="A3612" s="1" t="s">
        <v>90</v>
      </c>
      <c r="B3612" s="1" t="s">
        <v>3664</v>
      </c>
    </row>
    <row r="3613" spans="1:2" x14ac:dyDescent="0.3">
      <c r="A3613" s="1" t="s">
        <v>90</v>
      </c>
      <c r="B3613" s="1" t="s">
        <v>3665</v>
      </c>
    </row>
    <row r="3614" spans="1:2" x14ac:dyDescent="0.3">
      <c r="A3614" s="1" t="s">
        <v>90</v>
      </c>
      <c r="B3614" s="1" t="s">
        <v>3666</v>
      </c>
    </row>
    <row r="3615" spans="1:2" x14ac:dyDescent="0.3">
      <c r="A3615" s="1" t="s">
        <v>90</v>
      </c>
      <c r="B3615" s="1" t="s">
        <v>3667</v>
      </c>
    </row>
    <row r="3616" spans="1:2" x14ac:dyDescent="0.3">
      <c r="A3616" s="1" t="s">
        <v>90</v>
      </c>
      <c r="B3616" s="1" t="s">
        <v>3668</v>
      </c>
    </row>
    <row r="3617" spans="1:2" x14ac:dyDescent="0.3">
      <c r="A3617" s="1" t="s">
        <v>90</v>
      </c>
      <c r="B3617" s="1" t="s">
        <v>3669</v>
      </c>
    </row>
    <row r="3618" spans="1:2" x14ac:dyDescent="0.3">
      <c r="A3618" s="1" t="s">
        <v>90</v>
      </c>
      <c r="B3618" s="1" t="s">
        <v>3670</v>
      </c>
    </row>
    <row r="3619" spans="1:2" x14ac:dyDescent="0.3">
      <c r="A3619" s="1" t="s">
        <v>90</v>
      </c>
      <c r="B3619" s="1" t="s">
        <v>3671</v>
      </c>
    </row>
    <row r="3620" spans="1:2" x14ac:dyDescent="0.3">
      <c r="A3620" s="1" t="s">
        <v>90</v>
      </c>
      <c r="B3620" s="1" t="s">
        <v>3672</v>
      </c>
    </row>
    <row r="3621" spans="1:2" x14ac:dyDescent="0.3">
      <c r="A3621" s="1" t="s">
        <v>259</v>
      </c>
      <c r="B3621" s="1" t="s">
        <v>3673</v>
      </c>
    </row>
    <row r="3622" spans="1:2" x14ac:dyDescent="0.3">
      <c r="A3622" s="1" t="s">
        <v>90</v>
      </c>
      <c r="B3622" s="1" t="s">
        <v>3674</v>
      </c>
    </row>
    <row r="3623" spans="1:2" x14ac:dyDescent="0.3">
      <c r="A3623" s="1" t="s">
        <v>90</v>
      </c>
      <c r="B3623" s="1" t="s">
        <v>3675</v>
      </c>
    </row>
    <row r="3624" spans="1:2" x14ac:dyDescent="0.3">
      <c r="A3624" s="1" t="s">
        <v>90</v>
      </c>
      <c r="B3624" s="1" t="s">
        <v>3676</v>
      </c>
    </row>
    <row r="3625" spans="1:2" x14ac:dyDescent="0.3">
      <c r="A3625" s="1" t="s">
        <v>90</v>
      </c>
      <c r="B3625" s="1" t="s">
        <v>3677</v>
      </c>
    </row>
    <row r="3626" spans="1:2" x14ac:dyDescent="0.3">
      <c r="A3626" s="1" t="s">
        <v>90</v>
      </c>
      <c r="B3626" s="1" t="s">
        <v>2545</v>
      </c>
    </row>
    <row r="3627" spans="1:2" x14ac:dyDescent="0.3">
      <c r="A3627" s="1" t="s">
        <v>90</v>
      </c>
      <c r="B3627" s="1" t="s">
        <v>3678</v>
      </c>
    </row>
    <row r="3628" spans="1:2" x14ac:dyDescent="0.3">
      <c r="A3628" s="1" t="s">
        <v>90</v>
      </c>
      <c r="B3628" s="1" t="s">
        <v>3679</v>
      </c>
    </row>
    <row r="3629" spans="1:2" x14ac:dyDescent="0.3">
      <c r="A3629" s="1" t="s">
        <v>90</v>
      </c>
      <c r="B3629" s="1" t="s">
        <v>3620</v>
      </c>
    </row>
    <row r="3630" spans="1:2" x14ac:dyDescent="0.3">
      <c r="A3630" s="1" t="s">
        <v>90</v>
      </c>
      <c r="B3630" s="1" t="s">
        <v>1301</v>
      </c>
    </row>
    <row r="3631" spans="1:2" x14ac:dyDescent="0.3">
      <c r="A3631" s="1" t="s">
        <v>90</v>
      </c>
      <c r="B3631" s="1" t="s">
        <v>3680</v>
      </c>
    </row>
    <row r="3632" spans="1:2" x14ac:dyDescent="0.3">
      <c r="A3632" s="1" t="s">
        <v>259</v>
      </c>
      <c r="B3632" s="1" t="s">
        <v>3681</v>
      </c>
    </row>
    <row r="3633" spans="1:2" x14ac:dyDescent="0.3">
      <c r="A3633" s="1" t="s">
        <v>90</v>
      </c>
      <c r="B3633" s="1" t="s">
        <v>3682</v>
      </c>
    </row>
    <row r="3634" spans="1:2" x14ac:dyDescent="0.3">
      <c r="A3634" s="1" t="s">
        <v>90</v>
      </c>
      <c r="B3634" s="1" t="s">
        <v>3683</v>
      </c>
    </row>
    <row r="3635" spans="1:2" x14ac:dyDescent="0.3">
      <c r="A3635" s="1" t="s">
        <v>90</v>
      </c>
      <c r="B3635" s="1" t="s">
        <v>3684</v>
      </c>
    </row>
    <row r="3636" spans="1:2" x14ac:dyDescent="0.3">
      <c r="A3636" s="1" t="s">
        <v>90</v>
      </c>
      <c r="B3636" s="1" t="s">
        <v>3685</v>
      </c>
    </row>
    <row r="3637" spans="1:2" x14ac:dyDescent="0.3">
      <c r="A3637" s="1" t="s">
        <v>90</v>
      </c>
      <c r="B3637" s="1" t="s">
        <v>3686</v>
      </c>
    </row>
    <row r="3638" spans="1:2" x14ac:dyDescent="0.3">
      <c r="A3638" s="1" t="s">
        <v>90</v>
      </c>
      <c r="B3638" s="1" t="s">
        <v>3687</v>
      </c>
    </row>
    <row r="3639" spans="1:2" x14ac:dyDescent="0.3">
      <c r="A3639" s="1" t="s">
        <v>90</v>
      </c>
      <c r="B3639" s="1" t="s">
        <v>3688</v>
      </c>
    </row>
    <row r="3640" spans="1:2" x14ac:dyDescent="0.3">
      <c r="A3640" s="1" t="s">
        <v>259</v>
      </c>
      <c r="B3640" s="1" t="s">
        <v>3689</v>
      </c>
    </row>
    <row r="3641" spans="1:2" x14ac:dyDescent="0.3">
      <c r="A3641" s="1" t="s">
        <v>90</v>
      </c>
      <c r="B3641" s="1" t="s">
        <v>3690</v>
      </c>
    </row>
    <row r="3642" spans="1:2" x14ac:dyDescent="0.3">
      <c r="A3642" s="1" t="s">
        <v>90</v>
      </c>
      <c r="B3642" s="1" t="s">
        <v>3691</v>
      </c>
    </row>
    <row r="3643" spans="1:2" x14ac:dyDescent="0.3">
      <c r="A3643" s="1" t="s">
        <v>259</v>
      </c>
      <c r="B3643" s="1" t="s">
        <v>3692</v>
      </c>
    </row>
    <row r="3644" spans="1:2" x14ac:dyDescent="0.3">
      <c r="A3644" s="1" t="s">
        <v>90</v>
      </c>
      <c r="B3644" s="1" t="s">
        <v>3693</v>
      </c>
    </row>
    <row r="3645" spans="1:2" x14ac:dyDescent="0.3">
      <c r="A3645" s="1" t="s">
        <v>90</v>
      </c>
      <c r="B3645" s="1" t="s">
        <v>3694</v>
      </c>
    </row>
    <row r="3646" spans="1:2" x14ac:dyDescent="0.3">
      <c r="A3646" s="1" t="s">
        <v>90</v>
      </c>
      <c r="B3646" s="1" t="s">
        <v>3695</v>
      </c>
    </row>
    <row r="3647" spans="1:2" x14ac:dyDescent="0.3">
      <c r="A3647" s="1" t="s">
        <v>259</v>
      </c>
      <c r="B3647" s="1" t="s">
        <v>3696</v>
      </c>
    </row>
    <row r="3648" spans="1:2" x14ac:dyDescent="0.3">
      <c r="A3648" s="1" t="s">
        <v>90</v>
      </c>
      <c r="B3648" s="1" t="s">
        <v>3697</v>
      </c>
    </row>
    <row r="3649" spans="1:2" x14ac:dyDescent="0.3">
      <c r="A3649" s="1" t="s">
        <v>90</v>
      </c>
      <c r="B3649" s="1" t="s">
        <v>3698</v>
      </c>
    </row>
    <row r="3650" spans="1:2" x14ac:dyDescent="0.3">
      <c r="A3650" s="1" t="s">
        <v>90</v>
      </c>
      <c r="B3650" s="1" t="s">
        <v>1930</v>
      </c>
    </row>
    <row r="3651" spans="1:2" x14ac:dyDescent="0.3">
      <c r="A3651" s="1" t="s">
        <v>90</v>
      </c>
      <c r="B3651" s="1" t="s">
        <v>3699</v>
      </c>
    </row>
    <row r="3652" spans="1:2" x14ac:dyDescent="0.3">
      <c r="A3652" s="1" t="s">
        <v>90</v>
      </c>
      <c r="B3652" s="1" t="s">
        <v>3700</v>
      </c>
    </row>
    <row r="3653" spans="1:2" x14ac:dyDescent="0.3">
      <c r="A3653" s="1" t="s">
        <v>90</v>
      </c>
      <c r="B3653" s="1" t="s">
        <v>3701</v>
      </c>
    </row>
    <row r="3654" spans="1:2" x14ac:dyDescent="0.3">
      <c r="A3654" s="1" t="s">
        <v>90</v>
      </c>
      <c r="B3654" s="1" t="s">
        <v>3702</v>
      </c>
    </row>
    <row r="3655" spans="1:2" x14ac:dyDescent="0.3">
      <c r="A3655" s="1" t="s">
        <v>90</v>
      </c>
      <c r="B3655" s="1" t="s">
        <v>3703</v>
      </c>
    </row>
    <row r="3656" spans="1:2" x14ac:dyDescent="0.3">
      <c r="A3656" s="1" t="s">
        <v>90</v>
      </c>
      <c r="B3656" s="1" t="s">
        <v>3704</v>
      </c>
    </row>
    <row r="3657" spans="1:2" x14ac:dyDescent="0.3">
      <c r="A3657" s="1" t="s">
        <v>90</v>
      </c>
      <c r="B3657" s="1" t="s">
        <v>3705</v>
      </c>
    </row>
    <row r="3658" spans="1:2" x14ac:dyDescent="0.3">
      <c r="A3658" s="1" t="s">
        <v>90</v>
      </c>
      <c r="B3658" s="1" t="s">
        <v>3706</v>
      </c>
    </row>
    <row r="3659" spans="1:2" x14ac:dyDescent="0.3">
      <c r="A3659" s="1" t="s">
        <v>90</v>
      </c>
      <c r="B3659" s="1" t="s">
        <v>3707</v>
      </c>
    </row>
    <row r="3660" spans="1:2" x14ac:dyDescent="0.3">
      <c r="A3660" s="1" t="s">
        <v>90</v>
      </c>
      <c r="B3660" s="1" t="s">
        <v>3708</v>
      </c>
    </row>
    <row r="3661" spans="1:2" x14ac:dyDescent="0.3">
      <c r="A3661" s="1" t="s">
        <v>90</v>
      </c>
      <c r="B3661" s="1" t="s">
        <v>3709</v>
      </c>
    </row>
    <row r="3662" spans="1:2" x14ac:dyDescent="0.3">
      <c r="A3662" s="1" t="s">
        <v>90</v>
      </c>
      <c r="B3662" s="1" t="s">
        <v>3710</v>
      </c>
    </row>
    <row r="3663" spans="1:2" x14ac:dyDescent="0.3">
      <c r="A3663" s="1" t="s">
        <v>90</v>
      </c>
      <c r="B3663" s="1" t="s">
        <v>3711</v>
      </c>
    </row>
    <row r="3664" spans="1:2" x14ac:dyDescent="0.3">
      <c r="A3664" s="1" t="s">
        <v>90</v>
      </c>
      <c r="B3664" s="1" t="s">
        <v>3712</v>
      </c>
    </row>
    <row r="3665" spans="1:2" x14ac:dyDescent="0.3">
      <c r="A3665" s="1" t="s">
        <v>90</v>
      </c>
      <c r="B3665" s="1" t="s">
        <v>3713</v>
      </c>
    </row>
    <row r="3666" spans="1:2" x14ac:dyDescent="0.3">
      <c r="A3666" s="1" t="s">
        <v>90</v>
      </c>
      <c r="B3666" s="1" t="s">
        <v>3714</v>
      </c>
    </row>
    <row r="3667" spans="1:2" x14ac:dyDescent="0.3">
      <c r="A3667" s="1" t="s">
        <v>90</v>
      </c>
      <c r="B3667" s="1" t="s">
        <v>3715</v>
      </c>
    </row>
    <row r="3668" spans="1:2" x14ac:dyDescent="0.3">
      <c r="A3668" s="1" t="s">
        <v>90</v>
      </c>
      <c r="B3668" s="1" t="s">
        <v>3716</v>
      </c>
    </row>
    <row r="3669" spans="1:2" x14ac:dyDescent="0.3">
      <c r="A3669" s="1" t="s">
        <v>90</v>
      </c>
      <c r="B3669" s="1" t="s">
        <v>3717</v>
      </c>
    </row>
    <row r="3670" spans="1:2" x14ac:dyDescent="0.3">
      <c r="A3670" s="1" t="s">
        <v>90</v>
      </c>
      <c r="B3670" s="1" t="s">
        <v>3718</v>
      </c>
    </row>
    <row r="3671" spans="1:2" x14ac:dyDescent="0.3">
      <c r="A3671" s="1" t="s">
        <v>90</v>
      </c>
      <c r="B3671" s="1" t="s">
        <v>3719</v>
      </c>
    </row>
    <row r="3672" spans="1:2" x14ac:dyDescent="0.3">
      <c r="A3672" s="1" t="s">
        <v>90</v>
      </c>
      <c r="B3672" s="1" t="s">
        <v>3720</v>
      </c>
    </row>
    <row r="3673" spans="1:2" x14ac:dyDescent="0.3">
      <c r="A3673" s="1" t="s">
        <v>90</v>
      </c>
      <c r="B3673" s="1" t="s">
        <v>3721</v>
      </c>
    </row>
    <row r="3674" spans="1:2" x14ac:dyDescent="0.3">
      <c r="A3674" s="1" t="s">
        <v>90</v>
      </c>
      <c r="B3674" s="1" t="s">
        <v>3722</v>
      </c>
    </row>
    <row r="3675" spans="1:2" x14ac:dyDescent="0.3">
      <c r="A3675" s="1" t="s">
        <v>90</v>
      </c>
      <c r="B3675" s="1" t="s">
        <v>3723</v>
      </c>
    </row>
    <row r="3676" spans="1:2" x14ac:dyDescent="0.3">
      <c r="A3676" s="1" t="s">
        <v>259</v>
      </c>
      <c r="B3676" s="1" t="s">
        <v>1745</v>
      </c>
    </row>
    <row r="3677" spans="1:2" x14ac:dyDescent="0.3">
      <c r="A3677" s="1" t="s">
        <v>90</v>
      </c>
      <c r="B3677" s="1" t="s">
        <v>3724</v>
      </c>
    </row>
    <row r="3678" spans="1:2" x14ac:dyDescent="0.3">
      <c r="A3678" s="1" t="s">
        <v>90</v>
      </c>
      <c r="B3678" s="1" t="s">
        <v>3725</v>
      </c>
    </row>
    <row r="3679" spans="1:2" x14ac:dyDescent="0.3">
      <c r="A3679" s="1" t="s">
        <v>90</v>
      </c>
      <c r="B3679" s="1" t="s">
        <v>3726</v>
      </c>
    </row>
    <row r="3680" spans="1:2" x14ac:dyDescent="0.3">
      <c r="A3680" s="1" t="s">
        <v>259</v>
      </c>
      <c r="B3680" s="1" t="s">
        <v>3727</v>
      </c>
    </row>
    <row r="3681" spans="1:2" x14ac:dyDescent="0.3">
      <c r="A3681" s="1" t="s">
        <v>90</v>
      </c>
      <c r="B3681" s="1" t="s">
        <v>1668</v>
      </c>
    </row>
    <row r="3682" spans="1:2" x14ac:dyDescent="0.3">
      <c r="A3682" s="1" t="s">
        <v>90</v>
      </c>
      <c r="B3682" s="1" t="s">
        <v>553</v>
      </c>
    </row>
    <row r="3683" spans="1:2" x14ac:dyDescent="0.3">
      <c r="A3683" s="1" t="s">
        <v>90</v>
      </c>
      <c r="B3683" s="1" t="s">
        <v>3728</v>
      </c>
    </row>
    <row r="3684" spans="1:2" x14ac:dyDescent="0.3">
      <c r="A3684" s="1" t="s">
        <v>90</v>
      </c>
      <c r="B3684" s="1" t="s">
        <v>3729</v>
      </c>
    </row>
    <row r="3685" spans="1:2" x14ac:dyDescent="0.3">
      <c r="A3685" s="1" t="s">
        <v>90</v>
      </c>
      <c r="B3685" s="1" t="s">
        <v>3730</v>
      </c>
    </row>
    <row r="3686" spans="1:2" x14ac:dyDescent="0.3">
      <c r="A3686" s="1" t="s">
        <v>90</v>
      </c>
      <c r="B3686" s="1" t="s">
        <v>3731</v>
      </c>
    </row>
    <row r="3687" spans="1:2" x14ac:dyDescent="0.3">
      <c r="A3687" s="1" t="s">
        <v>90</v>
      </c>
      <c r="B3687" s="1" t="s">
        <v>3732</v>
      </c>
    </row>
    <row r="3688" spans="1:2" x14ac:dyDescent="0.3">
      <c r="A3688" s="1" t="s">
        <v>90</v>
      </c>
      <c r="B3688" s="1" t="s">
        <v>3733</v>
      </c>
    </row>
    <row r="3689" spans="1:2" x14ac:dyDescent="0.3">
      <c r="A3689" s="1" t="s">
        <v>90</v>
      </c>
      <c r="B3689" s="1" t="s">
        <v>3734</v>
      </c>
    </row>
    <row r="3690" spans="1:2" x14ac:dyDescent="0.3">
      <c r="A3690" s="1" t="s">
        <v>90</v>
      </c>
      <c r="B3690" s="1" t="s">
        <v>3735</v>
      </c>
    </row>
    <row r="3691" spans="1:2" x14ac:dyDescent="0.3">
      <c r="A3691" s="1" t="s">
        <v>90</v>
      </c>
      <c r="B3691" s="1" t="s">
        <v>3736</v>
      </c>
    </row>
    <row r="3692" spans="1:2" x14ac:dyDescent="0.3">
      <c r="A3692" s="1" t="s">
        <v>90</v>
      </c>
      <c r="B3692" s="1" t="s">
        <v>3737</v>
      </c>
    </row>
    <row r="3693" spans="1:2" x14ac:dyDescent="0.3">
      <c r="A3693" s="1" t="s">
        <v>90</v>
      </c>
      <c r="B3693" s="1" t="s">
        <v>3738</v>
      </c>
    </row>
    <row r="3694" spans="1:2" x14ac:dyDescent="0.3">
      <c r="A3694" s="1" t="s">
        <v>90</v>
      </c>
      <c r="B3694" s="1" t="s">
        <v>2862</v>
      </c>
    </row>
    <row r="3695" spans="1:2" x14ac:dyDescent="0.3">
      <c r="A3695" s="1" t="s">
        <v>90</v>
      </c>
      <c r="B3695" s="1" t="s">
        <v>3739</v>
      </c>
    </row>
    <row r="3696" spans="1:2" x14ac:dyDescent="0.3">
      <c r="A3696" s="1" t="s">
        <v>90</v>
      </c>
      <c r="B3696" s="1" t="s">
        <v>3740</v>
      </c>
    </row>
    <row r="3697" spans="1:2" x14ac:dyDescent="0.3">
      <c r="A3697" s="1" t="s">
        <v>90</v>
      </c>
      <c r="B3697" s="1" t="s">
        <v>3741</v>
      </c>
    </row>
    <row r="3698" spans="1:2" x14ac:dyDescent="0.3">
      <c r="A3698" s="1" t="s">
        <v>90</v>
      </c>
      <c r="B3698" s="1" t="s">
        <v>3742</v>
      </c>
    </row>
    <row r="3699" spans="1:2" x14ac:dyDescent="0.3">
      <c r="A3699" s="1" t="s">
        <v>259</v>
      </c>
      <c r="B3699" s="1" t="s">
        <v>3743</v>
      </c>
    </row>
    <row r="3700" spans="1:2" x14ac:dyDescent="0.3">
      <c r="A3700" s="1" t="s">
        <v>90</v>
      </c>
      <c r="B3700" s="1" t="s">
        <v>3744</v>
      </c>
    </row>
    <row r="3701" spans="1:2" x14ac:dyDescent="0.3">
      <c r="A3701" s="1" t="s">
        <v>90</v>
      </c>
      <c r="B3701" s="1" t="s">
        <v>3745</v>
      </c>
    </row>
    <row r="3702" spans="1:2" x14ac:dyDescent="0.3">
      <c r="A3702" s="1" t="s">
        <v>90</v>
      </c>
      <c r="B3702" s="1" t="s">
        <v>3746</v>
      </c>
    </row>
    <row r="3703" spans="1:2" x14ac:dyDescent="0.3">
      <c r="A3703" s="1" t="s">
        <v>90</v>
      </c>
      <c r="B3703" s="1" t="s">
        <v>3747</v>
      </c>
    </row>
    <row r="3704" spans="1:2" x14ac:dyDescent="0.3">
      <c r="A3704" s="1" t="s">
        <v>90</v>
      </c>
      <c r="B3704" s="1" t="s">
        <v>3748</v>
      </c>
    </row>
    <row r="3705" spans="1:2" x14ac:dyDescent="0.3">
      <c r="A3705" s="1" t="s">
        <v>90</v>
      </c>
      <c r="B3705" s="1" t="s">
        <v>3749</v>
      </c>
    </row>
    <row r="3706" spans="1:2" x14ac:dyDescent="0.3">
      <c r="A3706" s="1" t="s">
        <v>90</v>
      </c>
      <c r="B3706" s="1" t="s">
        <v>3750</v>
      </c>
    </row>
    <row r="3707" spans="1:2" x14ac:dyDescent="0.3">
      <c r="A3707" s="1" t="s">
        <v>90</v>
      </c>
      <c r="B3707" s="1" t="s">
        <v>3751</v>
      </c>
    </row>
    <row r="3708" spans="1:2" x14ac:dyDescent="0.3">
      <c r="A3708" s="1" t="s">
        <v>90</v>
      </c>
      <c r="B3708" s="1" t="s">
        <v>3752</v>
      </c>
    </row>
    <row r="3709" spans="1:2" x14ac:dyDescent="0.3">
      <c r="A3709" s="1" t="s">
        <v>90</v>
      </c>
      <c r="B3709" s="1" t="s">
        <v>3753</v>
      </c>
    </row>
    <row r="3710" spans="1:2" x14ac:dyDescent="0.3">
      <c r="A3710" s="1" t="s">
        <v>259</v>
      </c>
      <c r="B3710" s="1" t="s">
        <v>1892</v>
      </c>
    </row>
    <row r="3711" spans="1:2" x14ac:dyDescent="0.3">
      <c r="A3711" s="1" t="s">
        <v>90</v>
      </c>
      <c r="B3711" s="1" t="s">
        <v>1356</v>
      </c>
    </row>
    <row r="3712" spans="1:2" x14ac:dyDescent="0.3">
      <c r="A3712" s="1" t="s">
        <v>90</v>
      </c>
      <c r="B3712" s="1" t="s">
        <v>3754</v>
      </c>
    </row>
    <row r="3713" spans="1:2" x14ac:dyDescent="0.3">
      <c r="A3713" s="1" t="s">
        <v>90</v>
      </c>
      <c r="B3713" s="1" t="s">
        <v>3755</v>
      </c>
    </row>
    <row r="3714" spans="1:2" x14ac:dyDescent="0.3">
      <c r="A3714" s="1" t="s">
        <v>90</v>
      </c>
      <c r="B3714" s="1" t="s">
        <v>3756</v>
      </c>
    </row>
    <row r="3715" spans="1:2" x14ac:dyDescent="0.3">
      <c r="A3715" s="1" t="s">
        <v>90</v>
      </c>
      <c r="B3715" s="1" t="s">
        <v>3757</v>
      </c>
    </row>
    <row r="3716" spans="1:2" x14ac:dyDescent="0.3">
      <c r="A3716" s="1" t="s">
        <v>90</v>
      </c>
      <c r="B3716" s="1" t="s">
        <v>3758</v>
      </c>
    </row>
    <row r="3717" spans="1:2" x14ac:dyDescent="0.3">
      <c r="A3717" s="1" t="s">
        <v>90</v>
      </c>
      <c r="B3717" s="1" t="s">
        <v>3759</v>
      </c>
    </row>
    <row r="3718" spans="1:2" x14ac:dyDescent="0.3">
      <c r="A3718" s="1" t="s">
        <v>90</v>
      </c>
      <c r="B3718" s="1" t="s">
        <v>3760</v>
      </c>
    </row>
    <row r="3719" spans="1:2" x14ac:dyDescent="0.3">
      <c r="A3719" s="1" t="s">
        <v>90</v>
      </c>
      <c r="B3719" s="1" t="s">
        <v>3761</v>
      </c>
    </row>
    <row r="3720" spans="1:2" x14ac:dyDescent="0.3">
      <c r="A3720" s="1" t="s">
        <v>90</v>
      </c>
      <c r="B3720" s="1" t="s">
        <v>3762</v>
      </c>
    </row>
    <row r="3721" spans="1:2" x14ac:dyDescent="0.3">
      <c r="A3721" s="1" t="s">
        <v>259</v>
      </c>
      <c r="B3721" s="1" t="s">
        <v>3763</v>
      </c>
    </row>
    <row r="3722" spans="1:2" x14ac:dyDescent="0.3">
      <c r="A3722" s="1" t="s">
        <v>90</v>
      </c>
      <c r="B3722" s="1" t="s">
        <v>3764</v>
      </c>
    </row>
    <row r="3723" spans="1:2" x14ac:dyDescent="0.3">
      <c r="A3723" s="1" t="s">
        <v>90</v>
      </c>
      <c r="B3723" s="1" t="s">
        <v>3765</v>
      </c>
    </row>
    <row r="3724" spans="1:2" x14ac:dyDescent="0.3">
      <c r="A3724" s="1" t="s">
        <v>90</v>
      </c>
      <c r="B3724" s="1" t="s">
        <v>3766</v>
      </c>
    </row>
    <row r="3725" spans="1:2" x14ac:dyDescent="0.3">
      <c r="A3725" s="1" t="s">
        <v>90</v>
      </c>
      <c r="B3725" s="1" t="s">
        <v>3767</v>
      </c>
    </row>
    <row r="3726" spans="1:2" x14ac:dyDescent="0.3">
      <c r="A3726" s="1" t="s">
        <v>259</v>
      </c>
      <c r="B3726" s="1" t="s">
        <v>3768</v>
      </c>
    </row>
    <row r="3727" spans="1:2" x14ac:dyDescent="0.3">
      <c r="A3727" s="1" t="s">
        <v>90</v>
      </c>
      <c r="B3727" s="1" t="s">
        <v>3769</v>
      </c>
    </row>
    <row r="3728" spans="1:2" x14ac:dyDescent="0.3">
      <c r="A3728" s="1" t="s">
        <v>90</v>
      </c>
      <c r="B3728" s="1" t="s">
        <v>3770</v>
      </c>
    </row>
    <row r="3729" spans="1:2" x14ac:dyDescent="0.3">
      <c r="A3729" s="1" t="s">
        <v>90</v>
      </c>
      <c r="B3729" s="1" t="s">
        <v>3771</v>
      </c>
    </row>
    <row r="3730" spans="1:2" x14ac:dyDescent="0.3">
      <c r="A3730" s="1" t="s">
        <v>90</v>
      </c>
      <c r="B3730" s="1" t="s">
        <v>3772</v>
      </c>
    </row>
    <row r="3731" spans="1:2" x14ac:dyDescent="0.3">
      <c r="A3731" s="1" t="s">
        <v>90</v>
      </c>
      <c r="B3731" s="1" t="s">
        <v>3594</v>
      </c>
    </row>
    <row r="3732" spans="1:2" x14ac:dyDescent="0.3">
      <c r="A3732" s="1" t="s">
        <v>90</v>
      </c>
      <c r="B3732" s="1" t="s">
        <v>3773</v>
      </c>
    </row>
    <row r="3733" spans="1:2" x14ac:dyDescent="0.3">
      <c r="A3733" s="1" t="s">
        <v>90</v>
      </c>
      <c r="B3733" s="1" t="s">
        <v>3774</v>
      </c>
    </row>
    <row r="3734" spans="1:2" x14ac:dyDescent="0.3">
      <c r="A3734" s="1" t="s">
        <v>90</v>
      </c>
      <c r="B3734" s="1" t="s">
        <v>452</v>
      </c>
    </row>
    <row r="3735" spans="1:2" x14ac:dyDescent="0.3">
      <c r="A3735" s="1" t="s">
        <v>90</v>
      </c>
      <c r="B3735" s="1" t="s">
        <v>3775</v>
      </c>
    </row>
    <row r="3736" spans="1:2" x14ac:dyDescent="0.3">
      <c r="A3736" s="1" t="s">
        <v>90</v>
      </c>
      <c r="B3736" s="1" t="s">
        <v>3776</v>
      </c>
    </row>
    <row r="3737" spans="1:2" x14ac:dyDescent="0.3">
      <c r="A3737" s="1" t="s">
        <v>90</v>
      </c>
      <c r="B3737" s="1" t="s">
        <v>3777</v>
      </c>
    </row>
    <row r="3738" spans="1:2" x14ac:dyDescent="0.3">
      <c r="A3738" s="1" t="s">
        <v>90</v>
      </c>
      <c r="B3738" s="1" t="s">
        <v>3778</v>
      </c>
    </row>
    <row r="3739" spans="1:2" x14ac:dyDescent="0.3">
      <c r="A3739" s="1" t="s">
        <v>90</v>
      </c>
      <c r="B3739" s="1" t="s">
        <v>3779</v>
      </c>
    </row>
    <row r="3740" spans="1:2" x14ac:dyDescent="0.3">
      <c r="A3740" s="1" t="s">
        <v>90</v>
      </c>
      <c r="B3740" s="1" t="s">
        <v>3780</v>
      </c>
    </row>
    <row r="3741" spans="1:2" x14ac:dyDescent="0.3">
      <c r="A3741" s="1" t="s">
        <v>90</v>
      </c>
      <c r="B3741" s="1" t="s">
        <v>3781</v>
      </c>
    </row>
    <row r="3742" spans="1:2" x14ac:dyDescent="0.3">
      <c r="A3742" s="1" t="s">
        <v>90</v>
      </c>
      <c r="B3742" s="1" t="s">
        <v>3616</v>
      </c>
    </row>
    <row r="3743" spans="1:2" x14ac:dyDescent="0.3">
      <c r="A3743" s="1" t="s">
        <v>259</v>
      </c>
      <c r="B3743" s="1" t="s">
        <v>3782</v>
      </c>
    </row>
    <row r="3744" spans="1:2" x14ac:dyDescent="0.3">
      <c r="A3744" s="1" t="s">
        <v>90</v>
      </c>
      <c r="B3744" s="1" t="s">
        <v>3783</v>
      </c>
    </row>
    <row r="3745" spans="1:2" x14ac:dyDescent="0.3">
      <c r="A3745" s="1" t="s">
        <v>90</v>
      </c>
      <c r="B3745" s="1" t="s">
        <v>3784</v>
      </c>
    </row>
    <row r="3746" spans="1:2" x14ac:dyDescent="0.3">
      <c r="A3746" s="1" t="s">
        <v>90</v>
      </c>
      <c r="B3746" s="1" t="s">
        <v>3785</v>
      </c>
    </row>
    <row r="3747" spans="1:2" x14ac:dyDescent="0.3">
      <c r="A3747" s="1" t="s">
        <v>90</v>
      </c>
      <c r="B3747" s="1" t="s">
        <v>3786</v>
      </c>
    </row>
    <row r="3748" spans="1:2" x14ac:dyDescent="0.3">
      <c r="A3748" s="1" t="s">
        <v>90</v>
      </c>
      <c r="B3748" s="1" t="s">
        <v>3787</v>
      </c>
    </row>
    <row r="3749" spans="1:2" x14ac:dyDescent="0.3">
      <c r="A3749" s="1" t="s">
        <v>90</v>
      </c>
      <c r="B3749" s="1" t="s">
        <v>3788</v>
      </c>
    </row>
    <row r="3750" spans="1:2" x14ac:dyDescent="0.3">
      <c r="A3750" s="1" t="s">
        <v>90</v>
      </c>
      <c r="B3750" s="1" t="s">
        <v>3789</v>
      </c>
    </row>
    <row r="3751" spans="1:2" x14ac:dyDescent="0.3">
      <c r="A3751" s="1" t="s">
        <v>259</v>
      </c>
      <c r="B3751" s="1" t="s">
        <v>3790</v>
      </c>
    </row>
    <row r="3752" spans="1:2" x14ac:dyDescent="0.3">
      <c r="A3752" s="1" t="s">
        <v>90</v>
      </c>
      <c r="B3752" s="1" t="s">
        <v>3791</v>
      </c>
    </row>
    <row r="3753" spans="1:2" x14ac:dyDescent="0.3">
      <c r="A3753" s="1" t="s">
        <v>90</v>
      </c>
      <c r="B3753" s="1" t="s">
        <v>3792</v>
      </c>
    </row>
    <row r="3754" spans="1:2" x14ac:dyDescent="0.3">
      <c r="A3754" s="1" t="s">
        <v>90</v>
      </c>
      <c r="B3754" s="1" t="s">
        <v>3793</v>
      </c>
    </row>
    <row r="3755" spans="1:2" x14ac:dyDescent="0.3">
      <c r="A3755" s="1" t="s">
        <v>90</v>
      </c>
      <c r="B3755" s="1" t="s">
        <v>3794</v>
      </c>
    </row>
    <row r="3756" spans="1:2" x14ac:dyDescent="0.3">
      <c r="A3756" s="1" t="s">
        <v>259</v>
      </c>
      <c r="B3756" s="1" t="s">
        <v>3528</v>
      </c>
    </row>
    <row r="3757" spans="1:2" x14ac:dyDescent="0.3">
      <c r="A3757" s="1" t="s">
        <v>90</v>
      </c>
      <c r="B3757" s="1" t="s">
        <v>3795</v>
      </c>
    </row>
    <row r="3758" spans="1:2" x14ac:dyDescent="0.3">
      <c r="A3758" s="1" t="s">
        <v>90</v>
      </c>
      <c r="B3758" s="1" t="s">
        <v>488</v>
      </c>
    </row>
    <row r="3759" spans="1:2" x14ac:dyDescent="0.3">
      <c r="A3759" s="1" t="s">
        <v>259</v>
      </c>
      <c r="B3759" s="1" t="s">
        <v>2537</v>
      </c>
    </row>
    <row r="3760" spans="1:2" x14ac:dyDescent="0.3">
      <c r="A3760" s="1" t="s">
        <v>90</v>
      </c>
      <c r="B3760" s="1" t="s">
        <v>3796</v>
      </c>
    </row>
    <row r="3761" spans="1:2" x14ac:dyDescent="0.3">
      <c r="A3761" s="1" t="s">
        <v>90</v>
      </c>
      <c r="B3761" s="1" t="s">
        <v>3797</v>
      </c>
    </row>
    <row r="3762" spans="1:2" x14ac:dyDescent="0.3">
      <c r="A3762" s="1" t="s">
        <v>90</v>
      </c>
      <c r="B3762" s="1" t="s">
        <v>3798</v>
      </c>
    </row>
    <row r="3763" spans="1:2" x14ac:dyDescent="0.3">
      <c r="A3763" s="1" t="s">
        <v>90</v>
      </c>
      <c r="B3763" s="1" t="s">
        <v>3799</v>
      </c>
    </row>
    <row r="3764" spans="1:2" x14ac:dyDescent="0.3">
      <c r="A3764" s="1" t="s">
        <v>259</v>
      </c>
      <c r="B3764" s="1" t="s">
        <v>1251</v>
      </c>
    </row>
    <row r="3765" spans="1:2" x14ac:dyDescent="0.3">
      <c r="A3765" s="1" t="s">
        <v>90</v>
      </c>
      <c r="B3765" s="1" t="s">
        <v>3800</v>
      </c>
    </row>
    <row r="3766" spans="1:2" x14ac:dyDescent="0.3">
      <c r="A3766" s="1" t="s">
        <v>90</v>
      </c>
      <c r="B3766" s="1" t="s">
        <v>3801</v>
      </c>
    </row>
    <row r="3767" spans="1:2" x14ac:dyDescent="0.3">
      <c r="A3767" s="1" t="s">
        <v>259</v>
      </c>
      <c r="B3767" s="1" t="s">
        <v>3802</v>
      </c>
    </row>
    <row r="3768" spans="1:2" x14ac:dyDescent="0.3">
      <c r="A3768" s="1" t="s">
        <v>90</v>
      </c>
      <c r="B3768" s="1" t="s">
        <v>3803</v>
      </c>
    </row>
    <row r="3769" spans="1:2" x14ac:dyDescent="0.3">
      <c r="A3769" s="1" t="s">
        <v>90</v>
      </c>
      <c r="B3769" s="1" t="s">
        <v>3804</v>
      </c>
    </row>
    <row r="3770" spans="1:2" x14ac:dyDescent="0.3">
      <c r="A3770" s="1" t="s">
        <v>90</v>
      </c>
      <c r="B3770" s="1" t="s">
        <v>3805</v>
      </c>
    </row>
    <row r="3771" spans="1:2" x14ac:dyDescent="0.3">
      <c r="A3771" s="1" t="s">
        <v>90</v>
      </c>
      <c r="B3771" s="1" t="s">
        <v>1897</v>
      </c>
    </row>
    <row r="3772" spans="1:2" x14ac:dyDescent="0.3">
      <c r="A3772" s="1" t="s">
        <v>90</v>
      </c>
      <c r="B3772" s="1" t="s">
        <v>3806</v>
      </c>
    </row>
    <row r="3773" spans="1:2" x14ac:dyDescent="0.3">
      <c r="A3773" s="1" t="s">
        <v>90</v>
      </c>
      <c r="B3773" s="1" t="s">
        <v>3807</v>
      </c>
    </row>
    <row r="3774" spans="1:2" x14ac:dyDescent="0.3">
      <c r="A3774" s="1" t="s">
        <v>90</v>
      </c>
      <c r="B3774" s="1" t="s">
        <v>3808</v>
      </c>
    </row>
    <row r="3775" spans="1:2" x14ac:dyDescent="0.3">
      <c r="A3775" s="1" t="s">
        <v>90</v>
      </c>
      <c r="B3775" s="1" t="s">
        <v>3809</v>
      </c>
    </row>
    <row r="3776" spans="1:2" x14ac:dyDescent="0.3">
      <c r="A3776" s="1" t="s">
        <v>90</v>
      </c>
      <c r="B3776" s="1" t="s">
        <v>3810</v>
      </c>
    </row>
    <row r="3777" spans="1:2" x14ac:dyDescent="0.3">
      <c r="A3777" s="1" t="s">
        <v>90</v>
      </c>
      <c r="B3777" s="1" t="s">
        <v>436</v>
      </c>
    </row>
    <row r="3778" spans="1:2" x14ac:dyDescent="0.3">
      <c r="A3778" s="1" t="s">
        <v>90</v>
      </c>
      <c r="B3778" s="1" t="s">
        <v>3811</v>
      </c>
    </row>
    <row r="3779" spans="1:2" x14ac:dyDescent="0.3">
      <c r="A3779" s="1" t="s">
        <v>259</v>
      </c>
      <c r="B3779" s="1" t="s">
        <v>3812</v>
      </c>
    </row>
    <row r="3780" spans="1:2" x14ac:dyDescent="0.3">
      <c r="A3780" s="1" t="s">
        <v>90</v>
      </c>
      <c r="B3780" s="1" t="s">
        <v>3813</v>
      </c>
    </row>
    <row r="3781" spans="1:2" x14ac:dyDescent="0.3">
      <c r="A3781" s="1" t="s">
        <v>259</v>
      </c>
      <c r="B3781" s="1" t="s">
        <v>3814</v>
      </c>
    </row>
    <row r="3782" spans="1:2" x14ac:dyDescent="0.3">
      <c r="A3782" s="1" t="s">
        <v>90</v>
      </c>
      <c r="B3782" s="1" t="s">
        <v>3815</v>
      </c>
    </row>
    <row r="3783" spans="1:2" x14ac:dyDescent="0.3">
      <c r="A3783" s="1" t="s">
        <v>90</v>
      </c>
      <c r="B3783" s="1" t="s">
        <v>3816</v>
      </c>
    </row>
    <row r="3784" spans="1:2" x14ac:dyDescent="0.3">
      <c r="A3784" s="1" t="s">
        <v>90</v>
      </c>
      <c r="B3784" s="1" t="s">
        <v>3817</v>
      </c>
    </row>
    <row r="3785" spans="1:2" x14ac:dyDescent="0.3">
      <c r="A3785" s="1" t="s">
        <v>90</v>
      </c>
      <c r="B3785" s="1" t="s">
        <v>3818</v>
      </c>
    </row>
    <row r="3786" spans="1:2" x14ac:dyDescent="0.3">
      <c r="A3786" s="1" t="s">
        <v>90</v>
      </c>
      <c r="B3786" s="1" t="s">
        <v>3819</v>
      </c>
    </row>
    <row r="3787" spans="1:2" x14ac:dyDescent="0.3">
      <c r="A3787" s="1" t="s">
        <v>90</v>
      </c>
      <c r="B3787" s="1" t="s">
        <v>3820</v>
      </c>
    </row>
    <row r="3788" spans="1:2" x14ac:dyDescent="0.3">
      <c r="A3788" s="1" t="s">
        <v>90</v>
      </c>
      <c r="B3788" s="1" t="s">
        <v>1767</v>
      </c>
    </row>
    <row r="3789" spans="1:2" x14ac:dyDescent="0.3">
      <c r="A3789" s="1" t="s">
        <v>90</v>
      </c>
      <c r="B3789" s="1" t="s">
        <v>3821</v>
      </c>
    </row>
    <row r="3790" spans="1:2" x14ac:dyDescent="0.3">
      <c r="A3790" s="1" t="s">
        <v>259</v>
      </c>
      <c r="B3790" s="1" t="s">
        <v>3822</v>
      </c>
    </row>
    <row r="3791" spans="1:2" x14ac:dyDescent="0.3">
      <c r="A3791" s="1" t="s">
        <v>90</v>
      </c>
      <c r="B3791" s="1" t="s">
        <v>3823</v>
      </c>
    </row>
    <row r="3792" spans="1:2" x14ac:dyDescent="0.3">
      <c r="A3792" s="1" t="s">
        <v>90</v>
      </c>
      <c r="B3792" s="1" t="s">
        <v>3824</v>
      </c>
    </row>
    <row r="3793" spans="1:2" x14ac:dyDescent="0.3">
      <c r="A3793" s="1" t="s">
        <v>259</v>
      </c>
      <c r="B3793" s="1" t="s">
        <v>3825</v>
      </c>
    </row>
    <row r="3794" spans="1:2" x14ac:dyDescent="0.3">
      <c r="A3794" s="1" t="s">
        <v>90</v>
      </c>
      <c r="B3794" s="1" t="s">
        <v>3826</v>
      </c>
    </row>
    <row r="3795" spans="1:2" x14ac:dyDescent="0.3">
      <c r="A3795" s="1" t="s">
        <v>90</v>
      </c>
      <c r="B3795" s="1" t="s">
        <v>3827</v>
      </c>
    </row>
    <row r="3796" spans="1:2" x14ac:dyDescent="0.3">
      <c r="A3796" s="1" t="s">
        <v>90</v>
      </c>
      <c r="B3796" s="1" t="s">
        <v>3828</v>
      </c>
    </row>
    <row r="3797" spans="1:2" x14ac:dyDescent="0.3">
      <c r="A3797" s="1" t="s">
        <v>90</v>
      </c>
      <c r="B3797" s="1" t="s">
        <v>3829</v>
      </c>
    </row>
    <row r="3798" spans="1:2" x14ac:dyDescent="0.3">
      <c r="A3798" s="1" t="s">
        <v>90</v>
      </c>
      <c r="B3798" s="1" t="s">
        <v>3830</v>
      </c>
    </row>
    <row r="3799" spans="1:2" x14ac:dyDescent="0.3">
      <c r="A3799" s="1" t="s">
        <v>90</v>
      </c>
      <c r="B3799" s="1" t="s">
        <v>3831</v>
      </c>
    </row>
    <row r="3800" spans="1:2" x14ac:dyDescent="0.3">
      <c r="A3800" s="1" t="s">
        <v>90</v>
      </c>
      <c r="B3800" s="1" t="s">
        <v>2839</v>
      </c>
    </row>
    <row r="3801" spans="1:2" x14ac:dyDescent="0.3">
      <c r="A3801" s="1" t="s">
        <v>90</v>
      </c>
      <c r="B3801" s="1" t="s">
        <v>3832</v>
      </c>
    </row>
    <row r="3802" spans="1:2" x14ac:dyDescent="0.3">
      <c r="A3802" s="1" t="s">
        <v>259</v>
      </c>
      <c r="B3802" s="1" t="s">
        <v>3833</v>
      </c>
    </row>
    <row r="3803" spans="1:2" x14ac:dyDescent="0.3">
      <c r="A3803" s="1" t="s">
        <v>90</v>
      </c>
      <c r="B3803" s="1" t="s">
        <v>3834</v>
      </c>
    </row>
    <row r="3804" spans="1:2" x14ac:dyDescent="0.3">
      <c r="A3804" s="1" t="s">
        <v>90</v>
      </c>
      <c r="B3804" s="1" t="s">
        <v>3835</v>
      </c>
    </row>
    <row r="3805" spans="1:2" x14ac:dyDescent="0.3">
      <c r="A3805" s="1" t="s">
        <v>90</v>
      </c>
      <c r="B3805" s="1" t="s">
        <v>3836</v>
      </c>
    </row>
    <row r="3806" spans="1:2" x14ac:dyDescent="0.3">
      <c r="A3806" s="1" t="s">
        <v>90</v>
      </c>
      <c r="B3806" s="1" t="s">
        <v>3837</v>
      </c>
    </row>
    <row r="3807" spans="1:2" x14ac:dyDescent="0.3">
      <c r="A3807" s="1" t="s">
        <v>90</v>
      </c>
      <c r="B3807" s="1" t="s">
        <v>3838</v>
      </c>
    </row>
    <row r="3808" spans="1:2" x14ac:dyDescent="0.3">
      <c r="A3808" s="1" t="s">
        <v>259</v>
      </c>
      <c r="B3808" s="1" t="s">
        <v>3839</v>
      </c>
    </row>
    <row r="3809" spans="1:2" x14ac:dyDescent="0.3">
      <c r="A3809" s="1" t="s">
        <v>90</v>
      </c>
      <c r="B3809" s="1" t="s">
        <v>3840</v>
      </c>
    </row>
    <row r="3810" spans="1:2" x14ac:dyDescent="0.3">
      <c r="A3810" s="1" t="s">
        <v>90</v>
      </c>
      <c r="B3810" s="1" t="s">
        <v>3841</v>
      </c>
    </row>
    <row r="3811" spans="1:2" x14ac:dyDescent="0.3">
      <c r="A3811" s="1" t="s">
        <v>90</v>
      </c>
      <c r="B3811" s="1" t="s">
        <v>3842</v>
      </c>
    </row>
    <row r="3812" spans="1:2" x14ac:dyDescent="0.3">
      <c r="A3812" s="1" t="s">
        <v>90</v>
      </c>
      <c r="B3812" s="1" t="s">
        <v>3843</v>
      </c>
    </row>
    <row r="3813" spans="1:2" x14ac:dyDescent="0.3">
      <c r="A3813" s="1" t="s">
        <v>90</v>
      </c>
      <c r="B3813" s="1" t="s">
        <v>3844</v>
      </c>
    </row>
    <row r="3814" spans="1:2" x14ac:dyDescent="0.3">
      <c r="A3814" s="1" t="s">
        <v>90</v>
      </c>
      <c r="B3814" s="1" t="s">
        <v>3845</v>
      </c>
    </row>
    <row r="3815" spans="1:2" x14ac:dyDescent="0.3">
      <c r="A3815" s="1" t="s">
        <v>90</v>
      </c>
      <c r="B3815" s="1" t="s">
        <v>3846</v>
      </c>
    </row>
    <row r="3816" spans="1:2" x14ac:dyDescent="0.3">
      <c r="A3816" s="1" t="s">
        <v>90</v>
      </c>
      <c r="B3816" s="1" t="s">
        <v>3847</v>
      </c>
    </row>
    <row r="3817" spans="1:2" x14ac:dyDescent="0.3">
      <c r="A3817" s="1" t="s">
        <v>90</v>
      </c>
      <c r="B3817" s="1" t="s">
        <v>3848</v>
      </c>
    </row>
    <row r="3818" spans="1:2" x14ac:dyDescent="0.3">
      <c r="A3818" s="1" t="s">
        <v>90</v>
      </c>
      <c r="B3818" s="1" t="s">
        <v>3849</v>
      </c>
    </row>
    <row r="3819" spans="1:2" x14ac:dyDescent="0.3">
      <c r="A3819" s="1" t="s">
        <v>90</v>
      </c>
      <c r="B3819" s="1" t="s">
        <v>3850</v>
      </c>
    </row>
    <row r="3820" spans="1:2" x14ac:dyDescent="0.3">
      <c r="A3820" s="1" t="s">
        <v>259</v>
      </c>
      <c r="B3820" s="1" t="s">
        <v>3851</v>
      </c>
    </row>
    <row r="3821" spans="1:2" x14ac:dyDescent="0.3">
      <c r="A3821" s="1" t="s">
        <v>90</v>
      </c>
      <c r="B3821" s="1" t="s">
        <v>3852</v>
      </c>
    </row>
    <row r="3822" spans="1:2" x14ac:dyDescent="0.3">
      <c r="A3822" s="1" t="s">
        <v>90</v>
      </c>
      <c r="B3822" s="1" t="s">
        <v>3853</v>
      </c>
    </row>
    <row r="3823" spans="1:2" x14ac:dyDescent="0.3">
      <c r="A3823" s="1" t="s">
        <v>90</v>
      </c>
      <c r="B3823" s="1" t="s">
        <v>3854</v>
      </c>
    </row>
    <row r="3824" spans="1:2" x14ac:dyDescent="0.3">
      <c r="A3824" s="1" t="s">
        <v>90</v>
      </c>
      <c r="B3824" s="1" t="s">
        <v>3855</v>
      </c>
    </row>
    <row r="3825" spans="1:2" x14ac:dyDescent="0.3">
      <c r="A3825" s="1" t="s">
        <v>90</v>
      </c>
      <c r="B3825" s="1" t="s">
        <v>3856</v>
      </c>
    </row>
    <row r="3826" spans="1:2" x14ac:dyDescent="0.3">
      <c r="A3826" s="1" t="s">
        <v>90</v>
      </c>
      <c r="B3826" s="1" t="s">
        <v>3857</v>
      </c>
    </row>
    <row r="3827" spans="1:2" x14ac:dyDescent="0.3">
      <c r="A3827" s="1" t="s">
        <v>90</v>
      </c>
      <c r="B3827" s="1" t="s">
        <v>3858</v>
      </c>
    </row>
    <row r="3828" spans="1:2" x14ac:dyDescent="0.3">
      <c r="A3828" s="1" t="s">
        <v>90</v>
      </c>
      <c r="B3828" s="1" t="s">
        <v>3859</v>
      </c>
    </row>
    <row r="3829" spans="1:2" x14ac:dyDescent="0.3">
      <c r="A3829" s="1" t="s">
        <v>259</v>
      </c>
      <c r="B3829" s="1" t="s">
        <v>3860</v>
      </c>
    </row>
    <row r="3830" spans="1:2" x14ac:dyDescent="0.3">
      <c r="A3830" s="1" t="s">
        <v>90</v>
      </c>
      <c r="B3830" s="1" t="s">
        <v>3861</v>
      </c>
    </row>
    <row r="3831" spans="1:2" x14ac:dyDescent="0.3">
      <c r="A3831" s="1" t="s">
        <v>90</v>
      </c>
      <c r="B3831" s="1" t="s">
        <v>3862</v>
      </c>
    </row>
    <row r="3832" spans="1:2" x14ac:dyDescent="0.3">
      <c r="A3832" s="1" t="s">
        <v>90</v>
      </c>
      <c r="B3832" s="1" t="s">
        <v>3863</v>
      </c>
    </row>
    <row r="3833" spans="1:2" x14ac:dyDescent="0.3">
      <c r="A3833" s="1" t="s">
        <v>90</v>
      </c>
      <c r="B3833" s="1" t="s">
        <v>3864</v>
      </c>
    </row>
    <row r="3834" spans="1:2" x14ac:dyDescent="0.3">
      <c r="A3834" s="1" t="s">
        <v>90</v>
      </c>
      <c r="B3834" s="1" t="s">
        <v>2354</v>
      </c>
    </row>
    <row r="3835" spans="1:2" x14ac:dyDescent="0.3">
      <c r="A3835" s="1" t="s">
        <v>90</v>
      </c>
      <c r="B3835" s="1" t="s">
        <v>889</v>
      </c>
    </row>
    <row r="3836" spans="1:2" x14ac:dyDescent="0.3">
      <c r="A3836" s="1" t="s">
        <v>90</v>
      </c>
      <c r="B3836" s="1" t="s">
        <v>3865</v>
      </c>
    </row>
    <row r="3837" spans="1:2" x14ac:dyDescent="0.3">
      <c r="A3837" s="1" t="s">
        <v>90</v>
      </c>
      <c r="B3837" s="1" t="s">
        <v>3866</v>
      </c>
    </row>
    <row r="3838" spans="1:2" x14ac:dyDescent="0.3">
      <c r="A3838" s="1" t="s">
        <v>90</v>
      </c>
      <c r="B3838" s="1" t="s">
        <v>3867</v>
      </c>
    </row>
    <row r="3839" spans="1:2" x14ac:dyDescent="0.3">
      <c r="A3839" s="1" t="s">
        <v>90</v>
      </c>
      <c r="B3839" s="1" t="s">
        <v>3868</v>
      </c>
    </row>
    <row r="3840" spans="1:2" x14ac:dyDescent="0.3">
      <c r="A3840" s="1" t="s">
        <v>90</v>
      </c>
      <c r="B3840" s="1" t="s">
        <v>3869</v>
      </c>
    </row>
    <row r="3841" spans="1:2" x14ac:dyDescent="0.3">
      <c r="A3841" s="1" t="s">
        <v>90</v>
      </c>
      <c r="B3841" s="1" t="s">
        <v>3870</v>
      </c>
    </row>
    <row r="3842" spans="1:2" x14ac:dyDescent="0.3">
      <c r="A3842" s="1" t="s">
        <v>90</v>
      </c>
      <c r="B3842" s="1" t="s">
        <v>3871</v>
      </c>
    </row>
    <row r="3843" spans="1:2" x14ac:dyDescent="0.3">
      <c r="A3843" s="1" t="s">
        <v>90</v>
      </c>
      <c r="B3843" s="1" t="s">
        <v>3872</v>
      </c>
    </row>
    <row r="3844" spans="1:2" x14ac:dyDescent="0.3">
      <c r="A3844" s="1" t="s">
        <v>90</v>
      </c>
      <c r="B3844" s="1" t="s">
        <v>3873</v>
      </c>
    </row>
    <row r="3845" spans="1:2" x14ac:dyDescent="0.3">
      <c r="A3845" s="1" t="s">
        <v>90</v>
      </c>
      <c r="B3845" s="1" t="s">
        <v>3874</v>
      </c>
    </row>
    <row r="3846" spans="1:2" x14ac:dyDescent="0.3">
      <c r="A3846" s="1" t="s">
        <v>90</v>
      </c>
      <c r="B3846" s="1" t="s">
        <v>3875</v>
      </c>
    </row>
    <row r="3847" spans="1:2" x14ac:dyDescent="0.3">
      <c r="A3847" s="1" t="s">
        <v>90</v>
      </c>
      <c r="B3847" s="1" t="s">
        <v>3876</v>
      </c>
    </row>
    <row r="3848" spans="1:2" x14ac:dyDescent="0.3">
      <c r="A3848" s="1" t="s">
        <v>90</v>
      </c>
      <c r="B3848" s="1" t="s">
        <v>3877</v>
      </c>
    </row>
    <row r="3849" spans="1:2" x14ac:dyDescent="0.3">
      <c r="A3849" s="1" t="s">
        <v>259</v>
      </c>
      <c r="B3849" s="1" t="s">
        <v>2523</v>
      </c>
    </row>
    <row r="3850" spans="1:2" x14ac:dyDescent="0.3">
      <c r="A3850" s="1" t="s">
        <v>90</v>
      </c>
      <c r="B3850" s="1" t="s">
        <v>3878</v>
      </c>
    </row>
    <row r="3851" spans="1:2" x14ac:dyDescent="0.3">
      <c r="A3851" s="1" t="s">
        <v>90</v>
      </c>
      <c r="B3851" s="1" t="s">
        <v>3879</v>
      </c>
    </row>
    <row r="3852" spans="1:2" x14ac:dyDescent="0.3">
      <c r="A3852" s="1" t="s">
        <v>90</v>
      </c>
      <c r="B3852" s="1" t="s">
        <v>3880</v>
      </c>
    </row>
    <row r="3853" spans="1:2" x14ac:dyDescent="0.3">
      <c r="A3853" s="1" t="s">
        <v>90</v>
      </c>
      <c r="B3853" s="1" t="s">
        <v>3881</v>
      </c>
    </row>
    <row r="3854" spans="1:2" x14ac:dyDescent="0.3">
      <c r="A3854" s="1" t="s">
        <v>90</v>
      </c>
      <c r="B3854" s="1" t="s">
        <v>3882</v>
      </c>
    </row>
    <row r="3855" spans="1:2" x14ac:dyDescent="0.3">
      <c r="A3855" s="1" t="s">
        <v>90</v>
      </c>
      <c r="B3855" s="1" t="s">
        <v>3883</v>
      </c>
    </row>
    <row r="3856" spans="1:2" x14ac:dyDescent="0.3">
      <c r="A3856" s="1" t="s">
        <v>90</v>
      </c>
      <c r="B3856" s="1" t="s">
        <v>3884</v>
      </c>
    </row>
    <row r="3857" spans="1:2" x14ac:dyDescent="0.3">
      <c r="A3857" s="1" t="s">
        <v>259</v>
      </c>
      <c r="B3857" s="1" t="s">
        <v>3885</v>
      </c>
    </row>
    <row r="3858" spans="1:2" x14ac:dyDescent="0.3">
      <c r="A3858" s="1" t="s">
        <v>90</v>
      </c>
      <c r="B3858" s="1" t="s">
        <v>3886</v>
      </c>
    </row>
    <row r="3859" spans="1:2" x14ac:dyDescent="0.3">
      <c r="A3859" s="1" t="s">
        <v>90</v>
      </c>
      <c r="B3859" s="1" t="s">
        <v>3887</v>
      </c>
    </row>
    <row r="3860" spans="1:2" x14ac:dyDescent="0.3">
      <c r="A3860" s="1" t="s">
        <v>90</v>
      </c>
      <c r="B3860" s="1" t="s">
        <v>3888</v>
      </c>
    </row>
    <row r="3861" spans="1:2" x14ac:dyDescent="0.3">
      <c r="A3861" s="1" t="s">
        <v>259</v>
      </c>
      <c r="B3861" s="1" t="s">
        <v>3889</v>
      </c>
    </row>
    <row r="3862" spans="1:2" x14ac:dyDescent="0.3">
      <c r="A3862" s="1" t="s">
        <v>90</v>
      </c>
      <c r="B3862" s="1" t="s">
        <v>3890</v>
      </c>
    </row>
    <row r="3863" spans="1:2" x14ac:dyDescent="0.3">
      <c r="A3863" s="1" t="s">
        <v>259</v>
      </c>
      <c r="B3863" s="1" t="s">
        <v>3891</v>
      </c>
    </row>
    <row r="3864" spans="1:2" x14ac:dyDescent="0.3">
      <c r="A3864" s="1" t="s">
        <v>90</v>
      </c>
      <c r="B3864" s="1" t="s">
        <v>3892</v>
      </c>
    </row>
    <row r="3865" spans="1:2" x14ac:dyDescent="0.3">
      <c r="A3865" s="1" t="s">
        <v>259</v>
      </c>
      <c r="B3865" s="1" t="s">
        <v>3893</v>
      </c>
    </row>
    <row r="3866" spans="1:2" x14ac:dyDescent="0.3">
      <c r="A3866" s="1" t="s">
        <v>90</v>
      </c>
      <c r="B3866" s="1" t="s">
        <v>3894</v>
      </c>
    </row>
    <row r="3867" spans="1:2" x14ac:dyDescent="0.3">
      <c r="A3867" s="1" t="s">
        <v>90</v>
      </c>
      <c r="B3867" s="1" t="s">
        <v>3895</v>
      </c>
    </row>
    <row r="3868" spans="1:2" x14ac:dyDescent="0.3">
      <c r="A3868" s="1" t="s">
        <v>90</v>
      </c>
      <c r="B3868" s="1" t="s">
        <v>3896</v>
      </c>
    </row>
    <row r="3869" spans="1:2" x14ac:dyDescent="0.3">
      <c r="A3869" s="1" t="s">
        <v>90</v>
      </c>
      <c r="B3869" s="1" t="s">
        <v>3897</v>
      </c>
    </row>
    <row r="3870" spans="1:2" x14ac:dyDescent="0.3">
      <c r="A3870" s="1" t="s">
        <v>90</v>
      </c>
      <c r="B3870" s="1" t="s">
        <v>3898</v>
      </c>
    </row>
    <row r="3871" spans="1:2" x14ac:dyDescent="0.3">
      <c r="A3871" s="1" t="s">
        <v>90</v>
      </c>
      <c r="B3871" s="1" t="s">
        <v>3899</v>
      </c>
    </row>
    <row r="3872" spans="1:2" x14ac:dyDescent="0.3">
      <c r="A3872" s="1" t="s">
        <v>90</v>
      </c>
      <c r="B3872" s="1" t="s">
        <v>3900</v>
      </c>
    </row>
    <row r="3873" spans="1:2" x14ac:dyDescent="0.3">
      <c r="A3873" s="1" t="s">
        <v>90</v>
      </c>
      <c r="B3873" s="1" t="s">
        <v>3901</v>
      </c>
    </row>
    <row r="3874" spans="1:2" x14ac:dyDescent="0.3">
      <c r="A3874" s="1" t="s">
        <v>90</v>
      </c>
      <c r="B3874" s="1" t="s">
        <v>3902</v>
      </c>
    </row>
    <row r="3875" spans="1:2" x14ac:dyDescent="0.3">
      <c r="A3875" s="1" t="s">
        <v>90</v>
      </c>
      <c r="B3875" s="1" t="s">
        <v>3903</v>
      </c>
    </row>
    <row r="3876" spans="1:2" x14ac:dyDescent="0.3">
      <c r="A3876" s="1" t="s">
        <v>90</v>
      </c>
      <c r="B3876" s="1" t="s">
        <v>3904</v>
      </c>
    </row>
    <row r="3877" spans="1:2" x14ac:dyDescent="0.3">
      <c r="A3877" s="1" t="s">
        <v>90</v>
      </c>
      <c r="B3877" s="1" t="s">
        <v>3905</v>
      </c>
    </row>
    <row r="3878" spans="1:2" x14ac:dyDescent="0.3">
      <c r="A3878" s="1" t="s">
        <v>90</v>
      </c>
      <c r="B3878" s="1" t="s">
        <v>3906</v>
      </c>
    </row>
    <row r="3879" spans="1:2" x14ac:dyDescent="0.3">
      <c r="A3879" s="1" t="s">
        <v>90</v>
      </c>
      <c r="B3879" s="1" t="s">
        <v>3907</v>
      </c>
    </row>
    <row r="3880" spans="1:2" x14ac:dyDescent="0.3">
      <c r="A3880" s="1" t="s">
        <v>90</v>
      </c>
      <c r="B3880" s="1" t="s">
        <v>3908</v>
      </c>
    </row>
    <row r="3881" spans="1:2" x14ac:dyDescent="0.3">
      <c r="A3881" s="1" t="s">
        <v>90</v>
      </c>
      <c r="B3881" s="1" t="s">
        <v>3909</v>
      </c>
    </row>
    <row r="3882" spans="1:2" x14ac:dyDescent="0.3">
      <c r="A3882" s="1" t="s">
        <v>90</v>
      </c>
      <c r="B3882" s="1" t="s">
        <v>3910</v>
      </c>
    </row>
    <row r="3883" spans="1:2" x14ac:dyDescent="0.3">
      <c r="A3883" s="1" t="s">
        <v>90</v>
      </c>
      <c r="B3883" s="1" t="s">
        <v>3878</v>
      </c>
    </row>
    <row r="3884" spans="1:2" x14ac:dyDescent="0.3">
      <c r="A3884" s="1" t="s">
        <v>90</v>
      </c>
      <c r="B3884" s="1" t="s">
        <v>3828</v>
      </c>
    </row>
    <row r="3885" spans="1:2" x14ac:dyDescent="0.3">
      <c r="A3885" s="1" t="s">
        <v>90</v>
      </c>
      <c r="B3885" s="1" t="s">
        <v>3911</v>
      </c>
    </row>
    <row r="3886" spans="1:2" x14ac:dyDescent="0.3">
      <c r="A3886" s="1" t="s">
        <v>259</v>
      </c>
      <c r="B3886" s="1" t="s">
        <v>3912</v>
      </c>
    </row>
    <row r="3887" spans="1:2" x14ac:dyDescent="0.3">
      <c r="A3887" s="1" t="s">
        <v>90</v>
      </c>
      <c r="B3887" s="1" t="s">
        <v>3913</v>
      </c>
    </row>
    <row r="3888" spans="1:2" x14ac:dyDescent="0.3">
      <c r="A3888" s="1" t="s">
        <v>90</v>
      </c>
      <c r="B3888" s="1" t="s">
        <v>3914</v>
      </c>
    </row>
    <row r="3889" spans="1:2" x14ac:dyDescent="0.3">
      <c r="A3889" s="1" t="s">
        <v>90</v>
      </c>
      <c r="B3889" s="1" t="s">
        <v>3915</v>
      </c>
    </row>
    <row r="3890" spans="1:2" x14ac:dyDescent="0.3">
      <c r="A3890" s="1" t="s">
        <v>90</v>
      </c>
      <c r="B3890" s="1" t="s">
        <v>3916</v>
      </c>
    </row>
    <row r="3891" spans="1:2" x14ac:dyDescent="0.3">
      <c r="A3891" s="1" t="s">
        <v>90</v>
      </c>
      <c r="B3891" s="1" t="s">
        <v>3917</v>
      </c>
    </row>
    <row r="3892" spans="1:2" x14ac:dyDescent="0.3">
      <c r="A3892" s="1" t="s">
        <v>259</v>
      </c>
      <c r="B3892" s="1" t="s">
        <v>3918</v>
      </c>
    </row>
    <row r="3893" spans="1:2" x14ac:dyDescent="0.3">
      <c r="A3893" s="1" t="s">
        <v>90</v>
      </c>
      <c r="B3893" s="1" t="s">
        <v>3919</v>
      </c>
    </row>
    <row r="3894" spans="1:2" x14ac:dyDescent="0.3">
      <c r="A3894" s="1" t="s">
        <v>259</v>
      </c>
      <c r="B3894" s="1" t="s">
        <v>3920</v>
      </c>
    </row>
    <row r="3895" spans="1:2" x14ac:dyDescent="0.3">
      <c r="A3895" s="1" t="s">
        <v>90</v>
      </c>
      <c r="B3895" s="1" t="s">
        <v>3921</v>
      </c>
    </row>
    <row r="3896" spans="1:2" x14ac:dyDescent="0.3">
      <c r="A3896" s="1" t="s">
        <v>259</v>
      </c>
      <c r="B3896" s="1" t="s">
        <v>3922</v>
      </c>
    </row>
    <row r="3897" spans="1:2" x14ac:dyDescent="0.3">
      <c r="A3897" s="1" t="s">
        <v>90</v>
      </c>
      <c r="B3897" s="1" t="s">
        <v>3923</v>
      </c>
    </row>
    <row r="3898" spans="1:2" x14ac:dyDescent="0.3">
      <c r="A3898" s="1" t="s">
        <v>259</v>
      </c>
      <c r="B3898" s="1" t="s">
        <v>3924</v>
      </c>
    </row>
    <row r="3899" spans="1:2" x14ac:dyDescent="0.3">
      <c r="A3899" s="1" t="s">
        <v>90</v>
      </c>
      <c r="B3899" s="1" t="s">
        <v>3925</v>
      </c>
    </row>
    <row r="3900" spans="1:2" x14ac:dyDescent="0.3">
      <c r="A3900" s="1" t="s">
        <v>90</v>
      </c>
      <c r="B3900" s="1" t="s">
        <v>1426</v>
      </c>
    </row>
    <row r="3901" spans="1:2" x14ac:dyDescent="0.3">
      <c r="A3901" s="1" t="s">
        <v>90</v>
      </c>
      <c r="B3901" s="1" t="s">
        <v>3926</v>
      </c>
    </row>
    <row r="3902" spans="1:2" x14ac:dyDescent="0.3">
      <c r="A3902" s="1" t="s">
        <v>90</v>
      </c>
      <c r="B3902" s="1" t="s">
        <v>2747</v>
      </c>
    </row>
    <row r="3903" spans="1:2" x14ac:dyDescent="0.3">
      <c r="A3903" s="1" t="s">
        <v>90</v>
      </c>
      <c r="B3903" s="1" t="s">
        <v>3927</v>
      </c>
    </row>
    <row r="3904" spans="1:2" x14ac:dyDescent="0.3">
      <c r="A3904" s="1" t="s">
        <v>90</v>
      </c>
      <c r="B3904" s="1" t="s">
        <v>3928</v>
      </c>
    </row>
    <row r="3905" spans="1:2" x14ac:dyDescent="0.3">
      <c r="A3905" s="1" t="s">
        <v>90</v>
      </c>
      <c r="B3905" s="1" t="s">
        <v>3929</v>
      </c>
    </row>
    <row r="3906" spans="1:2" x14ac:dyDescent="0.3">
      <c r="A3906" s="1" t="s">
        <v>259</v>
      </c>
      <c r="B3906" s="1" t="s">
        <v>3930</v>
      </c>
    </row>
    <row r="3907" spans="1:2" x14ac:dyDescent="0.3">
      <c r="A3907" s="1" t="s">
        <v>259</v>
      </c>
      <c r="B3907" s="1" t="s">
        <v>3931</v>
      </c>
    </row>
    <row r="3908" spans="1:2" x14ac:dyDescent="0.3">
      <c r="A3908" s="1" t="s">
        <v>90</v>
      </c>
      <c r="B3908" s="1" t="s">
        <v>3932</v>
      </c>
    </row>
    <row r="3909" spans="1:2" x14ac:dyDescent="0.3">
      <c r="A3909" s="1" t="s">
        <v>90</v>
      </c>
      <c r="B3909" s="1" t="s">
        <v>3933</v>
      </c>
    </row>
    <row r="3910" spans="1:2" x14ac:dyDescent="0.3">
      <c r="A3910" s="1" t="s">
        <v>90</v>
      </c>
      <c r="B3910" s="1" t="s">
        <v>3934</v>
      </c>
    </row>
    <row r="3911" spans="1:2" x14ac:dyDescent="0.3">
      <c r="A3911" s="1" t="s">
        <v>90</v>
      </c>
      <c r="B3911" s="1" t="s">
        <v>3935</v>
      </c>
    </row>
    <row r="3912" spans="1:2" x14ac:dyDescent="0.3">
      <c r="A3912" s="1" t="s">
        <v>90</v>
      </c>
      <c r="B3912" s="1" t="s">
        <v>3936</v>
      </c>
    </row>
    <row r="3913" spans="1:2" x14ac:dyDescent="0.3">
      <c r="A3913" s="1" t="s">
        <v>90</v>
      </c>
      <c r="B3913" s="1" t="s">
        <v>3937</v>
      </c>
    </row>
    <row r="3914" spans="1:2" x14ac:dyDescent="0.3">
      <c r="A3914" s="1" t="s">
        <v>259</v>
      </c>
      <c r="B3914" s="1" t="s">
        <v>847</v>
      </c>
    </row>
    <row r="3915" spans="1:2" x14ac:dyDescent="0.3">
      <c r="A3915" s="1" t="s">
        <v>90</v>
      </c>
      <c r="B3915" s="1" t="s">
        <v>3938</v>
      </c>
    </row>
    <row r="3916" spans="1:2" x14ac:dyDescent="0.3">
      <c r="A3916" s="1" t="s">
        <v>90</v>
      </c>
      <c r="B3916" s="1" t="s">
        <v>565</v>
      </c>
    </row>
    <row r="3917" spans="1:2" x14ac:dyDescent="0.3">
      <c r="A3917" s="1" t="s">
        <v>90</v>
      </c>
      <c r="B3917" s="1" t="s">
        <v>3939</v>
      </c>
    </row>
    <row r="3918" spans="1:2" x14ac:dyDescent="0.3">
      <c r="A3918" s="1" t="s">
        <v>90</v>
      </c>
      <c r="B3918" s="1" t="s">
        <v>3940</v>
      </c>
    </row>
    <row r="3919" spans="1:2" x14ac:dyDescent="0.3">
      <c r="A3919" s="1" t="s">
        <v>90</v>
      </c>
      <c r="B3919" s="1" t="s">
        <v>3941</v>
      </c>
    </row>
    <row r="3920" spans="1:2" x14ac:dyDescent="0.3">
      <c r="A3920" s="1" t="s">
        <v>90</v>
      </c>
      <c r="B3920" s="1" t="s">
        <v>3942</v>
      </c>
    </row>
    <row r="3921" spans="1:2" x14ac:dyDescent="0.3">
      <c r="A3921" s="1" t="s">
        <v>90</v>
      </c>
      <c r="B3921" s="1" t="s">
        <v>3943</v>
      </c>
    </row>
    <row r="3922" spans="1:2" x14ac:dyDescent="0.3">
      <c r="A3922" s="1" t="s">
        <v>259</v>
      </c>
      <c r="B3922" s="1" t="s">
        <v>3944</v>
      </c>
    </row>
    <row r="3923" spans="1:2" x14ac:dyDescent="0.3">
      <c r="A3923" s="1" t="s">
        <v>90</v>
      </c>
      <c r="B3923" s="1" t="s">
        <v>1280</v>
      </c>
    </row>
    <row r="3924" spans="1:2" x14ac:dyDescent="0.3">
      <c r="A3924" s="1" t="s">
        <v>90</v>
      </c>
      <c r="B3924" s="1" t="s">
        <v>3945</v>
      </c>
    </row>
    <row r="3925" spans="1:2" x14ac:dyDescent="0.3">
      <c r="A3925" s="1" t="s">
        <v>90</v>
      </c>
      <c r="B3925" s="1" t="s">
        <v>3946</v>
      </c>
    </row>
    <row r="3926" spans="1:2" x14ac:dyDescent="0.3">
      <c r="A3926" s="1" t="s">
        <v>90</v>
      </c>
      <c r="B3926" s="1" t="s">
        <v>3947</v>
      </c>
    </row>
    <row r="3927" spans="1:2" x14ac:dyDescent="0.3">
      <c r="A3927" s="1" t="s">
        <v>90</v>
      </c>
      <c r="B3927" s="1" t="s">
        <v>3948</v>
      </c>
    </row>
    <row r="3928" spans="1:2" x14ac:dyDescent="0.3">
      <c r="A3928" s="1" t="s">
        <v>90</v>
      </c>
      <c r="B3928" s="1" t="s">
        <v>3949</v>
      </c>
    </row>
    <row r="3929" spans="1:2" x14ac:dyDescent="0.3">
      <c r="A3929" s="1" t="s">
        <v>90</v>
      </c>
      <c r="B3929" s="1" t="s">
        <v>3950</v>
      </c>
    </row>
    <row r="3930" spans="1:2" x14ac:dyDescent="0.3">
      <c r="A3930" s="1" t="s">
        <v>90</v>
      </c>
      <c r="B3930" s="1" t="s">
        <v>3951</v>
      </c>
    </row>
    <row r="3931" spans="1:2" x14ac:dyDescent="0.3">
      <c r="A3931" s="1" t="s">
        <v>90</v>
      </c>
      <c r="B3931" s="1" t="s">
        <v>3952</v>
      </c>
    </row>
    <row r="3932" spans="1:2" x14ac:dyDescent="0.3">
      <c r="A3932" s="1" t="s">
        <v>90</v>
      </c>
      <c r="B3932" s="1" t="s">
        <v>3953</v>
      </c>
    </row>
    <row r="3933" spans="1:2" x14ac:dyDescent="0.3">
      <c r="A3933" s="1" t="s">
        <v>90</v>
      </c>
      <c r="B3933" s="1" t="s">
        <v>3954</v>
      </c>
    </row>
    <row r="3934" spans="1:2" x14ac:dyDescent="0.3">
      <c r="A3934" s="1" t="s">
        <v>90</v>
      </c>
      <c r="B3934" s="1" t="s">
        <v>3955</v>
      </c>
    </row>
    <row r="3935" spans="1:2" x14ac:dyDescent="0.3">
      <c r="A3935" s="1" t="s">
        <v>90</v>
      </c>
      <c r="B3935" s="1" t="s">
        <v>3956</v>
      </c>
    </row>
    <row r="3936" spans="1:2" x14ac:dyDescent="0.3">
      <c r="A3936" s="1" t="s">
        <v>90</v>
      </c>
      <c r="B3936" s="1" t="s">
        <v>3957</v>
      </c>
    </row>
    <row r="3937" spans="1:2" x14ac:dyDescent="0.3">
      <c r="A3937" s="1" t="s">
        <v>90</v>
      </c>
      <c r="B3937" s="1" t="s">
        <v>3958</v>
      </c>
    </row>
    <row r="3938" spans="1:2" x14ac:dyDescent="0.3">
      <c r="A3938" s="1" t="s">
        <v>90</v>
      </c>
      <c r="B3938" s="1" t="s">
        <v>3959</v>
      </c>
    </row>
    <row r="3939" spans="1:2" x14ac:dyDescent="0.3">
      <c r="A3939" s="1" t="s">
        <v>90</v>
      </c>
      <c r="B3939" s="1" t="s">
        <v>3960</v>
      </c>
    </row>
    <row r="3940" spans="1:2" x14ac:dyDescent="0.3">
      <c r="A3940" s="1" t="s">
        <v>90</v>
      </c>
      <c r="B3940" s="1" t="s">
        <v>3961</v>
      </c>
    </row>
    <row r="3941" spans="1:2" x14ac:dyDescent="0.3">
      <c r="A3941" s="1" t="s">
        <v>90</v>
      </c>
      <c r="B3941" s="1" t="s">
        <v>3962</v>
      </c>
    </row>
    <row r="3942" spans="1:2" x14ac:dyDescent="0.3">
      <c r="A3942" s="1" t="s">
        <v>90</v>
      </c>
      <c r="B3942" s="1" t="s">
        <v>3963</v>
      </c>
    </row>
    <row r="3943" spans="1:2" x14ac:dyDescent="0.3">
      <c r="A3943" s="1" t="s">
        <v>259</v>
      </c>
      <c r="B3943" s="1" t="s">
        <v>3964</v>
      </c>
    </row>
    <row r="3944" spans="1:2" x14ac:dyDescent="0.3">
      <c r="A3944" s="1" t="s">
        <v>90</v>
      </c>
      <c r="B3944" s="1" t="s">
        <v>3965</v>
      </c>
    </row>
    <row r="3945" spans="1:2" x14ac:dyDescent="0.3">
      <c r="A3945" s="1" t="s">
        <v>90</v>
      </c>
      <c r="B3945" s="1" t="s">
        <v>2822</v>
      </c>
    </row>
    <row r="3946" spans="1:2" x14ac:dyDescent="0.3">
      <c r="A3946" s="1" t="s">
        <v>90</v>
      </c>
      <c r="B3946" s="1" t="s">
        <v>3966</v>
      </c>
    </row>
    <row r="3947" spans="1:2" x14ac:dyDescent="0.3">
      <c r="A3947" s="1" t="s">
        <v>90</v>
      </c>
      <c r="B3947" s="1" t="s">
        <v>3967</v>
      </c>
    </row>
    <row r="3948" spans="1:2" x14ac:dyDescent="0.3">
      <c r="A3948" s="1" t="s">
        <v>90</v>
      </c>
      <c r="B3948" s="1" t="s">
        <v>3968</v>
      </c>
    </row>
    <row r="3949" spans="1:2" x14ac:dyDescent="0.3">
      <c r="A3949" s="1" t="s">
        <v>90</v>
      </c>
      <c r="B3949" s="1" t="s">
        <v>3969</v>
      </c>
    </row>
    <row r="3950" spans="1:2" x14ac:dyDescent="0.3">
      <c r="A3950" s="1" t="s">
        <v>90</v>
      </c>
      <c r="B3950" s="1" t="s">
        <v>3970</v>
      </c>
    </row>
    <row r="3951" spans="1:2" x14ac:dyDescent="0.3">
      <c r="A3951" s="1" t="s">
        <v>90</v>
      </c>
      <c r="B3951" s="1" t="s">
        <v>3971</v>
      </c>
    </row>
    <row r="3952" spans="1:2" x14ac:dyDescent="0.3">
      <c r="A3952" s="1" t="s">
        <v>90</v>
      </c>
      <c r="B3952" s="1" t="s">
        <v>3972</v>
      </c>
    </row>
    <row r="3953" spans="1:2" x14ac:dyDescent="0.3">
      <c r="A3953" s="1" t="s">
        <v>90</v>
      </c>
      <c r="B3953" s="1" t="s">
        <v>3973</v>
      </c>
    </row>
    <row r="3954" spans="1:2" x14ac:dyDescent="0.3">
      <c r="A3954" s="1" t="s">
        <v>90</v>
      </c>
      <c r="B3954" s="1" t="s">
        <v>3974</v>
      </c>
    </row>
    <row r="3955" spans="1:2" x14ac:dyDescent="0.3">
      <c r="A3955" s="1" t="s">
        <v>259</v>
      </c>
      <c r="B3955" s="1" t="s">
        <v>3975</v>
      </c>
    </row>
    <row r="3956" spans="1:2" x14ac:dyDescent="0.3">
      <c r="A3956" s="1" t="s">
        <v>90</v>
      </c>
      <c r="B3956" s="1" t="s">
        <v>3976</v>
      </c>
    </row>
    <row r="3957" spans="1:2" x14ac:dyDescent="0.3">
      <c r="A3957" s="1" t="s">
        <v>90</v>
      </c>
      <c r="B3957" s="1" t="s">
        <v>3977</v>
      </c>
    </row>
    <row r="3958" spans="1:2" x14ac:dyDescent="0.3">
      <c r="A3958" s="1" t="s">
        <v>90</v>
      </c>
      <c r="B3958" s="1" t="s">
        <v>3978</v>
      </c>
    </row>
    <row r="3959" spans="1:2" x14ac:dyDescent="0.3">
      <c r="A3959" s="1" t="s">
        <v>90</v>
      </c>
      <c r="B3959" s="1" t="s">
        <v>3979</v>
      </c>
    </row>
    <row r="3960" spans="1:2" x14ac:dyDescent="0.3">
      <c r="A3960" s="1" t="s">
        <v>90</v>
      </c>
      <c r="B3960" s="1" t="s">
        <v>3980</v>
      </c>
    </row>
    <row r="3961" spans="1:2" x14ac:dyDescent="0.3">
      <c r="A3961" s="1" t="s">
        <v>90</v>
      </c>
      <c r="B3961" s="1" t="s">
        <v>3981</v>
      </c>
    </row>
    <row r="3962" spans="1:2" x14ac:dyDescent="0.3">
      <c r="A3962" s="1" t="s">
        <v>90</v>
      </c>
      <c r="B3962" s="1" t="s">
        <v>3982</v>
      </c>
    </row>
    <row r="3963" spans="1:2" x14ac:dyDescent="0.3">
      <c r="A3963" s="1" t="s">
        <v>90</v>
      </c>
      <c r="B3963" s="1" t="s">
        <v>3983</v>
      </c>
    </row>
    <row r="3964" spans="1:2" x14ac:dyDescent="0.3">
      <c r="A3964" s="1" t="s">
        <v>259</v>
      </c>
      <c r="B3964" s="1" t="s">
        <v>3984</v>
      </c>
    </row>
    <row r="3965" spans="1:2" x14ac:dyDescent="0.3">
      <c r="A3965" s="1" t="s">
        <v>90</v>
      </c>
      <c r="B3965" s="1" t="s">
        <v>3985</v>
      </c>
    </row>
    <row r="3966" spans="1:2" x14ac:dyDescent="0.3">
      <c r="A3966" s="1" t="s">
        <v>90</v>
      </c>
      <c r="B3966" s="1" t="s">
        <v>3986</v>
      </c>
    </row>
    <row r="3967" spans="1:2" x14ac:dyDescent="0.3">
      <c r="A3967" s="1" t="s">
        <v>90</v>
      </c>
      <c r="B3967" s="1" t="s">
        <v>727</v>
      </c>
    </row>
    <row r="3968" spans="1:2" x14ac:dyDescent="0.3">
      <c r="A3968" s="1" t="s">
        <v>90</v>
      </c>
      <c r="B3968" s="1" t="s">
        <v>3987</v>
      </c>
    </row>
    <row r="3969" spans="1:2" x14ac:dyDescent="0.3">
      <c r="A3969" s="1" t="s">
        <v>259</v>
      </c>
      <c r="B3969" s="1" t="s">
        <v>3988</v>
      </c>
    </row>
    <row r="3970" spans="1:2" x14ac:dyDescent="0.3">
      <c r="A3970" s="1" t="s">
        <v>90</v>
      </c>
      <c r="B3970" s="1" t="s">
        <v>3989</v>
      </c>
    </row>
    <row r="3971" spans="1:2" x14ac:dyDescent="0.3">
      <c r="A3971" s="1" t="s">
        <v>90</v>
      </c>
      <c r="B3971" s="1" t="s">
        <v>3990</v>
      </c>
    </row>
    <row r="3972" spans="1:2" x14ac:dyDescent="0.3">
      <c r="A3972" s="1" t="s">
        <v>90</v>
      </c>
      <c r="B3972" s="1" t="s">
        <v>3991</v>
      </c>
    </row>
    <row r="3973" spans="1:2" x14ac:dyDescent="0.3">
      <c r="A3973" s="1" t="s">
        <v>259</v>
      </c>
      <c r="B3973" s="1" t="s">
        <v>3992</v>
      </c>
    </row>
    <row r="3974" spans="1:2" x14ac:dyDescent="0.3">
      <c r="A3974" s="1" t="s">
        <v>90</v>
      </c>
      <c r="B3974" s="1" t="s">
        <v>3993</v>
      </c>
    </row>
    <row r="3975" spans="1:2" x14ac:dyDescent="0.3">
      <c r="A3975" s="1" t="s">
        <v>90</v>
      </c>
      <c r="B3975" s="1" t="s">
        <v>3994</v>
      </c>
    </row>
    <row r="3976" spans="1:2" x14ac:dyDescent="0.3">
      <c r="A3976" s="1" t="s">
        <v>90</v>
      </c>
      <c r="B3976" s="1" t="s">
        <v>3995</v>
      </c>
    </row>
    <row r="3977" spans="1:2" x14ac:dyDescent="0.3">
      <c r="A3977" s="1" t="s">
        <v>90</v>
      </c>
      <c r="B3977" s="1" t="s">
        <v>3996</v>
      </c>
    </row>
    <row r="3978" spans="1:2" x14ac:dyDescent="0.3">
      <c r="A3978" s="1" t="s">
        <v>90</v>
      </c>
      <c r="B3978" s="1" t="s">
        <v>3997</v>
      </c>
    </row>
    <row r="3979" spans="1:2" x14ac:dyDescent="0.3">
      <c r="A3979" s="1" t="s">
        <v>259</v>
      </c>
      <c r="B3979" s="1" t="s">
        <v>2846</v>
      </c>
    </row>
    <row r="3980" spans="1:2" x14ac:dyDescent="0.3">
      <c r="A3980" s="1" t="s">
        <v>90</v>
      </c>
      <c r="B3980" s="1" t="s">
        <v>3998</v>
      </c>
    </row>
    <row r="3981" spans="1:2" x14ac:dyDescent="0.3">
      <c r="A3981" s="1" t="s">
        <v>90</v>
      </c>
      <c r="B3981" s="1" t="s">
        <v>3999</v>
      </c>
    </row>
    <row r="3982" spans="1:2" x14ac:dyDescent="0.3">
      <c r="A3982" s="1" t="s">
        <v>259</v>
      </c>
      <c r="B3982" s="1" t="s">
        <v>4000</v>
      </c>
    </row>
    <row r="3983" spans="1:2" x14ac:dyDescent="0.3">
      <c r="A3983" s="1" t="s">
        <v>90</v>
      </c>
      <c r="B3983" s="1" t="s">
        <v>4001</v>
      </c>
    </row>
    <row r="3984" spans="1:2" x14ac:dyDescent="0.3">
      <c r="A3984" s="1" t="s">
        <v>90</v>
      </c>
      <c r="B3984" s="1" t="s">
        <v>4002</v>
      </c>
    </row>
    <row r="3985" spans="1:2" x14ac:dyDescent="0.3">
      <c r="A3985" s="1" t="s">
        <v>90</v>
      </c>
      <c r="B3985" s="1" t="s">
        <v>4003</v>
      </c>
    </row>
    <row r="3986" spans="1:2" x14ac:dyDescent="0.3">
      <c r="A3986" s="1" t="s">
        <v>90</v>
      </c>
      <c r="B3986" s="1" t="s">
        <v>4004</v>
      </c>
    </row>
    <row r="3987" spans="1:2" x14ac:dyDescent="0.3">
      <c r="A3987" s="1" t="s">
        <v>90</v>
      </c>
      <c r="B3987" s="1" t="s">
        <v>4005</v>
      </c>
    </row>
    <row r="3988" spans="1:2" x14ac:dyDescent="0.3">
      <c r="A3988" s="1" t="s">
        <v>90</v>
      </c>
      <c r="B3988" s="1" t="s">
        <v>1687</v>
      </c>
    </row>
    <row r="3989" spans="1:2" x14ac:dyDescent="0.3">
      <c r="A3989" s="1" t="s">
        <v>259</v>
      </c>
      <c r="B3989" s="1" t="s">
        <v>4006</v>
      </c>
    </row>
    <row r="3990" spans="1:2" x14ac:dyDescent="0.3">
      <c r="A3990" s="1" t="s">
        <v>90</v>
      </c>
      <c r="B3990" s="1" t="s">
        <v>4007</v>
      </c>
    </row>
    <row r="3991" spans="1:2" x14ac:dyDescent="0.3">
      <c r="A3991" s="1" t="s">
        <v>90</v>
      </c>
      <c r="B3991" s="1" t="s">
        <v>4008</v>
      </c>
    </row>
    <row r="3992" spans="1:2" x14ac:dyDescent="0.3">
      <c r="A3992" s="1" t="s">
        <v>259</v>
      </c>
      <c r="B3992" s="1" t="s">
        <v>4009</v>
      </c>
    </row>
    <row r="3993" spans="1:2" x14ac:dyDescent="0.3">
      <c r="A3993" s="1" t="s">
        <v>90</v>
      </c>
      <c r="B3993" s="1" t="s">
        <v>2898</v>
      </c>
    </row>
    <row r="3994" spans="1:2" x14ac:dyDescent="0.3">
      <c r="A3994" s="1" t="s">
        <v>90</v>
      </c>
      <c r="B3994" s="1" t="s">
        <v>4010</v>
      </c>
    </row>
    <row r="3995" spans="1:2" x14ac:dyDescent="0.3">
      <c r="A3995" s="1" t="s">
        <v>90</v>
      </c>
      <c r="B3995" s="1" t="s">
        <v>4011</v>
      </c>
    </row>
    <row r="3996" spans="1:2" x14ac:dyDescent="0.3">
      <c r="A3996" s="1" t="s">
        <v>90</v>
      </c>
      <c r="B3996" s="1" t="s">
        <v>4012</v>
      </c>
    </row>
    <row r="3997" spans="1:2" x14ac:dyDescent="0.3">
      <c r="A3997" s="1" t="s">
        <v>90</v>
      </c>
      <c r="B3997" s="1" t="s">
        <v>4013</v>
      </c>
    </row>
    <row r="3998" spans="1:2" x14ac:dyDescent="0.3">
      <c r="A3998" s="1" t="s">
        <v>90</v>
      </c>
      <c r="B3998" s="1" t="s">
        <v>4014</v>
      </c>
    </row>
    <row r="3999" spans="1:2" x14ac:dyDescent="0.3">
      <c r="A3999" s="1" t="s">
        <v>259</v>
      </c>
      <c r="B3999" s="1" t="s">
        <v>4015</v>
      </c>
    </row>
    <row r="4000" spans="1:2" x14ac:dyDescent="0.3">
      <c r="A4000" s="1" t="s">
        <v>259</v>
      </c>
      <c r="B4000" s="1" t="s">
        <v>4016</v>
      </c>
    </row>
    <row r="4001" spans="1:2" x14ac:dyDescent="0.3">
      <c r="A4001" s="1" t="s">
        <v>90</v>
      </c>
      <c r="B4001" s="1" t="s">
        <v>4017</v>
      </c>
    </row>
    <row r="4002" spans="1:2" x14ac:dyDescent="0.3">
      <c r="A4002" s="1" t="s">
        <v>259</v>
      </c>
      <c r="B4002" s="1" t="s">
        <v>4018</v>
      </c>
    </row>
    <row r="4003" spans="1:2" x14ac:dyDescent="0.3">
      <c r="A4003" s="1" t="s">
        <v>90</v>
      </c>
      <c r="B4003" s="1" t="s">
        <v>4019</v>
      </c>
    </row>
    <row r="4004" spans="1:2" x14ac:dyDescent="0.3">
      <c r="A4004" s="1" t="s">
        <v>90</v>
      </c>
      <c r="B4004" s="1" t="s">
        <v>4020</v>
      </c>
    </row>
    <row r="4005" spans="1:2" x14ac:dyDescent="0.3">
      <c r="A4005" s="1" t="s">
        <v>90</v>
      </c>
      <c r="B4005" s="1" t="s">
        <v>1628</v>
      </c>
    </row>
    <row r="4006" spans="1:2" x14ac:dyDescent="0.3">
      <c r="A4006" s="1" t="s">
        <v>90</v>
      </c>
      <c r="B4006" s="1" t="s">
        <v>4021</v>
      </c>
    </row>
    <row r="4007" spans="1:2" x14ac:dyDescent="0.3">
      <c r="A4007" s="1" t="s">
        <v>90</v>
      </c>
      <c r="B4007" s="1" t="s">
        <v>4022</v>
      </c>
    </row>
    <row r="4008" spans="1:2" x14ac:dyDescent="0.3">
      <c r="A4008" s="1" t="s">
        <v>90</v>
      </c>
      <c r="B4008" s="1" t="s">
        <v>4023</v>
      </c>
    </row>
    <row r="4009" spans="1:2" x14ac:dyDescent="0.3">
      <c r="A4009" s="1" t="s">
        <v>90</v>
      </c>
      <c r="B4009" s="1" t="s">
        <v>4024</v>
      </c>
    </row>
    <row r="4010" spans="1:2" x14ac:dyDescent="0.3">
      <c r="A4010" s="1" t="s">
        <v>90</v>
      </c>
      <c r="B4010" s="1" t="s">
        <v>4025</v>
      </c>
    </row>
    <row r="4011" spans="1:2" x14ac:dyDescent="0.3">
      <c r="A4011" s="1" t="s">
        <v>90</v>
      </c>
      <c r="B4011" s="1" t="s">
        <v>4026</v>
      </c>
    </row>
    <row r="4012" spans="1:2" x14ac:dyDescent="0.3">
      <c r="A4012" s="1" t="s">
        <v>259</v>
      </c>
      <c r="B4012" s="1" t="s">
        <v>3555</v>
      </c>
    </row>
    <row r="4013" spans="1:2" x14ac:dyDescent="0.3">
      <c r="A4013" s="1" t="s">
        <v>259</v>
      </c>
      <c r="B4013" s="1" t="s">
        <v>444</v>
      </c>
    </row>
    <row r="4014" spans="1:2" x14ac:dyDescent="0.3">
      <c r="A4014" s="1" t="s">
        <v>90</v>
      </c>
      <c r="B4014" s="1" t="s">
        <v>4027</v>
      </c>
    </row>
    <row r="4015" spans="1:2" x14ac:dyDescent="0.3">
      <c r="A4015" s="1" t="s">
        <v>90</v>
      </c>
      <c r="B4015" s="1" t="s">
        <v>2354</v>
      </c>
    </row>
    <row r="4016" spans="1:2" x14ac:dyDescent="0.3">
      <c r="A4016" s="1" t="s">
        <v>90</v>
      </c>
      <c r="B4016" s="1" t="s">
        <v>4028</v>
      </c>
    </row>
    <row r="4017" spans="1:2" x14ac:dyDescent="0.3">
      <c r="A4017" s="1" t="s">
        <v>259</v>
      </c>
      <c r="B4017" s="1" t="s">
        <v>4029</v>
      </c>
    </row>
    <row r="4018" spans="1:2" x14ac:dyDescent="0.3">
      <c r="A4018" s="1" t="s">
        <v>90</v>
      </c>
      <c r="B4018" s="1" t="s">
        <v>4030</v>
      </c>
    </row>
    <row r="4019" spans="1:2" x14ac:dyDescent="0.3">
      <c r="A4019" s="1" t="s">
        <v>90</v>
      </c>
      <c r="B4019" s="1" t="s">
        <v>4031</v>
      </c>
    </row>
    <row r="4020" spans="1:2" x14ac:dyDescent="0.3">
      <c r="A4020" s="1" t="s">
        <v>90</v>
      </c>
      <c r="B4020" s="1" t="s">
        <v>4032</v>
      </c>
    </row>
    <row r="4021" spans="1:2" x14ac:dyDescent="0.3">
      <c r="A4021" s="1" t="s">
        <v>259</v>
      </c>
      <c r="B4021" s="1" t="s">
        <v>4033</v>
      </c>
    </row>
    <row r="4022" spans="1:2" x14ac:dyDescent="0.3">
      <c r="A4022" s="1" t="s">
        <v>90</v>
      </c>
      <c r="B4022" s="1" t="s">
        <v>4034</v>
      </c>
    </row>
    <row r="4023" spans="1:2" x14ac:dyDescent="0.3">
      <c r="A4023" s="1" t="s">
        <v>90</v>
      </c>
      <c r="B4023" s="1" t="s">
        <v>4035</v>
      </c>
    </row>
    <row r="4024" spans="1:2" x14ac:dyDescent="0.3">
      <c r="A4024" s="1" t="s">
        <v>90</v>
      </c>
      <c r="B4024" s="1" t="s">
        <v>4036</v>
      </c>
    </row>
    <row r="4025" spans="1:2" x14ac:dyDescent="0.3">
      <c r="A4025" s="1" t="s">
        <v>90</v>
      </c>
      <c r="B4025" s="1" t="s">
        <v>4037</v>
      </c>
    </row>
    <row r="4026" spans="1:2" x14ac:dyDescent="0.3">
      <c r="A4026" s="1" t="s">
        <v>90</v>
      </c>
      <c r="B4026" s="1" t="s">
        <v>4038</v>
      </c>
    </row>
    <row r="4027" spans="1:2" x14ac:dyDescent="0.3">
      <c r="A4027" s="1" t="s">
        <v>90</v>
      </c>
      <c r="B4027" s="1" t="s">
        <v>4039</v>
      </c>
    </row>
    <row r="4028" spans="1:2" x14ac:dyDescent="0.3">
      <c r="A4028" s="1" t="s">
        <v>90</v>
      </c>
      <c r="B4028" s="1" t="s">
        <v>4040</v>
      </c>
    </row>
    <row r="4029" spans="1:2" x14ac:dyDescent="0.3">
      <c r="A4029" s="1" t="s">
        <v>90</v>
      </c>
      <c r="B4029" s="1" t="s">
        <v>4041</v>
      </c>
    </row>
    <row r="4030" spans="1:2" x14ac:dyDescent="0.3">
      <c r="A4030" s="1" t="s">
        <v>90</v>
      </c>
      <c r="B4030" s="1" t="s">
        <v>4042</v>
      </c>
    </row>
    <row r="4031" spans="1:2" x14ac:dyDescent="0.3">
      <c r="A4031" s="1" t="s">
        <v>90</v>
      </c>
      <c r="B4031" s="1" t="s">
        <v>4043</v>
      </c>
    </row>
    <row r="4032" spans="1:2" x14ac:dyDescent="0.3">
      <c r="A4032" s="1" t="s">
        <v>90</v>
      </c>
      <c r="B4032" s="1" t="s">
        <v>4044</v>
      </c>
    </row>
    <row r="4033" spans="1:2" x14ac:dyDescent="0.3">
      <c r="A4033" s="1" t="s">
        <v>90</v>
      </c>
      <c r="B4033" s="1" t="s">
        <v>4045</v>
      </c>
    </row>
    <row r="4034" spans="1:2" x14ac:dyDescent="0.3">
      <c r="A4034" s="1" t="s">
        <v>90</v>
      </c>
      <c r="B4034" s="1" t="s">
        <v>4046</v>
      </c>
    </row>
    <row r="4035" spans="1:2" x14ac:dyDescent="0.3">
      <c r="A4035" s="1" t="s">
        <v>90</v>
      </c>
      <c r="B4035" s="1" t="s">
        <v>4047</v>
      </c>
    </row>
    <row r="4036" spans="1:2" x14ac:dyDescent="0.3">
      <c r="A4036" s="1" t="s">
        <v>90</v>
      </c>
      <c r="B4036" s="1" t="s">
        <v>4048</v>
      </c>
    </row>
    <row r="4037" spans="1:2" x14ac:dyDescent="0.3">
      <c r="A4037" s="1" t="s">
        <v>259</v>
      </c>
      <c r="B4037" s="1" t="s">
        <v>4049</v>
      </c>
    </row>
    <row r="4038" spans="1:2" x14ac:dyDescent="0.3">
      <c r="A4038" s="1" t="s">
        <v>90</v>
      </c>
      <c r="B4038" s="1" t="s">
        <v>4050</v>
      </c>
    </row>
    <row r="4039" spans="1:2" x14ac:dyDescent="0.3">
      <c r="A4039" s="1" t="s">
        <v>90</v>
      </c>
      <c r="B4039" s="1" t="s">
        <v>4051</v>
      </c>
    </row>
    <row r="4040" spans="1:2" x14ac:dyDescent="0.3">
      <c r="A4040" s="1" t="s">
        <v>90</v>
      </c>
      <c r="B4040" s="1" t="s">
        <v>4052</v>
      </c>
    </row>
    <row r="4041" spans="1:2" x14ac:dyDescent="0.3">
      <c r="A4041" s="1" t="s">
        <v>90</v>
      </c>
      <c r="B4041" s="1" t="s">
        <v>553</v>
      </c>
    </row>
    <row r="4042" spans="1:2" x14ac:dyDescent="0.3">
      <c r="A4042" s="1" t="s">
        <v>90</v>
      </c>
      <c r="B4042" s="1" t="s">
        <v>4053</v>
      </c>
    </row>
    <row r="4043" spans="1:2" x14ac:dyDescent="0.3">
      <c r="A4043" s="1" t="s">
        <v>259</v>
      </c>
      <c r="B4043" s="1" t="s">
        <v>444</v>
      </c>
    </row>
    <row r="4044" spans="1:2" x14ac:dyDescent="0.3">
      <c r="A4044" s="1" t="s">
        <v>90</v>
      </c>
      <c r="B4044" s="1" t="s">
        <v>4054</v>
      </c>
    </row>
    <row r="4045" spans="1:2" x14ac:dyDescent="0.3">
      <c r="A4045" s="1" t="s">
        <v>90</v>
      </c>
      <c r="B4045" s="1" t="s">
        <v>4055</v>
      </c>
    </row>
    <row r="4046" spans="1:2" x14ac:dyDescent="0.3">
      <c r="A4046" s="1" t="s">
        <v>90</v>
      </c>
      <c r="B4046" s="1" t="s">
        <v>4056</v>
      </c>
    </row>
    <row r="4047" spans="1:2" x14ac:dyDescent="0.3">
      <c r="A4047" s="1" t="s">
        <v>90</v>
      </c>
      <c r="B4047" s="1" t="s">
        <v>4057</v>
      </c>
    </row>
    <row r="4048" spans="1:2" x14ac:dyDescent="0.3">
      <c r="A4048" s="1" t="s">
        <v>259</v>
      </c>
      <c r="B4048" s="1" t="s">
        <v>4058</v>
      </c>
    </row>
    <row r="4049" spans="1:2" x14ac:dyDescent="0.3">
      <c r="A4049" s="1" t="s">
        <v>259</v>
      </c>
      <c r="B4049" s="1" t="s">
        <v>4059</v>
      </c>
    </row>
    <row r="4050" spans="1:2" x14ac:dyDescent="0.3">
      <c r="A4050" s="1" t="s">
        <v>90</v>
      </c>
      <c r="B4050" s="1" t="s">
        <v>4060</v>
      </c>
    </row>
    <row r="4051" spans="1:2" x14ac:dyDescent="0.3">
      <c r="A4051" s="1" t="s">
        <v>90</v>
      </c>
      <c r="B4051" s="1" t="s">
        <v>4061</v>
      </c>
    </row>
    <row r="4052" spans="1:2" x14ac:dyDescent="0.3">
      <c r="A4052" s="1" t="s">
        <v>90</v>
      </c>
      <c r="B4052" s="1" t="s">
        <v>4062</v>
      </c>
    </row>
    <row r="4053" spans="1:2" x14ac:dyDescent="0.3">
      <c r="A4053" s="1" t="s">
        <v>90</v>
      </c>
      <c r="B4053" s="1" t="s">
        <v>4063</v>
      </c>
    </row>
    <row r="4054" spans="1:2" x14ac:dyDescent="0.3">
      <c r="A4054" s="1" t="s">
        <v>90</v>
      </c>
      <c r="B4054" s="1" t="s">
        <v>4064</v>
      </c>
    </row>
    <row r="4055" spans="1:2" x14ac:dyDescent="0.3">
      <c r="A4055" s="1" t="s">
        <v>90</v>
      </c>
      <c r="B4055" s="1" t="s">
        <v>4065</v>
      </c>
    </row>
    <row r="4056" spans="1:2" x14ac:dyDescent="0.3">
      <c r="A4056" s="1" t="s">
        <v>90</v>
      </c>
      <c r="B4056" s="1" t="s">
        <v>4066</v>
      </c>
    </row>
    <row r="4057" spans="1:2" x14ac:dyDescent="0.3">
      <c r="A4057" s="1" t="s">
        <v>90</v>
      </c>
      <c r="B4057" s="1" t="s">
        <v>4067</v>
      </c>
    </row>
    <row r="4058" spans="1:2" x14ac:dyDescent="0.3">
      <c r="A4058" s="1" t="s">
        <v>90</v>
      </c>
      <c r="B4058" s="1" t="s">
        <v>4068</v>
      </c>
    </row>
    <row r="4059" spans="1:2" x14ac:dyDescent="0.3">
      <c r="A4059" s="1" t="s">
        <v>90</v>
      </c>
      <c r="B4059" s="1" t="s">
        <v>4069</v>
      </c>
    </row>
    <row r="4060" spans="1:2" x14ac:dyDescent="0.3">
      <c r="A4060" s="1" t="s">
        <v>90</v>
      </c>
      <c r="B4060" s="1" t="s">
        <v>4070</v>
      </c>
    </row>
    <row r="4061" spans="1:2" x14ac:dyDescent="0.3">
      <c r="A4061" s="1" t="s">
        <v>259</v>
      </c>
      <c r="B4061" s="1" t="s">
        <v>4071</v>
      </c>
    </row>
    <row r="4062" spans="1:2" x14ac:dyDescent="0.3">
      <c r="A4062" s="1" t="s">
        <v>259</v>
      </c>
      <c r="B4062" s="1" t="s">
        <v>4072</v>
      </c>
    </row>
    <row r="4063" spans="1:2" x14ac:dyDescent="0.3">
      <c r="A4063" s="1" t="s">
        <v>90</v>
      </c>
      <c r="B4063" s="1" t="s">
        <v>4073</v>
      </c>
    </row>
    <row r="4064" spans="1:2" x14ac:dyDescent="0.3">
      <c r="A4064" s="1" t="s">
        <v>90</v>
      </c>
      <c r="B4064" s="1" t="s">
        <v>4074</v>
      </c>
    </row>
    <row r="4065" spans="1:2" x14ac:dyDescent="0.3">
      <c r="A4065" s="1" t="s">
        <v>90</v>
      </c>
      <c r="B4065" s="1" t="s">
        <v>4075</v>
      </c>
    </row>
    <row r="4066" spans="1:2" x14ac:dyDescent="0.3">
      <c r="A4066" s="1" t="s">
        <v>90</v>
      </c>
      <c r="B4066" s="1" t="s">
        <v>4076</v>
      </c>
    </row>
    <row r="4067" spans="1:2" x14ac:dyDescent="0.3">
      <c r="A4067" s="1" t="s">
        <v>90</v>
      </c>
      <c r="B4067" s="1" t="s">
        <v>4077</v>
      </c>
    </row>
    <row r="4068" spans="1:2" x14ac:dyDescent="0.3">
      <c r="A4068" s="1" t="s">
        <v>90</v>
      </c>
      <c r="B4068" s="1" t="s">
        <v>4078</v>
      </c>
    </row>
    <row r="4069" spans="1:2" x14ac:dyDescent="0.3">
      <c r="A4069" s="1" t="s">
        <v>259</v>
      </c>
      <c r="B4069" s="1" t="s">
        <v>4079</v>
      </c>
    </row>
    <row r="4070" spans="1:2" x14ac:dyDescent="0.3">
      <c r="A4070" s="1" t="s">
        <v>259</v>
      </c>
      <c r="B4070" s="1" t="s">
        <v>4080</v>
      </c>
    </row>
    <row r="4071" spans="1:2" x14ac:dyDescent="0.3">
      <c r="A4071" s="1" t="s">
        <v>90</v>
      </c>
      <c r="B4071" s="1" t="s">
        <v>4081</v>
      </c>
    </row>
    <row r="4072" spans="1:2" x14ac:dyDescent="0.3">
      <c r="A4072" s="1" t="s">
        <v>90</v>
      </c>
      <c r="B4072" s="1" t="s">
        <v>4082</v>
      </c>
    </row>
    <row r="4073" spans="1:2" x14ac:dyDescent="0.3">
      <c r="A4073" s="1" t="s">
        <v>90</v>
      </c>
      <c r="B4073" s="1" t="s">
        <v>4083</v>
      </c>
    </row>
    <row r="4074" spans="1:2" x14ac:dyDescent="0.3">
      <c r="A4074" s="1" t="s">
        <v>259</v>
      </c>
      <c r="B4074" s="1" t="s">
        <v>4084</v>
      </c>
    </row>
    <row r="4075" spans="1:2" x14ac:dyDescent="0.3">
      <c r="A4075" s="1" t="s">
        <v>90</v>
      </c>
      <c r="B4075" s="1" t="s">
        <v>4085</v>
      </c>
    </row>
    <row r="4076" spans="1:2" x14ac:dyDescent="0.3">
      <c r="A4076" s="1" t="s">
        <v>90</v>
      </c>
      <c r="B4076" s="1" t="s">
        <v>4086</v>
      </c>
    </row>
    <row r="4077" spans="1:2" x14ac:dyDescent="0.3">
      <c r="A4077" s="1" t="s">
        <v>90</v>
      </c>
      <c r="B4077" s="1" t="s">
        <v>1812</v>
      </c>
    </row>
    <row r="4078" spans="1:2" x14ac:dyDescent="0.3">
      <c r="A4078" s="1" t="s">
        <v>259</v>
      </c>
      <c r="B4078" s="1" t="s">
        <v>4087</v>
      </c>
    </row>
    <row r="4079" spans="1:2" x14ac:dyDescent="0.3">
      <c r="A4079" s="1" t="s">
        <v>90</v>
      </c>
      <c r="B4079" s="1" t="s">
        <v>4088</v>
      </c>
    </row>
    <row r="4080" spans="1:2" x14ac:dyDescent="0.3">
      <c r="A4080" s="1" t="s">
        <v>90</v>
      </c>
      <c r="B4080" s="1" t="s">
        <v>4089</v>
      </c>
    </row>
    <row r="4081" spans="1:2" x14ac:dyDescent="0.3">
      <c r="A4081" s="1" t="s">
        <v>90</v>
      </c>
      <c r="B4081" s="1" t="s">
        <v>4090</v>
      </c>
    </row>
    <row r="4082" spans="1:2" x14ac:dyDescent="0.3">
      <c r="A4082" s="1" t="s">
        <v>90</v>
      </c>
      <c r="B4082" s="1" t="s">
        <v>4091</v>
      </c>
    </row>
    <row r="4083" spans="1:2" x14ac:dyDescent="0.3">
      <c r="A4083" s="1" t="s">
        <v>90</v>
      </c>
      <c r="B4083" s="1" t="s">
        <v>4092</v>
      </c>
    </row>
    <row r="4084" spans="1:2" x14ac:dyDescent="0.3">
      <c r="A4084" s="1" t="s">
        <v>90</v>
      </c>
      <c r="B4084" s="1" t="s">
        <v>395</v>
      </c>
    </row>
    <row r="4085" spans="1:2" x14ac:dyDescent="0.3">
      <c r="A4085" s="1" t="s">
        <v>90</v>
      </c>
      <c r="B4085" s="1" t="s">
        <v>4093</v>
      </c>
    </row>
    <row r="4086" spans="1:2" x14ac:dyDescent="0.3">
      <c r="A4086" s="1" t="s">
        <v>90</v>
      </c>
      <c r="B4086" s="1" t="s">
        <v>4094</v>
      </c>
    </row>
    <row r="4087" spans="1:2" x14ac:dyDescent="0.3">
      <c r="A4087" s="1" t="s">
        <v>259</v>
      </c>
      <c r="B4087" s="1" t="s">
        <v>4095</v>
      </c>
    </row>
    <row r="4088" spans="1:2" x14ac:dyDescent="0.3">
      <c r="A4088" s="1" t="s">
        <v>90</v>
      </c>
      <c r="B4088" s="1" t="s">
        <v>4096</v>
      </c>
    </row>
    <row r="4089" spans="1:2" x14ac:dyDescent="0.3">
      <c r="A4089" s="1" t="s">
        <v>259</v>
      </c>
      <c r="B4089" s="1" t="s">
        <v>4097</v>
      </c>
    </row>
    <row r="4090" spans="1:2" x14ac:dyDescent="0.3">
      <c r="A4090" s="1" t="s">
        <v>90</v>
      </c>
      <c r="B4090" s="1" t="s">
        <v>4098</v>
      </c>
    </row>
    <row r="4091" spans="1:2" x14ac:dyDescent="0.3">
      <c r="A4091" s="1" t="s">
        <v>90</v>
      </c>
      <c r="B4091" s="1" t="s">
        <v>4099</v>
      </c>
    </row>
    <row r="4092" spans="1:2" x14ac:dyDescent="0.3">
      <c r="A4092" s="1" t="s">
        <v>259</v>
      </c>
      <c r="B4092" s="1" t="s">
        <v>4100</v>
      </c>
    </row>
    <row r="4093" spans="1:2" x14ac:dyDescent="0.3">
      <c r="A4093" s="1" t="s">
        <v>90</v>
      </c>
      <c r="B4093" s="1" t="s">
        <v>4101</v>
      </c>
    </row>
    <row r="4094" spans="1:2" x14ac:dyDescent="0.3">
      <c r="A4094" s="1" t="s">
        <v>90</v>
      </c>
      <c r="B4094" s="1" t="s">
        <v>4102</v>
      </c>
    </row>
    <row r="4095" spans="1:2" x14ac:dyDescent="0.3">
      <c r="A4095" s="1" t="s">
        <v>90</v>
      </c>
      <c r="B4095" s="1" t="s">
        <v>4103</v>
      </c>
    </row>
    <row r="4096" spans="1:2" x14ac:dyDescent="0.3">
      <c r="A4096" s="1" t="s">
        <v>90</v>
      </c>
      <c r="B4096" s="1" t="s">
        <v>4104</v>
      </c>
    </row>
    <row r="4097" spans="1:2" x14ac:dyDescent="0.3">
      <c r="A4097" s="1" t="s">
        <v>90</v>
      </c>
      <c r="B4097" s="1" t="s">
        <v>4105</v>
      </c>
    </row>
    <row r="4098" spans="1:2" x14ac:dyDescent="0.3">
      <c r="A4098" s="1" t="s">
        <v>90</v>
      </c>
      <c r="B4098" s="1" t="s">
        <v>4106</v>
      </c>
    </row>
    <row r="4099" spans="1:2" x14ac:dyDescent="0.3">
      <c r="A4099" s="1" t="s">
        <v>90</v>
      </c>
      <c r="B4099" s="1" t="s">
        <v>4107</v>
      </c>
    </row>
    <row r="4100" spans="1:2" x14ac:dyDescent="0.3">
      <c r="A4100" s="1" t="s">
        <v>90</v>
      </c>
      <c r="B4100" s="1" t="s">
        <v>4108</v>
      </c>
    </row>
    <row r="4101" spans="1:2" x14ac:dyDescent="0.3">
      <c r="A4101" s="1" t="s">
        <v>90</v>
      </c>
      <c r="B4101" s="1" t="s">
        <v>4109</v>
      </c>
    </row>
    <row r="4102" spans="1:2" x14ac:dyDescent="0.3">
      <c r="A4102" s="1" t="s">
        <v>90</v>
      </c>
      <c r="B4102" s="1" t="s">
        <v>4110</v>
      </c>
    </row>
    <row r="4103" spans="1:2" x14ac:dyDescent="0.3">
      <c r="A4103" s="1" t="s">
        <v>259</v>
      </c>
      <c r="B4103" s="1" t="s">
        <v>4111</v>
      </c>
    </row>
    <row r="4104" spans="1:2" x14ac:dyDescent="0.3">
      <c r="A4104" s="1" t="s">
        <v>90</v>
      </c>
      <c r="B4104" s="1" t="s">
        <v>1437</v>
      </c>
    </row>
    <row r="4105" spans="1:2" x14ac:dyDescent="0.3">
      <c r="A4105" s="1" t="s">
        <v>259</v>
      </c>
      <c r="B4105" s="1" t="s">
        <v>1829</v>
      </c>
    </row>
    <row r="4106" spans="1:2" x14ac:dyDescent="0.3">
      <c r="A4106" s="1" t="s">
        <v>90</v>
      </c>
      <c r="B4106" s="1" t="s">
        <v>4112</v>
      </c>
    </row>
    <row r="4107" spans="1:2" x14ac:dyDescent="0.3">
      <c r="A4107" s="1" t="s">
        <v>90</v>
      </c>
      <c r="B4107" s="1" t="s">
        <v>4113</v>
      </c>
    </row>
    <row r="4108" spans="1:2" x14ac:dyDescent="0.3">
      <c r="A4108" s="1" t="s">
        <v>90</v>
      </c>
      <c r="B4108" s="1" t="s">
        <v>4114</v>
      </c>
    </row>
    <row r="4109" spans="1:2" x14ac:dyDescent="0.3">
      <c r="A4109" s="1" t="s">
        <v>259</v>
      </c>
      <c r="B4109" s="1" t="s">
        <v>4115</v>
      </c>
    </row>
    <row r="4110" spans="1:2" x14ac:dyDescent="0.3">
      <c r="A4110" s="1" t="s">
        <v>90</v>
      </c>
      <c r="B4110" s="1" t="s">
        <v>4116</v>
      </c>
    </row>
    <row r="4111" spans="1:2" x14ac:dyDescent="0.3">
      <c r="A4111" s="1" t="s">
        <v>90</v>
      </c>
      <c r="B4111" s="1" t="s">
        <v>4117</v>
      </c>
    </row>
    <row r="4112" spans="1:2" x14ac:dyDescent="0.3">
      <c r="A4112" s="1" t="s">
        <v>90</v>
      </c>
      <c r="B4112" s="1" t="s">
        <v>4118</v>
      </c>
    </row>
    <row r="4113" spans="1:2" x14ac:dyDescent="0.3">
      <c r="A4113" s="1" t="s">
        <v>259</v>
      </c>
      <c r="B4113" s="1" t="s">
        <v>4119</v>
      </c>
    </row>
    <row r="4114" spans="1:2" x14ac:dyDescent="0.3">
      <c r="A4114" s="1" t="s">
        <v>90</v>
      </c>
      <c r="B4114" s="1" t="s">
        <v>4120</v>
      </c>
    </row>
    <row r="4115" spans="1:2" x14ac:dyDescent="0.3">
      <c r="A4115" s="1" t="s">
        <v>90</v>
      </c>
      <c r="B4115" s="1" t="s">
        <v>4121</v>
      </c>
    </row>
    <row r="4116" spans="1:2" x14ac:dyDescent="0.3">
      <c r="A4116" s="1" t="s">
        <v>90</v>
      </c>
      <c r="B4116" s="1" t="s">
        <v>4122</v>
      </c>
    </row>
    <row r="4117" spans="1:2" x14ac:dyDescent="0.3">
      <c r="A4117" s="1" t="s">
        <v>90</v>
      </c>
      <c r="B4117" s="1" t="s">
        <v>4123</v>
      </c>
    </row>
    <row r="4118" spans="1:2" x14ac:dyDescent="0.3">
      <c r="A4118" s="1" t="s">
        <v>90</v>
      </c>
      <c r="B4118" s="1" t="s">
        <v>507</v>
      </c>
    </row>
    <row r="4119" spans="1:2" x14ac:dyDescent="0.3">
      <c r="A4119" s="1" t="s">
        <v>90</v>
      </c>
      <c r="B4119" s="1" t="s">
        <v>4124</v>
      </c>
    </row>
    <row r="4120" spans="1:2" x14ac:dyDescent="0.3">
      <c r="A4120" s="1" t="s">
        <v>90</v>
      </c>
      <c r="B4120" s="1" t="s">
        <v>4125</v>
      </c>
    </row>
    <row r="4121" spans="1:2" x14ac:dyDescent="0.3">
      <c r="A4121" s="1" t="s">
        <v>90</v>
      </c>
      <c r="B4121" s="1" t="s">
        <v>4126</v>
      </c>
    </row>
    <row r="4122" spans="1:2" x14ac:dyDescent="0.3">
      <c r="A4122" s="1" t="s">
        <v>90</v>
      </c>
      <c r="B4122" s="1" t="s">
        <v>4127</v>
      </c>
    </row>
    <row r="4123" spans="1:2" x14ac:dyDescent="0.3">
      <c r="A4123" s="1" t="s">
        <v>90</v>
      </c>
      <c r="B4123" s="1" t="s">
        <v>4128</v>
      </c>
    </row>
    <row r="4124" spans="1:2" x14ac:dyDescent="0.3">
      <c r="A4124" s="1" t="s">
        <v>90</v>
      </c>
      <c r="B4124" s="1" t="s">
        <v>4129</v>
      </c>
    </row>
    <row r="4125" spans="1:2" x14ac:dyDescent="0.3">
      <c r="A4125" s="1" t="s">
        <v>90</v>
      </c>
      <c r="B4125" s="1" t="s">
        <v>4130</v>
      </c>
    </row>
    <row r="4126" spans="1:2" x14ac:dyDescent="0.3">
      <c r="A4126" s="1" t="s">
        <v>90</v>
      </c>
      <c r="B4126" s="1" t="s">
        <v>4131</v>
      </c>
    </row>
    <row r="4127" spans="1:2" x14ac:dyDescent="0.3">
      <c r="A4127" s="1" t="s">
        <v>90</v>
      </c>
      <c r="B4127" s="1" t="s">
        <v>4132</v>
      </c>
    </row>
    <row r="4128" spans="1:2" x14ac:dyDescent="0.3">
      <c r="A4128" s="1" t="s">
        <v>259</v>
      </c>
      <c r="B4128" s="1" t="s">
        <v>4133</v>
      </c>
    </row>
    <row r="4129" spans="1:2" x14ac:dyDescent="0.3">
      <c r="A4129" s="1" t="s">
        <v>90</v>
      </c>
      <c r="B4129" s="1" t="s">
        <v>338</v>
      </c>
    </row>
    <row r="4130" spans="1:2" x14ac:dyDescent="0.3">
      <c r="A4130" s="1" t="s">
        <v>90</v>
      </c>
      <c r="B4130" s="1" t="s">
        <v>2641</v>
      </c>
    </row>
    <row r="4131" spans="1:2" x14ac:dyDescent="0.3">
      <c r="A4131" s="1" t="s">
        <v>90</v>
      </c>
      <c r="B4131" s="1" t="s">
        <v>4134</v>
      </c>
    </row>
    <row r="4132" spans="1:2" x14ac:dyDescent="0.3">
      <c r="A4132" s="1" t="s">
        <v>90</v>
      </c>
      <c r="B4132" s="1" t="s">
        <v>4135</v>
      </c>
    </row>
    <row r="4133" spans="1:2" x14ac:dyDescent="0.3">
      <c r="A4133" s="1" t="s">
        <v>90</v>
      </c>
      <c r="B4133" s="1" t="s">
        <v>4136</v>
      </c>
    </row>
    <row r="4134" spans="1:2" x14ac:dyDescent="0.3">
      <c r="A4134" s="1" t="s">
        <v>90</v>
      </c>
      <c r="B4134" s="1" t="s">
        <v>4137</v>
      </c>
    </row>
    <row r="4135" spans="1:2" x14ac:dyDescent="0.3">
      <c r="A4135" s="1" t="s">
        <v>259</v>
      </c>
      <c r="B4135" s="1" t="s">
        <v>4138</v>
      </c>
    </row>
    <row r="4136" spans="1:2" x14ac:dyDescent="0.3">
      <c r="A4136" s="1" t="s">
        <v>90</v>
      </c>
      <c r="B4136" s="1" t="s">
        <v>4139</v>
      </c>
    </row>
    <row r="4137" spans="1:2" x14ac:dyDescent="0.3">
      <c r="A4137" s="1" t="s">
        <v>90</v>
      </c>
      <c r="B4137" s="1" t="s">
        <v>4140</v>
      </c>
    </row>
    <row r="4138" spans="1:2" x14ac:dyDescent="0.3">
      <c r="A4138" s="1" t="s">
        <v>90</v>
      </c>
      <c r="B4138" s="1" t="s">
        <v>4141</v>
      </c>
    </row>
    <row r="4139" spans="1:2" x14ac:dyDescent="0.3">
      <c r="A4139" s="1" t="s">
        <v>90</v>
      </c>
      <c r="B4139" s="1" t="s">
        <v>4142</v>
      </c>
    </row>
    <row r="4140" spans="1:2" x14ac:dyDescent="0.3">
      <c r="A4140" s="1" t="s">
        <v>90</v>
      </c>
      <c r="B4140" s="1" t="s">
        <v>4143</v>
      </c>
    </row>
    <row r="4141" spans="1:2" x14ac:dyDescent="0.3">
      <c r="A4141" s="1" t="s">
        <v>90</v>
      </c>
      <c r="B4141" s="1" t="s">
        <v>1504</v>
      </c>
    </row>
    <row r="4142" spans="1:2" x14ac:dyDescent="0.3">
      <c r="A4142" s="1" t="s">
        <v>90</v>
      </c>
      <c r="B4142" s="1" t="s">
        <v>4144</v>
      </c>
    </row>
    <row r="4143" spans="1:2" x14ac:dyDescent="0.3">
      <c r="A4143" s="1" t="s">
        <v>90</v>
      </c>
      <c r="B4143" s="1" t="s">
        <v>4145</v>
      </c>
    </row>
    <row r="4144" spans="1:2" x14ac:dyDescent="0.3">
      <c r="A4144" s="1" t="s">
        <v>90</v>
      </c>
      <c r="B4144" s="1" t="s">
        <v>4146</v>
      </c>
    </row>
    <row r="4145" spans="1:2" x14ac:dyDescent="0.3">
      <c r="A4145" s="1" t="s">
        <v>259</v>
      </c>
      <c r="B4145" s="1" t="s">
        <v>4147</v>
      </c>
    </row>
    <row r="4146" spans="1:2" x14ac:dyDescent="0.3">
      <c r="A4146" s="1" t="s">
        <v>90</v>
      </c>
      <c r="B4146" s="1" t="s">
        <v>4148</v>
      </c>
    </row>
    <row r="4147" spans="1:2" x14ac:dyDescent="0.3">
      <c r="A4147" s="1" t="s">
        <v>90</v>
      </c>
      <c r="B4147" s="1" t="s">
        <v>4149</v>
      </c>
    </row>
    <row r="4148" spans="1:2" x14ac:dyDescent="0.3">
      <c r="A4148" s="1" t="s">
        <v>90</v>
      </c>
      <c r="B4148" s="1" t="s">
        <v>4150</v>
      </c>
    </row>
    <row r="4149" spans="1:2" x14ac:dyDescent="0.3">
      <c r="A4149" s="1" t="s">
        <v>90</v>
      </c>
      <c r="B4149" s="1" t="s">
        <v>4151</v>
      </c>
    </row>
    <row r="4150" spans="1:2" x14ac:dyDescent="0.3">
      <c r="A4150" s="1" t="s">
        <v>259</v>
      </c>
      <c r="B4150" s="1" t="s">
        <v>4152</v>
      </c>
    </row>
    <row r="4151" spans="1:2" x14ac:dyDescent="0.3">
      <c r="A4151" s="1" t="s">
        <v>90</v>
      </c>
      <c r="B4151" s="1" t="s">
        <v>4153</v>
      </c>
    </row>
    <row r="4152" spans="1:2" x14ac:dyDescent="0.3">
      <c r="A4152" s="1" t="s">
        <v>90</v>
      </c>
      <c r="B4152" s="1" t="s">
        <v>4154</v>
      </c>
    </row>
    <row r="4153" spans="1:2" x14ac:dyDescent="0.3">
      <c r="A4153" s="1" t="s">
        <v>90</v>
      </c>
      <c r="B4153" s="1" t="s">
        <v>4155</v>
      </c>
    </row>
    <row r="4154" spans="1:2" x14ac:dyDescent="0.3">
      <c r="A4154" s="1" t="s">
        <v>90</v>
      </c>
      <c r="B4154" s="1" t="s">
        <v>4156</v>
      </c>
    </row>
    <row r="4155" spans="1:2" x14ac:dyDescent="0.3">
      <c r="A4155" s="1" t="s">
        <v>259</v>
      </c>
      <c r="B4155" s="1" t="s">
        <v>2381</v>
      </c>
    </row>
    <row r="4156" spans="1:2" x14ac:dyDescent="0.3">
      <c r="A4156" s="1" t="s">
        <v>90</v>
      </c>
      <c r="B4156" s="1" t="s">
        <v>4157</v>
      </c>
    </row>
    <row r="4157" spans="1:2" x14ac:dyDescent="0.3">
      <c r="A4157" s="1" t="s">
        <v>259</v>
      </c>
      <c r="B4157" s="1" t="s">
        <v>4158</v>
      </c>
    </row>
    <row r="4158" spans="1:2" x14ac:dyDescent="0.3">
      <c r="A4158" s="1" t="s">
        <v>90</v>
      </c>
      <c r="B4158" s="1" t="s">
        <v>4159</v>
      </c>
    </row>
    <row r="4159" spans="1:2" x14ac:dyDescent="0.3">
      <c r="A4159" s="1" t="s">
        <v>90</v>
      </c>
      <c r="B4159" s="1" t="s">
        <v>4160</v>
      </c>
    </row>
    <row r="4160" spans="1:2" x14ac:dyDescent="0.3">
      <c r="A4160" s="1" t="s">
        <v>90</v>
      </c>
      <c r="B4160" s="1" t="s">
        <v>4161</v>
      </c>
    </row>
    <row r="4161" spans="1:2" x14ac:dyDescent="0.3">
      <c r="A4161" s="1" t="s">
        <v>90</v>
      </c>
      <c r="B4161" s="1" t="s">
        <v>4162</v>
      </c>
    </row>
    <row r="4162" spans="1:2" x14ac:dyDescent="0.3">
      <c r="A4162" s="1" t="s">
        <v>90</v>
      </c>
      <c r="B4162" s="1" t="s">
        <v>4163</v>
      </c>
    </row>
    <row r="4163" spans="1:2" x14ac:dyDescent="0.3">
      <c r="A4163" s="1" t="s">
        <v>259</v>
      </c>
      <c r="B4163" s="1" t="s">
        <v>267</v>
      </c>
    </row>
    <row r="4164" spans="1:2" x14ac:dyDescent="0.3">
      <c r="A4164" s="1" t="s">
        <v>90</v>
      </c>
      <c r="B4164" s="1" t="s">
        <v>4164</v>
      </c>
    </row>
    <row r="4165" spans="1:2" x14ac:dyDescent="0.3">
      <c r="A4165" s="1" t="s">
        <v>90</v>
      </c>
      <c r="B4165" s="1" t="s">
        <v>4165</v>
      </c>
    </row>
    <row r="4166" spans="1:2" x14ac:dyDescent="0.3">
      <c r="A4166" s="1" t="s">
        <v>90</v>
      </c>
      <c r="B4166" s="1" t="s">
        <v>4166</v>
      </c>
    </row>
    <row r="4167" spans="1:2" x14ac:dyDescent="0.3">
      <c r="A4167" s="1" t="s">
        <v>259</v>
      </c>
      <c r="B4167" s="1" t="s">
        <v>4167</v>
      </c>
    </row>
    <row r="4168" spans="1:2" x14ac:dyDescent="0.3">
      <c r="A4168" s="1" t="s">
        <v>90</v>
      </c>
      <c r="B4168" s="1" t="s">
        <v>4168</v>
      </c>
    </row>
    <row r="4169" spans="1:2" x14ac:dyDescent="0.3">
      <c r="A4169" s="1" t="s">
        <v>90</v>
      </c>
      <c r="B4169" s="1" t="s">
        <v>4169</v>
      </c>
    </row>
    <row r="4170" spans="1:2" x14ac:dyDescent="0.3">
      <c r="A4170" s="1" t="s">
        <v>259</v>
      </c>
      <c r="B4170" s="1" t="s">
        <v>684</v>
      </c>
    </row>
    <row r="4171" spans="1:2" x14ac:dyDescent="0.3">
      <c r="A4171" s="1" t="s">
        <v>90</v>
      </c>
      <c r="B4171" s="1" t="s">
        <v>4170</v>
      </c>
    </row>
    <row r="4172" spans="1:2" x14ac:dyDescent="0.3">
      <c r="A4172" s="1" t="s">
        <v>90</v>
      </c>
      <c r="B4172" s="1" t="s">
        <v>4171</v>
      </c>
    </row>
    <row r="4173" spans="1:2" x14ac:dyDescent="0.3">
      <c r="A4173" s="1" t="s">
        <v>90</v>
      </c>
      <c r="B4173" s="1" t="s">
        <v>4172</v>
      </c>
    </row>
    <row r="4174" spans="1:2" x14ac:dyDescent="0.3">
      <c r="A4174" s="1" t="s">
        <v>90</v>
      </c>
      <c r="B4174" s="1" t="s">
        <v>338</v>
      </c>
    </row>
    <row r="4175" spans="1:2" x14ac:dyDescent="0.3">
      <c r="A4175" s="1" t="s">
        <v>90</v>
      </c>
      <c r="B4175" s="1" t="s">
        <v>4173</v>
      </c>
    </row>
    <row r="4176" spans="1:2" x14ac:dyDescent="0.3">
      <c r="A4176" s="1" t="s">
        <v>90</v>
      </c>
      <c r="B4176" s="1" t="s">
        <v>4174</v>
      </c>
    </row>
    <row r="4177" spans="1:2" x14ac:dyDescent="0.3">
      <c r="A4177" s="1" t="s">
        <v>90</v>
      </c>
      <c r="B4177" s="1" t="s">
        <v>4175</v>
      </c>
    </row>
    <row r="4178" spans="1:2" x14ac:dyDescent="0.3">
      <c r="A4178" s="1" t="s">
        <v>90</v>
      </c>
      <c r="B4178" s="1" t="s">
        <v>4176</v>
      </c>
    </row>
    <row r="4179" spans="1:2" x14ac:dyDescent="0.3">
      <c r="A4179" s="1" t="s">
        <v>90</v>
      </c>
      <c r="B4179" s="1" t="s">
        <v>4177</v>
      </c>
    </row>
    <row r="4180" spans="1:2" x14ac:dyDescent="0.3">
      <c r="A4180" s="1" t="s">
        <v>90</v>
      </c>
      <c r="B4180" s="1" t="s">
        <v>4178</v>
      </c>
    </row>
    <row r="4181" spans="1:2" x14ac:dyDescent="0.3">
      <c r="A4181" s="1" t="s">
        <v>90</v>
      </c>
      <c r="B4181" s="1" t="s">
        <v>4179</v>
      </c>
    </row>
    <row r="4182" spans="1:2" x14ac:dyDescent="0.3">
      <c r="A4182" s="1" t="s">
        <v>90</v>
      </c>
      <c r="B4182" s="1" t="s">
        <v>4180</v>
      </c>
    </row>
    <row r="4183" spans="1:2" x14ac:dyDescent="0.3">
      <c r="A4183" s="1" t="s">
        <v>90</v>
      </c>
      <c r="B4183" s="1" t="s">
        <v>4181</v>
      </c>
    </row>
    <row r="4184" spans="1:2" x14ac:dyDescent="0.3">
      <c r="A4184" s="1" t="s">
        <v>259</v>
      </c>
      <c r="B4184" s="1" t="s">
        <v>4182</v>
      </c>
    </row>
    <row r="4185" spans="1:2" x14ac:dyDescent="0.3">
      <c r="A4185" s="1" t="s">
        <v>90</v>
      </c>
      <c r="B4185" s="1" t="s">
        <v>2447</v>
      </c>
    </row>
    <row r="4186" spans="1:2" x14ac:dyDescent="0.3">
      <c r="A4186" s="1" t="s">
        <v>90</v>
      </c>
      <c r="B4186" s="1" t="s">
        <v>4183</v>
      </c>
    </row>
    <row r="4187" spans="1:2" x14ac:dyDescent="0.3">
      <c r="A4187" s="1" t="s">
        <v>90</v>
      </c>
      <c r="B4187" s="1" t="s">
        <v>4184</v>
      </c>
    </row>
    <row r="4188" spans="1:2" x14ac:dyDescent="0.3">
      <c r="A4188" s="1" t="s">
        <v>90</v>
      </c>
      <c r="B4188" s="1" t="s">
        <v>4185</v>
      </c>
    </row>
    <row r="4189" spans="1:2" x14ac:dyDescent="0.3">
      <c r="A4189" s="1" t="s">
        <v>90</v>
      </c>
      <c r="B4189" s="1" t="s">
        <v>4186</v>
      </c>
    </row>
    <row r="4190" spans="1:2" x14ac:dyDescent="0.3">
      <c r="A4190" s="1" t="s">
        <v>90</v>
      </c>
      <c r="B4190" s="1" t="s">
        <v>4187</v>
      </c>
    </row>
    <row r="4191" spans="1:2" x14ac:dyDescent="0.3">
      <c r="A4191" s="1" t="s">
        <v>90</v>
      </c>
      <c r="B4191" s="1" t="s">
        <v>4188</v>
      </c>
    </row>
    <row r="4192" spans="1:2" x14ac:dyDescent="0.3">
      <c r="A4192" s="1" t="s">
        <v>90</v>
      </c>
      <c r="B4192" s="1" t="s">
        <v>338</v>
      </c>
    </row>
    <row r="4193" spans="1:2" x14ac:dyDescent="0.3">
      <c r="A4193" s="1" t="s">
        <v>90</v>
      </c>
      <c r="B4193" s="1" t="s">
        <v>4189</v>
      </c>
    </row>
    <row r="4194" spans="1:2" x14ac:dyDescent="0.3">
      <c r="A4194" s="1" t="s">
        <v>90</v>
      </c>
      <c r="B4194" s="1" t="s">
        <v>4190</v>
      </c>
    </row>
    <row r="4195" spans="1:2" x14ac:dyDescent="0.3">
      <c r="A4195" s="1" t="s">
        <v>90</v>
      </c>
      <c r="B4195" s="1" t="s">
        <v>4191</v>
      </c>
    </row>
    <row r="4196" spans="1:2" x14ac:dyDescent="0.3">
      <c r="A4196" s="1" t="s">
        <v>90</v>
      </c>
      <c r="B4196" s="1" t="s">
        <v>4192</v>
      </c>
    </row>
    <row r="4197" spans="1:2" x14ac:dyDescent="0.3">
      <c r="A4197" s="1" t="s">
        <v>259</v>
      </c>
      <c r="B4197" s="1" t="s">
        <v>636</v>
      </c>
    </row>
    <row r="4198" spans="1:2" x14ac:dyDescent="0.3">
      <c r="A4198" s="1" t="s">
        <v>90</v>
      </c>
      <c r="B4198" s="1" t="s">
        <v>4193</v>
      </c>
    </row>
    <row r="4199" spans="1:2" x14ac:dyDescent="0.3">
      <c r="A4199" s="1" t="s">
        <v>259</v>
      </c>
      <c r="B4199" s="1" t="s">
        <v>1251</v>
      </c>
    </row>
    <row r="4200" spans="1:2" x14ac:dyDescent="0.3">
      <c r="A4200" s="1" t="s">
        <v>259</v>
      </c>
      <c r="B4200" s="1" t="s">
        <v>3822</v>
      </c>
    </row>
    <row r="4201" spans="1:2" x14ac:dyDescent="0.3">
      <c r="A4201" s="1" t="s">
        <v>259</v>
      </c>
      <c r="B4201" s="1" t="s">
        <v>4194</v>
      </c>
    </row>
    <row r="4202" spans="1:2" x14ac:dyDescent="0.3">
      <c r="A4202" s="1" t="s">
        <v>90</v>
      </c>
      <c r="B4202" s="1" t="s">
        <v>1938</v>
      </c>
    </row>
    <row r="4203" spans="1:2" x14ac:dyDescent="0.3">
      <c r="A4203" s="1" t="s">
        <v>90</v>
      </c>
      <c r="B4203" s="1" t="s">
        <v>4195</v>
      </c>
    </row>
    <row r="4204" spans="1:2" x14ac:dyDescent="0.3">
      <c r="A4204" s="1" t="s">
        <v>90</v>
      </c>
      <c r="B4204" s="1" t="s">
        <v>4196</v>
      </c>
    </row>
    <row r="4205" spans="1:2" x14ac:dyDescent="0.3">
      <c r="A4205" s="1" t="s">
        <v>90</v>
      </c>
      <c r="B4205" s="1" t="s">
        <v>4197</v>
      </c>
    </row>
    <row r="4206" spans="1:2" x14ac:dyDescent="0.3">
      <c r="A4206" s="1" t="s">
        <v>90</v>
      </c>
      <c r="B4206" s="1" t="s">
        <v>4198</v>
      </c>
    </row>
    <row r="4207" spans="1:2" x14ac:dyDescent="0.3">
      <c r="A4207" s="1" t="s">
        <v>259</v>
      </c>
      <c r="B4207" s="1" t="s">
        <v>4199</v>
      </c>
    </row>
    <row r="4208" spans="1:2" x14ac:dyDescent="0.3">
      <c r="A4208" s="1" t="s">
        <v>90</v>
      </c>
      <c r="B4208" s="1" t="s">
        <v>4200</v>
      </c>
    </row>
    <row r="4209" spans="1:2" x14ac:dyDescent="0.3">
      <c r="A4209" s="1" t="s">
        <v>90</v>
      </c>
      <c r="B4209" s="1" t="s">
        <v>4201</v>
      </c>
    </row>
    <row r="4210" spans="1:2" x14ac:dyDescent="0.3">
      <c r="A4210" s="1" t="s">
        <v>90</v>
      </c>
      <c r="B4210" s="1" t="s">
        <v>4202</v>
      </c>
    </row>
    <row r="4211" spans="1:2" x14ac:dyDescent="0.3">
      <c r="A4211" s="1" t="s">
        <v>90</v>
      </c>
      <c r="B4211" s="1" t="s">
        <v>4203</v>
      </c>
    </row>
    <row r="4212" spans="1:2" x14ac:dyDescent="0.3">
      <c r="A4212" s="1" t="s">
        <v>90</v>
      </c>
      <c r="B4212" s="1" t="s">
        <v>4204</v>
      </c>
    </row>
    <row r="4213" spans="1:2" x14ac:dyDescent="0.3">
      <c r="A4213" s="1" t="s">
        <v>90</v>
      </c>
      <c r="B4213" s="1" t="s">
        <v>4205</v>
      </c>
    </row>
    <row r="4214" spans="1:2" x14ac:dyDescent="0.3">
      <c r="A4214" s="1" t="s">
        <v>259</v>
      </c>
      <c r="B4214" s="1" t="s">
        <v>4206</v>
      </c>
    </row>
    <row r="4215" spans="1:2" x14ac:dyDescent="0.3">
      <c r="A4215" s="1" t="s">
        <v>90</v>
      </c>
      <c r="B4215" s="1" t="s">
        <v>4207</v>
      </c>
    </row>
    <row r="4216" spans="1:2" x14ac:dyDescent="0.3">
      <c r="A4216" s="1" t="s">
        <v>90</v>
      </c>
      <c r="B4216" s="1" t="s">
        <v>4208</v>
      </c>
    </row>
    <row r="4217" spans="1:2" x14ac:dyDescent="0.3">
      <c r="A4217" s="1" t="s">
        <v>90</v>
      </c>
      <c r="B4217" s="1" t="s">
        <v>4209</v>
      </c>
    </row>
    <row r="4218" spans="1:2" x14ac:dyDescent="0.3">
      <c r="A4218" s="1" t="s">
        <v>90</v>
      </c>
      <c r="B4218" s="1" t="s">
        <v>4210</v>
      </c>
    </row>
    <row r="4219" spans="1:2" x14ac:dyDescent="0.3">
      <c r="A4219" s="1" t="s">
        <v>90</v>
      </c>
      <c r="B4219" s="1" t="s">
        <v>4211</v>
      </c>
    </row>
    <row r="4220" spans="1:2" x14ac:dyDescent="0.3">
      <c r="A4220" s="1" t="s">
        <v>90</v>
      </c>
      <c r="B4220" s="1" t="s">
        <v>4212</v>
      </c>
    </row>
    <row r="4221" spans="1:2" x14ac:dyDescent="0.3">
      <c r="A4221" s="1" t="s">
        <v>90</v>
      </c>
      <c r="B4221" s="1" t="s">
        <v>4213</v>
      </c>
    </row>
    <row r="4222" spans="1:2" x14ac:dyDescent="0.3">
      <c r="A4222" s="1" t="s">
        <v>90</v>
      </c>
      <c r="B4222" s="1" t="s">
        <v>4214</v>
      </c>
    </row>
    <row r="4223" spans="1:2" x14ac:dyDescent="0.3">
      <c r="A4223" s="1" t="s">
        <v>90</v>
      </c>
      <c r="B4223" s="1" t="s">
        <v>3779</v>
      </c>
    </row>
    <row r="4224" spans="1:2" x14ac:dyDescent="0.3">
      <c r="A4224" s="1" t="s">
        <v>90</v>
      </c>
      <c r="B4224" s="1" t="s">
        <v>4215</v>
      </c>
    </row>
    <row r="4225" spans="1:2" x14ac:dyDescent="0.3">
      <c r="A4225" s="1" t="s">
        <v>90</v>
      </c>
      <c r="B4225" s="1" t="s">
        <v>4216</v>
      </c>
    </row>
    <row r="4226" spans="1:2" x14ac:dyDescent="0.3">
      <c r="A4226" s="1" t="s">
        <v>90</v>
      </c>
      <c r="B4226" s="1" t="s">
        <v>4217</v>
      </c>
    </row>
    <row r="4227" spans="1:2" x14ac:dyDescent="0.3">
      <c r="A4227" s="1" t="s">
        <v>90</v>
      </c>
      <c r="B4227" s="1" t="s">
        <v>4218</v>
      </c>
    </row>
    <row r="4228" spans="1:2" x14ac:dyDescent="0.3">
      <c r="A4228" s="1" t="s">
        <v>90</v>
      </c>
      <c r="B4228" s="1" t="s">
        <v>4219</v>
      </c>
    </row>
    <row r="4229" spans="1:2" x14ac:dyDescent="0.3">
      <c r="A4229" s="1" t="s">
        <v>90</v>
      </c>
      <c r="B4229" s="1" t="s">
        <v>4220</v>
      </c>
    </row>
    <row r="4230" spans="1:2" x14ac:dyDescent="0.3">
      <c r="A4230" s="1" t="s">
        <v>90</v>
      </c>
      <c r="B4230" s="1" t="s">
        <v>4221</v>
      </c>
    </row>
    <row r="4231" spans="1:2" x14ac:dyDescent="0.3">
      <c r="A4231" s="1" t="s">
        <v>90</v>
      </c>
      <c r="B4231" s="1" t="s">
        <v>4222</v>
      </c>
    </row>
    <row r="4232" spans="1:2" x14ac:dyDescent="0.3">
      <c r="A4232" s="1" t="s">
        <v>90</v>
      </c>
      <c r="B4232" s="1" t="s">
        <v>4223</v>
      </c>
    </row>
    <row r="4233" spans="1:2" x14ac:dyDescent="0.3">
      <c r="A4233" s="1" t="s">
        <v>90</v>
      </c>
      <c r="B4233" s="1" t="s">
        <v>4224</v>
      </c>
    </row>
    <row r="4234" spans="1:2" x14ac:dyDescent="0.3">
      <c r="A4234" s="1" t="s">
        <v>90</v>
      </c>
      <c r="B4234" s="1" t="s">
        <v>3594</v>
      </c>
    </row>
    <row r="4235" spans="1:2" x14ac:dyDescent="0.3">
      <c r="A4235" s="1" t="s">
        <v>90</v>
      </c>
      <c r="B4235" s="1" t="s">
        <v>4225</v>
      </c>
    </row>
    <row r="4236" spans="1:2" x14ac:dyDescent="0.3">
      <c r="A4236" s="1" t="s">
        <v>90</v>
      </c>
      <c r="B4236" s="1" t="s">
        <v>1328</v>
      </c>
    </row>
    <row r="4237" spans="1:2" x14ac:dyDescent="0.3">
      <c r="A4237" s="1" t="s">
        <v>259</v>
      </c>
      <c r="B4237" s="1" t="s">
        <v>4226</v>
      </c>
    </row>
    <row r="4238" spans="1:2" x14ac:dyDescent="0.3">
      <c r="A4238" s="1" t="s">
        <v>259</v>
      </c>
      <c r="B4238" s="1" t="s">
        <v>2298</v>
      </c>
    </row>
    <row r="4239" spans="1:2" x14ac:dyDescent="0.3">
      <c r="A4239" s="1" t="s">
        <v>90</v>
      </c>
      <c r="B4239" s="1" t="s">
        <v>4227</v>
      </c>
    </row>
    <row r="4240" spans="1:2" x14ac:dyDescent="0.3">
      <c r="A4240" s="1" t="s">
        <v>90</v>
      </c>
      <c r="B4240" s="1" t="s">
        <v>4228</v>
      </c>
    </row>
    <row r="4241" spans="1:2" x14ac:dyDescent="0.3">
      <c r="A4241" s="1" t="s">
        <v>90</v>
      </c>
      <c r="B4241" s="1" t="s">
        <v>4229</v>
      </c>
    </row>
    <row r="4242" spans="1:2" x14ac:dyDescent="0.3">
      <c r="A4242" s="1" t="s">
        <v>90</v>
      </c>
      <c r="B4242" s="1" t="s">
        <v>4230</v>
      </c>
    </row>
    <row r="4243" spans="1:2" x14ac:dyDescent="0.3">
      <c r="A4243" s="1" t="s">
        <v>90</v>
      </c>
      <c r="B4243" s="1" t="s">
        <v>4231</v>
      </c>
    </row>
    <row r="4244" spans="1:2" x14ac:dyDescent="0.3">
      <c r="A4244" s="1" t="s">
        <v>259</v>
      </c>
      <c r="B4244" s="1" t="s">
        <v>4232</v>
      </c>
    </row>
    <row r="4245" spans="1:2" x14ac:dyDescent="0.3">
      <c r="A4245" s="1" t="s">
        <v>90</v>
      </c>
      <c r="B4245" s="1" t="s">
        <v>538</v>
      </c>
    </row>
    <row r="4246" spans="1:2" x14ac:dyDescent="0.3">
      <c r="A4246" s="1" t="s">
        <v>90</v>
      </c>
      <c r="B4246" s="1" t="s">
        <v>4233</v>
      </c>
    </row>
    <row r="4247" spans="1:2" x14ac:dyDescent="0.3">
      <c r="A4247" s="1" t="s">
        <v>90</v>
      </c>
      <c r="B4247" s="1" t="s">
        <v>4234</v>
      </c>
    </row>
    <row r="4248" spans="1:2" x14ac:dyDescent="0.3">
      <c r="A4248" s="1" t="s">
        <v>90</v>
      </c>
      <c r="B4248" s="1" t="s">
        <v>4235</v>
      </c>
    </row>
    <row r="4249" spans="1:2" x14ac:dyDescent="0.3">
      <c r="A4249" s="1" t="s">
        <v>259</v>
      </c>
      <c r="B4249" s="1" t="s">
        <v>4236</v>
      </c>
    </row>
    <row r="4250" spans="1:2" x14ac:dyDescent="0.3">
      <c r="A4250" s="1" t="s">
        <v>259</v>
      </c>
      <c r="B4250" s="1" t="s">
        <v>4237</v>
      </c>
    </row>
    <row r="4251" spans="1:2" x14ac:dyDescent="0.3">
      <c r="A4251" s="1" t="s">
        <v>90</v>
      </c>
      <c r="B4251" s="1" t="s">
        <v>4238</v>
      </c>
    </row>
    <row r="4252" spans="1:2" x14ac:dyDescent="0.3">
      <c r="A4252" s="1" t="s">
        <v>90</v>
      </c>
      <c r="B4252" s="1" t="s">
        <v>4239</v>
      </c>
    </row>
    <row r="4253" spans="1:2" x14ac:dyDescent="0.3">
      <c r="A4253" s="1" t="s">
        <v>90</v>
      </c>
      <c r="B4253" s="1" t="s">
        <v>4240</v>
      </c>
    </row>
    <row r="4254" spans="1:2" x14ac:dyDescent="0.3">
      <c r="A4254" s="1" t="s">
        <v>90</v>
      </c>
      <c r="B4254" s="1" t="s">
        <v>4241</v>
      </c>
    </row>
    <row r="4255" spans="1:2" x14ac:dyDescent="0.3">
      <c r="A4255" s="1" t="s">
        <v>90</v>
      </c>
      <c r="B4255" s="1" t="s">
        <v>4242</v>
      </c>
    </row>
    <row r="4256" spans="1:2" x14ac:dyDescent="0.3">
      <c r="A4256" s="1" t="s">
        <v>90</v>
      </c>
      <c r="B4256" s="1" t="s">
        <v>4243</v>
      </c>
    </row>
    <row r="4257" spans="1:2" x14ac:dyDescent="0.3">
      <c r="A4257" s="1" t="s">
        <v>259</v>
      </c>
      <c r="B4257" s="1" t="s">
        <v>4244</v>
      </c>
    </row>
    <row r="4258" spans="1:2" x14ac:dyDescent="0.3">
      <c r="A4258" s="1" t="s">
        <v>90</v>
      </c>
      <c r="B4258" s="1" t="s">
        <v>4245</v>
      </c>
    </row>
    <row r="4259" spans="1:2" x14ac:dyDescent="0.3">
      <c r="A4259" s="1" t="s">
        <v>259</v>
      </c>
      <c r="B4259" s="1" t="s">
        <v>4246</v>
      </c>
    </row>
    <row r="4260" spans="1:2" x14ac:dyDescent="0.3">
      <c r="A4260" s="1" t="s">
        <v>90</v>
      </c>
      <c r="B4260" s="1" t="s">
        <v>1776</v>
      </c>
    </row>
    <row r="4261" spans="1:2" x14ac:dyDescent="0.3">
      <c r="A4261" s="1" t="s">
        <v>90</v>
      </c>
      <c r="B4261" s="1" t="s">
        <v>2429</v>
      </c>
    </row>
    <row r="4262" spans="1:2" x14ac:dyDescent="0.3">
      <c r="A4262" s="1" t="s">
        <v>90</v>
      </c>
      <c r="B4262" s="1" t="s">
        <v>4247</v>
      </c>
    </row>
    <row r="4263" spans="1:2" x14ac:dyDescent="0.3">
      <c r="A4263" s="1" t="s">
        <v>90</v>
      </c>
      <c r="B4263" s="1" t="s">
        <v>4248</v>
      </c>
    </row>
    <row r="4264" spans="1:2" x14ac:dyDescent="0.3">
      <c r="A4264" s="1" t="s">
        <v>90</v>
      </c>
      <c r="B4264" s="1" t="s">
        <v>4249</v>
      </c>
    </row>
    <row r="4265" spans="1:2" x14ac:dyDescent="0.3">
      <c r="A4265" s="1" t="s">
        <v>90</v>
      </c>
      <c r="B4265" s="1" t="s">
        <v>4250</v>
      </c>
    </row>
    <row r="4266" spans="1:2" x14ac:dyDescent="0.3">
      <c r="A4266" s="1" t="s">
        <v>90</v>
      </c>
      <c r="B4266" s="1" t="s">
        <v>4251</v>
      </c>
    </row>
    <row r="4267" spans="1:2" x14ac:dyDescent="0.3">
      <c r="A4267" s="1" t="s">
        <v>90</v>
      </c>
      <c r="B4267" s="1" t="s">
        <v>4252</v>
      </c>
    </row>
    <row r="4268" spans="1:2" x14ac:dyDescent="0.3">
      <c r="A4268" s="1" t="s">
        <v>90</v>
      </c>
      <c r="B4268" s="1" t="s">
        <v>4253</v>
      </c>
    </row>
    <row r="4269" spans="1:2" x14ac:dyDescent="0.3">
      <c r="A4269" s="1" t="s">
        <v>90</v>
      </c>
      <c r="B4269" s="1" t="s">
        <v>4254</v>
      </c>
    </row>
    <row r="4270" spans="1:2" x14ac:dyDescent="0.3">
      <c r="A4270" s="1" t="s">
        <v>90</v>
      </c>
      <c r="B4270" s="1" t="s">
        <v>4255</v>
      </c>
    </row>
    <row r="4271" spans="1:2" x14ac:dyDescent="0.3">
      <c r="A4271" s="1" t="s">
        <v>90</v>
      </c>
      <c r="B4271" s="1" t="s">
        <v>4256</v>
      </c>
    </row>
    <row r="4272" spans="1:2" x14ac:dyDescent="0.3">
      <c r="A4272" s="1" t="s">
        <v>90</v>
      </c>
      <c r="B4272" s="1" t="s">
        <v>4257</v>
      </c>
    </row>
    <row r="4273" spans="1:2" x14ac:dyDescent="0.3">
      <c r="A4273" s="1" t="s">
        <v>259</v>
      </c>
      <c r="B4273" s="1" t="s">
        <v>4258</v>
      </c>
    </row>
    <row r="4274" spans="1:2" x14ac:dyDescent="0.3">
      <c r="A4274" s="1" t="s">
        <v>90</v>
      </c>
      <c r="B4274" s="1" t="s">
        <v>4259</v>
      </c>
    </row>
    <row r="4275" spans="1:2" x14ac:dyDescent="0.3">
      <c r="A4275" s="1" t="s">
        <v>90</v>
      </c>
      <c r="B4275" s="1" t="s">
        <v>4260</v>
      </c>
    </row>
    <row r="4276" spans="1:2" x14ac:dyDescent="0.3">
      <c r="A4276" s="1" t="s">
        <v>90</v>
      </c>
      <c r="B4276" s="1" t="s">
        <v>4261</v>
      </c>
    </row>
    <row r="4277" spans="1:2" x14ac:dyDescent="0.3">
      <c r="A4277" s="1" t="s">
        <v>90</v>
      </c>
      <c r="B4277" s="1" t="s">
        <v>4262</v>
      </c>
    </row>
    <row r="4278" spans="1:2" x14ac:dyDescent="0.3">
      <c r="A4278" s="1" t="s">
        <v>90</v>
      </c>
      <c r="B4278" s="1" t="s">
        <v>4263</v>
      </c>
    </row>
    <row r="4279" spans="1:2" x14ac:dyDescent="0.3">
      <c r="A4279" s="1" t="s">
        <v>90</v>
      </c>
      <c r="B4279" s="1" t="s">
        <v>4264</v>
      </c>
    </row>
    <row r="4280" spans="1:2" x14ac:dyDescent="0.3">
      <c r="A4280" s="1" t="s">
        <v>90</v>
      </c>
      <c r="B4280" s="1" t="s">
        <v>4265</v>
      </c>
    </row>
    <row r="4281" spans="1:2" x14ac:dyDescent="0.3">
      <c r="A4281" s="1" t="s">
        <v>259</v>
      </c>
      <c r="B4281" s="1" t="s">
        <v>4266</v>
      </c>
    </row>
    <row r="4282" spans="1:2" x14ac:dyDescent="0.3">
      <c r="A4282" s="1" t="s">
        <v>259</v>
      </c>
      <c r="B4282" s="1" t="s">
        <v>266</v>
      </c>
    </row>
    <row r="4283" spans="1:2" x14ac:dyDescent="0.3">
      <c r="A4283" s="1" t="s">
        <v>90</v>
      </c>
      <c r="B4283" s="1" t="s">
        <v>4267</v>
      </c>
    </row>
    <row r="4284" spans="1:2" x14ac:dyDescent="0.3">
      <c r="A4284" s="1" t="s">
        <v>90</v>
      </c>
      <c r="B4284" s="1" t="s">
        <v>4268</v>
      </c>
    </row>
    <row r="4285" spans="1:2" x14ac:dyDescent="0.3">
      <c r="A4285" s="1" t="s">
        <v>90</v>
      </c>
      <c r="B4285" s="1" t="s">
        <v>4269</v>
      </c>
    </row>
    <row r="4286" spans="1:2" x14ac:dyDescent="0.3">
      <c r="A4286" s="1" t="s">
        <v>90</v>
      </c>
      <c r="B4286" s="1" t="s">
        <v>4270</v>
      </c>
    </row>
    <row r="4287" spans="1:2" x14ac:dyDescent="0.3">
      <c r="A4287" s="1" t="s">
        <v>90</v>
      </c>
      <c r="B4287" s="1" t="s">
        <v>4271</v>
      </c>
    </row>
    <row r="4288" spans="1:2" x14ac:dyDescent="0.3">
      <c r="A4288" s="1" t="s">
        <v>90</v>
      </c>
      <c r="B4288" s="1" t="s">
        <v>4272</v>
      </c>
    </row>
    <row r="4289" spans="1:2" x14ac:dyDescent="0.3">
      <c r="A4289" s="1" t="s">
        <v>90</v>
      </c>
      <c r="B4289" s="1" t="s">
        <v>4273</v>
      </c>
    </row>
    <row r="4290" spans="1:2" x14ac:dyDescent="0.3">
      <c r="A4290" s="1" t="s">
        <v>90</v>
      </c>
      <c r="B4290" s="1" t="s">
        <v>4274</v>
      </c>
    </row>
    <row r="4291" spans="1:2" x14ac:dyDescent="0.3">
      <c r="A4291" s="1" t="s">
        <v>90</v>
      </c>
      <c r="B4291" s="1" t="s">
        <v>4275</v>
      </c>
    </row>
    <row r="4292" spans="1:2" x14ac:dyDescent="0.3">
      <c r="A4292" s="1" t="s">
        <v>90</v>
      </c>
      <c r="B4292" s="1" t="s">
        <v>4276</v>
      </c>
    </row>
    <row r="4293" spans="1:2" x14ac:dyDescent="0.3">
      <c r="A4293" s="1" t="s">
        <v>90</v>
      </c>
      <c r="B4293" s="1" t="s">
        <v>4277</v>
      </c>
    </row>
    <row r="4294" spans="1:2" x14ac:dyDescent="0.3">
      <c r="A4294" s="1" t="s">
        <v>90</v>
      </c>
      <c r="B4294" s="1" t="s">
        <v>4278</v>
      </c>
    </row>
    <row r="4295" spans="1:2" x14ac:dyDescent="0.3">
      <c r="A4295" s="1" t="s">
        <v>90</v>
      </c>
      <c r="B4295" s="1" t="s">
        <v>4279</v>
      </c>
    </row>
    <row r="4296" spans="1:2" x14ac:dyDescent="0.3">
      <c r="A4296" s="1" t="s">
        <v>259</v>
      </c>
      <c r="B4296" s="1" t="s">
        <v>4280</v>
      </c>
    </row>
    <row r="4297" spans="1:2" x14ac:dyDescent="0.3">
      <c r="A4297" s="1" t="s">
        <v>259</v>
      </c>
      <c r="B4297" s="1" t="s">
        <v>527</v>
      </c>
    </row>
    <row r="4298" spans="1:2" x14ac:dyDescent="0.3">
      <c r="A4298" s="1" t="s">
        <v>259</v>
      </c>
      <c r="B4298" s="1" t="s">
        <v>4281</v>
      </c>
    </row>
    <row r="4299" spans="1:2" x14ac:dyDescent="0.3">
      <c r="A4299" s="1" t="s">
        <v>259</v>
      </c>
      <c r="B4299" s="1" t="s">
        <v>4282</v>
      </c>
    </row>
    <row r="4300" spans="1:2" x14ac:dyDescent="0.3">
      <c r="A4300" s="1" t="s">
        <v>259</v>
      </c>
      <c r="B4300" s="1" t="s">
        <v>2133</v>
      </c>
    </row>
    <row r="4301" spans="1:2" x14ac:dyDescent="0.3">
      <c r="A4301" s="1" t="s">
        <v>90</v>
      </c>
      <c r="B4301" s="1" t="s">
        <v>552</v>
      </c>
    </row>
    <row r="4302" spans="1:2" x14ac:dyDescent="0.3">
      <c r="A4302" s="1" t="s">
        <v>90</v>
      </c>
      <c r="B4302" s="1" t="s">
        <v>4283</v>
      </c>
    </row>
    <row r="4303" spans="1:2" x14ac:dyDescent="0.3">
      <c r="A4303" s="1" t="s">
        <v>90</v>
      </c>
      <c r="B4303" s="1" t="s">
        <v>4284</v>
      </c>
    </row>
    <row r="4304" spans="1:2" x14ac:dyDescent="0.3">
      <c r="A4304" s="1" t="s">
        <v>90</v>
      </c>
      <c r="B4304" s="1" t="s">
        <v>4285</v>
      </c>
    </row>
    <row r="4305" spans="1:2" x14ac:dyDescent="0.3">
      <c r="A4305" s="1" t="s">
        <v>90</v>
      </c>
      <c r="B4305" s="1" t="s">
        <v>4286</v>
      </c>
    </row>
    <row r="4306" spans="1:2" x14ac:dyDescent="0.3">
      <c r="A4306" s="1" t="s">
        <v>90</v>
      </c>
      <c r="B4306" s="1" t="s">
        <v>4287</v>
      </c>
    </row>
    <row r="4307" spans="1:2" x14ac:dyDescent="0.3">
      <c r="A4307" s="1" t="s">
        <v>90</v>
      </c>
      <c r="B4307" s="1" t="s">
        <v>4288</v>
      </c>
    </row>
    <row r="4308" spans="1:2" x14ac:dyDescent="0.3">
      <c r="A4308" s="1" t="s">
        <v>90</v>
      </c>
      <c r="B4308" s="1" t="s">
        <v>4289</v>
      </c>
    </row>
    <row r="4309" spans="1:2" x14ac:dyDescent="0.3">
      <c r="A4309" s="1" t="s">
        <v>90</v>
      </c>
      <c r="B4309" s="1" t="s">
        <v>4290</v>
      </c>
    </row>
    <row r="4310" spans="1:2" x14ac:dyDescent="0.3">
      <c r="A4310" s="1" t="s">
        <v>90</v>
      </c>
      <c r="B4310" s="1" t="s">
        <v>4291</v>
      </c>
    </row>
    <row r="4311" spans="1:2" x14ac:dyDescent="0.3">
      <c r="A4311" s="1" t="s">
        <v>90</v>
      </c>
      <c r="B4311" s="1" t="s">
        <v>4292</v>
      </c>
    </row>
    <row r="4312" spans="1:2" x14ac:dyDescent="0.3">
      <c r="A4312" s="1" t="s">
        <v>259</v>
      </c>
      <c r="B4312" s="1" t="s">
        <v>1302</v>
      </c>
    </row>
    <row r="4313" spans="1:2" x14ac:dyDescent="0.3">
      <c r="A4313" s="1" t="s">
        <v>90</v>
      </c>
      <c r="B4313" s="1" t="s">
        <v>4293</v>
      </c>
    </row>
    <row r="4314" spans="1:2" x14ac:dyDescent="0.3">
      <c r="A4314" s="1" t="s">
        <v>90</v>
      </c>
      <c r="B4314" s="1" t="s">
        <v>4294</v>
      </c>
    </row>
    <row r="4315" spans="1:2" x14ac:dyDescent="0.3">
      <c r="A4315" s="1" t="s">
        <v>90</v>
      </c>
      <c r="B4315" s="1" t="s">
        <v>4295</v>
      </c>
    </row>
    <row r="4316" spans="1:2" x14ac:dyDescent="0.3">
      <c r="A4316" s="1" t="s">
        <v>90</v>
      </c>
      <c r="B4316" s="1" t="s">
        <v>4296</v>
      </c>
    </row>
    <row r="4317" spans="1:2" x14ac:dyDescent="0.3">
      <c r="A4317" s="1" t="s">
        <v>90</v>
      </c>
      <c r="B4317" s="1" t="s">
        <v>4297</v>
      </c>
    </row>
    <row r="4318" spans="1:2" x14ac:dyDescent="0.3">
      <c r="A4318" s="1" t="s">
        <v>90</v>
      </c>
      <c r="B4318" s="1" t="s">
        <v>4298</v>
      </c>
    </row>
    <row r="4319" spans="1:2" x14ac:dyDescent="0.3">
      <c r="A4319" s="1" t="s">
        <v>90</v>
      </c>
      <c r="B4319" s="1" t="s">
        <v>4299</v>
      </c>
    </row>
    <row r="4320" spans="1:2" x14ac:dyDescent="0.3">
      <c r="A4320" s="1" t="s">
        <v>90</v>
      </c>
      <c r="B4320" s="1" t="s">
        <v>4300</v>
      </c>
    </row>
    <row r="4321" spans="1:2" x14ac:dyDescent="0.3">
      <c r="A4321" s="1" t="s">
        <v>90</v>
      </c>
      <c r="B4321" s="1" t="s">
        <v>4301</v>
      </c>
    </row>
    <row r="4322" spans="1:2" x14ac:dyDescent="0.3">
      <c r="A4322" s="1" t="s">
        <v>90</v>
      </c>
      <c r="B4322" s="1" t="s">
        <v>4302</v>
      </c>
    </row>
    <row r="4323" spans="1:2" x14ac:dyDescent="0.3">
      <c r="A4323" s="1" t="s">
        <v>90</v>
      </c>
      <c r="B4323" s="1" t="s">
        <v>4303</v>
      </c>
    </row>
    <row r="4324" spans="1:2" x14ac:dyDescent="0.3">
      <c r="A4324" s="1" t="s">
        <v>90</v>
      </c>
      <c r="B4324" s="1" t="s">
        <v>4304</v>
      </c>
    </row>
    <row r="4325" spans="1:2" x14ac:dyDescent="0.3">
      <c r="A4325" s="1" t="s">
        <v>90</v>
      </c>
      <c r="B4325" s="1" t="s">
        <v>4305</v>
      </c>
    </row>
    <row r="4326" spans="1:2" x14ac:dyDescent="0.3">
      <c r="A4326" s="1" t="s">
        <v>90</v>
      </c>
      <c r="B4326" s="1" t="s">
        <v>1393</v>
      </c>
    </row>
    <row r="4327" spans="1:2" x14ac:dyDescent="0.3">
      <c r="A4327" s="1" t="s">
        <v>90</v>
      </c>
      <c r="B4327" s="1" t="s">
        <v>4306</v>
      </c>
    </row>
    <row r="4328" spans="1:2" x14ac:dyDescent="0.3">
      <c r="A4328" s="1" t="s">
        <v>90</v>
      </c>
      <c r="B4328" s="1" t="s">
        <v>4307</v>
      </c>
    </row>
    <row r="4329" spans="1:2" x14ac:dyDescent="0.3">
      <c r="A4329" s="1" t="s">
        <v>90</v>
      </c>
      <c r="B4329" s="1" t="s">
        <v>4308</v>
      </c>
    </row>
    <row r="4330" spans="1:2" x14ac:dyDescent="0.3">
      <c r="A4330" s="1" t="s">
        <v>259</v>
      </c>
      <c r="B4330" s="1" t="s">
        <v>4309</v>
      </c>
    </row>
    <row r="4331" spans="1:2" x14ac:dyDescent="0.3">
      <c r="A4331" s="1" t="s">
        <v>90</v>
      </c>
      <c r="B4331" s="1" t="s">
        <v>4310</v>
      </c>
    </row>
    <row r="4332" spans="1:2" x14ac:dyDescent="0.3">
      <c r="A4332" s="1" t="s">
        <v>90</v>
      </c>
      <c r="B4332" s="1" t="s">
        <v>4311</v>
      </c>
    </row>
    <row r="4333" spans="1:2" x14ac:dyDescent="0.3">
      <c r="A4333" s="1" t="s">
        <v>90</v>
      </c>
      <c r="B4333" s="1" t="s">
        <v>4312</v>
      </c>
    </row>
    <row r="4334" spans="1:2" x14ac:dyDescent="0.3">
      <c r="A4334" s="1" t="s">
        <v>90</v>
      </c>
      <c r="B4334" s="1" t="s">
        <v>4313</v>
      </c>
    </row>
    <row r="4335" spans="1:2" x14ac:dyDescent="0.3">
      <c r="A4335" s="1" t="s">
        <v>90</v>
      </c>
      <c r="B4335" s="1" t="s">
        <v>4314</v>
      </c>
    </row>
    <row r="4336" spans="1:2" x14ac:dyDescent="0.3">
      <c r="A4336" s="1" t="s">
        <v>90</v>
      </c>
      <c r="B4336" s="1" t="s">
        <v>4315</v>
      </c>
    </row>
    <row r="4337" spans="1:2" x14ac:dyDescent="0.3">
      <c r="A4337" s="1" t="s">
        <v>90</v>
      </c>
      <c r="B4337" s="1" t="s">
        <v>4316</v>
      </c>
    </row>
    <row r="4338" spans="1:2" x14ac:dyDescent="0.3">
      <c r="A4338" s="1" t="s">
        <v>90</v>
      </c>
      <c r="B4338" s="1" t="s">
        <v>4317</v>
      </c>
    </row>
    <row r="4339" spans="1:2" x14ac:dyDescent="0.3">
      <c r="A4339" s="1" t="s">
        <v>90</v>
      </c>
      <c r="B4339" s="1" t="s">
        <v>4318</v>
      </c>
    </row>
    <row r="4340" spans="1:2" x14ac:dyDescent="0.3">
      <c r="A4340" s="1" t="s">
        <v>90</v>
      </c>
      <c r="B4340" s="1" t="s">
        <v>4319</v>
      </c>
    </row>
    <row r="4341" spans="1:2" x14ac:dyDescent="0.3">
      <c r="A4341" s="1" t="s">
        <v>90</v>
      </c>
      <c r="B4341" s="1" t="s">
        <v>4320</v>
      </c>
    </row>
    <row r="4342" spans="1:2" x14ac:dyDescent="0.3">
      <c r="A4342" s="1" t="s">
        <v>90</v>
      </c>
      <c r="B4342" s="1" t="s">
        <v>4321</v>
      </c>
    </row>
    <row r="4343" spans="1:2" x14ac:dyDescent="0.3">
      <c r="A4343" s="1" t="s">
        <v>90</v>
      </c>
      <c r="B4343" s="1" t="s">
        <v>4322</v>
      </c>
    </row>
    <row r="4344" spans="1:2" x14ac:dyDescent="0.3">
      <c r="A4344" s="1" t="s">
        <v>90</v>
      </c>
      <c r="B4344" s="1" t="s">
        <v>4323</v>
      </c>
    </row>
    <row r="4345" spans="1:2" x14ac:dyDescent="0.3">
      <c r="A4345" s="1" t="s">
        <v>90</v>
      </c>
      <c r="B4345" s="1" t="s">
        <v>4324</v>
      </c>
    </row>
    <row r="4346" spans="1:2" x14ac:dyDescent="0.3">
      <c r="A4346" s="1" t="s">
        <v>90</v>
      </c>
      <c r="B4346" s="1" t="s">
        <v>4325</v>
      </c>
    </row>
    <row r="4347" spans="1:2" x14ac:dyDescent="0.3">
      <c r="A4347" s="1" t="s">
        <v>90</v>
      </c>
      <c r="B4347" s="1" t="s">
        <v>4326</v>
      </c>
    </row>
    <row r="4348" spans="1:2" x14ac:dyDescent="0.3">
      <c r="A4348" s="1" t="s">
        <v>90</v>
      </c>
      <c r="B4348" s="1" t="s">
        <v>4327</v>
      </c>
    </row>
    <row r="4349" spans="1:2" x14ac:dyDescent="0.3">
      <c r="A4349" s="1" t="s">
        <v>259</v>
      </c>
      <c r="B4349" s="1" t="s">
        <v>494</v>
      </c>
    </row>
    <row r="4350" spans="1:2" x14ac:dyDescent="0.3">
      <c r="A4350" s="1" t="s">
        <v>90</v>
      </c>
      <c r="B4350" s="1" t="s">
        <v>4328</v>
      </c>
    </row>
    <row r="4351" spans="1:2" x14ac:dyDescent="0.3">
      <c r="A4351" s="1" t="s">
        <v>90</v>
      </c>
      <c r="B4351" s="1" t="s">
        <v>4329</v>
      </c>
    </row>
    <row r="4352" spans="1:2" x14ac:dyDescent="0.3">
      <c r="A4352" s="1" t="s">
        <v>90</v>
      </c>
      <c r="B4352" s="1" t="s">
        <v>4330</v>
      </c>
    </row>
    <row r="4353" spans="1:2" x14ac:dyDescent="0.3">
      <c r="A4353" s="1" t="s">
        <v>90</v>
      </c>
      <c r="B4353" s="1" t="s">
        <v>1508</v>
      </c>
    </row>
    <row r="4354" spans="1:2" x14ac:dyDescent="0.3">
      <c r="A4354" s="1" t="s">
        <v>90</v>
      </c>
      <c r="B4354" s="1" t="s">
        <v>4331</v>
      </c>
    </row>
    <row r="4355" spans="1:2" x14ac:dyDescent="0.3">
      <c r="A4355" s="1" t="s">
        <v>90</v>
      </c>
      <c r="B4355" s="1" t="s">
        <v>4332</v>
      </c>
    </row>
    <row r="4356" spans="1:2" x14ac:dyDescent="0.3">
      <c r="A4356" s="1" t="s">
        <v>259</v>
      </c>
      <c r="B4356" s="1" t="s">
        <v>4333</v>
      </c>
    </row>
    <row r="4357" spans="1:2" x14ac:dyDescent="0.3">
      <c r="A4357" s="1" t="s">
        <v>90</v>
      </c>
      <c r="B4357" s="1" t="s">
        <v>2076</v>
      </c>
    </row>
    <row r="4358" spans="1:2" x14ac:dyDescent="0.3">
      <c r="A4358" s="1" t="s">
        <v>90</v>
      </c>
      <c r="B4358" s="1" t="s">
        <v>4334</v>
      </c>
    </row>
    <row r="4359" spans="1:2" x14ac:dyDescent="0.3">
      <c r="A4359" s="1" t="s">
        <v>90</v>
      </c>
      <c r="B4359" s="1" t="s">
        <v>4335</v>
      </c>
    </row>
    <row r="4360" spans="1:2" x14ac:dyDescent="0.3">
      <c r="A4360" s="1" t="s">
        <v>259</v>
      </c>
      <c r="B4360" s="1" t="s">
        <v>4336</v>
      </c>
    </row>
    <row r="4361" spans="1:2" x14ac:dyDescent="0.3">
      <c r="A4361" s="1" t="s">
        <v>90</v>
      </c>
      <c r="B4361" s="1" t="s">
        <v>4337</v>
      </c>
    </row>
    <row r="4362" spans="1:2" x14ac:dyDescent="0.3">
      <c r="A4362" s="1" t="s">
        <v>90</v>
      </c>
      <c r="B4362" s="1" t="s">
        <v>4338</v>
      </c>
    </row>
    <row r="4363" spans="1:2" x14ac:dyDescent="0.3">
      <c r="A4363" s="1" t="s">
        <v>90</v>
      </c>
      <c r="B4363" s="1" t="s">
        <v>4339</v>
      </c>
    </row>
    <row r="4364" spans="1:2" x14ac:dyDescent="0.3">
      <c r="A4364" s="1" t="s">
        <v>90</v>
      </c>
      <c r="B4364" s="1" t="s">
        <v>4340</v>
      </c>
    </row>
    <row r="4365" spans="1:2" x14ac:dyDescent="0.3">
      <c r="A4365" s="1" t="s">
        <v>90</v>
      </c>
      <c r="B4365" s="1" t="s">
        <v>4341</v>
      </c>
    </row>
    <row r="4366" spans="1:2" x14ac:dyDescent="0.3">
      <c r="A4366" s="1" t="s">
        <v>90</v>
      </c>
      <c r="B4366" s="1" t="s">
        <v>4342</v>
      </c>
    </row>
    <row r="4367" spans="1:2" x14ac:dyDescent="0.3">
      <c r="A4367" s="1" t="s">
        <v>90</v>
      </c>
      <c r="B4367" s="1" t="s">
        <v>4343</v>
      </c>
    </row>
    <row r="4368" spans="1:2" x14ac:dyDescent="0.3">
      <c r="A4368" s="1" t="s">
        <v>90</v>
      </c>
      <c r="B4368" s="1" t="s">
        <v>4344</v>
      </c>
    </row>
    <row r="4369" spans="1:2" x14ac:dyDescent="0.3">
      <c r="A4369" s="1" t="s">
        <v>90</v>
      </c>
      <c r="B4369" s="1" t="s">
        <v>4345</v>
      </c>
    </row>
    <row r="4370" spans="1:2" x14ac:dyDescent="0.3">
      <c r="A4370" s="1" t="s">
        <v>90</v>
      </c>
      <c r="B4370" s="1" t="s">
        <v>4346</v>
      </c>
    </row>
    <row r="4371" spans="1:2" x14ac:dyDescent="0.3">
      <c r="A4371" s="1" t="s">
        <v>90</v>
      </c>
      <c r="B4371" s="1" t="s">
        <v>4347</v>
      </c>
    </row>
    <row r="4372" spans="1:2" x14ac:dyDescent="0.3">
      <c r="A4372" s="1" t="s">
        <v>259</v>
      </c>
      <c r="B4372" s="1" t="s">
        <v>4348</v>
      </c>
    </row>
    <row r="4373" spans="1:2" x14ac:dyDescent="0.3">
      <c r="A4373" s="1" t="s">
        <v>90</v>
      </c>
      <c r="B4373" s="1" t="s">
        <v>2358</v>
      </c>
    </row>
    <row r="4374" spans="1:2" x14ac:dyDescent="0.3">
      <c r="A4374" s="1" t="s">
        <v>259</v>
      </c>
      <c r="B4374" s="1" t="s">
        <v>4349</v>
      </c>
    </row>
    <row r="4375" spans="1:2" x14ac:dyDescent="0.3">
      <c r="A4375" s="1" t="s">
        <v>90</v>
      </c>
      <c r="B4375" s="1" t="s">
        <v>4350</v>
      </c>
    </row>
    <row r="4376" spans="1:2" x14ac:dyDescent="0.3">
      <c r="A4376" s="1" t="s">
        <v>90</v>
      </c>
      <c r="B4376" s="1" t="s">
        <v>4351</v>
      </c>
    </row>
    <row r="4377" spans="1:2" x14ac:dyDescent="0.3">
      <c r="A4377" s="1" t="s">
        <v>259</v>
      </c>
      <c r="B4377" s="1" t="s">
        <v>4352</v>
      </c>
    </row>
    <row r="4378" spans="1:2" x14ac:dyDescent="0.3">
      <c r="A4378" s="1" t="s">
        <v>259</v>
      </c>
      <c r="B4378" s="1" t="s">
        <v>4353</v>
      </c>
    </row>
    <row r="4379" spans="1:2" x14ac:dyDescent="0.3">
      <c r="A4379" s="1" t="s">
        <v>90</v>
      </c>
      <c r="B4379" s="1" t="s">
        <v>4354</v>
      </c>
    </row>
    <row r="4380" spans="1:2" x14ac:dyDescent="0.3">
      <c r="A4380" s="1" t="s">
        <v>90</v>
      </c>
      <c r="B4380" s="1" t="s">
        <v>4355</v>
      </c>
    </row>
    <row r="4381" spans="1:2" x14ac:dyDescent="0.3">
      <c r="A4381" s="1" t="s">
        <v>90</v>
      </c>
      <c r="B4381" s="1" t="s">
        <v>4356</v>
      </c>
    </row>
    <row r="4382" spans="1:2" x14ac:dyDescent="0.3">
      <c r="A4382" s="1" t="s">
        <v>90</v>
      </c>
      <c r="B4382" s="1" t="s">
        <v>4357</v>
      </c>
    </row>
    <row r="4383" spans="1:2" x14ac:dyDescent="0.3">
      <c r="A4383" s="1" t="s">
        <v>90</v>
      </c>
      <c r="B4383" s="1" t="s">
        <v>4358</v>
      </c>
    </row>
    <row r="4384" spans="1:2" x14ac:dyDescent="0.3">
      <c r="A4384" s="1" t="s">
        <v>90</v>
      </c>
      <c r="B4384" s="1" t="s">
        <v>4359</v>
      </c>
    </row>
    <row r="4385" spans="1:2" x14ac:dyDescent="0.3">
      <c r="A4385" s="1" t="s">
        <v>90</v>
      </c>
      <c r="B4385" s="1" t="s">
        <v>4360</v>
      </c>
    </row>
    <row r="4386" spans="1:2" x14ac:dyDescent="0.3">
      <c r="A4386" s="1" t="s">
        <v>90</v>
      </c>
      <c r="B4386" s="1" t="s">
        <v>4361</v>
      </c>
    </row>
    <row r="4387" spans="1:2" x14ac:dyDescent="0.3">
      <c r="A4387" s="1" t="s">
        <v>259</v>
      </c>
      <c r="B4387" s="1" t="s">
        <v>4362</v>
      </c>
    </row>
    <row r="4388" spans="1:2" x14ac:dyDescent="0.3">
      <c r="A4388" s="1" t="s">
        <v>90</v>
      </c>
      <c r="B4388" s="1" t="s">
        <v>4363</v>
      </c>
    </row>
    <row r="4389" spans="1:2" x14ac:dyDescent="0.3">
      <c r="A4389" s="1" t="s">
        <v>90</v>
      </c>
      <c r="B4389" s="1" t="s">
        <v>4364</v>
      </c>
    </row>
    <row r="4390" spans="1:2" x14ac:dyDescent="0.3">
      <c r="A4390" s="1" t="s">
        <v>90</v>
      </c>
      <c r="B4390" s="1" t="s">
        <v>4365</v>
      </c>
    </row>
    <row r="4391" spans="1:2" x14ac:dyDescent="0.3">
      <c r="A4391" s="1" t="s">
        <v>90</v>
      </c>
      <c r="B4391" s="1" t="s">
        <v>4366</v>
      </c>
    </row>
    <row r="4392" spans="1:2" x14ac:dyDescent="0.3">
      <c r="A4392" s="1" t="s">
        <v>90</v>
      </c>
      <c r="B4392" s="1" t="s">
        <v>1984</v>
      </c>
    </row>
    <row r="4393" spans="1:2" x14ac:dyDescent="0.3">
      <c r="A4393" s="1" t="s">
        <v>90</v>
      </c>
      <c r="B4393" s="1" t="s">
        <v>4253</v>
      </c>
    </row>
    <row r="4394" spans="1:2" x14ac:dyDescent="0.3">
      <c r="A4394" s="1" t="s">
        <v>90</v>
      </c>
      <c r="B4394" s="1" t="s">
        <v>4367</v>
      </c>
    </row>
    <row r="4395" spans="1:2" x14ac:dyDescent="0.3">
      <c r="A4395" s="1" t="s">
        <v>259</v>
      </c>
      <c r="B4395" s="1" t="s">
        <v>4368</v>
      </c>
    </row>
    <row r="4396" spans="1:2" x14ac:dyDescent="0.3">
      <c r="A4396" s="1" t="s">
        <v>90</v>
      </c>
      <c r="B4396" s="1" t="s">
        <v>4369</v>
      </c>
    </row>
    <row r="4397" spans="1:2" x14ac:dyDescent="0.3">
      <c r="A4397" s="1" t="s">
        <v>90</v>
      </c>
      <c r="B4397" s="1" t="s">
        <v>4370</v>
      </c>
    </row>
    <row r="4398" spans="1:2" x14ac:dyDescent="0.3">
      <c r="A4398" s="1" t="s">
        <v>90</v>
      </c>
      <c r="B4398" s="1" t="s">
        <v>4371</v>
      </c>
    </row>
    <row r="4399" spans="1:2" x14ac:dyDescent="0.3">
      <c r="A4399" s="1" t="s">
        <v>90</v>
      </c>
      <c r="B4399" s="1" t="s">
        <v>4372</v>
      </c>
    </row>
    <row r="4400" spans="1:2" x14ac:dyDescent="0.3">
      <c r="A4400" s="1" t="s">
        <v>90</v>
      </c>
      <c r="B4400" s="1" t="s">
        <v>4373</v>
      </c>
    </row>
    <row r="4401" spans="1:2" x14ac:dyDescent="0.3">
      <c r="A4401" s="1" t="s">
        <v>90</v>
      </c>
      <c r="B4401" s="1" t="s">
        <v>4374</v>
      </c>
    </row>
    <row r="4402" spans="1:2" x14ac:dyDescent="0.3">
      <c r="A4402" s="1" t="s">
        <v>90</v>
      </c>
      <c r="B4402" s="1" t="s">
        <v>4375</v>
      </c>
    </row>
    <row r="4403" spans="1:2" x14ac:dyDescent="0.3">
      <c r="A4403" s="1" t="s">
        <v>90</v>
      </c>
      <c r="B4403" s="1" t="s">
        <v>4376</v>
      </c>
    </row>
    <row r="4404" spans="1:2" x14ac:dyDescent="0.3">
      <c r="A4404" s="1" t="s">
        <v>90</v>
      </c>
      <c r="B4404" s="1" t="s">
        <v>4377</v>
      </c>
    </row>
    <row r="4405" spans="1:2" x14ac:dyDescent="0.3">
      <c r="A4405" s="1" t="s">
        <v>90</v>
      </c>
      <c r="B4405" s="1" t="s">
        <v>4378</v>
      </c>
    </row>
    <row r="4406" spans="1:2" x14ac:dyDescent="0.3">
      <c r="A4406" s="1" t="s">
        <v>90</v>
      </c>
      <c r="B4406" s="1" t="s">
        <v>4379</v>
      </c>
    </row>
    <row r="4407" spans="1:2" x14ac:dyDescent="0.3">
      <c r="A4407" s="1" t="s">
        <v>90</v>
      </c>
      <c r="B4407" s="1" t="s">
        <v>4380</v>
      </c>
    </row>
    <row r="4408" spans="1:2" x14ac:dyDescent="0.3">
      <c r="A4408" s="1" t="s">
        <v>259</v>
      </c>
      <c r="B4408" s="1" t="s">
        <v>4381</v>
      </c>
    </row>
    <row r="4409" spans="1:2" x14ac:dyDescent="0.3">
      <c r="A4409" s="1" t="s">
        <v>90</v>
      </c>
      <c r="B4409" s="1" t="s">
        <v>4382</v>
      </c>
    </row>
    <row r="4410" spans="1:2" x14ac:dyDescent="0.3">
      <c r="A4410" s="1" t="s">
        <v>90</v>
      </c>
      <c r="B4410" s="1" t="s">
        <v>4383</v>
      </c>
    </row>
    <row r="4411" spans="1:2" x14ac:dyDescent="0.3">
      <c r="A4411" s="1" t="s">
        <v>259</v>
      </c>
      <c r="B4411" s="1" t="s">
        <v>4384</v>
      </c>
    </row>
    <row r="4412" spans="1:2" x14ac:dyDescent="0.3">
      <c r="A4412" s="1" t="s">
        <v>90</v>
      </c>
      <c r="B4412" s="1" t="s">
        <v>4385</v>
      </c>
    </row>
    <row r="4413" spans="1:2" x14ac:dyDescent="0.3">
      <c r="A4413" s="1" t="s">
        <v>90</v>
      </c>
      <c r="B4413" s="1" t="s">
        <v>4386</v>
      </c>
    </row>
    <row r="4414" spans="1:2" x14ac:dyDescent="0.3">
      <c r="A4414" s="1" t="s">
        <v>90</v>
      </c>
      <c r="B4414" s="1" t="s">
        <v>4387</v>
      </c>
    </row>
    <row r="4415" spans="1:2" x14ac:dyDescent="0.3">
      <c r="A4415" s="1" t="s">
        <v>90</v>
      </c>
      <c r="B4415" s="1" t="s">
        <v>2429</v>
      </c>
    </row>
    <row r="4416" spans="1:2" x14ac:dyDescent="0.3">
      <c r="A4416" s="1" t="s">
        <v>90</v>
      </c>
      <c r="B4416" s="1" t="s">
        <v>4388</v>
      </c>
    </row>
    <row r="4417" spans="1:2" x14ac:dyDescent="0.3">
      <c r="A4417" s="1" t="s">
        <v>90</v>
      </c>
      <c r="B4417" s="1" t="s">
        <v>4389</v>
      </c>
    </row>
    <row r="4418" spans="1:2" x14ac:dyDescent="0.3">
      <c r="A4418" s="1" t="s">
        <v>90</v>
      </c>
      <c r="B4418" s="1" t="s">
        <v>4390</v>
      </c>
    </row>
    <row r="4419" spans="1:2" x14ac:dyDescent="0.3">
      <c r="A4419" s="1" t="s">
        <v>90</v>
      </c>
      <c r="B4419" s="1" t="s">
        <v>4391</v>
      </c>
    </row>
    <row r="4420" spans="1:2" x14ac:dyDescent="0.3">
      <c r="A4420" s="1" t="s">
        <v>90</v>
      </c>
      <c r="B4420" s="1" t="s">
        <v>4392</v>
      </c>
    </row>
    <row r="4421" spans="1:2" x14ac:dyDescent="0.3">
      <c r="A4421" s="1" t="s">
        <v>90</v>
      </c>
      <c r="B4421" s="1" t="s">
        <v>4393</v>
      </c>
    </row>
    <row r="4422" spans="1:2" x14ac:dyDescent="0.3">
      <c r="A4422" s="1" t="s">
        <v>90</v>
      </c>
      <c r="B4422" s="1" t="s">
        <v>1040</v>
      </c>
    </row>
    <row r="4423" spans="1:2" x14ac:dyDescent="0.3">
      <c r="A4423" s="1" t="s">
        <v>90</v>
      </c>
      <c r="B4423" s="1" t="s">
        <v>4394</v>
      </c>
    </row>
    <row r="4424" spans="1:2" x14ac:dyDescent="0.3">
      <c r="A4424" s="1" t="s">
        <v>90</v>
      </c>
      <c r="B4424" s="1" t="s">
        <v>4395</v>
      </c>
    </row>
    <row r="4425" spans="1:2" x14ac:dyDescent="0.3">
      <c r="A4425" s="1" t="s">
        <v>90</v>
      </c>
      <c r="B4425" s="1" t="s">
        <v>4396</v>
      </c>
    </row>
    <row r="4426" spans="1:2" x14ac:dyDescent="0.3">
      <c r="A4426" s="1" t="s">
        <v>90</v>
      </c>
      <c r="B4426" s="1" t="s">
        <v>4397</v>
      </c>
    </row>
    <row r="4427" spans="1:2" x14ac:dyDescent="0.3">
      <c r="A4427" s="1" t="s">
        <v>90</v>
      </c>
      <c r="B4427" s="1" t="s">
        <v>4398</v>
      </c>
    </row>
    <row r="4428" spans="1:2" x14ac:dyDescent="0.3">
      <c r="A4428" s="1" t="s">
        <v>90</v>
      </c>
      <c r="B4428" s="1" t="s">
        <v>4399</v>
      </c>
    </row>
    <row r="4429" spans="1:2" x14ac:dyDescent="0.3">
      <c r="A4429" s="1" t="s">
        <v>90</v>
      </c>
      <c r="B4429" s="1" t="s">
        <v>4400</v>
      </c>
    </row>
    <row r="4430" spans="1:2" x14ac:dyDescent="0.3">
      <c r="A4430" s="1" t="s">
        <v>90</v>
      </c>
      <c r="B4430" s="1" t="s">
        <v>4401</v>
      </c>
    </row>
    <row r="4431" spans="1:2" x14ac:dyDescent="0.3">
      <c r="A4431" s="1" t="s">
        <v>90</v>
      </c>
      <c r="B4431" s="1" t="s">
        <v>4402</v>
      </c>
    </row>
    <row r="4432" spans="1:2" x14ac:dyDescent="0.3">
      <c r="A4432" s="1" t="s">
        <v>90</v>
      </c>
      <c r="B4432" s="1" t="s">
        <v>4403</v>
      </c>
    </row>
    <row r="4433" spans="1:2" x14ac:dyDescent="0.3">
      <c r="A4433" s="1" t="s">
        <v>90</v>
      </c>
      <c r="B4433" s="1" t="s">
        <v>4404</v>
      </c>
    </row>
    <row r="4434" spans="1:2" x14ac:dyDescent="0.3">
      <c r="A4434" s="1" t="s">
        <v>90</v>
      </c>
      <c r="B4434" s="1" t="s">
        <v>4405</v>
      </c>
    </row>
    <row r="4435" spans="1:2" x14ac:dyDescent="0.3">
      <c r="A4435" s="1" t="s">
        <v>90</v>
      </c>
      <c r="B4435" s="1" t="s">
        <v>4406</v>
      </c>
    </row>
    <row r="4436" spans="1:2" x14ac:dyDescent="0.3">
      <c r="A4436" s="1" t="s">
        <v>90</v>
      </c>
      <c r="B4436" s="1" t="s">
        <v>4407</v>
      </c>
    </row>
    <row r="4437" spans="1:2" x14ac:dyDescent="0.3">
      <c r="A4437" s="1" t="s">
        <v>259</v>
      </c>
      <c r="B4437" s="1" t="s">
        <v>4408</v>
      </c>
    </row>
    <row r="4438" spans="1:2" x14ac:dyDescent="0.3">
      <c r="A4438" s="1" t="s">
        <v>90</v>
      </c>
      <c r="B4438" s="1" t="s">
        <v>2854</v>
      </c>
    </row>
    <row r="4439" spans="1:2" x14ac:dyDescent="0.3">
      <c r="A4439" s="1" t="s">
        <v>90</v>
      </c>
      <c r="B4439" s="1" t="s">
        <v>4409</v>
      </c>
    </row>
    <row r="4440" spans="1:2" x14ac:dyDescent="0.3">
      <c r="A4440" s="1" t="s">
        <v>90</v>
      </c>
      <c r="B4440" s="1" t="s">
        <v>4410</v>
      </c>
    </row>
    <row r="4441" spans="1:2" x14ac:dyDescent="0.3">
      <c r="A4441" s="1" t="s">
        <v>90</v>
      </c>
      <c r="B4441" s="1" t="s">
        <v>4411</v>
      </c>
    </row>
    <row r="4442" spans="1:2" x14ac:dyDescent="0.3">
      <c r="A4442" s="1" t="s">
        <v>90</v>
      </c>
      <c r="B4442" s="1" t="s">
        <v>4412</v>
      </c>
    </row>
    <row r="4443" spans="1:2" x14ac:dyDescent="0.3">
      <c r="A4443" s="1" t="s">
        <v>90</v>
      </c>
      <c r="B4443" s="1" t="s">
        <v>4413</v>
      </c>
    </row>
    <row r="4444" spans="1:2" x14ac:dyDescent="0.3">
      <c r="A4444" s="1" t="s">
        <v>90</v>
      </c>
      <c r="B4444" s="1" t="s">
        <v>4414</v>
      </c>
    </row>
    <row r="4445" spans="1:2" x14ac:dyDescent="0.3">
      <c r="A4445" s="1" t="s">
        <v>90</v>
      </c>
      <c r="B4445" s="1" t="s">
        <v>4415</v>
      </c>
    </row>
    <row r="4446" spans="1:2" x14ac:dyDescent="0.3">
      <c r="A4446" s="1" t="s">
        <v>90</v>
      </c>
      <c r="B4446" s="1" t="s">
        <v>4416</v>
      </c>
    </row>
    <row r="4447" spans="1:2" x14ac:dyDescent="0.3">
      <c r="A4447" s="1" t="s">
        <v>90</v>
      </c>
      <c r="B4447" s="1" t="s">
        <v>4417</v>
      </c>
    </row>
    <row r="4448" spans="1:2" x14ac:dyDescent="0.3">
      <c r="A4448" s="1" t="s">
        <v>90</v>
      </c>
      <c r="B4448" s="1" t="s">
        <v>4418</v>
      </c>
    </row>
    <row r="4449" spans="1:2" x14ac:dyDescent="0.3">
      <c r="A4449" s="1" t="s">
        <v>90</v>
      </c>
      <c r="B4449" s="1" t="s">
        <v>4419</v>
      </c>
    </row>
    <row r="4450" spans="1:2" x14ac:dyDescent="0.3">
      <c r="A4450" s="1" t="s">
        <v>90</v>
      </c>
      <c r="B4450" s="1" t="s">
        <v>4420</v>
      </c>
    </row>
    <row r="4451" spans="1:2" x14ac:dyDescent="0.3">
      <c r="A4451" s="1" t="s">
        <v>259</v>
      </c>
      <c r="B4451" s="1" t="s">
        <v>325</v>
      </c>
    </row>
    <row r="4452" spans="1:2" x14ac:dyDescent="0.3">
      <c r="A4452" s="1" t="s">
        <v>90</v>
      </c>
      <c r="B4452" s="1" t="s">
        <v>4421</v>
      </c>
    </row>
    <row r="4453" spans="1:2" x14ac:dyDescent="0.3">
      <c r="A4453" s="1" t="s">
        <v>90</v>
      </c>
      <c r="B4453" s="1" t="s">
        <v>4422</v>
      </c>
    </row>
    <row r="4454" spans="1:2" x14ac:dyDescent="0.3">
      <c r="A4454" s="1" t="s">
        <v>90</v>
      </c>
      <c r="B4454" s="1" t="s">
        <v>4423</v>
      </c>
    </row>
    <row r="4455" spans="1:2" x14ac:dyDescent="0.3">
      <c r="A4455" s="1" t="s">
        <v>90</v>
      </c>
      <c r="B4455" s="1" t="s">
        <v>4424</v>
      </c>
    </row>
    <row r="4456" spans="1:2" x14ac:dyDescent="0.3">
      <c r="A4456" s="1" t="s">
        <v>90</v>
      </c>
      <c r="B4456" s="1" t="s">
        <v>4425</v>
      </c>
    </row>
    <row r="4457" spans="1:2" x14ac:dyDescent="0.3">
      <c r="A4457" s="1" t="s">
        <v>90</v>
      </c>
      <c r="B4457" s="1" t="s">
        <v>1602</v>
      </c>
    </row>
    <row r="4458" spans="1:2" x14ac:dyDescent="0.3">
      <c r="A4458" s="1" t="s">
        <v>90</v>
      </c>
      <c r="B4458" s="1" t="s">
        <v>4426</v>
      </c>
    </row>
    <row r="4459" spans="1:2" x14ac:dyDescent="0.3">
      <c r="A4459" s="1" t="s">
        <v>90</v>
      </c>
      <c r="B4459" s="1" t="s">
        <v>4427</v>
      </c>
    </row>
    <row r="4460" spans="1:2" x14ac:dyDescent="0.3">
      <c r="A4460" s="1" t="s">
        <v>90</v>
      </c>
      <c r="B4460" s="1" t="s">
        <v>4428</v>
      </c>
    </row>
    <row r="4461" spans="1:2" x14ac:dyDescent="0.3">
      <c r="A4461" s="1" t="s">
        <v>259</v>
      </c>
      <c r="B4461" s="1" t="s">
        <v>4429</v>
      </c>
    </row>
    <row r="4462" spans="1:2" x14ac:dyDescent="0.3">
      <c r="A4462" s="1" t="s">
        <v>90</v>
      </c>
      <c r="B4462" s="1" t="s">
        <v>4430</v>
      </c>
    </row>
    <row r="4463" spans="1:2" x14ac:dyDescent="0.3">
      <c r="A4463" s="1" t="s">
        <v>90</v>
      </c>
      <c r="B4463" s="1" t="s">
        <v>4431</v>
      </c>
    </row>
    <row r="4464" spans="1:2" x14ac:dyDescent="0.3">
      <c r="A4464" s="1" t="s">
        <v>90</v>
      </c>
      <c r="B4464" s="1" t="s">
        <v>4432</v>
      </c>
    </row>
    <row r="4465" spans="1:2" x14ac:dyDescent="0.3">
      <c r="A4465" s="1" t="s">
        <v>90</v>
      </c>
      <c r="B4465" s="1" t="s">
        <v>4433</v>
      </c>
    </row>
    <row r="4466" spans="1:2" x14ac:dyDescent="0.3">
      <c r="A4466" s="1" t="s">
        <v>90</v>
      </c>
      <c r="B4466" s="1" t="s">
        <v>505</v>
      </c>
    </row>
    <row r="4467" spans="1:2" x14ac:dyDescent="0.3">
      <c r="A4467" s="1" t="s">
        <v>90</v>
      </c>
      <c r="B4467" s="1" t="s">
        <v>4434</v>
      </c>
    </row>
    <row r="4468" spans="1:2" x14ac:dyDescent="0.3">
      <c r="A4468" s="1" t="s">
        <v>90</v>
      </c>
      <c r="B4468" s="1" t="s">
        <v>4435</v>
      </c>
    </row>
    <row r="4469" spans="1:2" x14ac:dyDescent="0.3">
      <c r="A4469" s="1" t="s">
        <v>90</v>
      </c>
      <c r="B4469" s="1" t="s">
        <v>3298</v>
      </c>
    </row>
    <row r="4470" spans="1:2" x14ac:dyDescent="0.3">
      <c r="A4470" s="1" t="s">
        <v>90</v>
      </c>
      <c r="B4470" s="1" t="s">
        <v>4436</v>
      </c>
    </row>
    <row r="4471" spans="1:2" x14ac:dyDescent="0.3">
      <c r="A4471" s="1" t="s">
        <v>90</v>
      </c>
      <c r="B4471" s="1" t="s">
        <v>4437</v>
      </c>
    </row>
    <row r="4472" spans="1:2" x14ac:dyDescent="0.3">
      <c r="A4472" s="1" t="s">
        <v>90</v>
      </c>
      <c r="B4472" s="1" t="s">
        <v>4438</v>
      </c>
    </row>
    <row r="4473" spans="1:2" x14ac:dyDescent="0.3">
      <c r="A4473" s="1" t="s">
        <v>90</v>
      </c>
      <c r="B4473" s="1" t="s">
        <v>4439</v>
      </c>
    </row>
    <row r="4474" spans="1:2" x14ac:dyDescent="0.3">
      <c r="A4474" s="1" t="s">
        <v>259</v>
      </c>
      <c r="B4474" s="1" t="s">
        <v>4440</v>
      </c>
    </row>
    <row r="4475" spans="1:2" x14ac:dyDescent="0.3">
      <c r="A4475" s="1" t="s">
        <v>90</v>
      </c>
      <c r="B4475" s="1" t="s">
        <v>4441</v>
      </c>
    </row>
    <row r="4476" spans="1:2" x14ac:dyDescent="0.3">
      <c r="A4476" s="1" t="s">
        <v>259</v>
      </c>
      <c r="B4476" s="1" t="s">
        <v>4442</v>
      </c>
    </row>
    <row r="4477" spans="1:2" x14ac:dyDescent="0.3">
      <c r="A4477" s="1" t="s">
        <v>90</v>
      </c>
      <c r="B4477" s="1" t="s">
        <v>4443</v>
      </c>
    </row>
    <row r="4478" spans="1:2" x14ac:dyDescent="0.3">
      <c r="A4478" s="1" t="s">
        <v>90</v>
      </c>
      <c r="B4478" s="1" t="s">
        <v>4444</v>
      </c>
    </row>
    <row r="4479" spans="1:2" x14ac:dyDescent="0.3">
      <c r="A4479" s="1" t="s">
        <v>90</v>
      </c>
      <c r="B4479" s="1" t="s">
        <v>4445</v>
      </c>
    </row>
    <row r="4480" spans="1:2" x14ac:dyDescent="0.3">
      <c r="A4480" s="1" t="s">
        <v>90</v>
      </c>
      <c r="B4480" s="1" t="s">
        <v>4446</v>
      </c>
    </row>
    <row r="4481" spans="1:2" x14ac:dyDescent="0.3">
      <c r="A4481" s="1" t="s">
        <v>90</v>
      </c>
      <c r="B4481" s="1" t="s">
        <v>4447</v>
      </c>
    </row>
    <row r="4482" spans="1:2" x14ac:dyDescent="0.3">
      <c r="A4482" s="1" t="s">
        <v>90</v>
      </c>
      <c r="B4482" s="1" t="s">
        <v>4448</v>
      </c>
    </row>
    <row r="4483" spans="1:2" x14ac:dyDescent="0.3">
      <c r="A4483" s="1" t="s">
        <v>90</v>
      </c>
      <c r="B4483" s="1" t="s">
        <v>4449</v>
      </c>
    </row>
    <row r="4484" spans="1:2" x14ac:dyDescent="0.3">
      <c r="A4484" s="1" t="s">
        <v>90</v>
      </c>
      <c r="B4484" s="1" t="s">
        <v>4450</v>
      </c>
    </row>
    <row r="4485" spans="1:2" x14ac:dyDescent="0.3">
      <c r="A4485" s="1" t="s">
        <v>90</v>
      </c>
      <c r="B4485" s="1" t="s">
        <v>4451</v>
      </c>
    </row>
    <row r="4486" spans="1:2" x14ac:dyDescent="0.3">
      <c r="A4486" s="1" t="s">
        <v>90</v>
      </c>
      <c r="B4486" s="1" t="s">
        <v>4452</v>
      </c>
    </row>
    <row r="4487" spans="1:2" x14ac:dyDescent="0.3">
      <c r="A4487" s="1" t="s">
        <v>90</v>
      </c>
      <c r="B4487" s="1" t="s">
        <v>4453</v>
      </c>
    </row>
    <row r="4488" spans="1:2" x14ac:dyDescent="0.3">
      <c r="A4488" s="1" t="s">
        <v>90</v>
      </c>
      <c r="B4488" s="1" t="s">
        <v>4454</v>
      </c>
    </row>
    <row r="4489" spans="1:2" x14ac:dyDescent="0.3">
      <c r="A4489" s="1" t="s">
        <v>90</v>
      </c>
      <c r="B4489" s="1" t="s">
        <v>4455</v>
      </c>
    </row>
    <row r="4490" spans="1:2" x14ac:dyDescent="0.3">
      <c r="A4490" s="1" t="s">
        <v>90</v>
      </c>
      <c r="B4490" s="1" t="s">
        <v>4456</v>
      </c>
    </row>
    <row r="4491" spans="1:2" x14ac:dyDescent="0.3">
      <c r="A4491" s="1" t="s">
        <v>90</v>
      </c>
      <c r="B4491" s="1" t="s">
        <v>4457</v>
      </c>
    </row>
    <row r="4492" spans="1:2" x14ac:dyDescent="0.3">
      <c r="A4492" s="1" t="s">
        <v>90</v>
      </c>
      <c r="B4492" s="1" t="s">
        <v>4458</v>
      </c>
    </row>
    <row r="4493" spans="1:2" x14ac:dyDescent="0.3">
      <c r="A4493" s="1" t="s">
        <v>90</v>
      </c>
      <c r="B4493" s="1" t="s">
        <v>4459</v>
      </c>
    </row>
    <row r="4494" spans="1:2" x14ac:dyDescent="0.3">
      <c r="A4494" s="1" t="s">
        <v>90</v>
      </c>
      <c r="B4494" s="1" t="s">
        <v>4460</v>
      </c>
    </row>
    <row r="4495" spans="1:2" x14ac:dyDescent="0.3">
      <c r="A4495" s="1" t="s">
        <v>90</v>
      </c>
      <c r="B4495" s="1" t="s">
        <v>4461</v>
      </c>
    </row>
    <row r="4496" spans="1:2" x14ac:dyDescent="0.3">
      <c r="A4496" s="1" t="s">
        <v>90</v>
      </c>
      <c r="B4496" s="1" t="s">
        <v>4462</v>
      </c>
    </row>
    <row r="4497" spans="1:2" x14ac:dyDescent="0.3">
      <c r="A4497" s="1" t="s">
        <v>90</v>
      </c>
      <c r="B4497" s="1" t="s">
        <v>4463</v>
      </c>
    </row>
    <row r="4498" spans="1:2" x14ac:dyDescent="0.3">
      <c r="A4498" s="1" t="s">
        <v>90</v>
      </c>
      <c r="B4498" s="1" t="s">
        <v>4464</v>
      </c>
    </row>
    <row r="4499" spans="1:2" x14ac:dyDescent="0.3">
      <c r="A4499" s="1" t="s">
        <v>90</v>
      </c>
      <c r="B4499" s="1" t="s">
        <v>2116</v>
      </c>
    </row>
    <row r="4500" spans="1:2" x14ac:dyDescent="0.3">
      <c r="A4500" s="1" t="s">
        <v>259</v>
      </c>
      <c r="B4500" s="1" t="s">
        <v>4465</v>
      </c>
    </row>
    <row r="4501" spans="1:2" x14ac:dyDescent="0.3">
      <c r="A4501" s="1" t="s">
        <v>259</v>
      </c>
      <c r="B4501" s="1" t="s">
        <v>4466</v>
      </c>
    </row>
    <row r="4502" spans="1:2" x14ac:dyDescent="0.3">
      <c r="A4502" s="1" t="s">
        <v>90</v>
      </c>
      <c r="B4502" s="1" t="s">
        <v>4467</v>
      </c>
    </row>
    <row r="4503" spans="1:2" x14ac:dyDescent="0.3">
      <c r="A4503" s="1" t="s">
        <v>90</v>
      </c>
      <c r="B4503" s="1" t="s">
        <v>4468</v>
      </c>
    </row>
    <row r="4504" spans="1:2" x14ac:dyDescent="0.3">
      <c r="A4504" s="1" t="s">
        <v>90</v>
      </c>
      <c r="B4504" s="1" t="s">
        <v>4469</v>
      </c>
    </row>
    <row r="4505" spans="1:2" x14ac:dyDescent="0.3">
      <c r="A4505" s="1" t="s">
        <v>90</v>
      </c>
      <c r="B4505" s="1" t="s">
        <v>1668</v>
      </c>
    </row>
    <row r="4506" spans="1:2" x14ac:dyDescent="0.3">
      <c r="A4506" s="1" t="s">
        <v>90</v>
      </c>
      <c r="B4506" s="1" t="s">
        <v>4470</v>
      </c>
    </row>
    <row r="4507" spans="1:2" x14ac:dyDescent="0.3">
      <c r="A4507" s="1" t="s">
        <v>259</v>
      </c>
      <c r="B4507" s="1" t="s">
        <v>4471</v>
      </c>
    </row>
    <row r="4508" spans="1:2" x14ac:dyDescent="0.3">
      <c r="A4508" s="1" t="s">
        <v>90</v>
      </c>
      <c r="B4508" s="1" t="s">
        <v>4472</v>
      </c>
    </row>
    <row r="4509" spans="1:2" x14ac:dyDescent="0.3">
      <c r="A4509" s="1" t="s">
        <v>90</v>
      </c>
      <c r="B4509" s="1" t="s">
        <v>4473</v>
      </c>
    </row>
    <row r="4510" spans="1:2" x14ac:dyDescent="0.3">
      <c r="A4510" s="1" t="s">
        <v>90</v>
      </c>
      <c r="B4510" s="1" t="s">
        <v>4474</v>
      </c>
    </row>
    <row r="4511" spans="1:2" x14ac:dyDescent="0.3">
      <c r="A4511" s="1" t="s">
        <v>90</v>
      </c>
      <c r="B4511" s="1" t="s">
        <v>4475</v>
      </c>
    </row>
    <row r="4512" spans="1:2" x14ac:dyDescent="0.3">
      <c r="A4512" s="1" t="s">
        <v>90</v>
      </c>
      <c r="B4512" s="1" t="s">
        <v>4476</v>
      </c>
    </row>
    <row r="4513" spans="1:2" x14ac:dyDescent="0.3">
      <c r="A4513" s="1" t="s">
        <v>90</v>
      </c>
      <c r="B4513" s="1" t="s">
        <v>4477</v>
      </c>
    </row>
    <row r="4514" spans="1:2" x14ac:dyDescent="0.3">
      <c r="A4514" s="1" t="s">
        <v>90</v>
      </c>
      <c r="B4514" s="1" t="s">
        <v>4478</v>
      </c>
    </row>
    <row r="4515" spans="1:2" x14ac:dyDescent="0.3">
      <c r="A4515" s="1" t="s">
        <v>259</v>
      </c>
      <c r="B4515" s="1" t="s">
        <v>4479</v>
      </c>
    </row>
    <row r="4516" spans="1:2" x14ac:dyDescent="0.3">
      <c r="A4516" s="1" t="s">
        <v>90</v>
      </c>
      <c r="B4516" s="1" t="s">
        <v>4480</v>
      </c>
    </row>
    <row r="4517" spans="1:2" x14ac:dyDescent="0.3">
      <c r="A4517" s="1" t="s">
        <v>90</v>
      </c>
      <c r="B4517" s="1" t="s">
        <v>4481</v>
      </c>
    </row>
    <row r="4518" spans="1:2" x14ac:dyDescent="0.3">
      <c r="A4518" s="1" t="s">
        <v>259</v>
      </c>
      <c r="B4518" s="1" t="s">
        <v>4309</v>
      </c>
    </row>
    <row r="4519" spans="1:2" x14ac:dyDescent="0.3">
      <c r="A4519" s="1" t="s">
        <v>90</v>
      </c>
      <c r="B4519" s="1" t="s">
        <v>4482</v>
      </c>
    </row>
    <row r="4520" spans="1:2" x14ac:dyDescent="0.3">
      <c r="A4520" s="1" t="s">
        <v>90</v>
      </c>
      <c r="B4520" s="1" t="s">
        <v>4483</v>
      </c>
    </row>
    <row r="4521" spans="1:2" x14ac:dyDescent="0.3">
      <c r="A4521" s="1" t="s">
        <v>90</v>
      </c>
      <c r="B4521" s="1" t="s">
        <v>4484</v>
      </c>
    </row>
    <row r="4522" spans="1:2" x14ac:dyDescent="0.3">
      <c r="A4522" s="1" t="s">
        <v>90</v>
      </c>
      <c r="B4522" s="1" t="s">
        <v>4485</v>
      </c>
    </row>
    <row r="4523" spans="1:2" x14ac:dyDescent="0.3">
      <c r="A4523" s="1" t="s">
        <v>90</v>
      </c>
      <c r="B4523" s="1" t="s">
        <v>4486</v>
      </c>
    </row>
    <row r="4524" spans="1:2" x14ac:dyDescent="0.3">
      <c r="A4524" s="1" t="s">
        <v>90</v>
      </c>
      <c r="B4524" s="1" t="s">
        <v>4487</v>
      </c>
    </row>
    <row r="4525" spans="1:2" x14ac:dyDescent="0.3">
      <c r="A4525" s="1" t="s">
        <v>90</v>
      </c>
      <c r="B4525" s="1" t="s">
        <v>4488</v>
      </c>
    </row>
    <row r="4526" spans="1:2" x14ac:dyDescent="0.3">
      <c r="A4526" s="1" t="s">
        <v>90</v>
      </c>
      <c r="B4526" s="1" t="s">
        <v>4489</v>
      </c>
    </row>
    <row r="4527" spans="1:2" x14ac:dyDescent="0.3">
      <c r="A4527" s="1" t="s">
        <v>90</v>
      </c>
      <c r="B4527" s="1" t="s">
        <v>4490</v>
      </c>
    </row>
    <row r="4528" spans="1:2" x14ac:dyDescent="0.3">
      <c r="A4528" s="1" t="s">
        <v>259</v>
      </c>
      <c r="B4528" s="1" t="s">
        <v>4491</v>
      </c>
    </row>
    <row r="4529" spans="1:2" x14ac:dyDescent="0.3">
      <c r="A4529" s="1" t="s">
        <v>90</v>
      </c>
      <c r="B4529" s="1" t="s">
        <v>4492</v>
      </c>
    </row>
    <row r="4530" spans="1:2" x14ac:dyDescent="0.3">
      <c r="A4530" s="1" t="s">
        <v>90</v>
      </c>
      <c r="B4530" s="1" t="s">
        <v>4493</v>
      </c>
    </row>
    <row r="4531" spans="1:2" x14ac:dyDescent="0.3">
      <c r="A4531" s="1" t="s">
        <v>90</v>
      </c>
      <c r="B4531" s="1" t="s">
        <v>4494</v>
      </c>
    </row>
    <row r="4532" spans="1:2" x14ac:dyDescent="0.3">
      <c r="A4532" s="1" t="s">
        <v>90</v>
      </c>
      <c r="B4532" s="1" t="s">
        <v>4495</v>
      </c>
    </row>
    <row r="4533" spans="1:2" x14ac:dyDescent="0.3">
      <c r="A4533" s="1" t="s">
        <v>90</v>
      </c>
      <c r="B4533" s="1" t="s">
        <v>4496</v>
      </c>
    </row>
    <row r="4534" spans="1:2" x14ac:dyDescent="0.3">
      <c r="A4534" s="1" t="s">
        <v>90</v>
      </c>
      <c r="B4534" s="1" t="s">
        <v>4497</v>
      </c>
    </row>
    <row r="4535" spans="1:2" x14ac:dyDescent="0.3">
      <c r="A4535" s="1" t="s">
        <v>259</v>
      </c>
      <c r="B4535" s="1" t="s">
        <v>4498</v>
      </c>
    </row>
    <row r="4536" spans="1:2" x14ac:dyDescent="0.3">
      <c r="A4536" s="1" t="s">
        <v>90</v>
      </c>
      <c r="B4536" s="1" t="s">
        <v>4499</v>
      </c>
    </row>
    <row r="4537" spans="1:2" x14ac:dyDescent="0.3">
      <c r="A4537" s="1" t="s">
        <v>90</v>
      </c>
      <c r="B4537" s="1" t="s">
        <v>4500</v>
      </c>
    </row>
    <row r="4538" spans="1:2" x14ac:dyDescent="0.3">
      <c r="A4538" s="1" t="s">
        <v>90</v>
      </c>
      <c r="B4538" s="1" t="s">
        <v>1802</v>
      </c>
    </row>
    <row r="4539" spans="1:2" x14ac:dyDescent="0.3">
      <c r="A4539" s="1" t="s">
        <v>90</v>
      </c>
      <c r="B4539" s="1" t="s">
        <v>4501</v>
      </c>
    </row>
    <row r="4540" spans="1:2" x14ac:dyDescent="0.3">
      <c r="A4540" s="1" t="s">
        <v>90</v>
      </c>
      <c r="B4540" s="1" t="s">
        <v>4502</v>
      </c>
    </row>
    <row r="4541" spans="1:2" x14ac:dyDescent="0.3">
      <c r="A4541" s="1" t="s">
        <v>90</v>
      </c>
      <c r="B4541" s="1" t="s">
        <v>4503</v>
      </c>
    </row>
    <row r="4542" spans="1:2" x14ac:dyDescent="0.3">
      <c r="A4542" s="1" t="s">
        <v>90</v>
      </c>
      <c r="B4542" s="1" t="s">
        <v>4504</v>
      </c>
    </row>
    <row r="4543" spans="1:2" x14ac:dyDescent="0.3">
      <c r="A4543" s="1" t="s">
        <v>90</v>
      </c>
      <c r="B4543" s="1" t="s">
        <v>4505</v>
      </c>
    </row>
    <row r="4544" spans="1:2" x14ac:dyDescent="0.3">
      <c r="A4544" s="1" t="s">
        <v>259</v>
      </c>
      <c r="B4544" s="1" t="s">
        <v>4506</v>
      </c>
    </row>
    <row r="4545" spans="1:2" x14ac:dyDescent="0.3">
      <c r="A4545" s="1" t="s">
        <v>90</v>
      </c>
      <c r="B4545" s="1" t="s">
        <v>4507</v>
      </c>
    </row>
    <row r="4546" spans="1:2" x14ac:dyDescent="0.3">
      <c r="A4546" s="1" t="s">
        <v>90</v>
      </c>
      <c r="B4546" s="1" t="s">
        <v>4508</v>
      </c>
    </row>
    <row r="4547" spans="1:2" x14ac:dyDescent="0.3">
      <c r="A4547" s="1" t="s">
        <v>90</v>
      </c>
      <c r="B4547" s="1" t="s">
        <v>4509</v>
      </c>
    </row>
    <row r="4548" spans="1:2" x14ac:dyDescent="0.3">
      <c r="A4548" s="1" t="s">
        <v>90</v>
      </c>
      <c r="B4548" s="1" t="s">
        <v>4510</v>
      </c>
    </row>
    <row r="4549" spans="1:2" x14ac:dyDescent="0.3">
      <c r="A4549" s="1" t="s">
        <v>90</v>
      </c>
      <c r="B4549" s="1" t="s">
        <v>4511</v>
      </c>
    </row>
    <row r="4550" spans="1:2" x14ac:dyDescent="0.3">
      <c r="A4550" s="1" t="s">
        <v>90</v>
      </c>
      <c r="B4550" s="1" t="s">
        <v>1136</v>
      </c>
    </row>
    <row r="4551" spans="1:2" x14ac:dyDescent="0.3">
      <c r="A4551" s="1" t="s">
        <v>90</v>
      </c>
      <c r="B4551" s="1" t="s">
        <v>4512</v>
      </c>
    </row>
    <row r="4552" spans="1:2" x14ac:dyDescent="0.3">
      <c r="A4552" s="1" t="s">
        <v>90</v>
      </c>
      <c r="B4552" s="1" t="s">
        <v>4513</v>
      </c>
    </row>
    <row r="4553" spans="1:2" x14ac:dyDescent="0.3">
      <c r="A4553" s="1" t="s">
        <v>90</v>
      </c>
      <c r="B4553" s="1" t="s">
        <v>4514</v>
      </c>
    </row>
    <row r="4554" spans="1:2" x14ac:dyDescent="0.3">
      <c r="A4554" s="1" t="s">
        <v>90</v>
      </c>
      <c r="B4554" s="1" t="s">
        <v>4515</v>
      </c>
    </row>
    <row r="4555" spans="1:2" x14ac:dyDescent="0.3">
      <c r="A4555" s="1" t="s">
        <v>90</v>
      </c>
      <c r="B4555" s="1" t="s">
        <v>4516</v>
      </c>
    </row>
    <row r="4556" spans="1:2" x14ac:dyDescent="0.3">
      <c r="A4556" s="1" t="s">
        <v>90</v>
      </c>
      <c r="B4556" s="1" t="s">
        <v>4517</v>
      </c>
    </row>
    <row r="4557" spans="1:2" x14ac:dyDescent="0.3">
      <c r="A4557" s="1" t="s">
        <v>90</v>
      </c>
      <c r="B4557" s="1" t="s">
        <v>1682</v>
      </c>
    </row>
    <row r="4558" spans="1:2" x14ac:dyDescent="0.3">
      <c r="A4558" s="1" t="s">
        <v>90</v>
      </c>
      <c r="B4558" s="1" t="s">
        <v>4518</v>
      </c>
    </row>
    <row r="4559" spans="1:2" x14ac:dyDescent="0.3">
      <c r="A4559" s="1" t="s">
        <v>90</v>
      </c>
      <c r="B4559" s="1" t="s">
        <v>4519</v>
      </c>
    </row>
    <row r="4560" spans="1:2" x14ac:dyDescent="0.3">
      <c r="A4560" s="1" t="s">
        <v>90</v>
      </c>
      <c r="B4560" s="1" t="s">
        <v>4520</v>
      </c>
    </row>
    <row r="4561" spans="1:2" x14ac:dyDescent="0.3">
      <c r="A4561" s="1" t="s">
        <v>90</v>
      </c>
      <c r="B4561" s="1" t="s">
        <v>4521</v>
      </c>
    </row>
    <row r="4562" spans="1:2" x14ac:dyDescent="0.3">
      <c r="A4562" s="1" t="s">
        <v>90</v>
      </c>
      <c r="B4562" s="1" t="s">
        <v>4522</v>
      </c>
    </row>
    <row r="4563" spans="1:2" x14ac:dyDescent="0.3">
      <c r="A4563" s="1" t="s">
        <v>90</v>
      </c>
      <c r="B4563" s="1" t="s">
        <v>4523</v>
      </c>
    </row>
    <row r="4564" spans="1:2" x14ac:dyDescent="0.3">
      <c r="A4564" s="1" t="s">
        <v>90</v>
      </c>
      <c r="B4564" s="1" t="s">
        <v>4524</v>
      </c>
    </row>
    <row r="4565" spans="1:2" x14ac:dyDescent="0.3">
      <c r="A4565" s="1" t="s">
        <v>90</v>
      </c>
      <c r="B4565" s="1" t="s">
        <v>4525</v>
      </c>
    </row>
    <row r="4566" spans="1:2" x14ac:dyDescent="0.3">
      <c r="A4566" s="1" t="s">
        <v>90</v>
      </c>
      <c r="B4566" s="1" t="s">
        <v>4526</v>
      </c>
    </row>
    <row r="4567" spans="1:2" x14ac:dyDescent="0.3">
      <c r="A4567" s="1" t="s">
        <v>90</v>
      </c>
      <c r="B4567" s="1" t="s">
        <v>2153</v>
      </c>
    </row>
    <row r="4568" spans="1:2" x14ac:dyDescent="0.3">
      <c r="A4568" s="1" t="s">
        <v>90</v>
      </c>
      <c r="B4568" s="1" t="s">
        <v>4527</v>
      </c>
    </row>
    <row r="4569" spans="1:2" x14ac:dyDescent="0.3">
      <c r="A4569" s="1" t="s">
        <v>90</v>
      </c>
      <c r="B4569" s="1" t="s">
        <v>4528</v>
      </c>
    </row>
    <row r="4570" spans="1:2" x14ac:dyDescent="0.3">
      <c r="A4570" s="1" t="s">
        <v>90</v>
      </c>
      <c r="B4570" s="1" t="s">
        <v>4529</v>
      </c>
    </row>
    <row r="4571" spans="1:2" x14ac:dyDescent="0.3">
      <c r="A4571" s="1" t="s">
        <v>90</v>
      </c>
      <c r="B4571" s="1" t="s">
        <v>4530</v>
      </c>
    </row>
    <row r="4572" spans="1:2" x14ac:dyDescent="0.3">
      <c r="A4572" s="1" t="s">
        <v>259</v>
      </c>
      <c r="B4572" s="1" t="s">
        <v>4531</v>
      </c>
    </row>
    <row r="4573" spans="1:2" x14ac:dyDescent="0.3">
      <c r="A4573" s="1" t="s">
        <v>90</v>
      </c>
      <c r="B4573" s="1" t="s">
        <v>4532</v>
      </c>
    </row>
    <row r="4574" spans="1:2" x14ac:dyDescent="0.3">
      <c r="A4574" s="1" t="s">
        <v>90</v>
      </c>
      <c r="B4574" s="1" t="s">
        <v>4533</v>
      </c>
    </row>
    <row r="4575" spans="1:2" x14ac:dyDescent="0.3">
      <c r="A4575" s="1" t="s">
        <v>259</v>
      </c>
      <c r="B4575" s="1" t="s">
        <v>4534</v>
      </c>
    </row>
    <row r="4576" spans="1:2" x14ac:dyDescent="0.3">
      <c r="A4576" s="1" t="s">
        <v>90</v>
      </c>
      <c r="B4576" s="1" t="s">
        <v>4535</v>
      </c>
    </row>
    <row r="4577" spans="1:2" x14ac:dyDescent="0.3">
      <c r="A4577" s="1" t="s">
        <v>90</v>
      </c>
      <c r="B4577" s="1" t="s">
        <v>4536</v>
      </c>
    </row>
    <row r="4578" spans="1:2" x14ac:dyDescent="0.3">
      <c r="A4578" s="1" t="s">
        <v>259</v>
      </c>
      <c r="B4578" s="1" t="s">
        <v>4537</v>
      </c>
    </row>
    <row r="4579" spans="1:2" x14ac:dyDescent="0.3">
      <c r="A4579" s="1" t="s">
        <v>259</v>
      </c>
      <c r="B4579" s="1" t="s">
        <v>4538</v>
      </c>
    </row>
    <row r="4580" spans="1:2" x14ac:dyDescent="0.3">
      <c r="A4580" s="1" t="s">
        <v>259</v>
      </c>
      <c r="B4580" s="1" t="s">
        <v>4539</v>
      </c>
    </row>
    <row r="4581" spans="1:2" x14ac:dyDescent="0.3">
      <c r="A4581" s="1" t="s">
        <v>90</v>
      </c>
      <c r="B4581" s="1" t="s">
        <v>4540</v>
      </c>
    </row>
    <row r="4582" spans="1:2" x14ac:dyDescent="0.3">
      <c r="A4582" s="1" t="s">
        <v>90</v>
      </c>
      <c r="B4582" s="1" t="s">
        <v>4541</v>
      </c>
    </row>
    <row r="4583" spans="1:2" x14ac:dyDescent="0.3">
      <c r="A4583" s="1" t="s">
        <v>90</v>
      </c>
      <c r="B4583" s="1" t="s">
        <v>4542</v>
      </c>
    </row>
    <row r="4584" spans="1:2" x14ac:dyDescent="0.3">
      <c r="A4584" s="1" t="s">
        <v>90</v>
      </c>
      <c r="B4584" s="1" t="s">
        <v>4543</v>
      </c>
    </row>
    <row r="4585" spans="1:2" x14ac:dyDescent="0.3">
      <c r="A4585" s="1" t="s">
        <v>259</v>
      </c>
      <c r="B4585" s="1" t="s">
        <v>840</v>
      </c>
    </row>
    <row r="4586" spans="1:2" x14ac:dyDescent="0.3">
      <c r="A4586" s="1" t="s">
        <v>90</v>
      </c>
      <c r="B4586" s="1" t="s">
        <v>4544</v>
      </c>
    </row>
    <row r="4587" spans="1:2" x14ac:dyDescent="0.3">
      <c r="A4587" s="1" t="s">
        <v>259</v>
      </c>
      <c r="B4587" s="1" t="s">
        <v>4545</v>
      </c>
    </row>
    <row r="4588" spans="1:2" x14ac:dyDescent="0.3">
      <c r="A4588" s="1" t="s">
        <v>259</v>
      </c>
      <c r="B4588" s="1" t="s">
        <v>3812</v>
      </c>
    </row>
    <row r="4589" spans="1:2" x14ac:dyDescent="0.3">
      <c r="A4589" s="1" t="s">
        <v>90</v>
      </c>
      <c r="B4589" s="1" t="s">
        <v>4546</v>
      </c>
    </row>
    <row r="4590" spans="1:2" x14ac:dyDescent="0.3">
      <c r="A4590" s="1" t="s">
        <v>90</v>
      </c>
      <c r="B4590" s="1" t="s">
        <v>4547</v>
      </c>
    </row>
    <row r="4591" spans="1:2" x14ac:dyDescent="0.3">
      <c r="A4591" s="1" t="s">
        <v>90</v>
      </c>
      <c r="B4591" s="1" t="s">
        <v>4548</v>
      </c>
    </row>
    <row r="4592" spans="1:2" x14ac:dyDescent="0.3">
      <c r="A4592" s="1" t="s">
        <v>90</v>
      </c>
      <c r="B4592" s="1" t="s">
        <v>3446</v>
      </c>
    </row>
    <row r="4593" spans="1:2" x14ac:dyDescent="0.3">
      <c r="A4593" s="1" t="s">
        <v>259</v>
      </c>
      <c r="B4593" s="1" t="s">
        <v>2270</v>
      </c>
    </row>
    <row r="4594" spans="1:2" x14ac:dyDescent="0.3">
      <c r="A4594" s="1" t="s">
        <v>90</v>
      </c>
      <c r="B4594" s="1" t="s">
        <v>4549</v>
      </c>
    </row>
    <row r="4595" spans="1:2" x14ac:dyDescent="0.3">
      <c r="A4595" s="1" t="s">
        <v>90</v>
      </c>
      <c r="B4595" s="1" t="s">
        <v>4550</v>
      </c>
    </row>
    <row r="4596" spans="1:2" x14ac:dyDescent="0.3">
      <c r="A4596" s="1" t="s">
        <v>90</v>
      </c>
      <c r="B4596" s="1" t="s">
        <v>4551</v>
      </c>
    </row>
    <row r="4597" spans="1:2" x14ac:dyDescent="0.3">
      <c r="A4597" s="1" t="s">
        <v>90</v>
      </c>
      <c r="B4597" s="1" t="s">
        <v>4552</v>
      </c>
    </row>
    <row r="4598" spans="1:2" x14ac:dyDescent="0.3">
      <c r="A4598" s="1" t="s">
        <v>90</v>
      </c>
      <c r="B4598" s="1" t="s">
        <v>4553</v>
      </c>
    </row>
    <row r="4599" spans="1:2" x14ac:dyDescent="0.3">
      <c r="A4599" s="1" t="s">
        <v>90</v>
      </c>
      <c r="B4599" s="1" t="s">
        <v>4554</v>
      </c>
    </row>
    <row r="4600" spans="1:2" x14ac:dyDescent="0.3">
      <c r="A4600" s="1" t="s">
        <v>90</v>
      </c>
      <c r="B4600" s="1" t="s">
        <v>4555</v>
      </c>
    </row>
    <row r="4601" spans="1:2" x14ac:dyDescent="0.3">
      <c r="A4601" s="1" t="s">
        <v>90</v>
      </c>
      <c r="B4601" s="1" t="s">
        <v>4556</v>
      </c>
    </row>
    <row r="4602" spans="1:2" x14ac:dyDescent="0.3">
      <c r="A4602" s="1" t="s">
        <v>90</v>
      </c>
      <c r="B4602" s="1" t="s">
        <v>4557</v>
      </c>
    </row>
    <row r="4603" spans="1:2" x14ac:dyDescent="0.3">
      <c r="A4603" s="1" t="s">
        <v>259</v>
      </c>
      <c r="B4603" s="1" t="s">
        <v>4558</v>
      </c>
    </row>
    <row r="4604" spans="1:2" x14ac:dyDescent="0.3">
      <c r="A4604" s="1" t="s">
        <v>90</v>
      </c>
      <c r="B4604" s="1" t="s">
        <v>4559</v>
      </c>
    </row>
    <row r="4605" spans="1:2" x14ac:dyDescent="0.3">
      <c r="A4605" s="1" t="s">
        <v>90</v>
      </c>
      <c r="B4605" s="1" t="s">
        <v>4560</v>
      </c>
    </row>
    <row r="4606" spans="1:2" x14ac:dyDescent="0.3">
      <c r="A4606" s="1" t="s">
        <v>90</v>
      </c>
      <c r="B4606" s="1" t="s">
        <v>4561</v>
      </c>
    </row>
    <row r="4607" spans="1:2" x14ac:dyDescent="0.3">
      <c r="A4607" s="1" t="s">
        <v>90</v>
      </c>
      <c r="B4607" s="1" t="s">
        <v>4562</v>
      </c>
    </row>
    <row r="4608" spans="1:2" x14ac:dyDescent="0.3">
      <c r="A4608" s="1" t="s">
        <v>90</v>
      </c>
      <c r="B4608" s="1" t="s">
        <v>4563</v>
      </c>
    </row>
    <row r="4609" spans="1:2" x14ac:dyDescent="0.3">
      <c r="A4609" s="1" t="s">
        <v>90</v>
      </c>
      <c r="B4609" s="1" t="s">
        <v>4564</v>
      </c>
    </row>
    <row r="4610" spans="1:2" x14ac:dyDescent="0.3">
      <c r="A4610" s="1" t="s">
        <v>90</v>
      </c>
      <c r="B4610" s="1" t="s">
        <v>4565</v>
      </c>
    </row>
    <row r="4611" spans="1:2" x14ac:dyDescent="0.3">
      <c r="A4611" s="1" t="s">
        <v>90</v>
      </c>
      <c r="B4611" s="1" t="s">
        <v>4566</v>
      </c>
    </row>
    <row r="4612" spans="1:2" x14ac:dyDescent="0.3">
      <c r="A4612" s="1" t="s">
        <v>90</v>
      </c>
      <c r="B4612" s="1" t="s">
        <v>4567</v>
      </c>
    </row>
    <row r="4613" spans="1:2" x14ac:dyDescent="0.3">
      <c r="A4613" s="1" t="s">
        <v>90</v>
      </c>
      <c r="B4613" s="1" t="s">
        <v>4568</v>
      </c>
    </row>
    <row r="4614" spans="1:2" x14ac:dyDescent="0.3">
      <c r="A4614" s="1" t="s">
        <v>90</v>
      </c>
      <c r="B4614" s="1" t="s">
        <v>4569</v>
      </c>
    </row>
    <row r="4615" spans="1:2" x14ac:dyDescent="0.3">
      <c r="A4615" s="1" t="s">
        <v>90</v>
      </c>
      <c r="B4615" s="1" t="s">
        <v>4570</v>
      </c>
    </row>
    <row r="4616" spans="1:2" x14ac:dyDescent="0.3">
      <c r="A4616" s="1" t="s">
        <v>90</v>
      </c>
      <c r="B4616" s="1" t="s">
        <v>4571</v>
      </c>
    </row>
    <row r="4617" spans="1:2" x14ac:dyDescent="0.3">
      <c r="A4617" s="1" t="s">
        <v>259</v>
      </c>
      <c r="B4617" s="1" t="s">
        <v>4572</v>
      </c>
    </row>
    <row r="4618" spans="1:2" x14ac:dyDescent="0.3">
      <c r="A4618" s="1" t="s">
        <v>90</v>
      </c>
      <c r="B4618" s="1" t="s">
        <v>4573</v>
      </c>
    </row>
    <row r="4619" spans="1:2" x14ac:dyDescent="0.3">
      <c r="A4619" s="1" t="s">
        <v>90</v>
      </c>
      <c r="B4619" s="1" t="s">
        <v>4574</v>
      </c>
    </row>
    <row r="4620" spans="1:2" x14ac:dyDescent="0.3">
      <c r="A4620" s="1" t="s">
        <v>90</v>
      </c>
      <c r="B4620" s="1" t="s">
        <v>4575</v>
      </c>
    </row>
    <row r="4621" spans="1:2" x14ac:dyDescent="0.3">
      <c r="A4621" s="1" t="s">
        <v>90</v>
      </c>
      <c r="B4621" s="1" t="s">
        <v>4576</v>
      </c>
    </row>
    <row r="4622" spans="1:2" x14ac:dyDescent="0.3">
      <c r="A4622" s="1" t="s">
        <v>90</v>
      </c>
      <c r="B4622" s="1" t="s">
        <v>4577</v>
      </c>
    </row>
    <row r="4623" spans="1:2" x14ac:dyDescent="0.3">
      <c r="A4623" s="1" t="s">
        <v>90</v>
      </c>
      <c r="B4623" s="1" t="s">
        <v>4578</v>
      </c>
    </row>
    <row r="4624" spans="1:2" x14ac:dyDescent="0.3">
      <c r="A4624" s="1" t="s">
        <v>90</v>
      </c>
      <c r="B4624" s="1" t="s">
        <v>4579</v>
      </c>
    </row>
    <row r="4625" spans="1:2" x14ac:dyDescent="0.3">
      <c r="A4625" s="1" t="s">
        <v>90</v>
      </c>
      <c r="B4625" s="1" t="s">
        <v>4580</v>
      </c>
    </row>
    <row r="4626" spans="1:2" x14ac:dyDescent="0.3">
      <c r="A4626" s="1" t="s">
        <v>90</v>
      </c>
      <c r="B4626" s="1" t="s">
        <v>4581</v>
      </c>
    </row>
    <row r="4627" spans="1:2" x14ac:dyDescent="0.3">
      <c r="A4627" s="1" t="s">
        <v>90</v>
      </c>
      <c r="B4627" s="1" t="s">
        <v>4582</v>
      </c>
    </row>
    <row r="4628" spans="1:2" x14ac:dyDescent="0.3">
      <c r="A4628" s="1" t="s">
        <v>90</v>
      </c>
      <c r="B4628" s="1" t="s">
        <v>4583</v>
      </c>
    </row>
    <row r="4629" spans="1:2" x14ac:dyDescent="0.3">
      <c r="A4629" s="1" t="s">
        <v>259</v>
      </c>
      <c r="B4629" s="1" t="s">
        <v>351</v>
      </c>
    </row>
    <row r="4630" spans="1:2" x14ac:dyDescent="0.3">
      <c r="A4630" s="1" t="s">
        <v>259</v>
      </c>
      <c r="B4630" s="1" t="s">
        <v>4584</v>
      </c>
    </row>
    <row r="4631" spans="1:2" x14ac:dyDescent="0.3">
      <c r="A4631" s="1" t="s">
        <v>90</v>
      </c>
      <c r="B4631" s="1" t="s">
        <v>4585</v>
      </c>
    </row>
    <row r="4632" spans="1:2" x14ac:dyDescent="0.3">
      <c r="A4632" s="1" t="s">
        <v>90</v>
      </c>
      <c r="B4632" s="1" t="s">
        <v>4586</v>
      </c>
    </row>
    <row r="4633" spans="1:2" x14ac:dyDescent="0.3">
      <c r="A4633" s="1" t="s">
        <v>90</v>
      </c>
      <c r="B4633" s="1" t="s">
        <v>4587</v>
      </c>
    </row>
    <row r="4634" spans="1:2" x14ac:dyDescent="0.3">
      <c r="A4634" s="1" t="s">
        <v>90</v>
      </c>
      <c r="B4634" s="1" t="s">
        <v>839</v>
      </c>
    </row>
    <row r="4635" spans="1:2" x14ac:dyDescent="0.3">
      <c r="A4635" s="1" t="s">
        <v>90</v>
      </c>
      <c r="B4635" s="1" t="s">
        <v>4588</v>
      </c>
    </row>
    <row r="4636" spans="1:2" x14ac:dyDescent="0.3">
      <c r="A4636" s="1" t="s">
        <v>90</v>
      </c>
      <c r="B4636" s="1" t="s">
        <v>4589</v>
      </c>
    </row>
    <row r="4637" spans="1:2" x14ac:dyDescent="0.3">
      <c r="A4637" s="1" t="s">
        <v>90</v>
      </c>
      <c r="B4637" s="1" t="s">
        <v>4590</v>
      </c>
    </row>
    <row r="4638" spans="1:2" x14ac:dyDescent="0.3">
      <c r="A4638" s="1" t="s">
        <v>90</v>
      </c>
      <c r="B4638" s="1" t="s">
        <v>4591</v>
      </c>
    </row>
    <row r="4639" spans="1:2" x14ac:dyDescent="0.3">
      <c r="A4639" s="1" t="s">
        <v>90</v>
      </c>
      <c r="B4639" s="1" t="s">
        <v>1502</v>
      </c>
    </row>
    <row r="4640" spans="1:2" x14ac:dyDescent="0.3">
      <c r="A4640" s="1" t="s">
        <v>90</v>
      </c>
      <c r="B4640" s="1" t="s">
        <v>4592</v>
      </c>
    </row>
    <row r="4641" spans="1:2" x14ac:dyDescent="0.3">
      <c r="A4641" s="1" t="s">
        <v>90</v>
      </c>
      <c r="B4641" s="1" t="s">
        <v>4593</v>
      </c>
    </row>
    <row r="4642" spans="1:2" x14ac:dyDescent="0.3">
      <c r="A4642" s="1" t="s">
        <v>90</v>
      </c>
      <c r="B4642" s="1" t="s">
        <v>4594</v>
      </c>
    </row>
    <row r="4643" spans="1:2" x14ac:dyDescent="0.3">
      <c r="A4643" s="1" t="s">
        <v>90</v>
      </c>
      <c r="B4643" s="1" t="s">
        <v>4595</v>
      </c>
    </row>
    <row r="4644" spans="1:2" x14ac:dyDescent="0.3">
      <c r="A4644" s="1" t="s">
        <v>259</v>
      </c>
      <c r="B4644" s="1" t="s">
        <v>4596</v>
      </c>
    </row>
    <row r="4645" spans="1:2" x14ac:dyDescent="0.3">
      <c r="A4645" s="1" t="s">
        <v>90</v>
      </c>
      <c r="B4645" s="1" t="s">
        <v>4597</v>
      </c>
    </row>
    <row r="4646" spans="1:2" x14ac:dyDescent="0.3">
      <c r="A4646" s="1" t="s">
        <v>90</v>
      </c>
      <c r="B4646" s="1" t="s">
        <v>453</v>
      </c>
    </row>
    <row r="4647" spans="1:2" x14ac:dyDescent="0.3">
      <c r="A4647" s="1" t="s">
        <v>90</v>
      </c>
      <c r="B4647" s="1" t="s">
        <v>4598</v>
      </c>
    </row>
    <row r="4648" spans="1:2" x14ac:dyDescent="0.3">
      <c r="A4648" s="1" t="s">
        <v>259</v>
      </c>
      <c r="B4648" s="1" t="s">
        <v>4599</v>
      </c>
    </row>
    <row r="4649" spans="1:2" x14ac:dyDescent="0.3">
      <c r="A4649" s="1" t="s">
        <v>90</v>
      </c>
      <c r="B4649" s="1" t="s">
        <v>4600</v>
      </c>
    </row>
    <row r="4650" spans="1:2" x14ac:dyDescent="0.3">
      <c r="A4650" s="1" t="s">
        <v>90</v>
      </c>
      <c r="B4650" s="1" t="s">
        <v>4601</v>
      </c>
    </row>
    <row r="4651" spans="1:2" x14ac:dyDescent="0.3">
      <c r="A4651" s="1" t="s">
        <v>90</v>
      </c>
      <c r="B4651" s="1" t="s">
        <v>3856</v>
      </c>
    </row>
    <row r="4652" spans="1:2" x14ac:dyDescent="0.3">
      <c r="A4652" s="1" t="s">
        <v>90</v>
      </c>
      <c r="B4652" s="1" t="s">
        <v>4602</v>
      </c>
    </row>
    <row r="4653" spans="1:2" x14ac:dyDescent="0.3">
      <c r="A4653" s="1" t="s">
        <v>259</v>
      </c>
      <c r="B4653" s="1" t="s">
        <v>4603</v>
      </c>
    </row>
    <row r="4654" spans="1:2" x14ac:dyDescent="0.3">
      <c r="A4654" s="1" t="s">
        <v>90</v>
      </c>
      <c r="B4654" s="1" t="s">
        <v>4604</v>
      </c>
    </row>
    <row r="4655" spans="1:2" x14ac:dyDescent="0.3">
      <c r="A4655" s="1" t="s">
        <v>90</v>
      </c>
      <c r="B4655" s="1" t="s">
        <v>4605</v>
      </c>
    </row>
    <row r="4656" spans="1:2" x14ac:dyDescent="0.3">
      <c r="A4656" s="1" t="s">
        <v>90</v>
      </c>
      <c r="B4656" s="1" t="s">
        <v>2126</v>
      </c>
    </row>
    <row r="4657" spans="1:2" x14ac:dyDescent="0.3">
      <c r="A4657" s="1" t="s">
        <v>90</v>
      </c>
      <c r="B4657" s="1" t="s">
        <v>4606</v>
      </c>
    </row>
    <row r="4658" spans="1:2" x14ac:dyDescent="0.3">
      <c r="A4658" s="1" t="s">
        <v>90</v>
      </c>
      <c r="B4658" s="1" t="s">
        <v>4607</v>
      </c>
    </row>
    <row r="4659" spans="1:2" x14ac:dyDescent="0.3">
      <c r="A4659" s="1" t="s">
        <v>259</v>
      </c>
      <c r="B4659" s="1" t="s">
        <v>4608</v>
      </c>
    </row>
    <row r="4660" spans="1:2" x14ac:dyDescent="0.3">
      <c r="A4660" s="1" t="s">
        <v>90</v>
      </c>
      <c r="B4660" s="1" t="s">
        <v>4609</v>
      </c>
    </row>
    <row r="4661" spans="1:2" x14ac:dyDescent="0.3">
      <c r="A4661" s="1" t="s">
        <v>90</v>
      </c>
      <c r="B4661" s="1" t="s">
        <v>553</v>
      </c>
    </row>
    <row r="4662" spans="1:2" x14ac:dyDescent="0.3">
      <c r="A4662" s="1" t="s">
        <v>90</v>
      </c>
      <c r="B4662" s="1" t="s">
        <v>4610</v>
      </c>
    </row>
    <row r="4663" spans="1:2" x14ac:dyDescent="0.3">
      <c r="A4663" s="1" t="s">
        <v>90</v>
      </c>
      <c r="B4663" s="1" t="s">
        <v>4611</v>
      </c>
    </row>
    <row r="4664" spans="1:2" x14ac:dyDescent="0.3">
      <c r="A4664" s="1" t="s">
        <v>90</v>
      </c>
      <c r="B4664" s="1" t="s">
        <v>4612</v>
      </c>
    </row>
    <row r="4665" spans="1:2" x14ac:dyDescent="0.3">
      <c r="A4665" s="1" t="s">
        <v>90</v>
      </c>
      <c r="B4665" s="1" t="s">
        <v>4613</v>
      </c>
    </row>
    <row r="4666" spans="1:2" x14ac:dyDescent="0.3">
      <c r="A4666" s="1" t="s">
        <v>90</v>
      </c>
      <c r="B4666" s="1" t="s">
        <v>4614</v>
      </c>
    </row>
    <row r="4667" spans="1:2" x14ac:dyDescent="0.3">
      <c r="A4667" s="1" t="s">
        <v>90</v>
      </c>
      <c r="B4667" s="1" t="s">
        <v>4615</v>
      </c>
    </row>
    <row r="4668" spans="1:2" x14ac:dyDescent="0.3">
      <c r="A4668" s="1" t="s">
        <v>90</v>
      </c>
      <c r="B4668" s="1" t="s">
        <v>4616</v>
      </c>
    </row>
    <row r="4669" spans="1:2" x14ac:dyDescent="0.3">
      <c r="A4669" s="1" t="s">
        <v>90</v>
      </c>
      <c r="B4669" s="1" t="s">
        <v>4617</v>
      </c>
    </row>
    <row r="4670" spans="1:2" x14ac:dyDescent="0.3">
      <c r="A4670" s="1" t="s">
        <v>90</v>
      </c>
      <c r="B4670" s="1" t="s">
        <v>4618</v>
      </c>
    </row>
    <row r="4671" spans="1:2" x14ac:dyDescent="0.3">
      <c r="A4671" s="1" t="s">
        <v>90</v>
      </c>
      <c r="B4671" s="1" t="s">
        <v>4619</v>
      </c>
    </row>
    <row r="4672" spans="1:2" x14ac:dyDescent="0.3">
      <c r="A4672" s="1" t="s">
        <v>90</v>
      </c>
      <c r="B4672" s="1" t="s">
        <v>4620</v>
      </c>
    </row>
    <row r="4673" spans="1:2" x14ac:dyDescent="0.3">
      <c r="A4673" s="1" t="s">
        <v>90</v>
      </c>
      <c r="B4673" s="1" t="s">
        <v>4621</v>
      </c>
    </row>
    <row r="4674" spans="1:2" x14ac:dyDescent="0.3">
      <c r="A4674" s="1" t="s">
        <v>259</v>
      </c>
      <c r="B4674" s="1" t="s">
        <v>4622</v>
      </c>
    </row>
    <row r="4675" spans="1:2" x14ac:dyDescent="0.3">
      <c r="A4675" s="1" t="s">
        <v>90</v>
      </c>
      <c r="B4675" s="1" t="s">
        <v>4623</v>
      </c>
    </row>
    <row r="4676" spans="1:2" x14ac:dyDescent="0.3">
      <c r="A4676" s="1" t="s">
        <v>90</v>
      </c>
      <c r="B4676" s="1" t="s">
        <v>4624</v>
      </c>
    </row>
    <row r="4677" spans="1:2" x14ac:dyDescent="0.3">
      <c r="A4677" s="1" t="s">
        <v>259</v>
      </c>
      <c r="B4677" s="1" t="s">
        <v>4625</v>
      </c>
    </row>
    <row r="4678" spans="1:2" x14ac:dyDescent="0.3">
      <c r="A4678" s="1" t="s">
        <v>90</v>
      </c>
      <c r="B4678" s="1" t="s">
        <v>4626</v>
      </c>
    </row>
    <row r="4679" spans="1:2" x14ac:dyDescent="0.3">
      <c r="A4679" s="1" t="s">
        <v>90</v>
      </c>
      <c r="B4679" s="1" t="s">
        <v>4627</v>
      </c>
    </row>
    <row r="4680" spans="1:2" x14ac:dyDescent="0.3">
      <c r="A4680" s="1" t="s">
        <v>90</v>
      </c>
      <c r="B4680" s="1" t="s">
        <v>4628</v>
      </c>
    </row>
    <row r="4681" spans="1:2" x14ac:dyDescent="0.3">
      <c r="A4681" s="1" t="s">
        <v>90</v>
      </c>
      <c r="B4681" s="1" t="s">
        <v>4629</v>
      </c>
    </row>
    <row r="4682" spans="1:2" x14ac:dyDescent="0.3">
      <c r="A4682" s="1" t="s">
        <v>90</v>
      </c>
      <c r="B4682" s="1" t="s">
        <v>4630</v>
      </c>
    </row>
    <row r="4683" spans="1:2" x14ac:dyDescent="0.3">
      <c r="A4683" s="1" t="s">
        <v>90</v>
      </c>
      <c r="B4683" s="1" t="s">
        <v>4631</v>
      </c>
    </row>
    <row r="4684" spans="1:2" x14ac:dyDescent="0.3">
      <c r="A4684" s="1" t="s">
        <v>90</v>
      </c>
      <c r="B4684" s="1" t="s">
        <v>4632</v>
      </c>
    </row>
    <row r="4685" spans="1:2" x14ac:dyDescent="0.3">
      <c r="A4685" s="1" t="s">
        <v>90</v>
      </c>
      <c r="B4685" s="1" t="s">
        <v>4633</v>
      </c>
    </row>
    <row r="4686" spans="1:2" x14ac:dyDescent="0.3">
      <c r="A4686" s="1" t="s">
        <v>90</v>
      </c>
      <c r="B4686" s="1" t="s">
        <v>543</v>
      </c>
    </row>
    <row r="4687" spans="1:2" x14ac:dyDescent="0.3">
      <c r="A4687" s="1" t="s">
        <v>90</v>
      </c>
      <c r="B4687" s="1" t="s">
        <v>4634</v>
      </c>
    </row>
    <row r="4688" spans="1:2" x14ac:dyDescent="0.3">
      <c r="A4688" s="1" t="s">
        <v>90</v>
      </c>
      <c r="B4688" s="1" t="s">
        <v>4635</v>
      </c>
    </row>
    <row r="4689" spans="1:2" x14ac:dyDescent="0.3">
      <c r="A4689" s="1" t="s">
        <v>90</v>
      </c>
      <c r="B4689" s="1" t="s">
        <v>4636</v>
      </c>
    </row>
    <row r="4690" spans="1:2" x14ac:dyDescent="0.3">
      <c r="A4690" s="1" t="s">
        <v>90</v>
      </c>
      <c r="B4690" s="1" t="s">
        <v>4637</v>
      </c>
    </row>
    <row r="4691" spans="1:2" x14ac:dyDescent="0.3">
      <c r="A4691" s="1" t="s">
        <v>90</v>
      </c>
      <c r="B4691" s="1" t="s">
        <v>4638</v>
      </c>
    </row>
    <row r="4692" spans="1:2" x14ac:dyDescent="0.3">
      <c r="A4692" s="1" t="s">
        <v>90</v>
      </c>
      <c r="B4692" s="1" t="s">
        <v>4639</v>
      </c>
    </row>
    <row r="4693" spans="1:2" x14ac:dyDescent="0.3">
      <c r="A4693" s="1" t="s">
        <v>90</v>
      </c>
      <c r="B4693" s="1" t="s">
        <v>4640</v>
      </c>
    </row>
    <row r="4694" spans="1:2" x14ac:dyDescent="0.3">
      <c r="A4694" s="1" t="s">
        <v>90</v>
      </c>
      <c r="B4694" s="1" t="s">
        <v>4641</v>
      </c>
    </row>
    <row r="4695" spans="1:2" x14ac:dyDescent="0.3">
      <c r="A4695" s="1" t="s">
        <v>90</v>
      </c>
      <c r="B4695" s="1" t="s">
        <v>2305</v>
      </c>
    </row>
    <row r="4696" spans="1:2" x14ac:dyDescent="0.3">
      <c r="A4696" s="1" t="s">
        <v>90</v>
      </c>
      <c r="B4696" s="1" t="s">
        <v>4642</v>
      </c>
    </row>
    <row r="4697" spans="1:2" x14ac:dyDescent="0.3">
      <c r="A4697" s="1" t="s">
        <v>259</v>
      </c>
      <c r="B4697" s="1" t="s">
        <v>4643</v>
      </c>
    </row>
    <row r="4698" spans="1:2" x14ac:dyDescent="0.3">
      <c r="A4698" s="1" t="s">
        <v>90</v>
      </c>
      <c r="B4698" s="1" t="s">
        <v>4644</v>
      </c>
    </row>
    <row r="4699" spans="1:2" x14ac:dyDescent="0.3">
      <c r="A4699" s="1" t="s">
        <v>90</v>
      </c>
      <c r="B4699" s="1" t="s">
        <v>4645</v>
      </c>
    </row>
    <row r="4700" spans="1:2" x14ac:dyDescent="0.3">
      <c r="A4700" s="1" t="s">
        <v>90</v>
      </c>
      <c r="B4700" s="1" t="s">
        <v>1713</v>
      </c>
    </row>
    <row r="4701" spans="1:2" x14ac:dyDescent="0.3">
      <c r="A4701" s="1" t="s">
        <v>90</v>
      </c>
      <c r="B4701" s="1" t="s">
        <v>4646</v>
      </c>
    </row>
    <row r="4702" spans="1:2" x14ac:dyDescent="0.3">
      <c r="A4702" s="1" t="s">
        <v>259</v>
      </c>
      <c r="B4702" s="1" t="s">
        <v>1990</v>
      </c>
    </row>
    <row r="4703" spans="1:2" x14ac:dyDescent="0.3">
      <c r="A4703" s="1" t="s">
        <v>90</v>
      </c>
      <c r="B4703" s="1" t="s">
        <v>4647</v>
      </c>
    </row>
    <row r="4704" spans="1:2" x14ac:dyDescent="0.3">
      <c r="A4704" s="1" t="s">
        <v>90</v>
      </c>
      <c r="B4704" s="1" t="s">
        <v>4648</v>
      </c>
    </row>
    <row r="4705" spans="1:2" x14ac:dyDescent="0.3">
      <c r="A4705" s="1" t="s">
        <v>90</v>
      </c>
      <c r="B4705" s="1" t="s">
        <v>4649</v>
      </c>
    </row>
    <row r="4706" spans="1:2" x14ac:dyDescent="0.3">
      <c r="A4706" s="1" t="s">
        <v>90</v>
      </c>
      <c r="B4706" s="1" t="s">
        <v>4650</v>
      </c>
    </row>
    <row r="4707" spans="1:2" x14ac:dyDescent="0.3">
      <c r="A4707" s="1" t="s">
        <v>90</v>
      </c>
      <c r="B4707" s="1" t="s">
        <v>4651</v>
      </c>
    </row>
    <row r="4708" spans="1:2" x14ac:dyDescent="0.3">
      <c r="A4708" s="1" t="s">
        <v>90</v>
      </c>
      <c r="B4708" s="1" t="s">
        <v>4652</v>
      </c>
    </row>
    <row r="4709" spans="1:2" x14ac:dyDescent="0.3">
      <c r="A4709" s="1" t="s">
        <v>90</v>
      </c>
      <c r="B4709" s="1" t="s">
        <v>4653</v>
      </c>
    </row>
    <row r="4710" spans="1:2" x14ac:dyDescent="0.3">
      <c r="A4710" s="1" t="s">
        <v>90</v>
      </c>
      <c r="B4710" s="1" t="s">
        <v>4654</v>
      </c>
    </row>
    <row r="4711" spans="1:2" x14ac:dyDescent="0.3">
      <c r="A4711" s="1" t="s">
        <v>90</v>
      </c>
      <c r="B4711" s="1" t="s">
        <v>4655</v>
      </c>
    </row>
    <row r="4712" spans="1:2" x14ac:dyDescent="0.3">
      <c r="A4712" s="1" t="s">
        <v>90</v>
      </c>
      <c r="B4712" s="1" t="s">
        <v>4656</v>
      </c>
    </row>
    <row r="4713" spans="1:2" x14ac:dyDescent="0.3">
      <c r="A4713" s="1" t="s">
        <v>90</v>
      </c>
      <c r="B4713" s="1" t="s">
        <v>4657</v>
      </c>
    </row>
    <row r="4714" spans="1:2" x14ac:dyDescent="0.3">
      <c r="A4714" s="1" t="s">
        <v>90</v>
      </c>
      <c r="B4714" s="1" t="s">
        <v>4658</v>
      </c>
    </row>
    <row r="4715" spans="1:2" x14ac:dyDescent="0.3">
      <c r="A4715" s="1" t="s">
        <v>90</v>
      </c>
      <c r="B4715" s="1" t="s">
        <v>4659</v>
      </c>
    </row>
    <row r="4716" spans="1:2" x14ac:dyDescent="0.3">
      <c r="A4716" s="1" t="s">
        <v>90</v>
      </c>
      <c r="B4716" s="1" t="s">
        <v>4660</v>
      </c>
    </row>
    <row r="4717" spans="1:2" x14ac:dyDescent="0.3">
      <c r="A4717" s="1" t="s">
        <v>90</v>
      </c>
      <c r="B4717" s="1" t="s">
        <v>4661</v>
      </c>
    </row>
    <row r="4718" spans="1:2" x14ac:dyDescent="0.3">
      <c r="A4718" s="1" t="s">
        <v>90</v>
      </c>
      <c r="B4718" s="1" t="s">
        <v>4662</v>
      </c>
    </row>
    <row r="4719" spans="1:2" x14ac:dyDescent="0.3">
      <c r="A4719" s="1" t="s">
        <v>90</v>
      </c>
      <c r="B4719" s="1" t="s">
        <v>4663</v>
      </c>
    </row>
    <row r="4720" spans="1:2" x14ac:dyDescent="0.3">
      <c r="A4720" s="1" t="s">
        <v>90</v>
      </c>
      <c r="B4720" s="1" t="s">
        <v>1981</v>
      </c>
    </row>
    <row r="4721" spans="1:2" x14ac:dyDescent="0.3">
      <c r="A4721" s="1" t="s">
        <v>90</v>
      </c>
      <c r="B4721" s="1" t="s">
        <v>4664</v>
      </c>
    </row>
    <row r="4722" spans="1:2" x14ac:dyDescent="0.3">
      <c r="A4722" s="1" t="s">
        <v>90</v>
      </c>
      <c r="B4722" s="1" t="s">
        <v>4665</v>
      </c>
    </row>
    <row r="4723" spans="1:2" x14ac:dyDescent="0.3">
      <c r="A4723" s="1" t="s">
        <v>90</v>
      </c>
      <c r="B4723" s="1" t="s">
        <v>4666</v>
      </c>
    </row>
    <row r="4724" spans="1:2" x14ac:dyDescent="0.3">
      <c r="A4724" s="1" t="s">
        <v>90</v>
      </c>
      <c r="B4724" s="1" t="s">
        <v>4667</v>
      </c>
    </row>
    <row r="4725" spans="1:2" x14ac:dyDescent="0.3">
      <c r="A4725" s="1" t="s">
        <v>90</v>
      </c>
      <c r="B4725" s="1" t="s">
        <v>4668</v>
      </c>
    </row>
    <row r="4726" spans="1:2" x14ac:dyDescent="0.3">
      <c r="A4726" s="1" t="s">
        <v>259</v>
      </c>
      <c r="B4726" s="1" t="s">
        <v>4669</v>
      </c>
    </row>
    <row r="4727" spans="1:2" x14ac:dyDescent="0.3">
      <c r="A4727" s="1" t="s">
        <v>90</v>
      </c>
      <c r="B4727" s="1" t="s">
        <v>4670</v>
      </c>
    </row>
    <row r="4728" spans="1:2" x14ac:dyDescent="0.3">
      <c r="A4728" s="1" t="s">
        <v>90</v>
      </c>
      <c r="B4728" s="1" t="s">
        <v>4671</v>
      </c>
    </row>
    <row r="4729" spans="1:2" x14ac:dyDescent="0.3">
      <c r="A4729" s="1" t="s">
        <v>259</v>
      </c>
      <c r="B4729" s="1" t="s">
        <v>4672</v>
      </c>
    </row>
    <row r="4730" spans="1:2" x14ac:dyDescent="0.3">
      <c r="A4730" s="1" t="s">
        <v>90</v>
      </c>
      <c r="B4730" s="1" t="s">
        <v>4673</v>
      </c>
    </row>
    <row r="4731" spans="1:2" x14ac:dyDescent="0.3">
      <c r="A4731" s="1" t="s">
        <v>90</v>
      </c>
      <c r="B4731" s="1" t="s">
        <v>4674</v>
      </c>
    </row>
    <row r="4732" spans="1:2" x14ac:dyDescent="0.3">
      <c r="A4732" s="1" t="s">
        <v>90</v>
      </c>
      <c r="B4732" s="1" t="s">
        <v>4675</v>
      </c>
    </row>
    <row r="4733" spans="1:2" x14ac:dyDescent="0.3">
      <c r="A4733" s="1" t="s">
        <v>90</v>
      </c>
      <c r="B4733" s="1" t="s">
        <v>4676</v>
      </c>
    </row>
    <row r="4734" spans="1:2" x14ac:dyDescent="0.3">
      <c r="A4734" s="1" t="s">
        <v>90</v>
      </c>
      <c r="B4734" s="1" t="s">
        <v>4677</v>
      </c>
    </row>
    <row r="4735" spans="1:2" x14ac:dyDescent="0.3">
      <c r="A4735" s="1" t="s">
        <v>90</v>
      </c>
      <c r="B4735" s="1" t="s">
        <v>4678</v>
      </c>
    </row>
    <row r="4736" spans="1:2" x14ac:dyDescent="0.3">
      <c r="A4736" s="1" t="s">
        <v>259</v>
      </c>
      <c r="B4736" s="1" t="s">
        <v>1978</v>
      </c>
    </row>
    <row r="4737" spans="1:2" x14ac:dyDescent="0.3">
      <c r="A4737" s="1" t="s">
        <v>90</v>
      </c>
      <c r="B4737" s="1" t="s">
        <v>4679</v>
      </c>
    </row>
    <row r="4738" spans="1:2" x14ac:dyDescent="0.3">
      <c r="A4738" s="1" t="s">
        <v>90</v>
      </c>
      <c r="B4738" s="1" t="s">
        <v>4680</v>
      </c>
    </row>
    <row r="4739" spans="1:2" x14ac:dyDescent="0.3">
      <c r="A4739" s="1" t="s">
        <v>90</v>
      </c>
      <c r="B4739" s="1" t="s">
        <v>4681</v>
      </c>
    </row>
    <row r="4740" spans="1:2" x14ac:dyDescent="0.3">
      <c r="A4740" s="1" t="s">
        <v>90</v>
      </c>
      <c r="B4740" s="1" t="s">
        <v>4682</v>
      </c>
    </row>
    <row r="4741" spans="1:2" x14ac:dyDescent="0.3">
      <c r="A4741" s="1" t="s">
        <v>90</v>
      </c>
      <c r="B4741" s="1" t="s">
        <v>4683</v>
      </c>
    </row>
    <row r="4742" spans="1:2" x14ac:dyDescent="0.3">
      <c r="A4742" s="1" t="s">
        <v>90</v>
      </c>
      <c r="B4742" s="1" t="s">
        <v>4684</v>
      </c>
    </row>
    <row r="4743" spans="1:2" x14ac:dyDescent="0.3">
      <c r="A4743" s="1" t="s">
        <v>90</v>
      </c>
      <c r="B4743" s="1" t="s">
        <v>4685</v>
      </c>
    </row>
    <row r="4744" spans="1:2" x14ac:dyDescent="0.3">
      <c r="A4744" s="1" t="s">
        <v>90</v>
      </c>
      <c r="B4744" s="1" t="s">
        <v>893</v>
      </c>
    </row>
    <row r="4745" spans="1:2" x14ac:dyDescent="0.3">
      <c r="A4745" s="1" t="s">
        <v>90</v>
      </c>
      <c r="B4745" s="1" t="s">
        <v>4519</v>
      </c>
    </row>
    <row r="4746" spans="1:2" x14ac:dyDescent="0.3">
      <c r="A4746" s="1" t="s">
        <v>90</v>
      </c>
      <c r="B4746" s="1" t="s">
        <v>4686</v>
      </c>
    </row>
    <row r="4747" spans="1:2" x14ac:dyDescent="0.3">
      <c r="A4747" s="1" t="s">
        <v>259</v>
      </c>
      <c r="B4747" s="1" t="s">
        <v>3501</v>
      </c>
    </row>
    <row r="4748" spans="1:2" x14ac:dyDescent="0.3">
      <c r="A4748" s="1" t="s">
        <v>90</v>
      </c>
      <c r="B4748" s="1" t="s">
        <v>4687</v>
      </c>
    </row>
    <row r="4749" spans="1:2" x14ac:dyDescent="0.3">
      <c r="A4749" s="1" t="s">
        <v>90</v>
      </c>
      <c r="B4749" s="1" t="s">
        <v>4688</v>
      </c>
    </row>
    <row r="4750" spans="1:2" x14ac:dyDescent="0.3">
      <c r="A4750" s="1" t="s">
        <v>90</v>
      </c>
      <c r="B4750" s="1" t="s">
        <v>4689</v>
      </c>
    </row>
    <row r="4751" spans="1:2" x14ac:dyDescent="0.3">
      <c r="A4751" s="1" t="s">
        <v>90</v>
      </c>
      <c r="B4751" s="1" t="s">
        <v>4690</v>
      </c>
    </row>
    <row r="4752" spans="1:2" x14ac:dyDescent="0.3">
      <c r="A4752" s="1" t="s">
        <v>90</v>
      </c>
      <c r="B4752" s="1" t="s">
        <v>4691</v>
      </c>
    </row>
    <row r="4753" spans="1:2" x14ac:dyDescent="0.3">
      <c r="A4753" s="1" t="s">
        <v>259</v>
      </c>
      <c r="B4753" s="1" t="s">
        <v>4692</v>
      </c>
    </row>
    <row r="4754" spans="1:2" x14ac:dyDescent="0.3">
      <c r="A4754" s="1" t="s">
        <v>90</v>
      </c>
      <c r="B4754" s="1" t="s">
        <v>4693</v>
      </c>
    </row>
    <row r="4755" spans="1:2" x14ac:dyDescent="0.3">
      <c r="A4755" s="1" t="s">
        <v>259</v>
      </c>
      <c r="B4755" s="1" t="s">
        <v>4694</v>
      </c>
    </row>
    <row r="4756" spans="1:2" x14ac:dyDescent="0.3">
      <c r="A4756" s="1" t="s">
        <v>90</v>
      </c>
      <c r="B4756" s="1" t="s">
        <v>4695</v>
      </c>
    </row>
    <row r="4757" spans="1:2" x14ac:dyDescent="0.3">
      <c r="A4757" s="1" t="s">
        <v>90</v>
      </c>
      <c r="B4757" s="1" t="s">
        <v>4696</v>
      </c>
    </row>
    <row r="4758" spans="1:2" x14ac:dyDescent="0.3">
      <c r="A4758" s="1" t="s">
        <v>90</v>
      </c>
      <c r="B4758" s="1" t="s">
        <v>4697</v>
      </c>
    </row>
    <row r="4759" spans="1:2" x14ac:dyDescent="0.3">
      <c r="A4759" s="1" t="s">
        <v>90</v>
      </c>
      <c r="B4759" s="1" t="s">
        <v>4698</v>
      </c>
    </row>
    <row r="4760" spans="1:2" x14ac:dyDescent="0.3">
      <c r="A4760" s="1" t="s">
        <v>259</v>
      </c>
      <c r="B4760" s="1" t="s">
        <v>1805</v>
      </c>
    </row>
    <row r="4761" spans="1:2" x14ac:dyDescent="0.3">
      <c r="A4761" s="1" t="s">
        <v>259</v>
      </c>
      <c r="B4761" s="1" t="s">
        <v>4699</v>
      </c>
    </row>
    <row r="4762" spans="1:2" x14ac:dyDescent="0.3">
      <c r="A4762" s="1" t="s">
        <v>90</v>
      </c>
      <c r="B4762" s="1" t="s">
        <v>4700</v>
      </c>
    </row>
    <row r="4763" spans="1:2" x14ac:dyDescent="0.3">
      <c r="A4763" s="1" t="s">
        <v>90</v>
      </c>
      <c r="B4763" s="1" t="s">
        <v>4701</v>
      </c>
    </row>
    <row r="4764" spans="1:2" x14ac:dyDescent="0.3">
      <c r="A4764" s="1" t="s">
        <v>90</v>
      </c>
      <c r="B4764" s="1" t="s">
        <v>4702</v>
      </c>
    </row>
    <row r="4765" spans="1:2" x14ac:dyDescent="0.3">
      <c r="A4765" s="1" t="s">
        <v>90</v>
      </c>
      <c r="B4765" s="1" t="s">
        <v>4703</v>
      </c>
    </row>
    <row r="4766" spans="1:2" x14ac:dyDescent="0.3">
      <c r="A4766" s="1" t="s">
        <v>90</v>
      </c>
      <c r="B4766" s="1" t="s">
        <v>4704</v>
      </c>
    </row>
    <row r="4767" spans="1:2" x14ac:dyDescent="0.3">
      <c r="A4767" s="1" t="s">
        <v>90</v>
      </c>
      <c r="B4767" s="1" t="s">
        <v>4705</v>
      </c>
    </row>
    <row r="4768" spans="1:2" x14ac:dyDescent="0.3">
      <c r="A4768" s="1" t="s">
        <v>90</v>
      </c>
      <c r="B4768" s="1" t="s">
        <v>4706</v>
      </c>
    </row>
    <row r="4769" spans="1:2" x14ac:dyDescent="0.3">
      <c r="A4769" s="1" t="s">
        <v>259</v>
      </c>
      <c r="B4769" s="1" t="s">
        <v>4707</v>
      </c>
    </row>
    <row r="4770" spans="1:2" x14ac:dyDescent="0.3">
      <c r="A4770" s="1" t="s">
        <v>90</v>
      </c>
      <c r="B4770" s="1" t="s">
        <v>4708</v>
      </c>
    </row>
    <row r="4771" spans="1:2" x14ac:dyDescent="0.3">
      <c r="A4771" s="1" t="s">
        <v>90</v>
      </c>
      <c r="B4771" s="1" t="s">
        <v>4709</v>
      </c>
    </row>
    <row r="4772" spans="1:2" x14ac:dyDescent="0.3">
      <c r="A4772" s="1" t="s">
        <v>90</v>
      </c>
      <c r="B4772" s="1" t="s">
        <v>4710</v>
      </c>
    </row>
    <row r="4773" spans="1:2" x14ac:dyDescent="0.3">
      <c r="A4773" s="1" t="s">
        <v>90</v>
      </c>
      <c r="B4773" s="1" t="s">
        <v>4711</v>
      </c>
    </row>
    <row r="4774" spans="1:2" x14ac:dyDescent="0.3">
      <c r="A4774" s="1" t="s">
        <v>90</v>
      </c>
      <c r="B4774" s="1" t="s">
        <v>2538</v>
      </c>
    </row>
    <row r="4775" spans="1:2" x14ac:dyDescent="0.3">
      <c r="A4775" s="1" t="s">
        <v>90</v>
      </c>
      <c r="B4775" s="1" t="s">
        <v>4712</v>
      </c>
    </row>
    <row r="4776" spans="1:2" x14ac:dyDescent="0.3">
      <c r="A4776" s="1" t="s">
        <v>90</v>
      </c>
      <c r="B4776" s="1" t="s">
        <v>4713</v>
      </c>
    </row>
    <row r="4777" spans="1:2" x14ac:dyDescent="0.3">
      <c r="A4777" s="1" t="s">
        <v>90</v>
      </c>
      <c r="B4777" s="1" t="s">
        <v>1884</v>
      </c>
    </row>
    <row r="4778" spans="1:2" x14ac:dyDescent="0.3">
      <c r="A4778" s="1" t="s">
        <v>90</v>
      </c>
      <c r="B4778" s="1" t="s">
        <v>4714</v>
      </c>
    </row>
    <row r="4779" spans="1:2" x14ac:dyDescent="0.3">
      <c r="A4779" s="1" t="s">
        <v>90</v>
      </c>
      <c r="B4779" s="1" t="s">
        <v>4715</v>
      </c>
    </row>
    <row r="4780" spans="1:2" x14ac:dyDescent="0.3">
      <c r="A4780" s="1" t="s">
        <v>90</v>
      </c>
      <c r="B4780" s="1" t="s">
        <v>4716</v>
      </c>
    </row>
    <row r="4781" spans="1:2" x14ac:dyDescent="0.3">
      <c r="A4781" s="1" t="s">
        <v>90</v>
      </c>
      <c r="B4781" s="1" t="s">
        <v>4717</v>
      </c>
    </row>
    <row r="4782" spans="1:2" x14ac:dyDescent="0.3">
      <c r="A4782" s="1" t="s">
        <v>90</v>
      </c>
      <c r="B4782" s="1" t="s">
        <v>4718</v>
      </c>
    </row>
    <row r="4783" spans="1:2" x14ac:dyDescent="0.3">
      <c r="A4783" s="1" t="s">
        <v>90</v>
      </c>
      <c r="B4783" s="1" t="s">
        <v>4719</v>
      </c>
    </row>
    <row r="4784" spans="1:2" x14ac:dyDescent="0.3">
      <c r="A4784" s="1" t="s">
        <v>90</v>
      </c>
      <c r="B4784" s="1" t="s">
        <v>4720</v>
      </c>
    </row>
    <row r="4785" spans="1:2" x14ac:dyDescent="0.3">
      <c r="A4785" s="1" t="s">
        <v>90</v>
      </c>
      <c r="B4785" s="1" t="s">
        <v>4721</v>
      </c>
    </row>
    <row r="4786" spans="1:2" x14ac:dyDescent="0.3">
      <c r="A4786" s="1" t="s">
        <v>90</v>
      </c>
      <c r="B4786" s="1" t="s">
        <v>4722</v>
      </c>
    </row>
    <row r="4787" spans="1:2" x14ac:dyDescent="0.3">
      <c r="A4787" s="1" t="s">
        <v>259</v>
      </c>
      <c r="B4787" s="1" t="s">
        <v>4723</v>
      </c>
    </row>
    <row r="4788" spans="1:2" x14ac:dyDescent="0.3">
      <c r="A4788" s="1" t="s">
        <v>90</v>
      </c>
      <c r="B4788" s="1" t="s">
        <v>4724</v>
      </c>
    </row>
    <row r="4789" spans="1:2" x14ac:dyDescent="0.3">
      <c r="A4789" s="1" t="s">
        <v>90</v>
      </c>
      <c r="B4789" s="1" t="s">
        <v>4725</v>
      </c>
    </row>
    <row r="4790" spans="1:2" x14ac:dyDescent="0.3">
      <c r="A4790" s="1" t="s">
        <v>90</v>
      </c>
      <c r="B4790" s="1" t="s">
        <v>4726</v>
      </c>
    </row>
    <row r="4791" spans="1:2" x14ac:dyDescent="0.3">
      <c r="A4791" s="1" t="s">
        <v>90</v>
      </c>
      <c r="B4791" s="1" t="s">
        <v>4727</v>
      </c>
    </row>
    <row r="4792" spans="1:2" x14ac:dyDescent="0.3">
      <c r="A4792" s="1" t="s">
        <v>90</v>
      </c>
      <c r="B4792" s="1" t="s">
        <v>4728</v>
      </c>
    </row>
    <row r="4793" spans="1:2" x14ac:dyDescent="0.3">
      <c r="A4793" s="1" t="s">
        <v>90</v>
      </c>
      <c r="B4793" s="1" t="s">
        <v>4729</v>
      </c>
    </row>
    <row r="4794" spans="1:2" x14ac:dyDescent="0.3">
      <c r="A4794" s="1" t="s">
        <v>90</v>
      </c>
      <c r="B4794" s="1" t="s">
        <v>4730</v>
      </c>
    </row>
    <row r="4795" spans="1:2" x14ac:dyDescent="0.3">
      <c r="A4795" s="1" t="s">
        <v>90</v>
      </c>
      <c r="B4795" s="1" t="s">
        <v>4731</v>
      </c>
    </row>
    <row r="4796" spans="1:2" x14ac:dyDescent="0.3">
      <c r="A4796" s="1" t="s">
        <v>90</v>
      </c>
      <c r="B4796" s="1" t="s">
        <v>4732</v>
      </c>
    </row>
    <row r="4797" spans="1:2" x14ac:dyDescent="0.3">
      <c r="A4797" s="1" t="s">
        <v>90</v>
      </c>
      <c r="B4797" s="1" t="s">
        <v>4733</v>
      </c>
    </row>
    <row r="4798" spans="1:2" x14ac:dyDescent="0.3">
      <c r="A4798" s="1" t="s">
        <v>259</v>
      </c>
      <c r="B4798" s="1" t="s">
        <v>4734</v>
      </c>
    </row>
    <row r="4799" spans="1:2" x14ac:dyDescent="0.3">
      <c r="A4799" s="1" t="s">
        <v>259</v>
      </c>
      <c r="B4799" s="1" t="s">
        <v>4735</v>
      </c>
    </row>
    <row r="4800" spans="1:2" x14ac:dyDescent="0.3">
      <c r="A4800" s="1" t="s">
        <v>90</v>
      </c>
      <c r="B4800" s="1" t="s">
        <v>4736</v>
      </c>
    </row>
    <row r="4801" spans="1:2" x14ac:dyDescent="0.3">
      <c r="A4801" s="1" t="s">
        <v>90</v>
      </c>
      <c r="B4801" s="1" t="s">
        <v>4737</v>
      </c>
    </row>
    <row r="4802" spans="1:2" x14ac:dyDescent="0.3">
      <c r="A4802" s="1" t="s">
        <v>90</v>
      </c>
      <c r="B4802" s="1" t="s">
        <v>4738</v>
      </c>
    </row>
    <row r="4803" spans="1:2" x14ac:dyDescent="0.3">
      <c r="A4803" s="1" t="s">
        <v>90</v>
      </c>
      <c r="B4803" s="1" t="s">
        <v>4739</v>
      </c>
    </row>
    <row r="4804" spans="1:2" x14ac:dyDescent="0.3">
      <c r="A4804" s="1" t="s">
        <v>90</v>
      </c>
      <c r="B4804" s="1" t="s">
        <v>3423</v>
      </c>
    </row>
    <row r="4805" spans="1:2" x14ac:dyDescent="0.3">
      <c r="A4805" s="1" t="s">
        <v>90</v>
      </c>
      <c r="B4805" s="1" t="s">
        <v>4740</v>
      </c>
    </row>
    <row r="4806" spans="1:2" x14ac:dyDescent="0.3">
      <c r="A4806" s="1" t="s">
        <v>90</v>
      </c>
      <c r="B4806" s="1" t="s">
        <v>4741</v>
      </c>
    </row>
    <row r="4807" spans="1:2" x14ac:dyDescent="0.3">
      <c r="A4807" s="1" t="s">
        <v>90</v>
      </c>
      <c r="B4807" s="1" t="s">
        <v>4742</v>
      </c>
    </row>
    <row r="4808" spans="1:2" x14ac:dyDescent="0.3">
      <c r="A4808" s="1" t="s">
        <v>90</v>
      </c>
      <c r="B4808" s="1" t="s">
        <v>4743</v>
      </c>
    </row>
    <row r="4809" spans="1:2" x14ac:dyDescent="0.3">
      <c r="A4809" s="1" t="s">
        <v>259</v>
      </c>
      <c r="B4809" s="1" t="s">
        <v>4744</v>
      </c>
    </row>
    <row r="4810" spans="1:2" x14ac:dyDescent="0.3">
      <c r="A4810" s="1" t="s">
        <v>90</v>
      </c>
      <c r="B4810" s="1" t="s">
        <v>4745</v>
      </c>
    </row>
    <row r="4811" spans="1:2" x14ac:dyDescent="0.3">
      <c r="A4811" s="1" t="s">
        <v>90</v>
      </c>
      <c r="B4811" s="1" t="s">
        <v>4746</v>
      </c>
    </row>
    <row r="4812" spans="1:2" x14ac:dyDescent="0.3">
      <c r="A4812" s="1" t="s">
        <v>90</v>
      </c>
      <c r="B4812" s="1" t="s">
        <v>4747</v>
      </c>
    </row>
    <row r="4813" spans="1:2" x14ac:dyDescent="0.3">
      <c r="A4813" s="1" t="s">
        <v>90</v>
      </c>
      <c r="B4813" s="1" t="s">
        <v>4748</v>
      </c>
    </row>
    <row r="4814" spans="1:2" x14ac:dyDescent="0.3">
      <c r="A4814" s="1" t="s">
        <v>90</v>
      </c>
      <c r="B4814" s="1" t="s">
        <v>4749</v>
      </c>
    </row>
    <row r="4815" spans="1:2" x14ac:dyDescent="0.3">
      <c r="A4815" s="1" t="s">
        <v>90</v>
      </c>
      <c r="B4815" s="1" t="s">
        <v>4750</v>
      </c>
    </row>
    <row r="4816" spans="1:2" x14ac:dyDescent="0.3">
      <c r="A4816" s="1" t="s">
        <v>90</v>
      </c>
      <c r="B4816" s="1" t="s">
        <v>788</v>
      </c>
    </row>
    <row r="4817" spans="1:2" x14ac:dyDescent="0.3">
      <c r="A4817" s="1" t="s">
        <v>90</v>
      </c>
      <c r="B4817" s="1" t="s">
        <v>4751</v>
      </c>
    </row>
    <row r="4818" spans="1:2" x14ac:dyDescent="0.3">
      <c r="A4818" s="1" t="s">
        <v>90</v>
      </c>
      <c r="B4818" s="1" t="s">
        <v>4752</v>
      </c>
    </row>
    <row r="4819" spans="1:2" x14ac:dyDescent="0.3">
      <c r="A4819" s="1" t="s">
        <v>90</v>
      </c>
      <c r="B4819" s="1" t="s">
        <v>4753</v>
      </c>
    </row>
    <row r="4820" spans="1:2" x14ac:dyDescent="0.3">
      <c r="A4820" s="1" t="s">
        <v>90</v>
      </c>
      <c r="B4820" s="1" t="s">
        <v>4754</v>
      </c>
    </row>
    <row r="4821" spans="1:2" x14ac:dyDescent="0.3">
      <c r="A4821" s="1" t="s">
        <v>90</v>
      </c>
      <c r="B4821" s="1" t="s">
        <v>4755</v>
      </c>
    </row>
    <row r="4822" spans="1:2" x14ac:dyDescent="0.3">
      <c r="A4822" s="1" t="s">
        <v>259</v>
      </c>
      <c r="B4822" s="1" t="s">
        <v>4756</v>
      </c>
    </row>
    <row r="4823" spans="1:2" x14ac:dyDescent="0.3">
      <c r="A4823" s="1" t="s">
        <v>90</v>
      </c>
      <c r="B4823" s="1" t="s">
        <v>4757</v>
      </c>
    </row>
    <row r="4824" spans="1:2" x14ac:dyDescent="0.3">
      <c r="A4824" s="1" t="s">
        <v>259</v>
      </c>
      <c r="B4824" s="1" t="s">
        <v>4758</v>
      </c>
    </row>
    <row r="4825" spans="1:2" x14ac:dyDescent="0.3">
      <c r="A4825" s="1" t="s">
        <v>90</v>
      </c>
      <c r="B4825" s="1" t="s">
        <v>4759</v>
      </c>
    </row>
    <row r="4826" spans="1:2" x14ac:dyDescent="0.3">
      <c r="A4826" s="1" t="s">
        <v>90</v>
      </c>
      <c r="B4826" s="1" t="s">
        <v>4760</v>
      </c>
    </row>
    <row r="4827" spans="1:2" x14ac:dyDescent="0.3">
      <c r="A4827" s="1" t="s">
        <v>90</v>
      </c>
      <c r="B4827" s="1" t="s">
        <v>4761</v>
      </c>
    </row>
    <row r="4828" spans="1:2" x14ac:dyDescent="0.3">
      <c r="A4828" s="1" t="s">
        <v>90</v>
      </c>
      <c r="B4828" s="1" t="s">
        <v>4762</v>
      </c>
    </row>
    <row r="4829" spans="1:2" x14ac:dyDescent="0.3">
      <c r="A4829" s="1" t="s">
        <v>90</v>
      </c>
      <c r="B4829" s="1" t="s">
        <v>4763</v>
      </c>
    </row>
    <row r="4830" spans="1:2" x14ac:dyDescent="0.3">
      <c r="A4830" s="1" t="s">
        <v>90</v>
      </c>
      <c r="B4830" s="1" t="s">
        <v>4764</v>
      </c>
    </row>
    <row r="4831" spans="1:2" x14ac:dyDescent="0.3">
      <c r="A4831" s="1" t="s">
        <v>90</v>
      </c>
      <c r="B4831" s="1" t="s">
        <v>4765</v>
      </c>
    </row>
    <row r="4832" spans="1:2" x14ac:dyDescent="0.3">
      <c r="A4832" s="1" t="s">
        <v>90</v>
      </c>
      <c r="B4832" s="1" t="s">
        <v>4766</v>
      </c>
    </row>
    <row r="4833" spans="1:2" x14ac:dyDescent="0.3">
      <c r="A4833" s="1" t="s">
        <v>90</v>
      </c>
      <c r="B4833" s="1" t="s">
        <v>4767</v>
      </c>
    </row>
    <row r="4834" spans="1:2" x14ac:dyDescent="0.3">
      <c r="A4834" s="1" t="s">
        <v>90</v>
      </c>
      <c r="B4834" s="1" t="s">
        <v>4768</v>
      </c>
    </row>
    <row r="4835" spans="1:2" x14ac:dyDescent="0.3">
      <c r="A4835" s="1" t="s">
        <v>259</v>
      </c>
      <c r="B4835" s="1" t="s">
        <v>4769</v>
      </c>
    </row>
    <row r="4836" spans="1:2" x14ac:dyDescent="0.3">
      <c r="A4836" s="1" t="s">
        <v>90</v>
      </c>
      <c r="B4836" s="1" t="s">
        <v>4770</v>
      </c>
    </row>
    <row r="4837" spans="1:2" x14ac:dyDescent="0.3">
      <c r="A4837" s="1" t="s">
        <v>90</v>
      </c>
      <c r="B4837" s="1" t="s">
        <v>4771</v>
      </c>
    </row>
    <row r="4838" spans="1:2" x14ac:dyDescent="0.3">
      <c r="A4838" s="1" t="s">
        <v>90</v>
      </c>
      <c r="B4838" s="1" t="s">
        <v>4772</v>
      </c>
    </row>
    <row r="4839" spans="1:2" x14ac:dyDescent="0.3">
      <c r="A4839" s="1" t="s">
        <v>90</v>
      </c>
      <c r="B4839" s="1" t="s">
        <v>4773</v>
      </c>
    </row>
    <row r="4840" spans="1:2" x14ac:dyDescent="0.3">
      <c r="A4840" s="1" t="s">
        <v>90</v>
      </c>
      <c r="B4840" s="1" t="s">
        <v>4774</v>
      </c>
    </row>
    <row r="4841" spans="1:2" x14ac:dyDescent="0.3">
      <c r="A4841" s="1" t="s">
        <v>90</v>
      </c>
      <c r="B4841" s="1" t="s">
        <v>4775</v>
      </c>
    </row>
    <row r="4842" spans="1:2" x14ac:dyDescent="0.3">
      <c r="A4842" s="1" t="s">
        <v>259</v>
      </c>
      <c r="B4842" s="1" t="s">
        <v>4776</v>
      </c>
    </row>
    <row r="4843" spans="1:2" x14ac:dyDescent="0.3">
      <c r="A4843" s="1" t="s">
        <v>90</v>
      </c>
      <c r="B4843" s="1" t="s">
        <v>4777</v>
      </c>
    </row>
    <row r="4844" spans="1:2" x14ac:dyDescent="0.3">
      <c r="A4844" s="1" t="s">
        <v>90</v>
      </c>
      <c r="B4844" s="1" t="s">
        <v>4778</v>
      </c>
    </row>
    <row r="4845" spans="1:2" x14ac:dyDescent="0.3">
      <c r="A4845" s="1" t="s">
        <v>90</v>
      </c>
      <c r="B4845" s="1" t="s">
        <v>4779</v>
      </c>
    </row>
    <row r="4846" spans="1:2" x14ac:dyDescent="0.3">
      <c r="A4846" s="1" t="s">
        <v>259</v>
      </c>
      <c r="B4846" s="1" t="s">
        <v>4780</v>
      </c>
    </row>
    <row r="4847" spans="1:2" x14ac:dyDescent="0.3">
      <c r="A4847" s="1" t="s">
        <v>90</v>
      </c>
      <c r="B4847" s="1" t="s">
        <v>4781</v>
      </c>
    </row>
    <row r="4848" spans="1:2" x14ac:dyDescent="0.3">
      <c r="A4848" s="1" t="s">
        <v>90</v>
      </c>
      <c r="B4848" s="1" t="s">
        <v>4782</v>
      </c>
    </row>
    <row r="4849" spans="1:2" x14ac:dyDescent="0.3">
      <c r="A4849" s="1" t="s">
        <v>90</v>
      </c>
      <c r="B4849" s="1" t="s">
        <v>3646</v>
      </c>
    </row>
    <row r="4850" spans="1:2" x14ac:dyDescent="0.3">
      <c r="A4850" s="1" t="s">
        <v>90</v>
      </c>
      <c r="B4850" s="1" t="s">
        <v>4783</v>
      </c>
    </row>
    <row r="4851" spans="1:2" x14ac:dyDescent="0.3">
      <c r="A4851" s="1" t="s">
        <v>90</v>
      </c>
      <c r="B4851" s="1" t="s">
        <v>4784</v>
      </c>
    </row>
    <row r="4852" spans="1:2" x14ac:dyDescent="0.3">
      <c r="A4852" s="1" t="s">
        <v>90</v>
      </c>
      <c r="B4852" s="1" t="s">
        <v>4785</v>
      </c>
    </row>
    <row r="4853" spans="1:2" x14ac:dyDescent="0.3">
      <c r="A4853" s="1" t="s">
        <v>90</v>
      </c>
      <c r="B4853" s="1" t="s">
        <v>4786</v>
      </c>
    </row>
    <row r="4854" spans="1:2" x14ac:dyDescent="0.3">
      <c r="A4854" s="1" t="s">
        <v>90</v>
      </c>
      <c r="B4854" s="1" t="s">
        <v>4787</v>
      </c>
    </row>
    <row r="4855" spans="1:2" x14ac:dyDescent="0.3">
      <c r="A4855" s="1" t="s">
        <v>90</v>
      </c>
      <c r="B4855" s="1" t="s">
        <v>4788</v>
      </c>
    </row>
    <row r="4856" spans="1:2" x14ac:dyDescent="0.3">
      <c r="A4856" s="1" t="s">
        <v>90</v>
      </c>
      <c r="B4856" s="1" t="s">
        <v>4789</v>
      </c>
    </row>
    <row r="4857" spans="1:2" x14ac:dyDescent="0.3">
      <c r="A4857" s="1" t="s">
        <v>90</v>
      </c>
      <c r="B4857" s="1" t="s">
        <v>4790</v>
      </c>
    </row>
    <row r="4858" spans="1:2" x14ac:dyDescent="0.3">
      <c r="A4858" s="1" t="s">
        <v>90</v>
      </c>
      <c r="B4858" s="1" t="s">
        <v>4791</v>
      </c>
    </row>
    <row r="4859" spans="1:2" x14ac:dyDescent="0.3">
      <c r="A4859" s="1" t="s">
        <v>90</v>
      </c>
      <c r="B4859" s="1" t="s">
        <v>4792</v>
      </c>
    </row>
    <row r="4860" spans="1:2" x14ac:dyDescent="0.3">
      <c r="A4860" s="1" t="s">
        <v>90</v>
      </c>
      <c r="B4860" s="1" t="s">
        <v>1494</v>
      </c>
    </row>
    <row r="4861" spans="1:2" x14ac:dyDescent="0.3">
      <c r="A4861" s="1" t="s">
        <v>90</v>
      </c>
      <c r="B4861" s="1" t="s">
        <v>4793</v>
      </c>
    </row>
    <row r="4862" spans="1:2" x14ac:dyDescent="0.3">
      <c r="A4862" s="1" t="s">
        <v>90</v>
      </c>
      <c r="B4862" s="1" t="s">
        <v>4794</v>
      </c>
    </row>
    <row r="4863" spans="1:2" x14ac:dyDescent="0.3">
      <c r="A4863" s="1" t="s">
        <v>90</v>
      </c>
      <c r="B4863" s="1" t="s">
        <v>4795</v>
      </c>
    </row>
    <row r="4864" spans="1:2" x14ac:dyDescent="0.3">
      <c r="A4864" s="1" t="s">
        <v>259</v>
      </c>
      <c r="B4864" s="1" t="s">
        <v>4796</v>
      </c>
    </row>
    <row r="4865" spans="1:2" x14ac:dyDescent="0.3">
      <c r="A4865" s="1" t="s">
        <v>259</v>
      </c>
      <c r="B4865" s="1" t="s">
        <v>4015</v>
      </c>
    </row>
    <row r="4866" spans="1:2" x14ac:dyDescent="0.3">
      <c r="A4866" s="1" t="s">
        <v>90</v>
      </c>
      <c r="B4866" s="1" t="s">
        <v>4797</v>
      </c>
    </row>
    <row r="4867" spans="1:2" x14ac:dyDescent="0.3">
      <c r="A4867" s="1" t="s">
        <v>90</v>
      </c>
      <c r="B4867" s="1" t="s">
        <v>4798</v>
      </c>
    </row>
    <row r="4868" spans="1:2" x14ac:dyDescent="0.3">
      <c r="A4868" s="1" t="s">
        <v>90</v>
      </c>
      <c r="B4868" s="1" t="s">
        <v>4799</v>
      </c>
    </row>
    <row r="4869" spans="1:2" x14ac:dyDescent="0.3">
      <c r="A4869" s="1" t="s">
        <v>90</v>
      </c>
      <c r="B4869" s="1" t="s">
        <v>4800</v>
      </c>
    </row>
    <row r="4870" spans="1:2" x14ac:dyDescent="0.3">
      <c r="A4870" s="1" t="s">
        <v>90</v>
      </c>
      <c r="B4870" s="1" t="s">
        <v>895</v>
      </c>
    </row>
    <row r="4871" spans="1:2" x14ac:dyDescent="0.3">
      <c r="A4871" s="1" t="s">
        <v>90</v>
      </c>
      <c r="B4871" s="1" t="s">
        <v>4801</v>
      </c>
    </row>
    <row r="4872" spans="1:2" x14ac:dyDescent="0.3">
      <c r="A4872" s="1" t="s">
        <v>90</v>
      </c>
      <c r="B4872" s="1" t="s">
        <v>4802</v>
      </c>
    </row>
    <row r="4873" spans="1:2" x14ac:dyDescent="0.3">
      <c r="A4873" s="1" t="s">
        <v>90</v>
      </c>
      <c r="B4873" s="1" t="s">
        <v>4803</v>
      </c>
    </row>
    <row r="4874" spans="1:2" x14ac:dyDescent="0.3">
      <c r="A4874" s="1" t="s">
        <v>90</v>
      </c>
      <c r="B4874" s="1" t="s">
        <v>4804</v>
      </c>
    </row>
    <row r="4875" spans="1:2" x14ac:dyDescent="0.3">
      <c r="A4875" s="1" t="s">
        <v>90</v>
      </c>
      <c r="B4875" s="1" t="s">
        <v>4805</v>
      </c>
    </row>
    <row r="4876" spans="1:2" x14ac:dyDescent="0.3">
      <c r="A4876" s="1" t="s">
        <v>90</v>
      </c>
      <c r="B4876" s="1" t="s">
        <v>4806</v>
      </c>
    </row>
    <row r="4877" spans="1:2" x14ac:dyDescent="0.3">
      <c r="A4877" s="1" t="s">
        <v>90</v>
      </c>
      <c r="B4877" s="1" t="s">
        <v>4807</v>
      </c>
    </row>
    <row r="4878" spans="1:2" x14ac:dyDescent="0.3">
      <c r="A4878" s="1" t="s">
        <v>259</v>
      </c>
      <c r="B4878" s="1" t="s">
        <v>4808</v>
      </c>
    </row>
    <row r="4879" spans="1:2" x14ac:dyDescent="0.3">
      <c r="A4879" s="1" t="s">
        <v>90</v>
      </c>
      <c r="B4879" s="1" t="s">
        <v>4809</v>
      </c>
    </row>
    <row r="4880" spans="1:2" x14ac:dyDescent="0.3">
      <c r="A4880" s="1" t="s">
        <v>259</v>
      </c>
      <c r="B4880" s="1" t="s">
        <v>3100</v>
      </c>
    </row>
    <row r="4881" spans="1:2" x14ac:dyDescent="0.3">
      <c r="A4881" s="1" t="s">
        <v>90</v>
      </c>
      <c r="B4881" s="1" t="s">
        <v>4810</v>
      </c>
    </row>
    <row r="4882" spans="1:2" x14ac:dyDescent="0.3">
      <c r="A4882" s="1" t="s">
        <v>90</v>
      </c>
      <c r="B4882" s="1" t="s">
        <v>4811</v>
      </c>
    </row>
    <row r="4883" spans="1:2" x14ac:dyDescent="0.3">
      <c r="A4883" s="1" t="s">
        <v>90</v>
      </c>
      <c r="B4883" s="1" t="s">
        <v>4812</v>
      </c>
    </row>
    <row r="4884" spans="1:2" x14ac:dyDescent="0.3">
      <c r="A4884" s="1" t="s">
        <v>90</v>
      </c>
      <c r="B4884" s="1" t="s">
        <v>4813</v>
      </c>
    </row>
    <row r="4885" spans="1:2" x14ac:dyDescent="0.3">
      <c r="A4885" s="1" t="s">
        <v>90</v>
      </c>
      <c r="B4885" s="1" t="s">
        <v>493</v>
      </c>
    </row>
    <row r="4886" spans="1:2" x14ac:dyDescent="0.3">
      <c r="A4886" s="1" t="s">
        <v>90</v>
      </c>
      <c r="B4886" s="1" t="s">
        <v>4814</v>
      </c>
    </row>
    <row r="4887" spans="1:2" x14ac:dyDescent="0.3">
      <c r="A4887" s="1" t="s">
        <v>90</v>
      </c>
      <c r="B4887" s="1" t="s">
        <v>4815</v>
      </c>
    </row>
    <row r="4888" spans="1:2" x14ac:dyDescent="0.3">
      <c r="A4888" s="1" t="s">
        <v>90</v>
      </c>
      <c r="B4888" s="1" t="s">
        <v>4816</v>
      </c>
    </row>
    <row r="4889" spans="1:2" x14ac:dyDescent="0.3">
      <c r="A4889" s="1" t="s">
        <v>259</v>
      </c>
      <c r="B4889" s="1" t="s">
        <v>879</v>
      </c>
    </row>
    <row r="4890" spans="1:2" x14ac:dyDescent="0.3">
      <c r="A4890" s="1" t="s">
        <v>90</v>
      </c>
      <c r="B4890" s="1" t="s">
        <v>4817</v>
      </c>
    </row>
    <row r="4891" spans="1:2" x14ac:dyDescent="0.3">
      <c r="A4891" s="1" t="s">
        <v>90</v>
      </c>
      <c r="B4891" s="1" t="s">
        <v>2978</v>
      </c>
    </row>
    <row r="4892" spans="1:2" x14ac:dyDescent="0.3">
      <c r="A4892" s="1" t="s">
        <v>90</v>
      </c>
      <c r="B4892" s="1" t="s">
        <v>4818</v>
      </c>
    </row>
    <row r="4893" spans="1:2" x14ac:dyDescent="0.3">
      <c r="A4893" s="1" t="s">
        <v>90</v>
      </c>
      <c r="B4893" s="1" t="s">
        <v>4819</v>
      </c>
    </row>
    <row r="4894" spans="1:2" x14ac:dyDescent="0.3">
      <c r="A4894" s="1" t="s">
        <v>90</v>
      </c>
      <c r="B4894" s="1" t="s">
        <v>4820</v>
      </c>
    </row>
    <row r="4895" spans="1:2" x14ac:dyDescent="0.3">
      <c r="A4895" s="1" t="s">
        <v>90</v>
      </c>
      <c r="B4895" s="1" t="s">
        <v>4821</v>
      </c>
    </row>
    <row r="4896" spans="1:2" x14ac:dyDescent="0.3">
      <c r="A4896" s="1" t="s">
        <v>90</v>
      </c>
      <c r="B4896" s="1" t="s">
        <v>1312</v>
      </c>
    </row>
    <row r="4897" spans="1:2" x14ac:dyDescent="0.3">
      <c r="A4897" s="1" t="s">
        <v>259</v>
      </c>
      <c r="B4897" s="1" t="s">
        <v>4822</v>
      </c>
    </row>
    <row r="4898" spans="1:2" x14ac:dyDescent="0.3">
      <c r="A4898" s="1" t="s">
        <v>90</v>
      </c>
      <c r="B4898" s="1" t="s">
        <v>4823</v>
      </c>
    </row>
    <row r="4899" spans="1:2" x14ac:dyDescent="0.3">
      <c r="A4899" s="1" t="s">
        <v>90</v>
      </c>
      <c r="B4899" s="1" t="s">
        <v>553</v>
      </c>
    </row>
    <row r="4900" spans="1:2" x14ac:dyDescent="0.3">
      <c r="A4900" s="1" t="s">
        <v>90</v>
      </c>
      <c r="B4900" s="1" t="s">
        <v>4824</v>
      </c>
    </row>
    <row r="4901" spans="1:2" x14ac:dyDescent="0.3">
      <c r="A4901" s="1" t="s">
        <v>90</v>
      </c>
      <c r="B4901" s="1" t="s">
        <v>4825</v>
      </c>
    </row>
    <row r="4902" spans="1:2" x14ac:dyDescent="0.3">
      <c r="A4902" s="1" t="s">
        <v>259</v>
      </c>
      <c r="B4902" s="1" t="s">
        <v>4826</v>
      </c>
    </row>
    <row r="4903" spans="1:2" x14ac:dyDescent="0.3">
      <c r="A4903" s="1" t="s">
        <v>90</v>
      </c>
      <c r="B4903" s="1" t="s">
        <v>4827</v>
      </c>
    </row>
    <row r="4904" spans="1:2" x14ac:dyDescent="0.3">
      <c r="A4904" s="1" t="s">
        <v>259</v>
      </c>
      <c r="B4904" s="1" t="s">
        <v>4828</v>
      </c>
    </row>
    <row r="4905" spans="1:2" x14ac:dyDescent="0.3">
      <c r="A4905" s="1" t="s">
        <v>90</v>
      </c>
      <c r="B4905" s="1" t="s">
        <v>4829</v>
      </c>
    </row>
    <row r="4906" spans="1:2" x14ac:dyDescent="0.3">
      <c r="A4906" s="1" t="s">
        <v>90</v>
      </c>
      <c r="B4906" s="1" t="s">
        <v>4830</v>
      </c>
    </row>
    <row r="4907" spans="1:2" x14ac:dyDescent="0.3">
      <c r="A4907" s="1" t="s">
        <v>259</v>
      </c>
      <c r="B4907" s="1" t="s">
        <v>4831</v>
      </c>
    </row>
    <row r="4908" spans="1:2" x14ac:dyDescent="0.3">
      <c r="A4908" s="1" t="s">
        <v>90</v>
      </c>
      <c r="B4908" s="1" t="s">
        <v>4832</v>
      </c>
    </row>
    <row r="4909" spans="1:2" x14ac:dyDescent="0.3">
      <c r="A4909" s="1" t="s">
        <v>90</v>
      </c>
      <c r="B4909" s="1" t="s">
        <v>4833</v>
      </c>
    </row>
    <row r="4910" spans="1:2" x14ac:dyDescent="0.3">
      <c r="A4910" s="1" t="s">
        <v>90</v>
      </c>
      <c r="B4910" s="1" t="s">
        <v>4834</v>
      </c>
    </row>
    <row r="4911" spans="1:2" x14ac:dyDescent="0.3">
      <c r="A4911" s="1" t="s">
        <v>90</v>
      </c>
      <c r="B4911" s="1" t="s">
        <v>4835</v>
      </c>
    </row>
    <row r="4912" spans="1:2" x14ac:dyDescent="0.3">
      <c r="A4912" s="1" t="s">
        <v>90</v>
      </c>
      <c r="B4912" s="1" t="s">
        <v>4836</v>
      </c>
    </row>
    <row r="4913" spans="1:2" x14ac:dyDescent="0.3">
      <c r="A4913" s="1" t="s">
        <v>90</v>
      </c>
      <c r="B4913" s="1" t="s">
        <v>4837</v>
      </c>
    </row>
    <row r="4914" spans="1:2" x14ac:dyDescent="0.3">
      <c r="A4914" s="1" t="s">
        <v>90</v>
      </c>
      <c r="B4914" s="1" t="s">
        <v>4838</v>
      </c>
    </row>
    <row r="4915" spans="1:2" x14ac:dyDescent="0.3">
      <c r="A4915" s="1" t="s">
        <v>259</v>
      </c>
      <c r="B4915" s="1" t="s">
        <v>4839</v>
      </c>
    </row>
    <row r="4916" spans="1:2" x14ac:dyDescent="0.3">
      <c r="A4916" s="1" t="s">
        <v>90</v>
      </c>
      <c r="B4916" s="1" t="s">
        <v>4840</v>
      </c>
    </row>
    <row r="4917" spans="1:2" x14ac:dyDescent="0.3">
      <c r="A4917" s="1" t="s">
        <v>90</v>
      </c>
      <c r="B4917" s="1" t="s">
        <v>4841</v>
      </c>
    </row>
    <row r="4918" spans="1:2" x14ac:dyDescent="0.3">
      <c r="A4918" s="1" t="s">
        <v>90</v>
      </c>
      <c r="B4918" s="1" t="s">
        <v>4842</v>
      </c>
    </row>
    <row r="4919" spans="1:2" x14ac:dyDescent="0.3">
      <c r="A4919" s="1" t="s">
        <v>259</v>
      </c>
      <c r="B4919" s="1" t="s">
        <v>3277</v>
      </c>
    </row>
    <row r="4920" spans="1:2" x14ac:dyDescent="0.3">
      <c r="A4920" s="1" t="s">
        <v>90</v>
      </c>
      <c r="B4920" s="1" t="s">
        <v>4843</v>
      </c>
    </row>
    <row r="4921" spans="1:2" x14ac:dyDescent="0.3">
      <c r="A4921" s="1" t="s">
        <v>90</v>
      </c>
      <c r="B4921" s="1" t="s">
        <v>4844</v>
      </c>
    </row>
    <row r="4922" spans="1:2" x14ac:dyDescent="0.3">
      <c r="A4922" s="1" t="s">
        <v>90</v>
      </c>
      <c r="B4922" s="1" t="s">
        <v>4845</v>
      </c>
    </row>
    <row r="4923" spans="1:2" x14ac:dyDescent="0.3">
      <c r="A4923" s="1" t="s">
        <v>90</v>
      </c>
      <c r="B4923" s="1" t="s">
        <v>4846</v>
      </c>
    </row>
    <row r="4924" spans="1:2" x14ac:dyDescent="0.3">
      <c r="A4924" s="1" t="s">
        <v>90</v>
      </c>
      <c r="B4924" s="1" t="s">
        <v>1832</v>
      </c>
    </row>
    <row r="4925" spans="1:2" x14ac:dyDescent="0.3">
      <c r="A4925" s="1" t="s">
        <v>90</v>
      </c>
      <c r="B4925" s="1" t="s">
        <v>4847</v>
      </c>
    </row>
    <row r="4926" spans="1:2" x14ac:dyDescent="0.3">
      <c r="A4926" s="1" t="s">
        <v>90</v>
      </c>
      <c r="B4926" s="1" t="s">
        <v>4848</v>
      </c>
    </row>
    <row r="4927" spans="1:2" x14ac:dyDescent="0.3">
      <c r="A4927" s="1" t="s">
        <v>90</v>
      </c>
      <c r="B4927" s="1" t="s">
        <v>4849</v>
      </c>
    </row>
    <row r="4928" spans="1:2" x14ac:dyDescent="0.3">
      <c r="A4928" s="1" t="s">
        <v>90</v>
      </c>
      <c r="B4928" s="1" t="s">
        <v>4850</v>
      </c>
    </row>
    <row r="4929" spans="1:2" x14ac:dyDescent="0.3">
      <c r="A4929" s="1" t="s">
        <v>90</v>
      </c>
      <c r="B4929" s="1" t="s">
        <v>4851</v>
      </c>
    </row>
    <row r="4930" spans="1:2" x14ac:dyDescent="0.3">
      <c r="A4930" s="1" t="s">
        <v>90</v>
      </c>
      <c r="B4930" s="1" t="s">
        <v>4852</v>
      </c>
    </row>
    <row r="4931" spans="1:2" x14ac:dyDescent="0.3">
      <c r="A4931" s="1" t="s">
        <v>259</v>
      </c>
      <c r="B4931" s="1" t="s">
        <v>1398</v>
      </c>
    </row>
    <row r="4932" spans="1:2" x14ac:dyDescent="0.3">
      <c r="A4932" s="1" t="s">
        <v>259</v>
      </c>
      <c r="B4932" s="1" t="s">
        <v>4853</v>
      </c>
    </row>
    <row r="4933" spans="1:2" x14ac:dyDescent="0.3">
      <c r="A4933" s="1" t="s">
        <v>90</v>
      </c>
      <c r="B4933" s="1" t="s">
        <v>4854</v>
      </c>
    </row>
    <row r="4934" spans="1:2" x14ac:dyDescent="0.3">
      <c r="A4934" s="1" t="s">
        <v>90</v>
      </c>
      <c r="B4934" s="1" t="s">
        <v>4855</v>
      </c>
    </row>
    <row r="4935" spans="1:2" x14ac:dyDescent="0.3">
      <c r="A4935" s="1" t="s">
        <v>90</v>
      </c>
      <c r="B4935" s="1" t="s">
        <v>4856</v>
      </c>
    </row>
    <row r="4936" spans="1:2" x14ac:dyDescent="0.3">
      <c r="A4936" s="1" t="s">
        <v>90</v>
      </c>
      <c r="B4936" s="1" t="s">
        <v>4857</v>
      </c>
    </row>
    <row r="4937" spans="1:2" x14ac:dyDescent="0.3">
      <c r="A4937" s="1" t="s">
        <v>90</v>
      </c>
      <c r="B4937" s="1" t="s">
        <v>4858</v>
      </c>
    </row>
    <row r="4938" spans="1:2" x14ac:dyDescent="0.3">
      <c r="A4938" s="1" t="s">
        <v>90</v>
      </c>
      <c r="B4938" s="1" t="s">
        <v>4859</v>
      </c>
    </row>
    <row r="4939" spans="1:2" x14ac:dyDescent="0.3">
      <c r="A4939" s="1" t="s">
        <v>90</v>
      </c>
      <c r="B4939" s="1" t="s">
        <v>4860</v>
      </c>
    </row>
    <row r="4940" spans="1:2" x14ac:dyDescent="0.3">
      <c r="A4940" s="1" t="s">
        <v>90</v>
      </c>
      <c r="B4940" s="1" t="s">
        <v>4861</v>
      </c>
    </row>
    <row r="4941" spans="1:2" x14ac:dyDescent="0.3">
      <c r="A4941" s="1" t="s">
        <v>90</v>
      </c>
      <c r="B4941" s="1" t="s">
        <v>4862</v>
      </c>
    </row>
    <row r="4942" spans="1:2" x14ac:dyDescent="0.3">
      <c r="A4942" s="1" t="s">
        <v>90</v>
      </c>
      <c r="B4942" s="1" t="s">
        <v>4863</v>
      </c>
    </row>
    <row r="4943" spans="1:2" x14ac:dyDescent="0.3">
      <c r="A4943" s="1" t="s">
        <v>90</v>
      </c>
      <c r="B4943" s="1" t="s">
        <v>4864</v>
      </c>
    </row>
    <row r="4944" spans="1:2" x14ac:dyDescent="0.3">
      <c r="A4944" s="1" t="s">
        <v>90</v>
      </c>
      <c r="B4944" s="1" t="s">
        <v>4865</v>
      </c>
    </row>
    <row r="4945" spans="1:2" x14ac:dyDescent="0.3">
      <c r="A4945" s="1" t="s">
        <v>90</v>
      </c>
      <c r="B4945" s="1" t="s">
        <v>4866</v>
      </c>
    </row>
    <row r="4946" spans="1:2" x14ac:dyDescent="0.3">
      <c r="A4946" s="1" t="s">
        <v>90</v>
      </c>
      <c r="B4946" s="1" t="s">
        <v>4867</v>
      </c>
    </row>
    <row r="4947" spans="1:2" x14ac:dyDescent="0.3">
      <c r="A4947" s="1" t="s">
        <v>90</v>
      </c>
      <c r="B4947" s="1" t="s">
        <v>4868</v>
      </c>
    </row>
    <row r="4948" spans="1:2" x14ac:dyDescent="0.3">
      <c r="A4948" s="1" t="s">
        <v>90</v>
      </c>
      <c r="B4948" s="1" t="s">
        <v>4869</v>
      </c>
    </row>
    <row r="4949" spans="1:2" x14ac:dyDescent="0.3">
      <c r="A4949" s="1" t="s">
        <v>259</v>
      </c>
      <c r="B4949" s="1" t="s">
        <v>2196</v>
      </c>
    </row>
    <row r="4950" spans="1:2" x14ac:dyDescent="0.3">
      <c r="A4950" s="1" t="s">
        <v>259</v>
      </c>
      <c r="B4950" s="1" t="s">
        <v>4870</v>
      </c>
    </row>
    <row r="4951" spans="1:2" x14ac:dyDescent="0.3">
      <c r="A4951" s="1" t="s">
        <v>90</v>
      </c>
      <c r="B4951" s="1" t="s">
        <v>4871</v>
      </c>
    </row>
    <row r="4952" spans="1:2" x14ac:dyDescent="0.3">
      <c r="A4952" s="1" t="s">
        <v>90</v>
      </c>
      <c r="B4952" s="1" t="s">
        <v>4872</v>
      </c>
    </row>
    <row r="4953" spans="1:2" x14ac:dyDescent="0.3">
      <c r="A4953" s="1" t="s">
        <v>90</v>
      </c>
      <c r="B4953" s="1" t="s">
        <v>4873</v>
      </c>
    </row>
    <row r="4954" spans="1:2" x14ac:dyDescent="0.3">
      <c r="A4954" s="1" t="s">
        <v>259</v>
      </c>
      <c r="B4954" s="1" t="s">
        <v>4874</v>
      </c>
    </row>
    <row r="4955" spans="1:2" x14ac:dyDescent="0.3">
      <c r="A4955" s="1" t="s">
        <v>90</v>
      </c>
      <c r="B4955" s="1" t="s">
        <v>4875</v>
      </c>
    </row>
    <row r="4956" spans="1:2" x14ac:dyDescent="0.3">
      <c r="A4956" s="1" t="s">
        <v>90</v>
      </c>
      <c r="B4956" s="1" t="s">
        <v>4876</v>
      </c>
    </row>
    <row r="4957" spans="1:2" x14ac:dyDescent="0.3">
      <c r="A4957" s="1" t="s">
        <v>90</v>
      </c>
      <c r="B4957" s="1" t="s">
        <v>4877</v>
      </c>
    </row>
    <row r="4958" spans="1:2" x14ac:dyDescent="0.3">
      <c r="A4958" s="1" t="s">
        <v>90</v>
      </c>
      <c r="B4958" s="1" t="s">
        <v>4878</v>
      </c>
    </row>
    <row r="4959" spans="1:2" x14ac:dyDescent="0.3">
      <c r="A4959" s="1" t="s">
        <v>90</v>
      </c>
      <c r="B4959" s="1" t="s">
        <v>4879</v>
      </c>
    </row>
    <row r="4960" spans="1:2" x14ac:dyDescent="0.3">
      <c r="A4960" s="1" t="s">
        <v>90</v>
      </c>
      <c r="B4960" s="1" t="s">
        <v>4880</v>
      </c>
    </row>
    <row r="4961" spans="1:2" x14ac:dyDescent="0.3">
      <c r="A4961" s="1" t="s">
        <v>90</v>
      </c>
      <c r="B4961" s="1" t="s">
        <v>4881</v>
      </c>
    </row>
    <row r="4962" spans="1:2" x14ac:dyDescent="0.3">
      <c r="A4962" s="1" t="s">
        <v>90</v>
      </c>
      <c r="B4962" s="1" t="s">
        <v>4882</v>
      </c>
    </row>
    <row r="4963" spans="1:2" x14ac:dyDescent="0.3">
      <c r="A4963" s="1" t="s">
        <v>90</v>
      </c>
      <c r="B4963" s="1" t="s">
        <v>3789</v>
      </c>
    </row>
    <row r="4964" spans="1:2" x14ac:dyDescent="0.3">
      <c r="A4964" s="1" t="s">
        <v>90</v>
      </c>
      <c r="B4964" s="1" t="s">
        <v>2681</v>
      </c>
    </row>
    <row r="4965" spans="1:2" x14ac:dyDescent="0.3">
      <c r="A4965" s="1" t="s">
        <v>90</v>
      </c>
      <c r="B4965" s="1" t="s">
        <v>4883</v>
      </c>
    </row>
    <row r="4966" spans="1:2" x14ac:dyDescent="0.3">
      <c r="A4966" s="1" t="s">
        <v>259</v>
      </c>
      <c r="B4966" s="1" t="s">
        <v>4884</v>
      </c>
    </row>
    <row r="4967" spans="1:2" x14ac:dyDescent="0.3">
      <c r="A4967" s="1" t="s">
        <v>90</v>
      </c>
      <c r="B4967" s="1" t="s">
        <v>4885</v>
      </c>
    </row>
    <row r="4968" spans="1:2" x14ac:dyDescent="0.3">
      <c r="A4968" s="1" t="s">
        <v>259</v>
      </c>
      <c r="B4968" s="1" t="s">
        <v>4886</v>
      </c>
    </row>
    <row r="4969" spans="1:2" x14ac:dyDescent="0.3">
      <c r="A4969" s="1" t="s">
        <v>259</v>
      </c>
      <c r="B4969" s="1" t="s">
        <v>4887</v>
      </c>
    </row>
    <row r="4970" spans="1:2" x14ac:dyDescent="0.3">
      <c r="A4970" s="1" t="s">
        <v>90</v>
      </c>
      <c r="B4970" s="1" t="s">
        <v>4888</v>
      </c>
    </row>
    <row r="4971" spans="1:2" x14ac:dyDescent="0.3">
      <c r="A4971" s="1" t="s">
        <v>90</v>
      </c>
      <c r="B4971" s="1" t="s">
        <v>4889</v>
      </c>
    </row>
    <row r="4972" spans="1:2" x14ac:dyDescent="0.3">
      <c r="A4972" s="1" t="s">
        <v>90</v>
      </c>
      <c r="B4972" s="1" t="s">
        <v>4890</v>
      </c>
    </row>
    <row r="4973" spans="1:2" x14ac:dyDescent="0.3">
      <c r="A4973" s="1" t="s">
        <v>90</v>
      </c>
      <c r="B4973" s="1" t="s">
        <v>4891</v>
      </c>
    </row>
    <row r="4974" spans="1:2" x14ac:dyDescent="0.3">
      <c r="A4974" s="1" t="s">
        <v>90</v>
      </c>
      <c r="B4974" s="1" t="s">
        <v>4892</v>
      </c>
    </row>
    <row r="4975" spans="1:2" x14ac:dyDescent="0.3">
      <c r="A4975" s="1" t="s">
        <v>90</v>
      </c>
      <c r="B4975" s="1" t="s">
        <v>4893</v>
      </c>
    </row>
    <row r="4976" spans="1:2" x14ac:dyDescent="0.3">
      <c r="A4976" s="1" t="s">
        <v>90</v>
      </c>
      <c r="B4976" s="1" t="s">
        <v>4894</v>
      </c>
    </row>
    <row r="4977" spans="1:2" x14ac:dyDescent="0.3">
      <c r="A4977" s="1" t="s">
        <v>90</v>
      </c>
      <c r="B4977" s="1" t="s">
        <v>4895</v>
      </c>
    </row>
    <row r="4978" spans="1:2" x14ac:dyDescent="0.3">
      <c r="A4978" s="1" t="s">
        <v>90</v>
      </c>
      <c r="B4978" s="1" t="s">
        <v>4896</v>
      </c>
    </row>
    <row r="4979" spans="1:2" x14ac:dyDescent="0.3">
      <c r="A4979" s="1" t="s">
        <v>90</v>
      </c>
      <c r="B4979" s="1" t="s">
        <v>2374</v>
      </c>
    </row>
    <row r="4980" spans="1:2" x14ac:dyDescent="0.3">
      <c r="A4980" s="1" t="s">
        <v>90</v>
      </c>
      <c r="B4980" s="1" t="s">
        <v>4897</v>
      </c>
    </row>
    <row r="4981" spans="1:2" x14ac:dyDescent="0.3">
      <c r="A4981" s="1" t="s">
        <v>90</v>
      </c>
      <c r="B4981" s="1" t="s">
        <v>4898</v>
      </c>
    </row>
    <row r="4982" spans="1:2" x14ac:dyDescent="0.3">
      <c r="A4982" s="1" t="s">
        <v>90</v>
      </c>
      <c r="B4982" s="1" t="s">
        <v>4899</v>
      </c>
    </row>
    <row r="4983" spans="1:2" x14ac:dyDescent="0.3">
      <c r="A4983" s="1" t="s">
        <v>90</v>
      </c>
      <c r="B4983" s="1" t="s">
        <v>4900</v>
      </c>
    </row>
    <row r="4984" spans="1:2" x14ac:dyDescent="0.3">
      <c r="A4984" s="1" t="s">
        <v>90</v>
      </c>
      <c r="B4984" s="1" t="s">
        <v>4901</v>
      </c>
    </row>
    <row r="4985" spans="1:2" x14ac:dyDescent="0.3">
      <c r="A4985" s="1" t="s">
        <v>90</v>
      </c>
      <c r="B4985" s="1" t="s">
        <v>4902</v>
      </c>
    </row>
    <row r="4986" spans="1:2" x14ac:dyDescent="0.3">
      <c r="A4986" s="1" t="s">
        <v>259</v>
      </c>
      <c r="B4986" s="1" t="s">
        <v>4903</v>
      </c>
    </row>
    <row r="4987" spans="1:2" x14ac:dyDescent="0.3">
      <c r="A4987" s="1" t="s">
        <v>90</v>
      </c>
      <c r="B4987" s="1" t="s">
        <v>4904</v>
      </c>
    </row>
    <row r="4988" spans="1:2" x14ac:dyDescent="0.3">
      <c r="A4988" s="1" t="s">
        <v>90</v>
      </c>
      <c r="B4988" s="1" t="s">
        <v>4905</v>
      </c>
    </row>
    <row r="4989" spans="1:2" x14ac:dyDescent="0.3">
      <c r="A4989" s="1" t="s">
        <v>90</v>
      </c>
      <c r="B4989" s="1" t="s">
        <v>4906</v>
      </c>
    </row>
    <row r="4990" spans="1:2" x14ac:dyDescent="0.3">
      <c r="A4990" s="1" t="s">
        <v>90</v>
      </c>
      <c r="B4990" s="1" t="s">
        <v>4907</v>
      </c>
    </row>
    <row r="4991" spans="1:2" x14ac:dyDescent="0.3">
      <c r="A4991" s="1" t="s">
        <v>90</v>
      </c>
      <c r="B4991" s="1" t="s">
        <v>4908</v>
      </c>
    </row>
    <row r="4992" spans="1:2" x14ac:dyDescent="0.3">
      <c r="A4992" s="1" t="s">
        <v>259</v>
      </c>
      <c r="B4992" s="1" t="s">
        <v>4909</v>
      </c>
    </row>
    <row r="4993" spans="1:2" x14ac:dyDescent="0.3">
      <c r="A4993" s="1" t="s">
        <v>90</v>
      </c>
      <c r="B4993" s="1" t="s">
        <v>4910</v>
      </c>
    </row>
    <row r="4994" spans="1:2" x14ac:dyDescent="0.3">
      <c r="A4994" s="1" t="s">
        <v>90</v>
      </c>
      <c r="B4994" s="1" t="s">
        <v>4911</v>
      </c>
    </row>
    <row r="4995" spans="1:2" x14ac:dyDescent="0.3">
      <c r="A4995" s="1" t="s">
        <v>90</v>
      </c>
      <c r="B4995" s="1" t="s">
        <v>4912</v>
      </c>
    </row>
    <row r="4996" spans="1:2" x14ac:dyDescent="0.3">
      <c r="A4996" s="1" t="s">
        <v>90</v>
      </c>
      <c r="B4996" s="1" t="s">
        <v>4913</v>
      </c>
    </row>
    <row r="4997" spans="1:2" x14ac:dyDescent="0.3">
      <c r="A4997" s="1" t="s">
        <v>90</v>
      </c>
      <c r="B4997" s="1" t="s">
        <v>4914</v>
      </c>
    </row>
    <row r="4998" spans="1:2" x14ac:dyDescent="0.3">
      <c r="A4998" s="1" t="s">
        <v>90</v>
      </c>
      <c r="B4998" s="1" t="s">
        <v>4915</v>
      </c>
    </row>
    <row r="4999" spans="1:2" x14ac:dyDescent="0.3">
      <c r="A4999" s="1" t="s">
        <v>90</v>
      </c>
      <c r="B4999" s="1" t="s">
        <v>4916</v>
      </c>
    </row>
    <row r="5000" spans="1:2" x14ac:dyDescent="0.3">
      <c r="A5000" s="1" t="s">
        <v>90</v>
      </c>
      <c r="B5000" s="1" t="s">
        <v>4917</v>
      </c>
    </row>
    <row r="5001" spans="1:2" x14ac:dyDescent="0.3">
      <c r="A5001" s="1" t="s">
        <v>90</v>
      </c>
      <c r="B5001" s="1" t="s">
        <v>4918</v>
      </c>
    </row>
    <row r="5002" spans="1:2" x14ac:dyDescent="0.3">
      <c r="A5002" s="1" t="s">
        <v>90</v>
      </c>
      <c r="B5002" s="1" t="s">
        <v>4919</v>
      </c>
    </row>
    <row r="5003" spans="1:2" x14ac:dyDescent="0.3">
      <c r="A5003" s="1" t="s">
        <v>90</v>
      </c>
      <c r="B5003" s="1" t="s">
        <v>4920</v>
      </c>
    </row>
    <row r="5004" spans="1:2" x14ac:dyDescent="0.3">
      <c r="A5004" s="1" t="s">
        <v>90</v>
      </c>
      <c r="B5004" s="1" t="s">
        <v>4921</v>
      </c>
    </row>
    <row r="5005" spans="1:2" x14ac:dyDescent="0.3">
      <c r="A5005" s="1" t="s">
        <v>259</v>
      </c>
      <c r="B5005" s="1" t="s">
        <v>4922</v>
      </c>
    </row>
    <row r="5006" spans="1:2" x14ac:dyDescent="0.3">
      <c r="A5006" s="1" t="s">
        <v>90</v>
      </c>
      <c r="B5006" s="1" t="s">
        <v>4923</v>
      </c>
    </row>
    <row r="5007" spans="1:2" x14ac:dyDescent="0.3">
      <c r="A5007" s="1" t="s">
        <v>90</v>
      </c>
      <c r="B5007" s="1" t="s">
        <v>4924</v>
      </c>
    </row>
    <row r="5008" spans="1:2" x14ac:dyDescent="0.3">
      <c r="A5008" s="1" t="s">
        <v>90</v>
      </c>
      <c r="B5008" s="1" t="s">
        <v>4925</v>
      </c>
    </row>
    <row r="5009" spans="1:2" x14ac:dyDescent="0.3">
      <c r="A5009" s="1" t="s">
        <v>90</v>
      </c>
      <c r="B5009" s="1" t="s">
        <v>4926</v>
      </c>
    </row>
    <row r="5010" spans="1:2" x14ac:dyDescent="0.3">
      <c r="A5010" s="1" t="s">
        <v>90</v>
      </c>
      <c r="B5010" s="1" t="s">
        <v>4927</v>
      </c>
    </row>
    <row r="5011" spans="1:2" x14ac:dyDescent="0.3">
      <c r="A5011" s="1" t="s">
        <v>90</v>
      </c>
      <c r="B5011" s="1" t="s">
        <v>4928</v>
      </c>
    </row>
    <row r="5012" spans="1:2" x14ac:dyDescent="0.3">
      <c r="A5012" s="1" t="s">
        <v>90</v>
      </c>
      <c r="B5012" s="1" t="s">
        <v>4929</v>
      </c>
    </row>
    <row r="5013" spans="1:2" x14ac:dyDescent="0.3">
      <c r="A5013" s="1" t="s">
        <v>259</v>
      </c>
      <c r="B5013" s="1" t="s">
        <v>4930</v>
      </c>
    </row>
    <row r="5014" spans="1:2" x14ac:dyDescent="0.3">
      <c r="A5014" s="1" t="s">
        <v>90</v>
      </c>
      <c r="B5014" s="1" t="s">
        <v>4931</v>
      </c>
    </row>
    <row r="5015" spans="1:2" x14ac:dyDescent="0.3">
      <c r="A5015" s="1" t="s">
        <v>90</v>
      </c>
      <c r="B5015" s="1" t="s">
        <v>4932</v>
      </c>
    </row>
    <row r="5016" spans="1:2" x14ac:dyDescent="0.3">
      <c r="A5016" s="1" t="s">
        <v>90</v>
      </c>
      <c r="B5016" s="1" t="s">
        <v>4933</v>
      </c>
    </row>
    <row r="5017" spans="1:2" x14ac:dyDescent="0.3">
      <c r="A5017" s="1" t="s">
        <v>90</v>
      </c>
      <c r="B5017" s="1" t="s">
        <v>4934</v>
      </c>
    </row>
    <row r="5018" spans="1:2" x14ac:dyDescent="0.3">
      <c r="A5018" s="1" t="s">
        <v>90</v>
      </c>
      <c r="B5018" s="1" t="s">
        <v>4935</v>
      </c>
    </row>
    <row r="5019" spans="1:2" x14ac:dyDescent="0.3">
      <c r="A5019" s="1" t="s">
        <v>259</v>
      </c>
      <c r="B5019" s="1" t="s">
        <v>4936</v>
      </c>
    </row>
    <row r="5020" spans="1:2" x14ac:dyDescent="0.3">
      <c r="A5020" s="1" t="s">
        <v>90</v>
      </c>
      <c r="B5020" s="1" t="s">
        <v>4937</v>
      </c>
    </row>
    <row r="5021" spans="1:2" x14ac:dyDescent="0.3">
      <c r="A5021" s="1" t="s">
        <v>90</v>
      </c>
      <c r="B5021" s="1" t="s">
        <v>4938</v>
      </c>
    </row>
    <row r="5022" spans="1:2" x14ac:dyDescent="0.3">
      <c r="A5022" s="1" t="s">
        <v>90</v>
      </c>
      <c r="B5022" s="1" t="s">
        <v>4939</v>
      </c>
    </row>
    <row r="5023" spans="1:2" x14ac:dyDescent="0.3">
      <c r="A5023" s="1" t="s">
        <v>90</v>
      </c>
      <c r="B5023" s="1" t="s">
        <v>4940</v>
      </c>
    </row>
    <row r="5024" spans="1:2" x14ac:dyDescent="0.3">
      <c r="A5024" s="1" t="s">
        <v>90</v>
      </c>
      <c r="B5024" s="1" t="s">
        <v>4941</v>
      </c>
    </row>
    <row r="5025" spans="1:2" x14ac:dyDescent="0.3">
      <c r="A5025" s="1" t="s">
        <v>90</v>
      </c>
      <c r="B5025" s="1" t="s">
        <v>4942</v>
      </c>
    </row>
    <row r="5026" spans="1:2" x14ac:dyDescent="0.3">
      <c r="A5026" s="1" t="s">
        <v>90</v>
      </c>
      <c r="B5026" s="1" t="s">
        <v>4943</v>
      </c>
    </row>
    <row r="5027" spans="1:2" x14ac:dyDescent="0.3">
      <c r="A5027" s="1" t="s">
        <v>90</v>
      </c>
      <c r="B5027" s="1" t="s">
        <v>4944</v>
      </c>
    </row>
    <row r="5028" spans="1:2" x14ac:dyDescent="0.3">
      <c r="A5028" s="1" t="s">
        <v>259</v>
      </c>
      <c r="B5028" s="1" t="s">
        <v>4945</v>
      </c>
    </row>
    <row r="5029" spans="1:2" x14ac:dyDescent="0.3">
      <c r="A5029" s="1" t="s">
        <v>259</v>
      </c>
      <c r="B5029" s="1" t="s">
        <v>4946</v>
      </c>
    </row>
    <row r="5030" spans="1:2" x14ac:dyDescent="0.3">
      <c r="A5030" s="1" t="s">
        <v>90</v>
      </c>
      <c r="B5030" s="1" t="s">
        <v>4947</v>
      </c>
    </row>
    <row r="5031" spans="1:2" x14ac:dyDescent="0.3">
      <c r="A5031" s="1" t="s">
        <v>259</v>
      </c>
      <c r="B5031" s="1" t="s">
        <v>4948</v>
      </c>
    </row>
    <row r="5032" spans="1:2" x14ac:dyDescent="0.3">
      <c r="A5032" s="1" t="s">
        <v>90</v>
      </c>
      <c r="B5032" s="1" t="s">
        <v>2624</v>
      </c>
    </row>
    <row r="5033" spans="1:2" x14ac:dyDescent="0.3">
      <c r="A5033" s="1" t="s">
        <v>90</v>
      </c>
      <c r="B5033" s="1" t="s">
        <v>4949</v>
      </c>
    </row>
    <row r="5034" spans="1:2" x14ac:dyDescent="0.3">
      <c r="A5034" s="1" t="s">
        <v>90</v>
      </c>
      <c r="B5034" s="1" t="s">
        <v>4950</v>
      </c>
    </row>
    <row r="5035" spans="1:2" x14ac:dyDescent="0.3">
      <c r="A5035" s="1" t="s">
        <v>90</v>
      </c>
      <c r="B5035" s="1" t="s">
        <v>4951</v>
      </c>
    </row>
    <row r="5036" spans="1:2" x14ac:dyDescent="0.3">
      <c r="A5036" s="1" t="s">
        <v>90</v>
      </c>
      <c r="B5036" s="1" t="s">
        <v>4952</v>
      </c>
    </row>
    <row r="5037" spans="1:2" x14ac:dyDescent="0.3">
      <c r="A5037" s="1" t="s">
        <v>90</v>
      </c>
      <c r="B5037" s="1" t="s">
        <v>4953</v>
      </c>
    </row>
    <row r="5038" spans="1:2" x14ac:dyDescent="0.3">
      <c r="A5038" s="1" t="s">
        <v>259</v>
      </c>
      <c r="B5038" s="1" t="s">
        <v>3631</v>
      </c>
    </row>
    <row r="5039" spans="1:2" x14ac:dyDescent="0.3">
      <c r="A5039" s="1" t="s">
        <v>90</v>
      </c>
      <c r="B5039" s="1" t="s">
        <v>4954</v>
      </c>
    </row>
    <row r="5040" spans="1:2" x14ac:dyDescent="0.3">
      <c r="A5040" s="1" t="s">
        <v>90</v>
      </c>
      <c r="B5040" s="1" t="s">
        <v>4955</v>
      </c>
    </row>
    <row r="5041" spans="1:2" x14ac:dyDescent="0.3">
      <c r="A5041" s="1" t="s">
        <v>90</v>
      </c>
      <c r="B5041" s="1" t="s">
        <v>4956</v>
      </c>
    </row>
    <row r="5042" spans="1:2" x14ac:dyDescent="0.3">
      <c r="A5042" s="1" t="s">
        <v>259</v>
      </c>
      <c r="B5042" s="1" t="s">
        <v>4957</v>
      </c>
    </row>
    <row r="5043" spans="1:2" x14ac:dyDescent="0.3">
      <c r="A5043" s="1" t="s">
        <v>90</v>
      </c>
      <c r="B5043" s="1" t="s">
        <v>4958</v>
      </c>
    </row>
    <row r="5044" spans="1:2" x14ac:dyDescent="0.3">
      <c r="A5044" s="1" t="s">
        <v>259</v>
      </c>
      <c r="B5044" s="1" t="s">
        <v>4959</v>
      </c>
    </row>
    <row r="5045" spans="1:2" x14ac:dyDescent="0.3">
      <c r="A5045" s="1" t="s">
        <v>90</v>
      </c>
      <c r="B5045" s="1" t="s">
        <v>4960</v>
      </c>
    </row>
    <row r="5046" spans="1:2" x14ac:dyDescent="0.3">
      <c r="A5046" s="1" t="s">
        <v>90</v>
      </c>
      <c r="B5046" s="1" t="s">
        <v>4961</v>
      </c>
    </row>
    <row r="5047" spans="1:2" x14ac:dyDescent="0.3">
      <c r="A5047" s="1" t="s">
        <v>90</v>
      </c>
      <c r="B5047" s="1" t="s">
        <v>1481</v>
      </c>
    </row>
    <row r="5048" spans="1:2" x14ac:dyDescent="0.3">
      <c r="A5048" s="1" t="s">
        <v>90</v>
      </c>
      <c r="B5048" s="1" t="s">
        <v>4962</v>
      </c>
    </row>
    <row r="5049" spans="1:2" x14ac:dyDescent="0.3">
      <c r="A5049" s="1" t="s">
        <v>90</v>
      </c>
      <c r="B5049" s="1" t="s">
        <v>4963</v>
      </c>
    </row>
    <row r="5050" spans="1:2" x14ac:dyDescent="0.3">
      <c r="A5050" s="1" t="s">
        <v>90</v>
      </c>
      <c r="B5050" s="1" t="s">
        <v>4964</v>
      </c>
    </row>
    <row r="5051" spans="1:2" x14ac:dyDescent="0.3">
      <c r="A5051" s="1" t="s">
        <v>90</v>
      </c>
      <c r="B5051" s="1" t="s">
        <v>1273</v>
      </c>
    </row>
    <row r="5052" spans="1:2" x14ac:dyDescent="0.3">
      <c r="A5052" s="1" t="s">
        <v>90</v>
      </c>
      <c r="B5052" s="1" t="s">
        <v>4965</v>
      </c>
    </row>
    <row r="5053" spans="1:2" x14ac:dyDescent="0.3">
      <c r="A5053" s="1" t="s">
        <v>90</v>
      </c>
      <c r="B5053" s="1" t="s">
        <v>4966</v>
      </c>
    </row>
    <row r="5054" spans="1:2" x14ac:dyDescent="0.3">
      <c r="A5054" s="1" t="s">
        <v>90</v>
      </c>
      <c r="B5054" s="1" t="s">
        <v>4967</v>
      </c>
    </row>
    <row r="5055" spans="1:2" x14ac:dyDescent="0.3">
      <c r="A5055" s="1" t="s">
        <v>90</v>
      </c>
      <c r="B5055" s="1" t="s">
        <v>4968</v>
      </c>
    </row>
    <row r="5056" spans="1:2" x14ac:dyDescent="0.3">
      <c r="A5056" s="1" t="s">
        <v>259</v>
      </c>
      <c r="B5056" s="1" t="s">
        <v>1596</v>
      </c>
    </row>
    <row r="5057" spans="1:2" x14ac:dyDescent="0.3">
      <c r="A5057" s="1" t="s">
        <v>90</v>
      </c>
      <c r="B5057" s="1" t="s">
        <v>4969</v>
      </c>
    </row>
    <row r="5058" spans="1:2" x14ac:dyDescent="0.3">
      <c r="A5058" s="1" t="s">
        <v>90</v>
      </c>
      <c r="B5058" s="1" t="s">
        <v>4970</v>
      </c>
    </row>
    <row r="5059" spans="1:2" x14ac:dyDescent="0.3">
      <c r="A5059" s="1" t="s">
        <v>90</v>
      </c>
      <c r="B5059" s="1" t="s">
        <v>4971</v>
      </c>
    </row>
    <row r="5060" spans="1:2" x14ac:dyDescent="0.3">
      <c r="A5060" s="1" t="s">
        <v>90</v>
      </c>
      <c r="B5060" s="1" t="s">
        <v>4972</v>
      </c>
    </row>
    <row r="5061" spans="1:2" x14ac:dyDescent="0.3">
      <c r="A5061" s="1" t="s">
        <v>259</v>
      </c>
      <c r="B5061" s="1" t="s">
        <v>4973</v>
      </c>
    </row>
    <row r="5062" spans="1:2" x14ac:dyDescent="0.3">
      <c r="A5062" s="1" t="s">
        <v>90</v>
      </c>
      <c r="B5062" s="1" t="s">
        <v>4974</v>
      </c>
    </row>
    <row r="5063" spans="1:2" x14ac:dyDescent="0.3">
      <c r="A5063" s="1" t="s">
        <v>90</v>
      </c>
      <c r="B5063" s="1" t="s">
        <v>4975</v>
      </c>
    </row>
    <row r="5064" spans="1:2" x14ac:dyDescent="0.3">
      <c r="A5064" s="1" t="s">
        <v>90</v>
      </c>
      <c r="B5064" s="1" t="s">
        <v>4976</v>
      </c>
    </row>
    <row r="5065" spans="1:2" x14ac:dyDescent="0.3">
      <c r="A5065" s="1" t="s">
        <v>90</v>
      </c>
      <c r="B5065" s="1" t="s">
        <v>4977</v>
      </c>
    </row>
    <row r="5066" spans="1:2" x14ac:dyDescent="0.3">
      <c r="A5066" s="1" t="s">
        <v>90</v>
      </c>
      <c r="B5066" s="1" t="s">
        <v>4978</v>
      </c>
    </row>
    <row r="5067" spans="1:2" x14ac:dyDescent="0.3">
      <c r="A5067" s="1" t="s">
        <v>90</v>
      </c>
      <c r="B5067" s="1" t="s">
        <v>4979</v>
      </c>
    </row>
    <row r="5068" spans="1:2" x14ac:dyDescent="0.3">
      <c r="A5068" s="1" t="s">
        <v>90</v>
      </c>
      <c r="B5068" s="1" t="s">
        <v>4980</v>
      </c>
    </row>
    <row r="5069" spans="1:2" x14ac:dyDescent="0.3">
      <c r="A5069" s="1" t="s">
        <v>259</v>
      </c>
      <c r="B5069" s="1" t="s">
        <v>4981</v>
      </c>
    </row>
    <row r="5070" spans="1:2" x14ac:dyDescent="0.3">
      <c r="A5070" s="1" t="s">
        <v>90</v>
      </c>
      <c r="B5070" s="1" t="s">
        <v>4982</v>
      </c>
    </row>
    <row r="5071" spans="1:2" x14ac:dyDescent="0.3">
      <c r="A5071" s="1" t="s">
        <v>90</v>
      </c>
      <c r="B5071" s="1" t="s">
        <v>4983</v>
      </c>
    </row>
    <row r="5072" spans="1:2" x14ac:dyDescent="0.3">
      <c r="A5072" s="1" t="s">
        <v>259</v>
      </c>
      <c r="B5072" s="1" t="s">
        <v>4984</v>
      </c>
    </row>
    <row r="5073" spans="1:2" x14ac:dyDescent="0.3">
      <c r="A5073" s="1" t="s">
        <v>90</v>
      </c>
      <c r="B5073" s="1" t="s">
        <v>4985</v>
      </c>
    </row>
    <row r="5074" spans="1:2" x14ac:dyDescent="0.3">
      <c r="A5074" s="1" t="s">
        <v>259</v>
      </c>
      <c r="B5074" s="1" t="s">
        <v>4986</v>
      </c>
    </row>
    <row r="5075" spans="1:2" x14ac:dyDescent="0.3">
      <c r="A5075" s="1" t="s">
        <v>90</v>
      </c>
      <c r="B5075" s="1" t="s">
        <v>4987</v>
      </c>
    </row>
    <row r="5076" spans="1:2" x14ac:dyDescent="0.3">
      <c r="A5076" s="1" t="s">
        <v>90</v>
      </c>
      <c r="B5076" s="1" t="s">
        <v>4321</v>
      </c>
    </row>
    <row r="5077" spans="1:2" x14ac:dyDescent="0.3">
      <c r="A5077" s="1" t="s">
        <v>259</v>
      </c>
      <c r="B5077" s="1" t="s">
        <v>4988</v>
      </c>
    </row>
    <row r="5078" spans="1:2" x14ac:dyDescent="0.3">
      <c r="A5078" s="1" t="s">
        <v>90</v>
      </c>
      <c r="B5078" s="1" t="s">
        <v>4989</v>
      </c>
    </row>
    <row r="5079" spans="1:2" x14ac:dyDescent="0.3">
      <c r="A5079" s="1" t="s">
        <v>90</v>
      </c>
      <c r="B5079" s="1" t="s">
        <v>4990</v>
      </c>
    </row>
    <row r="5080" spans="1:2" x14ac:dyDescent="0.3">
      <c r="A5080" s="1" t="s">
        <v>259</v>
      </c>
      <c r="B5080" s="1" t="s">
        <v>4991</v>
      </c>
    </row>
    <row r="5081" spans="1:2" x14ac:dyDescent="0.3">
      <c r="A5081" s="1" t="s">
        <v>90</v>
      </c>
      <c r="B5081" s="1" t="s">
        <v>4992</v>
      </c>
    </row>
    <row r="5082" spans="1:2" ht="409.6" x14ac:dyDescent="0.3">
      <c r="A5082" s="1" t="s">
        <v>90</v>
      </c>
      <c r="B5082" s="78" t="s">
        <v>4993</v>
      </c>
    </row>
    <row r="5083" spans="1:2" x14ac:dyDescent="0.3">
      <c r="A5083" s="1" t="s">
        <v>90</v>
      </c>
      <c r="B5083" s="1" t="s">
        <v>4994</v>
      </c>
    </row>
    <row r="5084" spans="1:2" x14ac:dyDescent="0.3">
      <c r="A5084" s="1" t="s">
        <v>90</v>
      </c>
      <c r="B5084" s="1" t="s">
        <v>4995</v>
      </c>
    </row>
    <row r="5085" spans="1:2" x14ac:dyDescent="0.3">
      <c r="A5085" s="1" t="s">
        <v>90</v>
      </c>
      <c r="B5085" s="1" t="s">
        <v>4996</v>
      </c>
    </row>
    <row r="5086" spans="1:2" x14ac:dyDescent="0.3">
      <c r="A5086" s="1" t="s">
        <v>90</v>
      </c>
      <c r="B5086" s="1" t="s">
        <v>4997</v>
      </c>
    </row>
    <row r="5087" spans="1:2" x14ac:dyDescent="0.3">
      <c r="A5087" s="1" t="s">
        <v>90</v>
      </c>
      <c r="B5087" s="1" t="s">
        <v>4998</v>
      </c>
    </row>
    <row r="5088" spans="1:2" x14ac:dyDescent="0.3">
      <c r="A5088" s="1" t="s">
        <v>90</v>
      </c>
      <c r="B5088" s="1" t="s">
        <v>4999</v>
      </c>
    </row>
    <row r="5089" spans="1:2" x14ac:dyDescent="0.3">
      <c r="A5089" s="1" t="s">
        <v>90</v>
      </c>
      <c r="B5089" s="1" t="s">
        <v>5000</v>
      </c>
    </row>
    <row r="5090" spans="1:2" x14ac:dyDescent="0.3">
      <c r="A5090" s="1" t="s">
        <v>90</v>
      </c>
      <c r="B5090" s="1" t="s">
        <v>5001</v>
      </c>
    </row>
    <row r="5091" spans="1:2" x14ac:dyDescent="0.3">
      <c r="A5091" s="1" t="s">
        <v>90</v>
      </c>
      <c r="B5091" s="1" t="s">
        <v>5002</v>
      </c>
    </row>
    <row r="5092" spans="1:2" x14ac:dyDescent="0.3">
      <c r="A5092" s="1" t="s">
        <v>90</v>
      </c>
      <c r="B5092" s="1" t="s">
        <v>395</v>
      </c>
    </row>
    <row r="5093" spans="1:2" x14ac:dyDescent="0.3">
      <c r="A5093" s="1" t="s">
        <v>90</v>
      </c>
      <c r="B5093" s="1" t="s">
        <v>5003</v>
      </c>
    </row>
    <row r="5094" spans="1:2" x14ac:dyDescent="0.3">
      <c r="A5094" s="1" t="s">
        <v>90</v>
      </c>
      <c r="B5094" s="1" t="s">
        <v>5004</v>
      </c>
    </row>
    <row r="5095" spans="1:2" x14ac:dyDescent="0.3">
      <c r="A5095" s="1" t="s">
        <v>90</v>
      </c>
      <c r="B5095" s="1" t="s">
        <v>5005</v>
      </c>
    </row>
    <row r="5096" spans="1:2" x14ac:dyDescent="0.3">
      <c r="A5096" s="1" t="s">
        <v>90</v>
      </c>
      <c r="B5096" s="1" t="s">
        <v>5006</v>
      </c>
    </row>
    <row r="5097" spans="1:2" x14ac:dyDescent="0.3">
      <c r="A5097" s="1" t="s">
        <v>90</v>
      </c>
      <c r="B5097" s="1" t="s">
        <v>5007</v>
      </c>
    </row>
    <row r="5098" spans="1:2" x14ac:dyDescent="0.3">
      <c r="A5098" s="1" t="s">
        <v>90</v>
      </c>
      <c r="B5098" s="1" t="s">
        <v>5008</v>
      </c>
    </row>
    <row r="5099" spans="1:2" x14ac:dyDescent="0.3">
      <c r="A5099" s="1" t="s">
        <v>259</v>
      </c>
      <c r="B5099" s="1" t="s">
        <v>5009</v>
      </c>
    </row>
    <row r="5100" spans="1:2" x14ac:dyDescent="0.3">
      <c r="A5100" s="1" t="s">
        <v>90</v>
      </c>
      <c r="B5100" s="1" t="s">
        <v>5010</v>
      </c>
    </row>
    <row r="5101" spans="1:2" x14ac:dyDescent="0.3">
      <c r="A5101" s="1" t="s">
        <v>90</v>
      </c>
      <c r="B5101" s="1" t="s">
        <v>5011</v>
      </c>
    </row>
    <row r="5102" spans="1:2" x14ac:dyDescent="0.3">
      <c r="A5102" s="1" t="s">
        <v>90</v>
      </c>
      <c r="B5102" s="1" t="s">
        <v>5012</v>
      </c>
    </row>
    <row r="5103" spans="1:2" x14ac:dyDescent="0.3">
      <c r="A5103" s="1" t="s">
        <v>259</v>
      </c>
      <c r="B5103" s="1" t="s">
        <v>5013</v>
      </c>
    </row>
    <row r="5104" spans="1:2" x14ac:dyDescent="0.3">
      <c r="A5104" s="1" t="s">
        <v>90</v>
      </c>
      <c r="B5104" s="1" t="s">
        <v>5014</v>
      </c>
    </row>
    <row r="5105" spans="1:2" x14ac:dyDescent="0.3">
      <c r="A5105" s="1" t="s">
        <v>90</v>
      </c>
      <c r="B5105" s="1" t="s">
        <v>2529</v>
      </c>
    </row>
    <row r="5106" spans="1:2" x14ac:dyDescent="0.3">
      <c r="A5106" s="1" t="s">
        <v>90</v>
      </c>
      <c r="B5106" s="1" t="s">
        <v>681</v>
      </c>
    </row>
    <row r="5107" spans="1:2" x14ac:dyDescent="0.3">
      <c r="A5107" s="1" t="s">
        <v>90</v>
      </c>
      <c r="B5107" s="1" t="s">
        <v>5015</v>
      </c>
    </row>
    <row r="5108" spans="1:2" x14ac:dyDescent="0.3">
      <c r="A5108" s="1" t="s">
        <v>90</v>
      </c>
      <c r="B5108" s="1" t="s">
        <v>5016</v>
      </c>
    </row>
    <row r="5109" spans="1:2" x14ac:dyDescent="0.3">
      <c r="A5109" s="1" t="s">
        <v>90</v>
      </c>
      <c r="B5109" s="1" t="s">
        <v>3634</v>
      </c>
    </row>
    <row r="5110" spans="1:2" x14ac:dyDescent="0.3">
      <c r="A5110" s="1" t="s">
        <v>90</v>
      </c>
      <c r="B5110" s="1" t="s">
        <v>5017</v>
      </c>
    </row>
    <row r="5111" spans="1:2" x14ac:dyDescent="0.3">
      <c r="A5111" s="1" t="s">
        <v>259</v>
      </c>
      <c r="B5111" s="1" t="s">
        <v>5018</v>
      </c>
    </row>
    <row r="5112" spans="1:2" x14ac:dyDescent="0.3">
      <c r="A5112" s="1" t="s">
        <v>90</v>
      </c>
      <c r="B5112" s="1" t="s">
        <v>5019</v>
      </c>
    </row>
    <row r="5113" spans="1:2" x14ac:dyDescent="0.3">
      <c r="A5113" s="1" t="s">
        <v>259</v>
      </c>
      <c r="B5113" s="1" t="s">
        <v>5020</v>
      </c>
    </row>
    <row r="5114" spans="1:2" x14ac:dyDescent="0.3">
      <c r="A5114" s="1" t="s">
        <v>90</v>
      </c>
      <c r="B5114" s="1" t="s">
        <v>5021</v>
      </c>
    </row>
    <row r="5115" spans="1:2" x14ac:dyDescent="0.3">
      <c r="A5115" s="1" t="s">
        <v>90</v>
      </c>
      <c r="B5115" s="1" t="s">
        <v>5022</v>
      </c>
    </row>
    <row r="5116" spans="1:2" x14ac:dyDescent="0.3">
      <c r="A5116" s="1" t="s">
        <v>259</v>
      </c>
      <c r="B5116" s="1" t="s">
        <v>5023</v>
      </c>
    </row>
    <row r="5117" spans="1:2" x14ac:dyDescent="0.3">
      <c r="A5117" s="1" t="s">
        <v>90</v>
      </c>
      <c r="B5117" s="1" t="s">
        <v>5024</v>
      </c>
    </row>
    <row r="5118" spans="1:2" x14ac:dyDescent="0.3">
      <c r="A5118" s="1" t="s">
        <v>90</v>
      </c>
      <c r="B5118" s="1" t="s">
        <v>5025</v>
      </c>
    </row>
    <row r="5119" spans="1:2" x14ac:dyDescent="0.3">
      <c r="A5119" s="1" t="s">
        <v>90</v>
      </c>
      <c r="B5119" s="1" t="s">
        <v>5026</v>
      </c>
    </row>
    <row r="5120" spans="1:2" x14ac:dyDescent="0.3">
      <c r="A5120" s="1" t="s">
        <v>90</v>
      </c>
      <c r="B5120" s="1" t="s">
        <v>5027</v>
      </c>
    </row>
    <row r="5121" spans="1:2" x14ac:dyDescent="0.3">
      <c r="A5121" s="1" t="s">
        <v>259</v>
      </c>
      <c r="B5121" s="1" t="s">
        <v>5028</v>
      </c>
    </row>
    <row r="5122" spans="1:2" x14ac:dyDescent="0.3">
      <c r="A5122" s="1" t="s">
        <v>90</v>
      </c>
      <c r="B5122" s="1" t="s">
        <v>5029</v>
      </c>
    </row>
    <row r="5123" spans="1:2" x14ac:dyDescent="0.3">
      <c r="A5123" s="1" t="s">
        <v>90</v>
      </c>
      <c r="B5123" s="1" t="s">
        <v>5030</v>
      </c>
    </row>
    <row r="5124" spans="1:2" x14ac:dyDescent="0.3">
      <c r="A5124" s="1" t="s">
        <v>90</v>
      </c>
      <c r="B5124" s="1" t="s">
        <v>5031</v>
      </c>
    </row>
    <row r="5125" spans="1:2" x14ac:dyDescent="0.3">
      <c r="A5125" s="1" t="s">
        <v>90</v>
      </c>
      <c r="B5125" s="1" t="s">
        <v>5032</v>
      </c>
    </row>
    <row r="5126" spans="1:2" x14ac:dyDescent="0.3">
      <c r="A5126" s="1" t="s">
        <v>90</v>
      </c>
      <c r="B5126" s="1" t="s">
        <v>5033</v>
      </c>
    </row>
    <row r="5127" spans="1:2" x14ac:dyDescent="0.3">
      <c r="A5127" s="1" t="s">
        <v>90</v>
      </c>
      <c r="B5127" s="1" t="s">
        <v>5034</v>
      </c>
    </row>
    <row r="5128" spans="1:2" x14ac:dyDescent="0.3">
      <c r="A5128" s="1" t="s">
        <v>90</v>
      </c>
      <c r="B5128" s="1" t="s">
        <v>5035</v>
      </c>
    </row>
    <row r="5129" spans="1:2" x14ac:dyDescent="0.3">
      <c r="A5129" s="1" t="s">
        <v>90</v>
      </c>
      <c r="B5129" s="1" t="s">
        <v>5036</v>
      </c>
    </row>
    <row r="5130" spans="1:2" x14ac:dyDescent="0.3">
      <c r="A5130" s="1" t="s">
        <v>90</v>
      </c>
      <c r="B5130" s="1" t="s">
        <v>3314</v>
      </c>
    </row>
    <row r="5131" spans="1:2" x14ac:dyDescent="0.3">
      <c r="A5131" s="1" t="s">
        <v>90</v>
      </c>
      <c r="B5131" s="1" t="s">
        <v>5037</v>
      </c>
    </row>
    <row r="5132" spans="1:2" x14ac:dyDescent="0.3">
      <c r="A5132" s="1" t="s">
        <v>90</v>
      </c>
      <c r="B5132" s="1" t="s">
        <v>5038</v>
      </c>
    </row>
    <row r="5133" spans="1:2" x14ac:dyDescent="0.3">
      <c r="A5133" s="1" t="s">
        <v>90</v>
      </c>
      <c r="B5133" s="1" t="s">
        <v>5039</v>
      </c>
    </row>
    <row r="5134" spans="1:2" x14ac:dyDescent="0.3">
      <c r="A5134" s="1" t="s">
        <v>90</v>
      </c>
      <c r="B5134" s="1" t="s">
        <v>5040</v>
      </c>
    </row>
    <row r="5135" spans="1:2" x14ac:dyDescent="0.3">
      <c r="A5135" s="1" t="s">
        <v>90</v>
      </c>
      <c r="B5135" s="1" t="s">
        <v>5041</v>
      </c>
    </row>
    <row r="5136" spans="1:2" x14ac:dyDescent="0.3">
      <c r="A5136" s="1" t="s">
        <v>90</v>
      </c>
      <c r="B5136" s="1" t="s">
        <v>5042</v>
      </c>
    </row>
    <row r="5137" spans="1:2" x14ac:dyDescent="0.3">
      <c r="A5137" s="1" t="s">
        <v>90</v>
      </c>
      <c r="B5137" s="1" t="s">
        <v>5043</v>
      </c>
    </row>
    <row r="5138" spans="1:2" x14ac:dyDescent="0.3">
      <c r="A5138" s="1" t="s">
        <v>259</v>
      </c>
      <c r="B5138" s="1" t="s">
        <v>5044</v>
      </c>
    </row>
    <row r="5139" spans="1:2" x14ac:dyDescent="0.3">
      <c r="A5139" s="1" t="s">
        <v>90</v>
      </c>
      <c r="B5139" s="1" t="s">
        <v>5045</v>
      </c>
    </row>
    <row r="5140" spans="1:2" x14ac:dyDescent="0.3">
      <c r="A5140" s="1" t="s">
        <v>90</v>
      </c>
      <c r="B5140" s="1" t="s">
        <v>5046</v>
      </c>
    </row>
    <row r="5141" spans="1:2" x14ac:dyDescent="0.3">
      <c r="A5141" s="1" t="s">
        <v>90</v>
      </c>
      <c r="B5141" s="1" t="s">
        <v>5047</v>
      </c>
    </row>
    <row r="5142" spans="1:2" x14ac:dyDescent="0.3">
      <c r="A5142" s="1" t="s">
        <v>259</v>
      </c>
      <c r="B5142" s="1" t="s">
        <v>1044</v>
      </c>
    </row>
    <row r="5143" spans="1:2" x14ac:dyDescent="0.3">
      <c r="A5143" s="1" t="s">
        <v>90</v>
      </c>
      <c r="B5143" s="1" t="s">
        <v>5048</v>
      </c>
    </row>
    <row r="5144" spans="1:2" x14ac:dyDescent="0.3">
      <c r="A5144" s="1" t="s">
        <v>90</v>
      </c>
      <c r="B5144" s="1" t="s">
        <v>5049</v>
      </c>
    </row>
    <row r="5145" spans="1:2" x14ac:dyDescent="0.3">
      <c r="A5145" s="1" t="s">
        <v>90</v>
      </c>
      <c r="B5145" s="1" t="s">
        <v>5050</v>
      </c>
    </row>
    <row r="5146" spans="1:2" x14ac:dyDescent="0.3">
      <c r="A5146" s="1" t="s">
        <v>90</v>
      </c>
      <c r="B5146" s="1" t="s">
        <v>5051</v>
      </c>
    </row>
    <row r="5147" spans="1:2" x14ac:dyDescent="0.3">
      <c r="A5147" s="1" t="s">
        <v>90</v>
      </c>
      <c r="B5147" s="1" t="s">
        <v>5052</v>
      </c>
    </row>
    <row r="5148" spans="1:2" x14ac:dyDescent="0.3">
      <c r="A5148" s="1" t="s">
        <v>259</v>
      </c>
      <c r="B5148" s="1" t="s">
        <v>5053</v>
      </c>
    </row>
    <row r="5149" spans="1:2" x14ac:dyDescent="0.3">
      <c r="A5149" s="1" t="s">
        <v>90</v>
      </c>
      <c r="B5149" s="1" t="s">
        <v>5054</v>
      </c>
    </row>
    <row r="5150" spans="1:2" x14ac:dyDescent="0.3">
      <c r="A5150" s="1" t="s">
        <v>90</v>
      </c>
      <c r="B5150" s="1" t="s">
        <v>5055</v>
      </c>
    </row>
    <row r="5151" spans="1:2" x14ac:dyDescent="0.3">
      <c r="A5151" s="1" t="s">
        <v>90</v>
      </c>
      <c r="B5151" s="1" t="s">
        <v>5056</v>
      </c>
    </row>
    <row r="5152" spans="1:2" x14ac:dyDescent="0.3">
      <c r="A5152" s="1" t="s">
        <v>90</v>
      </c>
      <c r="B5152" s="1" t="s">
        <v>5057</v>
      </c>
    </row>
    <row r="5153" spans="1:2" x14ac:dyDescent="0.3">
      <c r="A5153" s="1" t="s">
        <v>90</v>
      </c>
      <c r="B5153" s="1" t="s">
        <v>5058</v>
      </c>
    </row>
    <row r="5154" spans="1:2" x14ac:dyDescent="0.3">
      <c r="A5154" s="1" t="s">
        <v>90</v>
      </c>
      <c r="B5154" s="1" t="s">
        <v>5059</v>
      </c>
    </row>
    <row r="5155" spans="1:2" x14ac:dyDescent="0.3">
      <c r="A5155" s="1" t="s">
        <v>90</v>
      </c>
      <c r="B5155" s="1" t="s">
        <v>5060</v>
      </c>
    </row>
    <row r="5156" spans="1:2" x14ac:dyDescent="0.3">
      <c r="A5156" s="1" t="s">
        <v>90</v>
      </c>
      <c r="B5156" s="1" t="s">
        <v>5061</v>
      </c>
    </row>
    <row r="5157" spans="1:2" x14ac:dyDescent="0.3">
      <c r="A5157" s="1" t="s">
        <v>90</v>
      </c>
      <c r="B5157" s="1" t="s">
        <v>5062</v>
      </c>
    </row>
    <row r="5158" spans="1:2" x14ac:dyDescent="0.3">
      <c r="A5158" s="1" t="s">
        <v>90</v>
      </c>
      <c r="B5158" s="1" t="s">
        <v>5063</v>
      </c>
    </row>
    <row r="5159" spans="1:2" x14ac:dyDescent="0.3">
      <c r="A5159" s="1" t="s">
        <v>90</v>
      </c>
      <c r="B5159" s="1" t="s">
        <v>5064</v>
      </c>
    </row>
    <row r="5160" spans="1:2" x14ac:dyDescent="0.3">
      <c r="A5160" s="1" t="s">
        <v>90</v>
      </c>
      <c r="B5160" s="1" t="s">
        <v>5065</v>
      </c>
    </row>
    <row r="5161" spans="1:2" x14ac:dyDescent="0.3">
      <c r="A5161" s="1" t="s">
        <v>90</v>
      </c>
      <c r="B5161" s="1" t="s">
        <v>5066</v>
      </c>
    </row>
    <row r="5162" spans="1:2" x14ac:dyDescent="0.3">
      <c r="A5162" s="1" t="s">
        <v>90</v>
      </c>
      <c r="B5162" s="1" t="s">
        <v>5067</v>
      </c>
    </row>
    <row r="5163" spans="1:2" x14ac:dyDescent="0.3">
      <c r="A5163" s="1" t="s">
        <v>90</v>
      </c>
      <c r="B5163" s="1" t="s">
        <v>5068</v>
      </c>
    </row>
    <row r="5164" spans="1:2" x14ac:dyDescent="0.3">
      <c r="A5164" s="1" t="s">
        <v>90</v>
      </c>
      <c r="B5164" s="1" t="s">
        <v>5069</v>
      </c>
    </row>
    <row r="5165" spans="1:2" x14ac:dyDescent="0.3">
      <c r="A5165" s="1" t="s">
        <v>259</v>
      </c>
      <c r="B5165" s="1" t="s">
        <v>2720</v>
      </c>
    </row>
    <row r="5166" spans="1:2" x14ac:dyDescent="0.3">
      <c r="A5166" s="1" t="s">
        <v>90</v>
      </c>
      <c r="B5166" s="1" t="s">
        <v>5070</v>
      </c>
    </row>
    <row r="5167" spans="1:2" x14ac:dyDescent="0.3">
      <c r="A5167" s="1" t="s">
        <v>90</v>
      </c>
      <c r="B5167" s="1" t="s">
        <v>5071</v>
      </c>
    </row>
    <row r="5168" spans="1:2" x14ac:dyDescent="0.3">
      <c r="A5168" s="1" t="s">
        <v>90</v>
      </c>
      <c r="B5168" s="1" t="s">
        <v>5072</v>
      </c>
    </row>
    <row r="5169" spans="1:2" x14ac:dyDescent="0.3">
      <c r="A5169" s="1" t="s">
        <v>90</v>
      </c>
      <c r="B5169" s="1" t="s">
        <v>5073</v>
      </c>
    </row>
    <row r="5170" spans="1:2" x14ac:dyDescent="0.3">
      <c r="A5170" s="1" t="s">
        <v>90</v>
      </c>
      <c r="B5170" s="1" t="s">
        <v>5074</v>
      </c>
    </row>
    <row r="5171" spans="1:2" x14ac:dyDescent="0.3">
      <c r="A5171" s="1" t="s">
        <v>90</v>
      </c>
      <c r="B5171" s="1" t="s">
        <v>5075</v>
      </c>
    </row>
    <row r="5172" spans="1:2" x14ac:dyDescent="0.3">
      <c r="A5172" s="1" t="s">
        <v>90</v>
      </c>
      <c r="B5172" s="1" t="s">
        <v>4926</v>
      </c>
    </row>
    <row r="5173" spans="1:2" x14ac:dyDescent="0.3">
      <c r="A5173" s="1" t="s">
        <v>90</v>
      </c>
      <c r="B5173" s="1" t="s">
        <v>5076</v>
      </c>
    </row>
    <row r="5174" spans="1:2" x14ac:dyDescent="0.3">
      <c r="A5174" s="1" t="s">
        <v>90</v>
      </c>
      <c r="B5174" s="1" t="s">
        <v>5077</v>
      </c>
    </row>
    <row r="5175" spans="1:2" x14ac:dyDescent="0.3">
      <c r="A5175" s="1" t="s">
        <v>90</v>
      </c>
      <c r="B5175" s="1" t="s">
        <v>5078</v>
      </c>
    </row>
    <row r="5176" spans="1:2" x14ac:dyDescent="0.3">
      <c r="A5176" s="1" t="s">
        <v>90</v>
      </c>
      <c r="B5176" s="1" t="s">
        <v>2377</v>
      </c>
    </row>
    <row r="5177" spans="1:2" x14ac:dyDescent="0.3">
      <c r="A5177" s="1" t="s">
        <v>90</v>
      </c>
      <c r="B5177" s="1" t="s">
        <v>2695</v>
      </c>
    </row>
    <row r="5178" spans="1:2" x14ac:dyDescent="0.3">
      <c r="A5178" s="1" t="s">
        <v>90</v>
      </c>
      <c r="B5178" s="1" t="s">
        <v>5079</v>
      </c>
    </row>
    <row r="5179" spans="1:2" x14ac:dyDescent="0.3">
      <c r="A5179" s="1" t="s">
        <v>259</v>
      </c>
      <c r="B5179" s="1" t="s">
        <v>5080</v>
      </c>
    </row>
    <row r="5180" spans="1:2" x14ac:dyDescent="0.3">
      <c r="A5180" s="1" t="s">
        <v>90</v>
      </c>
      <c r="B5180" s="1" t="s">
        <v>5081</v>
      </c>
    </row>
    <row r="5181" spans="1:2" x14ac:dyDescent="0.3">
      <c r="A5181" s="1" t="s">
        <v>90</v>
      </c>
      <c r="B5181" s="1" t="s">
        <v>5082</v>
      </c>
    </row>
    <row r="5182" spans="1:2" x14ac:dyDescent="0.3">
      <c r="A5182" s="1" t="s">
        <v>90</v>
      </c>
      <c r="B5182" s="1" t="s">
        <v>5083</v>
      </c>
    </row>
    <row r="5183" spans="1:2" x14ac:dyDescent="0.3">
      <c r="A5183" s="1" t="s">
        <v>90</v>
      </c>
      <c r="B5183" s="1" t="s">
        <v>4420</v>
      </c>
    </row>
    <row r="5184" spans="1:2" x14ac:dyDescent="0.3">
      <c r="A5184" s="1" t="s">
        <v>90</v>
      </c>
      <c r="B5184" s="1" t="s">
        <v>5084</v>
      </c>
    </row>
    <row r="5185" spans="1:2" x14ac:dyDescent="0.3">
      <c r="A5185" s="1" t="s">
        <v>90</v>
      </c>
      <c r="B5185" s="1" t="s">
        <v>5085</v>
      </c>
    </row>
    <row r="5186" spans="1:2" x14ac:dyDescent="0.3">
      <c r="A5186" s="1" t="s">
        <v>90</v>
      </c>
      <c r="B5186" s="1" t="s">
        <v>5086</v>
      </c>
    </row>
    <row r="5187" spans="1:2" x14ac:dyDescent="0.3">
      <c r="A5187" s="1" t="s">
        <v>90</v>
      </c>
      <c r="B5187" s="1" t="s">
        <v>5087</v>
      </c>
    </row>
    <row r="5188" spans="1:2" x14ac:dyDescent="0.3">
      <c r="A5188" s="1" t="s">
        <v>90</v>
      </c>
      <c r="B5188" s="1" t="s">
        <v>5088</v>
      </c>
    </row>
    <row r="5189" spans="1:2" x14ac:dyDescent="0.3">
      <c r="A5189" s="1" t="s">
        <v>90</v>
      </c>
      <c r="B5189" s="1" t="s">
        <v>2747</v>
      </c>
    </row>
    <row r="5190" spans="1:2" x14ac:dyDescent="0.3">
      <c r="A5190" s="1" t="s">
        <v>259</v>
      </c>
      <c r="B5190" s="1" t="s">
        <v>5089</v>
      </c>
    </row>
    <row r="5191" spans="1:2" x14ac:dyDescent="0.3">
      <c r="A5191" s="1" t="s">
        <v>259</v>
      </c>
      <c r="B5191" s="1" t="s">
        <v>5090</v>
      </c>
    </row>
    <row r="5192" spans="1:2" x14ac:dyDescent="0.3">
      <c r="A5192" s="1" t="s">
        <v>90</v>
      </c>
      <c r="B5192" s="1" t="s">
        <v>338</v>
      </c>
    </row>
    <row r="5193" spans="1:2" x14ac:dyDescent="0.3">
      <c r="A5193" s="1" t="s">
        <v>90</v>
      </c>
      <c r="B5193" s="1" t="s">
        <v>5091</v>
      </c>
    </row>
    <row r="5194" spans="1:2" x14ac:dyDescent="0.3">
      <c r="A5194" s="1" t="s">
        <v>90</v>
      </c>
      <c r="B5194" s="1" t="s">
        <v>5092</v>
      </c>
    </row>
    <row r="5195" spans="1:2" x14ac:dyDescent="0.3">
      <c r="A5195" s="1" t="s">
        <v>90</v>
      </c>
      <c r="B5195" s="1" t="s">
        <v>5093</v>
      </c>
    </row>
    <row r="5196" spans="1:2" x14ac:dyDescent="0.3">
      <c r="A5196" s="1" t="s">
        <v>90</v>
      </c>
      <c r="B5196" s="1" t="s">
        <v>5094</v>
      </c>
    </row>
    <row r="5197" spans="1:2" x14ac:dyDescent="0.3">
      <c r="A5197" s="1" t="s">
        <v>259</v>
      </c>
      <c r="B5197" s="1" t="s">
        <v>5095</v>
      </c>
    </row>
    <row r="5198" spans="1:2" x14ac:dyDescent="0.3">
      <c r="A5198" s="1" t="s">
        <v>90</v>
      </c>
      <c r="B5198" s="1" t="s">
        <v>5096</v>
      </c>
    </row>
    <row r="5199" spans="1:2" x14ac:dyDescent="0.3">
      <c r="A5199" s="1" t="s">
        <v>90</v>
      </c>
      <c r="B5199" s="1" t="s">
        <v>5097</v>
      </c>
    </row>
    <row r="5200" spans="1:2" x14ac:dyDescent="0.3">
      <c r="A5200" s="1" t="s">
        <v>90</v>
      </c>
      <c r="B5200" s="1" t="s">
        <v>5098</v>
      </c>
    </row>
    <row r="5201" spans="1:2" x14ac:dyDescent="0.3">
      <c r="A5201" s="1" t="s">
        <v>259</v>
      </c>
      <c r="B5201" s="1" t="s">
        <v>5099</v>
      </c>
    </row>
    <row r="5202" spans="1:2" x14ac:dyDescent="0.3">
      <c r="A5202" s="1" t="s">
        <v>259</v>
      </c>
      <c r="B5202" s="1" t="s">
        <v>5044</v>
      </c>
    </row>
    <row r="5203" spans="1:2" x14ac:dyDescent="0.3">
      <c r="A5203" s="1" t="s">
        <v>90</v>
      </c>
      <c r="B5203" s="1" t="s">
        <v>5100</v>
      </c>
    </row>
    <row r="5204" spans="1:2" x14ac:dyDescent="0.3">
      <c r="A5204" s="1" t="s">
        <v>90</v>
      </c>
      <c r="B5204" s="1" t="s">
        <v>4350</v>
      </c>
    </row>
    <row r="5205" spans="1:2" x14ac:dyDescent="0.3">
      <c r="A5205" s="1" t="s">
        <v>90</v>
      </c>
      <c r="B5205" s="1" t="s">
        <v>5101</v>
      </c>
    </row>
    <row r="5206" spans="1:2" x14ac:dyDescent="0.3">
      <c r="A5206" s="1" t="s">
        <v>259</v>
      </c>
      <c r="B5206" s="1" t="s">
        <v>5102</v>
      </c>
    </row>
    <row r="5207" spans="1:2" x14ac:dyDescent="0.3">
      <c r="A5207" s="1" t="s">
        <v>90</v>
      </c>
      <c r="B5207" s="1" t="s">
        <v>3710</v>
      </c>
    </row>
    <row r="5208" spans="1:2" x14ac:dyDescent="0.3">
      <c r="A5208" s="1" t="s">
        <v>90</v>
      </c>
      <c r="B5208" s="1" t="s">
        <v>5103</v>
      </c>
    </row>
    <row r="5209" spans="1:2" x14ac:dyDescent="0.3">
      <c r="A5209" s="1" t="s">
        <v>90</v>
      </c>
      <c r="B5209" s="1" t="s">
        <v>5104</v>
      </c>
    </row>
    <row r="5210" spans="1:2" x14ac:dyDescent="0.3">
      <c r="A5210" s="1" t="s">
        <v>90</v>
      </c>
      <c r="B5210" s="1" t="s">
        <v>5105</v>
      </c>
    </row>
    <row r="5211" spans="1:2" x14ac:dyDescent="0.3">
      <c r="A5211" s="1" t="s">
        <v>90</v>
      </c>
      <c r="B5211" s="1" t="s">
        <v>5106</v>
      </c>
    </row>
    <row r="5212" spans="1:2" x14ac:dyDescent="0.3">
      <c r="A5212" s="1" t="s">
        <v>90</v>
      </c>
      <c r="B5212" s="1" t="s">
        <v>5107</v>
      </c>
    </row>
    <row r="5213" spans="1:2" x14ac:dyDescent="0.3">
      <c r="A5213" s="1" t="s">
        <v>90</v>
      </c>
      <c r="B5213" s="1" t="s">
        <v>5108</v>
      </c>
    </row>
    <row r="5214" spans="1:2" x14ac:dyDescent="0.3">
      <c r="A5214" s="1" t="s">
        <v>90</v>
      </c>
      <c r="B5214" s="1" t="s">
        <v>5109</v>
      </c>
    </row>
    <row r="5215" spans="1:2" x14ac:dyDescent="0.3">
      <c r="A5215" s="1" t="s">
        <v>259</v>
      </c>
      <c r="B5215" s="1" t="s">
        <v>4258</v>
      </c>
    </row>
    <row r="5216" spans="1:2" x14ac:dyDescent="0.3">
      <c r="A5216" s="1" t="s">
        <v>90</v>
      </c>
      <c r="B5216" s="1" t="s">
        <v>4294</v>
      </c>
    </row>
    <row r="5217" spans="1:2" x14ac:dyDescent="0.3">
      <c r="A5217" s="1" t="s">
        <v>90</v>
      </c>
      <c r="B5217" s="1" t="s">
        <v>1776</v>
      </c>
    </row>
    <row r="5218" spans="1:2" x14ac:dyDescent="0.3">
      <c r="A5218" s="1" t="s">
        <v>90</v>
      </c>
      <c r="B5218" s="1" t="s">
        <v>5110</v>
      </c>
    </row>
    <row r="5219" spans="1:2" x14ac:dyDescent="0.3">
      <c r="A5219" s="1" t="s">
        <v>90</v>
      </c>
      <c r="B5219" s="1" t="s">
        <v>5111</v>
      </c>
    </row>
    <row r="5220" spans="1:2" x14ac:dyDescent="0.3">
      <c r="A5220" s="1" t="s">
        <v>90</v>
      </c>
      <c r="B5220" s="1" t="s">
        <v>5112</v>
      </c>
    </row>
    <row r="5221" spans="1:2" x14ac:dyDescent="0.3">
      <c r="A5221" s="1" t="s">
        <v>90</v>
      </c>
      <c r="B5221" s="1" t="s">
        <v>5113</v>
      </c>
    </row>
    <row r="5222" spans="1:2" x14ac:dyDescent="0.3">
      <c r="A5222" s="1" t="s">
        <v>90</v>
      </c>
      <c r="B5222" s="1" t="s">
        <v>5114</v>
      </c>
    </row>
    <row r="5223" spans="1:2" x14ac:dyDescent="0.3">
      <c r="A5223" s="1" t="s">
        <v>90</v>
      </c>
      <c r="B5223" s="1" t="s">
        <v>5115</v>
      </c>
    </row>
    <row r="5224" spans="1:2" x14ac:dyDescent="0.3">
      <c r="A5224" s="1" t="s">
        <v>90</v>
      </c>
      <c r="B5224" s="1" t="s">
        <v>5116</v>
      </c>
    </row>
    <row r="5225" spans="1:2" x14ac:dyDescent="0.3">
      <c r="A5225" s="1" t="s">
        <v>90</v>
      </c>
      <c r="B5225" s="1" t="s">
        <v>5117</v>
      </c>
    </row>
    <row r="5226" spans="1:2" x14ac:dyDescent="0.3">
      <c r="A5226" s="1" t="s">
        <v>90</v>
      </c>
      <c r="B5226" s="1" t="s">
        <v>350</v>
      </c>
    </row>
    <row r="5227" spans="1:2" x14ac:dyDescent="0.3">
      <c r="A5227" s="1" t="s">
        <v>90</v>
      </c>
      <c r="B5227" s="1" t="s">
        <v>762</v>
      </c>
    </row>
    <row r="5228" spans="1:2" x14ac:dyDescent="0.3">
      <c r="A5228" s="1" t="s">
        <v>90</v>
      </c>
      <c r="B5228" s="1" t="s">
        <v>5118</v>
      </c>
    </row>
    <row r="5229" spans="1:2" x14ac:dyDescent="0.3">
      <c r="A5229" s="1" t="s">
        <v>259</v>
      </c>
      <c r="B5229" s="1" t="s">
        <v>5119</v>
      </c>
    </row>
    <row r="5230" spans="1:2" x14ac:dyDescent="0.3">
      <c r="A5230" s="1" t="s">
        <v>90</v>
      </c>
      <c r="B5230" s="1" t="s">
        <v>5120</v>
      </c>
    </row>
    <row r="5231" spans="1:2" x14ac:dyDescent="0.3">
      <c r="A5231" s="1" t="s">
        <v>90</v>
      </c>
      <c r="B5231" s="1" t="s">
        <v>5121</v>
      </c>
    </row>
    <row r="5232" spans="1:2" x14ac:dyDescent="0.3">
      <c r="A5232" s="1" t="s">
        <v>90</v>
      </c>
      <c r="B5232" s="1" t="s">
        <v>5122</v>
      </c>
    </row>
    <row r="5233" spans="1:2" x14ac:dyDescent="0.3">
      <c r="A5233" s="1" t="s">
        <v>259</v>
      </c>
      <c r="B5233" s="1" t="s">
        <v>4049</v>
      </c>
    </row>
    <row r="5234" spans="1:2" x14ac:dyDescent="0.3">
      <c r="A5234" s="1" t="s">
        <v>90</v>
      </c>
      <c r="B5234" s="1" t="s">
        <v>5123</v>
      </c>
    </row>
    <row r="5235" spans="1:2" x14ac:dyDescent="0.3">
      <c r="A5235" s="1" t="s">
        <v>90</v>
      </c>
      <c r="B5235" s="1" t="s">
        <v>5124</v>
      </c>
    </row>
    <row r="5236" spans="1:2" x14ac:dyDescent="0.3">
      <c r="A5236" s="1" t="s">
        <v>90</v>
      </c>
      <c r="B5236" s="1" t="s">
        <v>5125</v>
      </c>
    </row>
    <row r="5237" spans="1:2" x14ac:dyDescent="0.3">
      <c r="A5237" s="1" t="s">
        <v>90</v>
      </c>
      <c r="B5237" s="1" t="s">
        <v>760</v>
      </c>
    </row>
    <row r="5238" spans="1:2" x14ac:dyDescent="0.3">
      <c r="A5238" s="1" t="s">
        <v>259</v>
      </c>
      <c r="B5238" s="1" t="s">
        <v>5126</v>
      </c>
    </row>
    <row r="5239" spans="1:2" x14ac:dyDescent="0.3">
      <c r="A5239" s="1" t="s">
        <v>90</v>
      </c>
      <c r="B5239" s="1" t="s">
        <v>5127</v>
      </c>
    </row>
    <row r="5240" spans="1:2" x14ac:dyDescent="0.3">
      <c r="A5240" s="1" t="s">
        <v>90</v>
      </c>
      <c r="B5240" s="1" t="s">
        <v>5128</v>
      </c>
    </row>
    <row r="5241" spans="1:2" x14ac:dyDescent="0.3">
      <c r="A5241" s="1" t="s">
        <v>90</v>
      </c>
      <c r="B5241" s="1" t="s">
        <v>5129</v>
      </c>
    </row>
    <row r="5242" spans="1:2" x14ac:dyDescent="0.3">
      <c r="A5242" s="1" t="s">
        <v>90</v>
      </c>
      <c r="B5242" s="1" t="s">
        <v>320</v>
      </c>
    </row>
    <row r="5243" spans="1:2" x14ac:dyDescent="0.3">
      <c r="A5243" s="1" t="s">
        <v>90</v>
      </c>
      <c r="B5243" s="1" t="s">
        <v>5130</v>
      </c>
    </row>
    <row r="5244" spans="1:2" x14ac:dyDescent="0.3">
      <c r="A5244" s="1" t="s">
        <v>90</v>
      </c>
      <c r="B5244" s="1" t="s">
        <v>5131</v>
      </c>
    </row>
    <row r="5245" spans="1:2" x14ac:dyDescent="0.3">
      <c r="A5245" s="1" t="s">
        <v>90</v>
      </c>
      <c r="B5245" s="1" t="s">
        <v>5132</v>
      </c>
    </row>
    <row r="5246" spans="1:2" x14ac:dyDescent="0.3">
      <c r="A5246" s="1" t="s">
        <v>90</v>
      </c>
      <c r="B5246" s="1" t="s">
        <v>5133</v>
      </c>
    </row>
    <row r="5247" spans="1:2" x14ac:dyDescent="0.3">
      <c r="A5247" s="1" t="s">
        <v>90</v>
      </c>
      <c r="B5247" s="1" t="s">
        <v>5134</v>
      </c>
    </row>
    <row r="5248" spans="1:2" x14ac:dyDescent="0.3">
      <c r="A5248" s="1" t="s">
        <v>90</v>
      </c>
      <c r="B5248" s="1" t="s">
        <v>4987</v>
      </c>
    </row>
    <row r="5249" spans="1:2" x14ac:dyDescent="0.3">
      <c r="A5249" s="1" t="s">
        <v>90</v>
      </c>
      <c r="B5249" s="1" t="s">
        <v>5135</v>
      </c>
    </row>
    <row r="5250" spans="1:2" x14ac:dyDescent="0.3">
      <c r="A5250" s="1" t="s">
        <v>90</v>
      </c>
      <c r="B5250" s="1" t="s">
        <v>5136</v>
      </c>
    </row>
    <row r="5251" spans="1:2" x14ac:dyDescent="0.3">
      <c r="A5251" s="1" t="s">
        <v>259</v>
      </c>
      <c r="B5251" s="1" t="s">
        <v>5137</v>
      </c>
    </row>
    <row r="5252" spans="1:2" x14ac:dyDescent="0.3">
      <c r="A5252" s="1" t="s">
        <v>90</v>
      </c>
      <c r="B5252" s="1" t="s">
        <v>5138</v>
      </c>
    </row>
    <row r="5253" spans="1:2" x14ac:dyDescent="0.3">
      <c r="A5253" s="1" t="s">
        <v>90</v>
      </c>
      <c r="B5253" s="1" t="s">
        <v>5139</v>
      </c>
    </row>
    <row r="5254" spans="1:2" x14ac:dyDescent="0.3">
      <c r="A5254" s="1" t="s">
        <v>90</v>
      </c>
      <c r="B5254" s="1" t="s">
        <v>5140</v>
      </c>
    </row>
    <row r="5255" spans="1:2" x14ac:dyDescent="0.3">
      <c r="A5255" s="1" t="s">
        <v>90</v>
      </c>
      <c r="B5255" s="1" t="s">
        <v>5141</v>
      </c>
    </row>
    <row r="5256" spans="1:2" x14ac:dyDescent="0.3">
      <c r="A5256" s="1" t="s">
        <v>90</v>
      </c>
      <c r="B5256" s="1" t="s">
        <v>5142</v>
      </c>
    </row>
    <row r="5257" spans="1:2" x14ac:dyDescent="0.3">
      <c r="A5257" s="1" t="s">
        <v>90</v>
      </c>
      <c r="B5257" s="1" t="s">
        <v>5143</v>
      </c>
    </row>
    <row r="5258" spans="1:2" x14ac:dyDescent="0.3">
      <c r="A5258" s="1" t="s">
        <v>90</v>
      </c>
      <c r="B5258" s="1" t="s">
        <v>2746</v>
      </c>
    </row>
    <row r="5259" spans="1:2" x14ac:dyDescent="0.3">
      <c r="A5259" s="1" t="s">
        <v>90</v>
      </c>
      <c r="B5259" s="1" t="s">
        <v>5144</v>
      </c>
    </row>
    <row r="5260" spans="1:2" x14ac:dyDescent="0.3">
      <c r="A5260" s="1" t="s">
        <v>90</v>
      </c>
      <c r="B5260" s="1" t="s">
        <v>5145</v>
      </c>
    </row>
    <row r="5261" spans="1:2" x14ac:dyDescent="0.3">
      <c r="A5261" s="1" t="s">
        <v>90</v>
      </c>
      <c r="B5261" s="1" t="s">
        <v>5146</v>
      </c>
    </row>
    <row r="5262" spans="1:2" x14ac:dyDescent="0.3">
      <c r="A5262" s="1" t="s">
        <v>90</v>
      </c>
      <c r="B5262" s="1" t="s">
        <v>5147</v>
      </c>
    </row>
    <row r="5263" spans="1:2" x14ac:dyDescent="0.3">
      <c r="A5263" s="1" t="s">
        <v>90</v>
      </c>
      <c r="B5263" s="1" t="s">
        <v>5148</v>
      </c>
    </row>
    <row r="5264" spans="1:2" x14ac:dyDescent="0.3">
      <c r="A5264" s="1" t="s">
        <v>90</v>
      </c>
      <c r="B5264" s="1" t="s">
        <v>5149</v>
      </c>
    </row>
    <row r="5265" spans="1:2" x14ac:dyDescent="0.3">
      <c r="A5265" s="1" t="s">
        <v>90</v>
      </c>
      <c r="B5265" s="1" t="s">
        <v>1602</v>
      </c>
    </row>
    <row r="5266" spans="1:2" x14ac:dyDescent="0.3">
      <c r="A5266" s="1" t="s">
        <v>90</v>
      </c>
      <c r="B5266" s="1" t="s">
        <v>5150</v>
      </c>
    </row>
    <row r="5267" spans="1:2" x14ac:dyDescent="0.3">
      <c r="A5267" s="1" t="s">
        <v>90</v>
      </c>
      <c r="B5267" s="1" t="s">
        <v>5151</v>
      </c>
    </row>
    <row r="5268" spans="1:2" x14ac:dyDescent="0.3">
      <c r="A5268" s="1" t="s">
        <v>90</v>
      </c>
      <c r="B5268" s="1" t="s">
        <v>5152</v>
      </c>
    </row>
    <row r="5269" spans="1:2" x14ac:dyDescent="0.3">
      <c r="A5269" s="1" t="s">
        <v>90</v>
      </c>
      <c r="B5269" s="1" t="s">
        <v>5153</v>
      </c>
    </row>
    <row r="5270" spans="1:2" x14ac:dyDescent="0.3">
      <c r="A5270" s="1" t="s">
        <v>259</v>
      </c>
      <c r="B5270" s="1" t="s">
        <v>5154</v>
      </c>
    </row>
    <row r="5271" spans="1:2" x14ac:dyDescent="0.3">
      <c r="A5271" s="1" t="s">
        <v>90</v>
      </c>
      <c r="B5271" s="1" t="s">
        <v>5155</v>
      </c>
    </row>
    <row r="5272" spans="1:2" x14ac:dyDescent="0.3">
      <c r="A5272" s="1" t="s">
        <v>90</v>
      </c>
      <c r="B5272" s="1" t="s">
        <v>5156</v>
      </c>
    </row>
    <row r="5273" spans="1:2" x14ac:dyDescent="0.3">
      <c r="A5273" s="1" t="s">
        <v>90</v>
      </c>
      <c r="B5273" s="1" t="s">
        <v>5157</v>
      </c>
    </row>
    <row r="5274" spans="1:2" x14ac:dyDescent="0.3">
      <c r="A5274" s="1" t="s">
        <v>90</v>
      </c>
      <c r="B5274" s="1" t="s">
        <v>5158</v>
      </c>
    </row>
    <row r="5275" spans="1:2" x14ac:dyDescent="0.3">
      <c r="A5275" s="1" t="s">
        <v>90</v>
      </c>
      <c r="B5275" s="1" t="s">
        <v>5159</v>
      </c>
    </row>
    <row r="5276" spans="1:2" x14ac:dyDescent="0.3">
      <c r="A5276" s="1" t="s">
        <v>90</v>
      </c>
      <c r="B5276" s="1" t="s">
        <v>5160</v>
      </c>
    </row>
    <row r="5277" spans="1:2" x14ac:dyDescent="0.3">
      <c r="A5277" s="1" t="s">
        <v>90</v>
      </c>
      <c r="B5277" s="1" t="s">
        <v>5161</v>
      </c>
    </row>
    <row r="5278" spans="1:2" x14ac:dyDescent="0.3">
      <c r="A5278" s="1" t="s">
        <v>90</v>
      </c>
      <c r="B5278" s="1" t="s">
        <v>5162</v>
      </c>
    </row>
    <row r="5279" spans="1:2" x14ac:dyDescent="0.3">
      <c r="A5279" s="1" t="s">
        <v>259</v>
      </c>
      <c r="B5279" s="1" t="s">
        <v>5163</v>
      </c>
    </row>
    <row r="5280" spans="1:2" x14ac:dyDescent="0.3">
      <c r="A5280" s="1" t="s">
        <v>90</v>
      </c>
      <c r="B5280" s="1" t="s">
        <v>3023</v>
      </c>
    </row>
    <row r="5281" spans="1:2" x14ac:dyDescent="0.3">
      <c r="A5281" s="1" t="s">
        <v>90</v>
      </c>
      <c r="B5281" s="1" t="s">
        <v>5164</v>
      </c>
    </row>
    <row r="5282" spans="1:2" x14ac:dyDescent="0.3">
      <c r="A5282" s="1" t="s">
        <v>90</v>
      </c>
      <c r="B5282" s="1" t="s">
        <v>5165</v>
      </c>
    </row>
    <row r="5283" spans="1:2" x14ac:dyDescent="0.3">
      <c r="A5283" s="1" t="s">
        <v>90</v>
      </c>
      <c r="B5283" s="1" t="s">
        <v>5166</v>
      </c>
    </row>
    <row r="5284" spans="1:2" x14ac:dyDescent="0.3">
      <c r="A5284" s="1" t="s">
        <v>90</v>
      </c>
      <c r="B5284" s="1" t="s">
        <v>5167</v>
      </c>
    </row>
    <row r="5285" spans="1:2" x14ac:dyDescent="0.3">
      <c r="A5285" s="1" t="s">
        <v>90</v>
      </c>
      <c r="B5285" s="1" t="s">
        <v>2022</v>
      </c>
    </row>
    <row r="5286" spans="1:2" x14ac:dyDescent="0.3">
      <c r="A5286" s="1" t="s">
        <v>259</v>
      </c>
      <c r="B5286" s="1" t="s">
        <v>270</v>
      </c>
    </row>
    <row r="5287" spans="1:2" x14ac:dyDescent="0.3">
      <c r="A5287" s="1" t="s">
        <v>90</v>
      </c>
      <c r="B5287" s="1" t="s">
        <v>5168</v>
      </c>
    </row>
    <row r="5288" spans="1:2" x14ac:dyDescent="0.3">
      <c r="A5288" s="1" t="s">
        <v>90</v>
      </c>
      <c r="B5288" s="1" t="s">
        <v>5169</v>
      </c>
    </row>
    <row r="5289" spans="1:2" x14ac:dyDescent="0.3">
      <c r="A5289" s="1" t="s">
        <v>90</v>
      </c>
      <c r="B5289" s="1" t="s">
        <v>5170</v>
      </c>
    </row>
    <row r="5290" spans="1:2" x14ac:dyDescent="0.3">
      <c r="A5290" s="1" t="s">
        <v>90</v>
      </c>
      <c r="B5290" s="1" t="s">
        <v>5171</v>
      </c>
    </row>
    <row r="5291" spans="1:2" x14ac:dyDescent="0.3">
      <c r="A5291" s="1" t="s">
        <v>90</v>
      </c>
      <c r="B5291" s="1" t="s">
        <v>5172</v>
      </c>
    </row>
    <row r="5292" spans="1:2" x14ac:dyDescent="0.3">
      <c r="A5292" s="1" t="s">
        <v>90</v>
      </c>
      <c r="B5292" s="1" t="s">
        <v>5173</v>
      </c>
    </row>
    <row r="5293" spans="1:2" x14ac:dyDescent="0.3">
      <c r="A5293" s="1" t="s">
        <v>259</v>
      </c>
      <c r="B5293" s="1" t="s">
        <v>5174</v>
      </c>
    </row>
    <row r="5294" spans="1:2" x14ac:dyDescent="0.3">
      <c r="A5294" s="1" t="s">
        <v>90</v>
      </c>
      <c r="B5294" s="1" t="s">
        <v>5175</v>
      </c>
    </row>
    <row r="5295" spans="1:2" x14ac:dyDescent="0.3">
      <c r="A5295" s="1" t="s">
        <v>259</v>
      </c>
      <c r="B5295" s="1" t="s">
        <v>5176</v>
      </c>
    </row>
    <row r="5296" spans="1:2" x14ac:dyDescent="0.3">
      <c r="A5296" s="1" t="s">
        <v>90</v>
      </c>
      <c r="B5296" s="1" t="s">
        <v>5177</v>
      </c>
    </row>
    <row r="5297" spans="1:2" x14ac:dyDescent="0.3">
      <c r="A5297" s="1" t="s">
        <v>90</v>
      </c>
      <c r="B5297" s="1" t="s">
        <v>5178</v>
      </c>
    </row>
    <row r="5298" spans="1:2" x14ac:dyDescent="0.3">
      <c r="A5298" s="1" t="s">
        <v>90</v>
      </c>
      <c r="B5298" s="1" t="s">
        <v>5179</v>
      </c>
    </row>
    <row r="5299" spans="1:2" x14ac:dyDescent="0.3">
      <c r="A5299" s="1" t="s">
        <v>90</v>
      </c>
      <c r="B5299" s="1" t="s">
        <v>5180</v>
      </c>
    </row>
    <row r="5300" spans="1:2" x14ac:dyDescent="0.3">
      <c r="A5300" s="1" t="s">
        <v>90</v>
      </c>
      <c r="B5300" s="1" t="s">
        <v>5181</v>
      </c>
    </row>
    <row r="5301" spans="1:2" x14ac:dyDescent="0.3">
      <c r="A5301" s="1" t="s">
        <v>90</v>
      </c>
      <c r="B5301" s="1" t="s">
        <v>5182</v>
      </c>
    </row>
    <row r="5302" spans="1:2" x14ac:dyDescent="0.3">
      <c r="A5302" s="1" t="s">
        <v>90</v>
      </c>
      <c r="B5302" s="1" t="s">
        <v>4530</v>
      </c>
    </row>
    <row r="5303" spans="1:2" x14ac:dyDescent="0.3">
      <c r="A5303" s="1" t="s">
        <v>90</v>
      </c>
      <c r="B5303" s="1" t="s">
        <v>5183</v>
      </c>
    </row>
    <row r="5304" spans="1:2" x14ac:dyDescent="0.3">
      <c r="A5304" s="1" t="s">
        <v>90</v>
      </c>
      <c r="B5304" s="1" t="s">
        <v>5184</v>
      </c>
    </row>
    <row r="5305" spans="1:2" x14ac:dyDescent="0.3">
      <c r="A5305" s="1" t="s">
        <v>90</v>
      </c>
      <c r="B5305" s="1" t="s">
        <v>5185</v>
      </c>
    </row>
    <row r="5306" spans="1:2" x14ac:dyDescent="0.3">
      <c r="A5306" s="1" t="s">
        <v>90</v>
      </c>
      <c r="B5306" s="1" t="s">
        <v>5186</v>
      </c>
    </row>
    <row r="5307" spans="1:2" x14ac:dyDescent="0.3">
      <c r="A5307" s="1" t="s">
        <v>90</v>
      </c>
      <c r="B5307" s="1" t="s">
        <v>5187</v>
      </c>
    </row>
    <row r="5308" spans="1:2" x14ac:dyDescent="0.3">
      <c r="A5308" s="1" t="s">
        <v>90</v>
      </c>
      <c r="B5308" s="1" t="s">
        <v>5188</v>
      </c>
    </row>
    <row r="5309" spans="1:2" x14ac:dyDescent="0.3">
      <c r="A5309" s="1" t="s">
        <v>90</v>
      </c>
      <c r="B5309" s="1" t="s">
        <v>5189</v>
      </c>
    </row>
    <row r="5310" spans="1:2" x14ac:dyDescent="0.3">
      <c r="A5310" s="1" t="s">
        <v>90</v>
      </c>
      <c r="B5310" s="1" t="s">
        <v>5190</v>
      </c>
    </row>
    <row r="5311" spans="1:2" x14ac:dyDescent="0.3">
      <c r="A5311" s="1" t="s">
        <v>90</v>
      </c>
      <c r="B5311" s="1" t="s">
        <v>5191</v>
      </c>
    </row>
    <row r="5312" spans="1:2" x14ac:dyDescent="0.3">
      <c r="A5312" s="1" t="s">
        <v>90</v>
      </c>
      <c r="B5312" s="1" t="s">
        <v>5192</v>
      </c>
    </row>
    <row r="5313" spans="1:2" x14ac:dyDescent="0.3">
      <c r="A5313" s="1" t="s">
        <v>90</v>
      </c>
      <c r="B5313" s="1" t="s">
        <v>5193</v>
      </c>
    </row>
    <row r="5314" spans="1:2" x14ac:dyDescent="0.3">
      <c r="A5314" s="1" t="s">
        <v>90</v>
      </c>
      <c r="B5314" s="1" t="s">
        <v>5194</v>
      </c>
    </row>
    <row r="5315" spans="1:2" x14ac:dyDescent="0.3">
      <c r="A5315" s="1" t="s">
        <v>259</v>
      </c>
      <c r="B5315" s="1" t="s">
        <v>3681</v>
      </c>
    </row>
    <row r="5316" spans="1:2" x14ac:dyDescent="0.3">
      <c r="A5316" s="1" t="s">
        <v>90</v>
      </c>
      <c r="B5316" s="1" t="s">
        <v>1067</v>
      </c>
    </row>
    <row r="5317" spans="1:2" x14ac:dyDescent="0.3">
      <c r="A5317" s="1" t="s">
        <v>90</v>
      </c>
      <c r="B5317" s="1" t="s">
        <v>5195</v>
      </c>
    </row>
    <row r="5318" spans="1:2" x14ac:dyDescent="0.3">
      <c r="A5318" s="1" t="s">
        <v>90</v>
      </c>
      <c r="B5318" s="1" t="s">
        <v>5196</v>
      </c>
    </row>
    <row r="5319" spans="1:2" x14ac:dyDescent="0.3">
      <c r="A5319" s="1" t="s">
        <v>90</v>
      </c>
      <c r="B5319" s="1" t="s">
        <v>5197</v>
      </c>
    </row>
    <row r="5320" spans="1:2" x14ac:dyDescent="0.3">
      <c r="A5320" s="1" t="s">
        <v>90</v>
      </c>
      <c r="B5320" s="1" t="s">
        <v>5198</v>
      </c>
    </row>
    <row r="5321" spans="1:2" x14ac:dyDescent="0.3">
      <c r="A5321" s="1" t="s">
        <v>90</v>
      </c>
      <c r="B5321" s="1" t="s">
        <v>5199</v>
      </c>
    </row>
    <row r="5322" spans="1:2" x14ac:dyDescent="0.3">
      <c r="A5322" s="1" t="s">
        <v>90</v>
      </c>
      <c r="B5322" s="1" t="s">
        <v>5200</v>
      </c>
    </row>
    <row r="5323" spans="1:2" x14ac:dyDescent="0.3">
      <c r="A5323" s="1" t="s">
        <v>90</v>
      </c>
      <c r="B5323" s="1" t="s">
        <v>5201</v>
      </c>
    </row>
    <row r="5324" spans="1:2" x14ac:dyDescent="0.3">
      <c r="A5324" s="1" t="s">
        <v>90</v>
      </c>
      <c r="B5324" s="1" t="s">
        <v>5202</v>
      </c>
    </row>
    <row r="5325" spans="1:2" x14ac:dyDescent="0.3">
      <c r="A5325" s="1" t="s">
        <v>90</v>
      </c>
      <c r="B5325" s="1" t="s">
        <v>5203</v>
      </c>
    </row>
    <row r="5326" spans="1:2" x14ac:dyDescent="0.3">
      <c r="A5326" s="1" t="s">
        <v>90</v>
      </c>
      <c r="B5326" s="1" t="s">
        <v>5204</v>
      </c>
    </row>
    <row r="5327" spans="1:2" x14ac:dyDescent="0.3">
      <c r="A5327" s="1" t="s">
        <v>90</v>
      </c>
      <c r="B5327" s="1" t="s">
        <v>5205</v>
      </c>
    </row>
    <row r="5328" spans="1:2" x14ac:dyDescent="0.3">
      <c r="A5328" s="1" t="s">
        <v>90</v>
      </c>
      <c r="B5328" s="1" t="s">
        <v>5206</v>
      </c>
    </row>
    <row r="5329" spans="1:2" x14ac:dyDescent="0.3">
      <c r="A5329" s="1" t="s">
        <v>90</v>
      </c>
      <c r="B5329" s="1" t="s">
        <v>5207</v>
      </c>
    </row>
    <row r="5330" spans="1:2" x14ac:dyDescent="0.3">
      <c r="A5330" s="1" t="s">
        <v>90</v>
      </c>
      <c r="B5330" s="1" t="s">
        <v>5208</v>
      </c>
    </row>
    <row r="5331" spans="1:2" x14ac:dyDescent="0.3">
      <c r="A5331" s="1" t="s">
        <v>90</v>
      </c>
      <c r="B5331" s="1" t="s">
        <v>5209</v>
      </c>
    </row>
    <row r="5332" spans="1:2" x14ac:dyDescent="0.3">
      <c r="A5332" s="1" t="s">
        <v>90</v>
      </c>
      <c r="B5332" s="1" t="s">
        <v>5210</v>
      </c>
    </row>
    <row r="5333" spans="1:2" x14ac:dyDescent="0.3">
      <c r="A5333" s="1" t="s">
        <v>90</v>
      </c>
      <c r="B5333" s="1" t="s">
        <v>5211</v>
      </c>
    </row>
    <row r="5334" spans="1:2" x14ac:dyDescent="0.3">
      <c r="A5334" s="1" t="s">
        <v>90</v>
      </c>
      <c r="B5334" s="1" t="s">
        <v>5212</v>
      </c>
    </row>
    <row r="5335" spans="1:2" x14ac:dyDescent="0.3">
      <c r="A5335" s="1" t="s">
        <v>90</v>
      </c>
      <c r="B5335" s="1" t="s">
        <v>5213</v>
      </c>
    </row>
    <row r="5336" spans="1:2" x14ac:dyDescent="0.3">
      <c r="A5336" s="1" t="s">
        <v>90</v>
      </c>
      <c r="B5336" s="1" t="s">
        <v>5214</v>
      </c>
    </row>
    <row r="5337" spans="1:2" x14ac:dyDescent="0.3">
      <c r="A5337" s="1" t="s">
        <v>90</v>
      </c>
      <c r="B5337" s="1" t="s">
        <v>5215</v>
      </c>
    </row>
    <row r="5338" spans="1:2" x14ac:dyDescent="0.3">
      <c r="A5338" s="1" t="s">
        <v>90</v>
      </c>
      <c r="B5338" s="1" t="s">
        <v>5216</v>
      </c>
    </row>
    <row r="5339" spans="1:2" x14ac:dyDescent="0.3">
      <c r="A5339" s="1" t="s">
        <v>90</v>
      </c>
      <c r="B5339" s="1" t="s">
        <v>5217</v>
      </c>
    </row>
    <row r="5340" spans="1:2" x14ac:dyDescent="0.3">
      <c r="A5340" s="1" t="s">
        <v>90</v>
      </c>
      <c r="B5340" s="1" t="s">
        <v>5218</v>
      </c>
    </row>
    <row r="5341" spans="1:2" x14ac:dyDescent="0.3">
      <c r="A5341" s="1" t="s">
        <v>90</v>
      </c>
      <c r="B5341" s="1" t="s">
        <v>5219</v>
      </c>
    </row>
    <row r="5342" spans="1:2" x14ac:dyDescent="0.3">
      <c r="A5342" s="1" t="s">
        <v>90</v>
      </c>
      <c r="B5342" s="1" t="s">
        <v>5220</v>
      </c>
    </row>
    <row r="5343" spans="1:2" x14ac:dyDescent="0.3">
      <c r="A5343" s="1" t="s">
        <v>259</v>
      </c>
      <c r="B5343" s="1" t="s">
        <v>5221</v>
      </c>
    </row>
    <row r="5344" spans="1:2" x14ac:dyDescent="0.3">
      <c r="A5344" s="1" t="s">
        <v>90</v>
      </c>
      <c r="B5344" s="1" t="s">
        <v>5222</v>
      </c>
    </row>
    <row r="5345" spans="1:2" x14ac:dyDescent="0.3">
      <c r="A5345" s="1" t="s">
        <v>90</v>
      </c>
      <c r="B5345" s="1" t="s">
        <v>5223</v>
      </c>
    </row>
    <row r="5346" spans="1:2" x14ac:dyDescent="0.3">
      <c r="A5346" s="1" t="s">
        <v>90</v>
      </c>
      <c r="B5346" s="1" t="s">
        <v>5224</v>
      </c>
    </row>
    <row r="5347" spans="1:2" x14ac:dyDescent="0.3">
      <c r="A5347" s="1" t="s">
        <v>90</v>
      </c>
      <c r="B5347" s="1" t="s">
        <v>3272</v>
      </c>
    </row>
    <row r="5348" spans="1:2" x14ac:dyDescent="0.3">
      <c r="A5348" s="1" t="s">
        <v>90</v>
      </c>
      <c r="B5348" s="1" t="s">
        <v>5225</v>
      </c>
    </row>
    <row r="5349" spans="1:2" x14ac:dyDescent="0.3">
      <c r="A5349" s="1" t="s">
        <v>90</v>
      </c>
      <c r="B5349" s="1" t="s">
        <v>5226</v>
      </c>
    </row>
    <row r="5350" spans="1:2" x14ac:dyDescent="0.3">
      <c r="A5350" s="1" t="s">
        <v>90</v>
      </c>
      <c r="B5350" s="1" t="s">
        <v>5227</v>
      </c>
    </row>
    <row r="5351" spans="1:2" x14ac:dyDescent="0.3">
      <c r="A5351" s="1" t="s">
        <v>90</v>
      </c>
      <c r="B5351" s="1" t="s">
        <v>5228</v>
      </c>
    </row>
    <row r="5352" spans="1:2" x14ac:dyDescent="0.3">
      <c r="A5352" s="1" t="s">
        <v>90</v>
      </c>
      <c r="B5352" s="1" t="s">
        <v>5229</v>
      </c>
    </row>
    <row r="5353" spans="1:2" x14ac:dyDescent="0.3">
      <c r="A5353" s="1" t="s">
        <v>90</v>
      </c>
      <c r="B5353" s="1" t="s">
        <v>5230</v>
      </c>
    </row>
    <row r="5354" spans="1:2" x14ac:dyDescent="0.3">
      <c r="A5354" s="1" t="s">
        <v>90</v>
      </c>
      <c r="B5354" s="1" t="s">
        <v>5231</v>
      </c>
    </row>
    <row r="5355" spans="1:2" x14ac:dyDescent="0.3">
      <c r="A5355" s="1" t="s">
        <v>90</v>
      </c>
      <c r="B5355" s="1" t="s">
        <v>5232</v>
      </c>
    </row>
    <row r="5356" spans="1:2" x14ac:dyDescent="0.3">
      <c r="A5356" s="1" t="s">
        <v>90</v>
      </c>
      <c r="B5356" s="1" t="s">
        <v>5233</v>
      </c>
    </row>
    <row r="5357" spans="1:2" x14ac:dyDescent="0.3">
      <c r="A5357" s="1" t="s">
        <v>90</v>
      </c>
      <c r="B5357" s="1" t="s">
        <v>5234</v>
      </c>
    </row>
    <row r="5358" spans="1:2" x14ac:dyDescent="0.3">
      <c r="A5358" s="1" t="s">
        <v>90</v>
      </c>
      <c r="B5358" s="1" t="s">
        <v>2116</v>
      </c>
    </row>
    <row r="5359" spans="1:2" x14ac:dyDescent="0.3">
      <c r="A5359" s="1" t="s">
        <v>90</v>
      </c>
      <c r="B5359" s="1" t="s">
        <v>5235</v>
      </c>
    </row>
    <row r="5360" spans="1:2" x14ac:dyDescent="0.3">
      <c r="A5360" s="1" t="s">
        <v>90</v>
      </c>
      <c r="B5360" s="1" t="s">
        <v>5236</v>
      </c>
    </row>
    <row r="5361" spans="1:2" x14ac:dyDescent="0.3">
      <c r="A5361" s="1" t="s">
        <v>90</v>
      </c>
      <c r="B5361" s="1" t="s">
        <v>5237</v>
      </c>
    </row>
    <row r="5362" spans="1:2" x14ac:dyDescent="0.3">
      <c r="A5362" s="1" t="s">
        <v>90</v>
      </c>
      <c r="B5362" s="1" t="s">
        <v>5238</v>
      </c>
    </row>
    <row r="5363" spans="1:2" x14ac:dyDescent="0.3">
      <c r="A5363" s="1" t="s">
        <v>90</v>
      </c>
      <c r="B5363" s="1" t="s">
        <v>5239</v>
      </c>
    </row>
    <row r="5364" spans="1:2" x14ac:dyDescent="0.3">
      <c r="A5364" s="1" t="s">
        <v>90</v>
      </c>
      <c r="B5364" s="1" t="s">
        <v>5240</v>
      </c>
    </row>
    <row r="5365" spans="1:2" x14ac:dyDescent="0.3">
      <c r="A5365" s="1" t="s">
        <v>259</v>
      </c>
      <c r="B5365" s="1" t="s">
        <v>5241</v>
      </c>
    </row>
    <row r="5366" spans="1:2" x14ac:dyDescent="0.3">
      <c r="A5366" s="1" t="s">
        <v>259</v>
      </c>
      <c r="B5366" s="1" t="s">
        <v>3501</v>
      </c>
    </row>
    <row r="5367" spans="1:2" x14ac:dyDescent="0.3">
      <c r="A5367" s="1" t="s">
        <v>259</v>
      </c>
      <c r="B5367" s="1" t="s">
        <v>5242</v>
      </c>
    </row>
    <row r="5368" spans="1:2" x14ac:dyDescent="0.3">
      <c r="A5368" s="1" t="s">
        <v>90</v>
      </c>
      <c r="B5368" s="1" t="s">
        <v>5243</v>
      </c>
    </row>
    <row r="5369" spans="1:2" x14ac:dyDescent="0.3">
      <c r="A5369" s="1" t="s">
        <v>259</v>
      </c>
      <c r="B5369" s="1" t="s">
        <v>5244</v>
      </c>
    </row>
    <row r="5370" spans="1:2" x14ac:dyDescent="0.3">
      <c r="A5370" s="1" t="s">
        <v>90</v>
      </c>
      <c r="B5370" s="1" t="s">
        <v>5245</v>
      </c>
    </row>
    <row r="5371" spans="1:2" x14ac:dyDescent="0.3">
      <c r="A5371" s="1" t="s">
        <v>259</v>
      </c>
      <c r="B5371" s="1" t="s">
        <v>5246</v>
      </c>
    </row>
    <row r="5372" spans="1:2" x14ac:dyDescent="0.3">
      <c r="A5372" s="1" t="s">
        <v>90</v>
      </c>
      <c r="B5372" s="1" t="s">
        <v>5247</v>
      </c>
    </row>
    <row r="5373" spans="1:2" x14ac:dyDescent="0.3">
      <c r="A5373" s="1" t="s">
        <v>90</v>
      </c>
      <c r="B5373" s="1" t="s">
        <v>5248</v>
      </c>
    </row>
    <row r="5374" spans="1:2" x14ac:dyDescent="0.3">
      <c r="A5374" s="1" t="s">
        <v>90</v>
      </c>
      <c r="B5374" s="1" t="s">
        <v>5249</v>
      </c>
    </row>
    <row r="5375" spans="1:2" x14ac:dyDescent="0.3">
      <c r="A5375" s="1" t="s">
        <v>90</v>
      </c>
      <c r="B5375" s="1" t="s">
        <v>1751</v>
      </c>
    </row>
    <row r="5376" spans="1:2" x14ac:dyDescent="0.3">
      <c r="A5376" s="1" t="s">
        <v>90</v>
      </c>
      <c r="B5376" s="1" t="s">
        <v>553</v>
      </c>
    </row>
    <row r="5377" spans="1:2" x14ac:dyDescent="0.3">
      <c r="A5377" s="1" t="s">
        <v>90</v>
      </c>
      <c r="B5377" s="1" t="s">
        <v>5250</v>
      </c>
    </row>
    <row r="5378" spans="1:2" x14ac:dyDescent="0.3">
      <c r="A5378" s="1" t="s">
        <v>259</v>
      </c>
      <c r="B5378" s="1" t="s">
        <v>5251</v>
      </c>
    </row>
    <row r="5379" spans="1:2" x14ac:dyDescent="0.3">
      <c r="A5379" s="1" t="s">
        <v>259</v>
      </c>
      <c r="B5379" s="1" t="s">
        <v>5252</v>
      </c>
    </row>
    <row r="5380" spans="1:2" x14ac:dyDescent="0.3">
      <c r="A5380" s="1" t="s">
        <v>90</v>
      </c>
      <c r="B5380" s="1" t="s">
        <v>5253</v>
      </c>
    </row>
    <row r="5381" spans="1:2" x14ac:dyDescent="0.3">
      <c r="A5381" s="1" t="s">
        <v>90</v>
      </c>
      <c r="B5381" s="1" t="s">
        <v>5254</v>
      </c>
    </row>
    <row r="5382" spans="1:2" x14ac:dyDescent="0.3">
      <c r="A5382" s="1" t="s">
        <v>259</v>
      </c>
      <c r="B5382" s="1" t="s">
        <v>5255</v>
      </c>
    </row>
    <row r="5383" spans="1:2" x14ac:dyDescent="0.3">
      <c r="A5383" s="1" t="s">
        <v>90</v>
      </c>
      <c r="B5383" s="1" t="s">
        <v>5256</v>
      </c>
    </row>
    <row r="5384" spans="1:2" x14ac:dyDescent="0.3">
      <c r="A5384" s="1" t="s">
        <v>90</v>
      </c>
      <c r="B5384" s="1" t="s">
        <v>5257</v>
      </c>
    </row>
    <row r="5385" spans="1:2" x14ac:dyDescent="0.3">
      <c r="A5385" s="1" t="s">
        <v>90</v>
      </c>
      <c r="B5385" s="1" t="s">
        <v>5258</v>
      </c>
    </row>
    <row r="5386" spans="1:2" x14ac:dyDescent="0.3">
      <c r="A5386" s="1" t="s">
        <v>90</v>
      </c>
      <c r="B5386" s="1" t="s">
        <v>5259</v>
      </c>
    </row>
    <row r="5387" spans="1:2" x14ac:dyDescent="0.3">
      <c r="A5387" s="1" t="s">
        <v>90</v>
      </c>
      <c r="B5387" s="1" t="s">
        <v>1289</v>
      </c>
    </row>
    <row r="5388" spans="1:2" x14ac:dyDescent="0.3">
      <c r="A5388" s="1" t="s">
        <v>90</v>
      </c>
      <c r="B5388" s="1" t="s">
        <v>5260</v>
      </c>
    </row>
    <row r="5389" spans="1:2" x14ac:dyDescent="0.3">
      <c r="A5389" s="1" t="s">
        <v>90</v>
      </c>
      <c r="B5389" s="1" t="s">
        <v>5261</v>
      </c>
    </row>
    <row r="5390" spans="1:2" x14ac:dyDescent="0.3">
      <c r="A5390" s="1" t="s">
        <v>90</v>
      </c>
      <c r="B5390" s="1" t="s">
        <v>1356</v>
      </c>
    </row>
    <row r="5391" spans="1:2" x14ac:dyDescent="0.3">
      <c r="A5391" s="1" t="s">
        <v>90</v>
      </c>
      <c r="B5391" s="1" t="s">
        <v>5262</v>
      </c>
    </row>
    <row r="5392" spans="1:2" x14ac:dyDescent="0.3">
      <c r="A5392" s="1" t="s">
        <v>90</v>
      </c>
      <c r="B5392" s="1" t="s">
        <v>5263</v>
      </c>
    </row>
    <row r="5393" spans="1:2" x14ac:dyDescent="0.3">
      <c r="A5393" s="1" t="s">
        <v>90</v>
      </c>
      <c r="B5393" s="1" t="s">
        <v>5264</v>
      </c>
    </row>
    <row r="5394" spans="1:2" x14ac:dyDescent="0.3">
      <c r="A5394" s="1" t="s">
        <v>90</v>
      </c>
      <c r="B5394" s="1" t="s">
        <v>5265</v>
      </c>
    </row>
    <row r="5395" spans="1:2" x14ac:dyDescent="0.3">
      <c r="A5395" s="1" t="s">
        <v>90</v>
      </c>
      <c r="B5395" s="1" t="s">
        <v>5266</v>
      </c>
    </row>
    <row r="5396" spans="1:2" x14ac:dyDescent="0.3">
      <c r="A5396" s="1" t="s">
        <v>90</v>
      </c>
      <c r="B5396" s="1" t="s">
        <v>5267</v>
      </c>
    </row>
    <row r="5397" spans="1:2" x14ac:dyDescent="0.3">
      <c r="A5397" s="1" t="s">
        <v>90</v>
      </c>
      <c r="B5397" s="1" t="s">
        <v>5268</v>
      </c>
    </row>
    <row r="5398" spans="1:2" x14ac:dyDescent="0.3">
      <c r="A5398" s="1" t="s">
        <v>90</v>
      </c>
      <c r="B5398" s="1" t="s">
        <v>5269</v>
      </c>
    </row>
    <row r="5399" spans="1:2" x14ac:dyDescent="0.3">
      <c r="A5399" s="1" t="s">
        <v>90</v>
      </c>
      <c r="B5399" s="1" t="s">
        <v>5270</v>
      </c>
    </row>
    <row r="5400" spans="1:2" x14ac:dyDescent="0.3">
      <c r="A5400" s="1" t="s">
        <v>90</v>
      </c>
      <c r="B5400" s="1" t="s">
        <v>5271</v>
      </c>
    </row>
    <row r="5401" spans="1:2" x14ac:dyDescent="0.3">
      <c r="A5401" s="1" t="s">
        <v>90</v>
      </c>
      <c r="B5401" s="1" t="s">
        <v>5272</v>
      </c>
    </row>
    <row r="5402" spans="1:2" x14ac:dyDescent="0.3">
      <c r="A5402" s="1" t="s">
        <v>90</v>
      </c>
      <c r="B5402" s="1" t="s">
        <v>5273</v>
      </c>
    </row>
    <row r="5403" spans="1:2" x14ac:dyDescent="0.3">
      <c r="A5403" s="1" t="s">
        <v>90</v>
      </c>
      <c r="B5403" s="1" t="s">
        <v>5274</v>
      </c>
    </row>
    <row r="5404" spans="1:2" x14ac:dyDescent="0.3">
      <c r="A5404" s="1" t="s">
        <v>90</v>
      </c>
      <c r="B5404" s="1" t="s">
        <v>5275</v>
      </c>
    </row>
    <row r="5405" spans="1:2" x14ac:dyDescent="0.3">
      <c r="A5405" s="1" t="s">
        <v>90</v>
      </c>
      <c r="B5405" s="1" t="s">
        <v>5276</v>
      </c>
    </row>
    <row r="5406" spans="1:2" x14ac:dyDescent="0.3">
      <c r="A5406" s="1" t="s">
        <v>90</v>
      </c>
      <c r="B5406" s="1" t="s">
        <v>5277</v>
      </c>
    </row>
    <row r="5407" spans="1:2" x14ac:dyDescent="0.3">
      <c r="A5407" s="1" t="s">
        <v>90</v>
      </c>
      <c r="B5407" s="1" t="s">
        <v>5278</v>
      </c>
    </row>
    <row r="5408" spans="1:2" x14ac:dyDescent="0.3">
      <c r="A5408" s="1" t="s">
        <v>90</v>
      </c>
      <c r="B5408" s="1" t="s">
        <v>5279</v>
      </c>
    </row>
    <row r="5409" spans="1:2" x14ac:dyDescent="0.3">
      <c r="A5409" s="1" t="s">
        <v>90</v>
      </c>
      <c r="B5409" s="1" t="s">
        <v>5280</v>
      </c>
    </row>
    <row r="5410" spans="1:2" x14ac:dyDescent="0.3">
      <c r="A5410" s="1" t="s">
        <v>90</v>
      </c>
      <c r="B5410" s="1" t="s">
        <v>5281</v>
      </c>
    </row>
    <row r="5411" spans="1:2" x14ac:dyDescent="0.3">
      <c r="A5411" s="1" t="s">
        <v>90</v>
      </c>
      <c r="B5411" s="1" t="s">
        <v>5282</v>
      </c>
    </row>
    <row r="5412" spans="1:2" x14ac:dyDescent="0.3">
      <c r="A5412" s="1" t="s">
        <v>90</v>
      </c>
      <c r="B5412" s="1" t="s">
        <v>5283</v>
      </c>
    </row>
    <row r="5413" spans="1:2" x14ac:dyDescent="0.3">
      <c r="A5413" s="1" t="s">
        <v>90</v>
      </c>
      <c r="B5413" s="1" t="s">
        <v>5284</v>
      </c>
    </row>
    <row r="5414" spans="1:2" x14ac:dyDescent="0.3">
      <c r="A5414" s="1" t="s">
        <v>90</v>
      </c>
      <c r="B5414" s="1" t="s">
        <v>5285</v>
      </c>
    </row>
    <row r="5415" spans="1:2" x14ac:dyDescent="0.3">
      <c r="A5415" s="1" t="s">
        <v>90</v>
      </c>
      <c r="B5415" s="1" t="s">
        <v>5286</v>
      </c>
    </row>
    <row r="5416" spans="1:2" x14ac:dyDescent="0.3">
      <c r="A5416" s="1" t="s">
        <v>90</v>
      </c>
      <c r="B5416" s="1" t="s">
        <v>5287</v>
      </c>
    </row>
    <row r="5417" spans="1:2" x14ac:dyDescent="0.3">
      <c r="A5417" s="1" t="s">
        <v>90</v>
      </c>
      <c r="B5417" s="1" t="s">
        <v>5288</v>
      </c>
    </row>
    <row r="5418" spans="1:2" x14ac:dyDescent="0.3">
      <c r="A5418" s="1" t="s">
        <v>90</v>
      </c>
      <c r="B5418" s="1" t="s">
        <v>5289</v>
      </c>
    </row>
    <row r="5419" spans="1:2" x14ac:dyDescent="0.3">
      <c r="A5419" s="1" t="s">
        <v>90</v>
      </c>
      <c r="B5419" s="1" t="s">
        <v>5290</v>
      </c>
    </row>
    <row r="5420" spans="1:2" x14ac:dyDescent="0.3">
      <c r="A5420" s="1" t="s">
        <v>90</v>
      </c>
      <c r="B5420" s="1" t="s">
        <v>5291</v>
      </c>
    </row>
    <row r="5421" spans="1:2" x14ac:dyDescent="0.3">
      <c r="A5421" s="1" t="s">
        <v>90</v>
      </c>
      <c r="B5421" s="1" t="s">
        <v>5292</v>
      </c>
    </row>
    <row r="5422" spans="1:2" x14ac:dyDescent="0.3">
      <c r="A5422" s="1" t="s">
        <v>90</v>
      </c>
      <c r="B5422" s="1" t="s">
        <v>5293</v>
      </c>
    </row>
    <row r="5423" spans="1:2" x14ac:dyDescent="0.3">
      <c r="A5423" s="1" t="s">
        <v>90</v>
      </c>
      <c r="B5423" s="1" t="s">
        <v>5294</v>
      </c>
    </row>
    <row r="5424" spans="1:2" x14ac:dyDescent="0.3">
      <c r="A5424" s="1" t="s">
        <v>90</v>
      </c>
      <c r="B5424" s="1" t="s">
        <v>338</v>
      </c>
    </row>
    <row r="5425" spans="1:2" x14ac:dyDescent="0.3">
      <c r="A5425" s="1" t="s">
        <v>90</v>
      </c>
      <c r="B5425" s="1" t="s">
        <v>5295</v>
      </c>
    </row>
    <row r="5426" spans="1:2" x14ac:dyDescent="0.3">
      <c r="A5426" s="1" t="s">
        <v>90</v>
      </c>
      <c r="B5426" s="1" t="s">
        <v>1426</v>
      </c>
    </row>
    <row r="5427" spans="1:2" x14ac:dyDescent="0.3">
      <c r="A5427" s="1" t="s">
        <v>90</v>
      </c>
      <c r="B5427" s="1" t="s">
        <v>5296</v>
      </c>
    </row>
    <row r="5428" spans="1:2" x14ac:dyDescent="0.3">
      <c r="A5428" s="1" t="s">
        <v>259</v>
      </c>
      <c r="B5428" s="1" t="s">
        <v>5297</v>
      </c>
    </row>
    <row r="5429" spans="1:2" x14ac:dyDescent="0.3">
      <c r="A5429" s="1" t="s">
        <v>90</v>
      </c>
      <c r="B5429" s="1" t="s">
        <v>5298</v>
      </c>
    </row>
    <row r="5430" spans="1:2" x14ac:dyDescent="0.3">
      <c r="A5430" s="1" t="s">
        <v>90</v>
      </c>
      <c r="B5430" s="1" t="s">
        <v>5299</v>
      </c>
    </row>
    <row r="5431" spans="1:2" x14ac:dyDescent="0.3">
      <c r="A5431" s="1" t="s">
        <v>90</v>
      </c>
      <c r="B5431" s="1" t="s">
        <v>5300</v>
      </c>
    </row>
    <row r="5432" spans="1:2" x14ac:dyDescent="0.3">
      <c r="A5432" s="1" t="s">
        <v>90</v>
      </c>
      <c r="B5432" s="1" t="s">
        <v>5301</v>
      </c>
    </row>
    <row r="5433" spans="1:2" x14ac:dyDescent="0.3">
      <c r="A5433" s="1" t="s">
        <v>90</v>
      </c>
      <c r="B5433" s="1" t="s">
        <v>5302</v>
      </c>
    </row>
    <row r="5434" spans="1:2" x14ac:dyDescent="0.3">
      <c r="A5434" s="1" t="s">
        <v>90</v>
      </c>
      <c r="B5434" s="1" t="s">
        <v>5303</v>
      </c>
    </row>
    <row r="5435" spans="1:2" x14ac:dyDescent="0.3">
      <c r="A5435" s="1" t="s">
        <v>90</v>
      </c>
      <c r="B5435" s="1" t="s">
        <v>5304</v>
      </c>
    </row>
    <row r="5436" spans="1:2" x14ac:dyDescent="0.3">
      <c r="A5436" s="1" t="s">
        <v>90</v>
      </c>
      <c r="B5436" s="1" t="s">
        <v>5305</v>
      </c>
    </row>
    <row r="5437" spans="1:2" x14ac:dyDescent="0.3">
      <c r="A5437" s="1" t="s">
        <v>90</v>
      </c>
      <c r="B5437" s="1" t="s">
        <v>5306</v>
      </c>
    </row>
    <row r="5438" spans="1:2" x14ac:dyDescent="0.3">
      <c r="A5438" s="1" t="s">
        <v>90</v>
      </c>
      <c r="B5438" s="1" t="s">
        <v>5307</v>
      </c>
    </row>
    <row r="5439" spans="1:2" x14ac:dyDescent="0.3">
      <c r="A5439" s="1" t="s">
        <v>90</v>
      </c>
      <c r="B5439" s="1" t="s">
        <v>5308</v>
      </c>
    </row>
    <row r="5440" spans="1:2" x14ac:dyDescent="0.3">
      <c r="A5440" s="1" t="s">
        <v>90</v>
      </c>
      <c r="B5440" s="1" t="s">
        <v>5309</v>
      </c>
    </row>
    <row r="5441" spans="1:2" x14ac:dyDescent="0.3">
      <c r="A5441" s="1" t="s">
        <v>90</v>
      </c>
      <c r="B5441" s="1" t="s">
        <v>5310</v>
      </c>
    </row>
    <row r="5442" spans="1:2" x14ac:dyDescent="0.3">
      <c r="A5442" s="1" t="s">
        <v>90</v>
      </c>
      <c r="B5442" s="1" t="s">
        <v>5311</v>
      </c>
    </row>
    <row r="5443" spans="1:2" x14ac:dyDescent="0.3">
      <c r="A5443" s="1" t="s">
        <v>90</v>
      </c>
      <c r="B5443" s="1" t="s">
        <v>5312</v>
      </c>
    </row>
    <row r="5444" spans="1:2" x14ac:dyDescent="0.3">
      <c r="A5444" s="1" t="s">
        <v>259</v>
      </c>
      <c r="B5444" s="1" t="s">
        <v>5313</v>
      </c>
    </row>
    <row r="5445" spans="1:2" x14ac:dyDescent="0.3">
      <c r="A5445" s="1" t="s">
        <v>90</v>
      </c>
      <c r="B5445" s="1" t="s">
        <v>5314</v>
      </c>
    </row>
    <row r="5446" spans="1:2" x14ac:dyDescent="0.3">
      <c r="A5446" s="1" t="s">
        <v>90</v>
      </c>
      <c r="B5446" s="1" t="s">
        <v>5315</v>
      </c>
    </row>
    <row r="5447" spans="1:2" x14ac:dyDescent="0.3">
      <c r="A5447" s="1" t="s">
        <v>90</v>
      </c>
      <c r="B5447" s="1" t="s">
        <v>5316</v>
      </c>
    </row>
    <row r="5448" spans="1:2" x14ac:dyDescent="0.3">
      <c r="A5448" s="1" t="s">
        <v>90</v>
      </c>
      <c r="B5448" s="1" t="s">
        <v>5317</v>
      </c>
    </row>
    <row r="5449" spans="1:2" x14ac:dyDescent="0.3">
      <c r="A5449" s="1" t="s">
        <v>90</v>
      </c>
      <c r="B5449" s="1" t="s">
        <v>5318</v>
      </c>
    </row>
    <row r="5450" spans="1:2" x14ac:dyDescent="0.3">
      <c r="A5450" s="1" t="s">
        <v>259</v>
      </c>
      <c r="B5450" s="1" t="s">
        <v>5319</v>
      </c>
    </row>
    <row r="5451" spans="1:2" x14ac:dyDescent="0.3">
      <c r="A5451" s="1" t="s">
        <v>90</v>
      </c>
      <c r="B5451" s="1" t="s">
        <v>5320</v>
      </c>
    </row>
    <row r="5452" spans="1:2" x14ac:dyDescent="0.3">
      <c r="A5452" s="1" t="s">
        <v>90</v>
      </c>
      <c r="B5452" s="1" t="s">
        <v>5321</v>
      </c>
    </row>
    <row r="5453" spans="1:2" x14ac:dyDescent="0.3">
      <c r="A5453" s="1" t="s">
        <v>90</v>
      </c>
      <c r="B5453" s="1" t="s">
        <v>5322</v>
      </c>
    </row>
    <row r="5454" spans="1:2" x14ac:dyDescent="0.3">
      <c r="A5454" s="1" t="s">
        <v>90</v>
      </c>
      <c r="B5454" s="1" t="s">
        <v>5323</v>
      </c>
    </row>
    <row r="5455" spans="1:2" x14ac:dyDescent="0.3">
      <c r="A5455" s="1" t="s">
        <v>90</v>
      </c>
      <c r="B5455" s="1" t="s">
        <v>5324</v>
      </c>
    </row>
    <row r="5456" spans="1:2" x14ac:dyDescent="0.3">
      <c r="A5456" s="1" t="s">
        <v>90</v>
      </c>
      <c r="B5456" s="1" t="s">
        <v>5325</v>
      </c>
    </row>
    <row r="5457" spans="1:2" x14ac:dyDescent="0.3">
      <c r="A5457" s="1" t="s">
        <v>259</v>
      </c>
      <c r="B5457" s="1" t="s">
        <v>5326</v>
      </c>
    </row>
    <row r="5458" spans="1:2" x14ac:dyDescent="0.3">
      <c r="A5458" s="1" t="s">
        <v>90</v>
      </c>
      <c r="B5458" s="1" t="s">
        <v>1986</v>
      </c>
    </row>
    <row r="5459" spans="1:2" x14ac:dyDescent="0.3">
      <c r="A5459" s="1" t="s">
        <v>90</v>
      </c>
      <c r="B5459" s="1" t="s">
        <v>338</v>
      </c>
    </row>
    <row r="5460" spans="1:2" x14ac:dyDescent="0.3">
      <c r="A5460" s="1" t="s">
        <v>90</v>
      </c>
      <c r="B5460" s="1" t="s">
        <v>5327</v>
      </c>
    </row>
    <row r="5461" spans="1:2" x14ac:dyDescent="0.3">
      <c r="A5461" s="1" t="s">
        <v>259</v>
      </c>
      <c r="B5461" s="1" t="s">
        <v>573</v>
      </c>
    </row>
    <row r="5462" spans="1:2" x14ac:dyDescent="0.3">
      <c r="A5462" s="1" t="s">
        <v>90</v>
      </c>
      <c r="B5462" s="1" t="s">
        <v>5328</v>
      </c>
    </row>
    <row r="5463" spans="1:2" x14ac:dyDescent="0.3">
      <c r="A5463" s="1" t="s">
        <v>259</v>
      </c>
      <c r="B5463" s="1" t="s">
        <v>5329</v>
      </c>
    </row>
    <row r="5464" spans="1:2" x14ac:dyDescent="0.3">
      <c r="A5464" s="1" t="s">
        <v>90</v>
      </c>
      <c r="B5464" s="1" t="s">
        <v>5330</v>
      </c>
    </row>
    <row r="5465" spans="1:2" x14ac:dyDescent="0.3">
      <c r="A5465" s="1" t="s">
        <v>90</v>
      </c>
      <c r="B5465" s="1" t="s">
        <v>5331</v>
      </c>
    </row>
    <row r="5466" spans="1:2" x14ac:dyDescent="0.3">
      <c r="A5466" s="1" t="s">
        <v>90</v>
      </c>
      <c r="B5466" s="1" t="s">
        <v>5332</v>
      </c>
    </row>
    <row r="5467" spans="1:2" x14ac:dyDescent="0.3">
      <c r="A5467" s="1" t="s">
        <v>259</v>
      </c>
      <c r="B5467" s="1" t="s">
        <v>5333</v>
      </c>
    </row>
    <row r="5468" spans="1:2" x14ac:dyDescent="0.3">
      <c r="A5468" s="1" t="s">
        <v>259</v>
      </c>
      <c r="B5468" s="1" t="s">
        <v>5053</v>
      </c>
    </row>
    <row r="5469" spans="1:2" x14ac:dyDescent="0.3">
      <c r="A5469" s="1" t="s">
        <v>259</v>
      </c>
      <c r="B5469" s="1" t="s">
        <v>5334</v>
      </c>
    </row>
    <row r="5470" spans="1:2" x14ac:dyDescent="0.3">
      <c r="A5470" s="1" t="s">
        <v>90</v>
      </c>
      <c r="B5470" s="1" t="s">
        <v>2489</v>
      </c>
    </row>
    <row r="5471" spans="1:2" x14ac:dyDescent="0.3">
      <c r="A5471" s="1" t="s">
        <v>90</v>
      </c>
      <c r="B5471" s="1" t="s">
        <v>5335</v>
      </c>
    </row>
    <row r="5472" spans="1:2" x14ac:dyDescent="0.3">
      <c r="A5472" s="1" t="s">
        <v>90</v>
      </c>
      <c r="B5472" s="1" t="s">
        <v>515</v>
      </c>
    </row>
    <row r="5473" spans="1:2" x14ac:dyDescent="0.3">
      <c r="A5473" s="1" t="s">
        <v>90</v>
      </c>
      <c r="B5473" s="1" t="s">
        <v>5336</v>
      </c>
    </row>
    <row r="5474" spans="1:2" x14ac:dyDescent="0.3">
      <c r="A5474" s="1" t="s">
        <v>90</v>
      </c>
      <c r="B5474" s="1" t="s">
        <v>5337</v>
      </c>
    </row>
    <row r="5475" spans="1:2" x14ac:dyDescent="0.3">
      <c r="A5475" s="1" t="s">
        <v>90</v>
      </c>
      <c r="B5475" s="1" t="s">
        <v>5338</v>
      </c>
    </row>
    <row r="5476" spans="1:2" x14ac:dyDescent="0.3">
      <c r="A5476" s="1" t="s">
        <v>90</v>
      </c>
      <c r="B5476" s="1" t="s">
        <v>5339</v>
      </c>
    </row>
    <row r="5477" spans="1:2" x14ac:dyDescent="0.3">
      <c r="A5477" s="1" t="s">
        <v>90</v>
      </c>
      <c r="B5477" s="1" t="s">
        <v>5340</v>
      </c>
    </row>
    <row r="5478" spans="1:2" x14ac:dyDescent="0.3">
      <c r="A5478" s="1" t="s">
        <v>90</v>
      </c>
      <c r="B5478" s="1" t="s">
        <v>782</v>
      </c>
    </row>
    <row r="5479" spans="1:2" x14ac:dyDescent="0.3">
      <c r="A5479" s="1" t="s">
        <v>90</v>
      </c>
      <c r="B5479" s="1" t="s">
        <v>5341</v>
      </c>
    </row>
    <row r="5480" spans="1:2" x14ac:dyDescent="0.3">
      <c r="A5480" s="1" t="s">
        <v>90</v>
      </c>
      <c r="B5480" s="1" t="s">
        <v>5342</v>
      </c>
    </row>
    <row r="5481" spans="1:2" x14ac:dyDescent="0.3">
      <c r="A5481" s="1" t="s">
        <v>90</v>
      </c>
      <c r="B5481" s="1" t="s">
        <v>5343</v>
      </c>
    </row>
    <row r="5482" spans="1:2" x14ac:dyDescent="0.3">
      <c r="A5482" s="1" t="s">
        <v>90</v>
      </c>
      <c r="B5482" s="1" t="s">
        <v>5344</v>
      </c>
    </row>
    <row r="5483" spans="1:2" x14ac:dyDescent="0.3">
      <c r="A5483" s="1" t="s">
        <v>259</v>
      </c>
      <c r="B5483" s="1" t="s">
        <v>5345</v>
      </c>
    </row>
    <row r="5484" spans="1:2" x14ac:dyDescent="0.3">
      <c r="A5484" s="1" t="s">
        <v>90</v>
      </c>
      <c r="B5484" s="1" t="s">
        <v>5346</v>
      </c>
    </row>
    <row r="5485" spans="1:2" x14ac:dyDescent="0.3">
      <c r="A5485" s="1" t="s">
        <v>90</v>
      </c>
      <c r="B5485" s="1" t="s">
        <v>5347</v>
      </c>
    </row>
    <row r="5486" spans="1:2" x14ac:dyDescent="0.3">
      <c r="A5486" s="1" t="s">
        <v>90</v>
      </c>
      <c r="B5486" s="1" t="s">
        <v>5348</v>
      </c>
    </row>
    <row r="5487" spans="1:2" x14ac:dyDescent="0.3">
      <c r="A5487" s="1" t="s">
        <v>90</v>
      </c>
      <c r="B5487" s="1" t="s">
        <v>5349</v>
      </c>
    </row>
    <row r="5488" spans="1:2" x14ac:dyDescent="0.3">
      <c r="A5488" s="1" t="s">
        <v>259</v>
      </c>
      <c r="B5488" s="1" t="s">
        <v>5350</v>
      </c>
    </row>
    <row r="5489" spans="1:2" x14ac:dyDescent="0.3">
      <c r="A5489" s="1" t="s">
        <v>90</v>
      </c>
      <c r="B5489" s="1" t="s">
        <v>1390</v>
      </c>
    </row>
    <row r="5490" spans="1:2" x14ac:dyDescent="0.3">
      <c r="A5490" s="1" t="s">
        <v>90</v>
      </c>
      <c r="B5490" s="1" t="s">
        <v>5351</v>
      </c>
    </row>
    <row r="5491" spans="1:2" x14ac:dyDescent="0.3">
      <c r="A5491" s="1" t="s">
        <v>90</v>
      </c>
      <c r="B5491" s="1" t="s">
        <v>1390</v>
      </c>
    </row>
    <row r="5492" spans="1:2" x14ac:dyDescent="0.3">
      <c r="A5492" s="1" t="s">
        <v>90</v>
      </c>
      <c r="B5492" s="1" t="s">
        <v>5352</v>
      </c>
    </row>
    <row r="5493" spans="1:2" x14ac:dyDescent="0.3">
      <c r="A5493" s="1" t="s">
        <v>259</v>
      </c>
      <c r="B5493" s="1" t="s">
        <v>5353</v>
      </c>
    </row>
    <row r="5494" spans="1:2" x14ac:dyDescent="0.3">
      <c r="A5494" s="1" t="s">
        <v>90</v>
      </c>
      <c r="B5494" s="1" t="s">
        <v>5354</v>
      </c>
    </row>
    <row r="5495" spans="1:2" x14ac:dyDescent="0.3">
      <c r="A5495" s="1" t="s">
        <v>90</v>
      </c>
      <c r="B5495" s="1" t="s">
        <v>5355</v>
      </c>
    </row>
    <row r="5496" spans="1:2" x14ac:dyDescent="0.3">
      <c r="A5496" s="1" t="s">
        <v>90</v>
      </c>
      <c r="B5496" s="1" t="s">
        <v>5356</v>
      </c>
    </row>
    <row r="5497" spans="1:2" x14ac:dyDescent="0.3">
      <c r="A5497" s="1" t="s">
        <v>90</v>
      </c>
      <c r="B5497" s="1" t="s">
        <v>5357</v>
      </c>
    </row>
    <row r="5498" spans="1:2" x14ac:dyDescent="0.3">
      <c r="A5498" s="1" t="s">
        <v>259</v>
      </c>
      <c r="B5498" s="1" t="s">
        <v>4466</v>
      </c>
    </row>
    <row r="5499" spans="1:2" x14ac:dyDescent="0.3">
      <c r="A5499" s="1" t="s">
        <v>90</v>
      </c>
      <c r="B5499" s="1" t="s">
        <v>5358</v>
      </c>
    </row>
    <row r="5500" spans="1:2" x14ac:dyDescent="0.3">
      <c r="A5500" s="1" t="s">
        <v>90</v>
      </c>
      <c r="B5500" s="1" t="s">
        <v>5359</v>
      </c>
    </row>
    <row r="5501" spans="1:2" x14ac:dyDescent="0.3">
      <c r="A5501" s="1" t="s">
        <v>90</v>
      </c>
      <c r="B5501" s="1" t="s">
        <v>5360</v>
      </c>
    </row>
    <row r="5502" spans="1:2" x14ac:dyDescent="0.3">
      <c r="A5502" s="1" t="s">
        <v>259</v>
      </c>
      <c r="B5502" s="1" t="s">
        <v>5361</v>
      </c>
    </row>
    <row r="5503" spans="1:2" x14ac:dyDescent="0.3">
      <c r="A5503" s="1" t="s">
        <v>90</v>
      </c>
      <c r="B5503" s="1" t="s">
        <v>5362</v>
      </c>
    </row>
    <row r="5504" spans="1:2" x14ac:dyDescent="0.3">
      <c r="A5504" s="1" t="s">
        <v>90</v>
      </c>
      <c r="B5504" s="1" t="s">
        <v>5363</v>
      </c>
    </row>
    <row r="5505" spans="1:2" x14ac:dyDescent="0.3">
      <c r="A5505" s="1" t="s">
        <v>90</v>
      </c>
      <c r="B5505" s="1" t="s">
        <v>5364</v>
      </c>
    </row>
    <row r="5506" spans="1:2" x14ac:dyDescent="0.3">
      <c r="A5506" s="1" t="s">
        <v>90</v>
      </c>
      <c r="B5506" s="1" t="s">
        <v>5365</v>
      </c>
    </row>
    <row r="5507" spans="1:2" x14ac:dyDescent="0.3">
      <c r="A5507" s="1" t="s">
        <v>90</v>
      </c>
      <c r="B5507" s="1" t="s">
        <v>5366</v>
      </c>
    </row>
    <row r="5508" spans="1:2" x14ac:dyDescent="0.3">
      <c r="A5508" s="1" t="s">
        <v>90</v>
      </c>
      <c r="B5508" s="1" t="s">
        <v>5367</v>
      </c>
    </row>
    <row r="5509" spans="1:2" x14ac:dyDescent="0.3">
      <c r="A5509" s="1" t="s">
        <v>90</v>
      </c>
      <c r="B5509" s="1" t="s">
        <v>5368</v>
      </c>
    </row>
    <row r="5510" spans="1:2" x14ac:dyDescent="0.3">
      <c r="A5510" s="1" t="s">
        <v>90</v>
      </c>
      <c r="B5510" s="1" t="s">
        <v>5369</v>
      </c>
    </row>
    <row r="5511" spans="1:2" x14ac:dyDescent="0.3">
      <c r="A5511" s="1" t="s">
        <v>90</v>
      </c>
      <c r="B5511" s="1" t="s">
        <v>1929</v>
      </c>
    </row>
    <row r="5512" spans="1:2" x14ac:dyDescent="0.3">
      <c r="A5512" s="1" t="s">
        <v>90</v>
      </c>
      <c r="B5512" s="1" t="s">
        <v>5370</v>
      </c>
    </row>
    <row r="5513" spans="1:2" x14ac:dyDescent="0.3">
      <c r="A5513" s="1" t="s">
        <v>90</v>
      </c>
      <c r="B5513" s="1" t="s">
        <v>5371</v>
      </c>
    </row>
    <row r="5514" spans="1:2" x14ac:dyDescent="0.3">
      <c r="A5514" s="1" t="s">
        <v>90</v>
      </c>
      <c r="B5514" s="1" t="s">
        <v>5372</v>
      </c>
    </row>
    <row r="5515" spans="1:2" x14ac:dyDescent="0.3">
      <c r="A5515" s="1" t="s">
        <v>90</v>
      </c>
      <c r="B5515" s="1" t="s">
        <v>5373</v>
      </c>
    </row>
    <row r="5516" spans="1:2" x14ac:dyDescent="0.3">
      <c r="A5516" s="1" t="s">
        <v>90</v>
      </c>
      <c r="B5516" s="1" t="s">
        <v>5374</v>
      </c>
    </row>
    <row r="5517" spans="1:2" x14ac:dyDescent="0.3">
      <c r="A5517" s="1" t="s">
        <v>90</v>
      </c>
      <c r="B5517" s="1" t="s">
        <v>5375</v>
      </c>
    </row>
    <row r="5518" spans="1:2" x14ac:dyDescent="0.3">
      <c r="A5518" s="1" t="s">
        <v>90</v>
      </c>
      <c r="B5518" s="1" t="s">
        <v>5376</v>
      </c>
    </row>
    <row r="5519" spans="1:2" x14ac:dyDescent="0.3">
      <c r="A5519" s="1" t="s">
        <v>90</v>
      </c>
      <c r="B5519" s="1" t="s">
        <v>5377</v>
      </c>
    </row>
    <row r="5520" spans="1:2" x14ac:dyDescent="0.3">
      <c r="A5520" s="1" t="s">
        <v>90</v>
      </c>
      <c r="B5520" s="1" t="s">
        <v>5378</v>
      </c>
    </row>
    <row r="5521" spans="1:2" x14ac:dyDescent="0.3">
      <c r="A5521" s="1" t="s">
        <v>90</v>
      </c>
      <c r="B5521" s="1" t="s">
        <v>5379</v>
      </c>
    </row>
    <row r="5522" spans="1:2" x14ac:dyDescent="0.3">
      <c r="A5522" s="1" t="s">
        <v>90</v>
      </c>
      <c r="B5522" s="1" t="s">
        <v>5380</v>
      </c>
    </row>
    <row r="5523" spans="1:2" x14ac:dyDescent="0.3">
      <c r="A5523" s="1" t="s">
        <v>90</v>
      </c>
      <c r="B5523" s="1" t="s">
        <v>5381</v>
      </c>
    </row>
    <row r="5524" spans="1:2" x14ac:dyDescent="0.3">
      <c r="A5524" s="1" t="s">
        <v>90</v>
      </c>
      <c r="B5524" s="1" t="s">
        <v>5382</v>
      </c>
    </row>
    <row r="5525" spans="1:2" x14ac:dyDescent="0.3">
      <c r="A5525" s="1" t="s">
        <v>259</v>
      </c>
      <c r="B5525" s="1" t="s">
        <v>1322</v>
      </c>
    </row>
    <row r="5526" spans="1:2" x14ac:dyDescent="0.3">
      <c r="A5526" s="1" t="s">
        <v>90</v>
      </c>
      <c r="B5526" s="1" t="s">
        <v>5383</v>
      </c>
    </row>
    <row r="5527" spans="1:2" x14ac:dyDescent="0.3">
      <c r="A5527" s="1" t="s">
        <v>259</v>
      </c>
      <c r="B5527" s="1" t="s">
        <v>5384</v>
      </c>
    </row>
    <row r="5528" spans="1:2" x14ac:dyDescent="0.3">
      <c r="A5528" s="1" t="s">
        <v>90</v>
      </c>
      <c r="B5528" s="1" t="s">
        <v>5385</v>
      </c>
    </row>
    <row r="5529" spans="1:2" x14ac:dyDescent="0.3">
      <c r="A5529" s="1" t="s">
        <v>90</v>
      </c>
      <c r="B5529" s="1" t="s">
        <v>5386</v>
      </c>
    </row>
    <row r="5530" spans="1:2" x14ac:dyDescent="0.3">
      <c r="A5530" s="1" t="s">
        <v>90</v>
      </c>
      <c r="B5530" s="1" t="s">
        <v>5387</v>
      </c>
    </row>
    <row r="5531" spans="1:2" x14ac:dyDescent="0.3">
      <c r="A5531" s="1" t="s">
        <v>90</v>
      </c>
      <c r="B5531" s="1" t="s">
        <v>5388</v>
      </c>
    </row>
    <row r="5532" spans="1:2" x14ac:dyDescent="0.3">
      <c r="A5532" s="1" t="s">
        <v>90</v>
      </c>
      <c r="B5532" s="1" t="s">
        <v>5389</v>
      </c>
    </row>
    <row r="5533" spans="1:2" x14ac:dyDescent="0.3">
      <c r="A5533" s="1" t="s">
        <v>90</v>
      </c>
      <c r="B5533" s="1" t="s">
        <v>5390</v>
      </c>
    </row>
    <row r="5534" spans="1:2" x14ac:dyDescent="0.3">
      <c r="A5534" s="1" t="s">
        <v>90</v>
      </c>
      <c r="B5534" s="1" t="s">
        <v>5391</v>
      </c>
    </row>
    <row r="5535" spans="1:2" x14ac:dyDescent="0.3">
      <c r="A5535" s="1" t="s">
        <v>90</v>
      </c>
      <c r="B5535" s="1" t="s">
        <v>5392</v>
      </c>
    </row>
    <row r="5536" spans="1:2" x14ac:dyDescent="0.3">
      <c r="A5536" s="1" t="s">
        <v>90</v>
      </c>
      <c r="B5536" s="1" t="s">
        <v>5105</v>
      </c>
    </row>
    <row r="5537" spans="1:2" x14ac:dyDescent="0.3">
      <c r="A5537" s="1" t="s">
        <v>90</v>
      </c>
      <c r="B5537" s="1" t="s">
        <v>5393</v>
      </c>
    </row>
    <row r="5538" spans="1:2" x14ac:dyDescent="0.3">
      <c r="A5538" s="1" t="s">
        <v>259</v>
      </c>
      <c r="B5538" s="1" t="s">
        <v>5394</v>
      </c>
    </row>
    <row r="5539" spans="1:2" x14ac:dyDescent="0.3">
      <c r="A5539" s="1" t="s">
        <v>90</v>
      </c>
      <c r="B5539" s="1" t="s">
        <v>5395</v>
      </c>
    </row>
    <row r="5540" spans="1:2" x14ac:dyDescent="0.3">
      <c r="A5540" s="1" t="s">
        <v>90</v>
      </c>
      <c r="B5540" s="1" t="s">
        <v>591</v>
      </c>
    </row>
    <row r="5541" spans="1:2" x14ac:dyDescent="0.3">
      <c r="A5541" s="1" t="s">
        <v>259</v>
      </c>
      <c r="B5541" s="1" t="s">
        <v>5396</v>
      </c>
    </row>
    <row r="5542" spans="1:2" x14ac:dyDescent="0.3">
      <c r="A5542" s="1" t="s">
        <v>90</v>
      </c>
      <c r="B5542" s="1" t="s">
        <v>5397</v>
      </c>
    </row>
    <row r="5543" spans="1:2" x14ac:dyDescent="0.3">
      <c r="A5543" s="1" t="s">
        <v>90</v>
      </c>
      <c r="B5543" s="1" t="s">
        <v>5398</v>
      </c>
    </row>
    <row r="5544" spans="1:2" x14ac:dyDescent="0.3">
      <c r="A5544" s="1" t="s">
        <v>90</v>
      </c>
      <c r="B5544" s="1" t="s">
        <v>5399</v>
      </c>
    </row>
    <row r="5545" spans="1:2" x14ac:dyDescent="0.3">
      <c r="A5545" s="1" t="s">
        <v>90</v>
      </c>
      <c r="B5545" s="1" t="s">
        <v>5400</v>
      </c>
    </row>
    <row r="5546" spans="1:2" x14ac:dyDescent="0.3">
      <c r="A5546" s="1" t="s">
        <v>90</v>
      </c>
      <c r="B5546" s="1" t="s">
        <v>5401</v>
      </c>
    </row>
    <row r="5547" spans="1:2" x14ac:dyDescent="0.3">
      <c r="A5547" s="1" t="s">
        <v>90</v>
      </c>
      <c r="B5547" s="1" t="s">
        <v>5402</v>
      </c>
    </row>
    <row r="5548" spans="1:2" x14ac:dyDescent="0.3">
      <c r="A5548" s="1" t="s">
        <v>259</v>
      </c>
      <c r="B5548" s="1" t="s">
        <v>5403</v>
      </c>
    </row>
    <row r="5549" spans="1:2" x14ac:dyDescent="0.3">
      <c r="A5549" s="1" t="s">
        <v>90</v>
      </c>
      <c r="B5549" s="1" t="s">
        <v>5404</v>
      </c>
    </row>
    <row r="5550" spans="1:2" x14ac:dyDescent="0.3">
      <c r="A5550" s="1" t="s">
        <v>90</v>
      </c>
      <c r="B5550" s="1" t="s">
        <v>5405</v>
      </c>
    </row>
    <row r="5551" spans="1:2" x14ac:dyDescent="0.3">
      <c r="A5551" s="1" t="s">
        <v>90</v>
      </c>
      <c r="B5551" s="1" t="s">
        <v>5406</v>
      </c>
    </row>
    <row r="5552" spans="1:2" x14ac:dyDescent="0.3">
      <c r="A5552" s="1" t="s">
        <v>90</v>
      </c>
      <c r="B5552" s="1" t="s">
        <v>5407</v>
      </c>
    </row>
    <row r="5553" spans="1:2" x14ac:dyDescent="0.3">
      <c r="A5553" s="1" t="s">
        <v>90</v>
      </c>
      <c r="B5553" s="1" t="s">
        <v>5408</v>
      </c>
    </row>
    <row r="5554" spans="1:2" x14ac:dyDescent="0.3">
      <c r="A5554" s="1" t="s">
        <v>90</v>
      </c>
      <c r="B5554" s="1" t="s">
        <v>1067</v>
      </c>
    </row>
    <row r="5555" spans="1:2" x14ac:dyDescent="0.3">
      <c r="A5555" s="1" t="s">
        <v>90</v>
      </c>
      <c r="B5555" s="1" t="s">
        <v>5409</v>
      </c>
    </row>
    <row r="5556" spans="1:2" x14ac:dyDescent="0.3">
      <c r="A5556" s="1" t="s">
        <v>90</v>
      </c>
      <c r="B5556" s="1" t="s">
        <v>5410</v>
      </c>
    </row>
    <row r="5557" spans="1:2" x14ac:dyDescent="0.3">
      <c r="A5557" s="1" t="s">
        <v>90</v>
      </c>
      <c r="B5557" s="1" t="s">
        <v>5411</v>
      </c>
    </row>
    <row r="5558" spans="1:2" x14ac:dyDescent="0.3">
      <c r="A5558" s="1" t="s">
        <v>90</v>
      </c>
      <c r="B5558" s="1" t="s">
        <v>5412</v>
      </c>
    </row>
    <row r="5559" spans="1:2" x14ac:dyDescent="0.3">
      <c r="A5559" s="1" t="s">
        <v>90</v>
      </c>
      <c r="B5559" s="1" t="s">
        <v>338</v>
      </c>
    </row>
    <row r="5560" spans="1:2" x14ac:dyDescent="0.3">
      <c r="A5560" s="1" t="s">
        <v>90</v>
      </c>
      <c r="B5560" s="1" t="s">
        <v>5413</v>
      </c>
    </row>
    <row r="5561" spans="1:2" x14ac:dyDescent="0.3">
      <c r="A5561" s="1" t="s">
        <v>90</v>
      </c>
      <c r="B5561" s="1" t="s">
        <v>5414</v>
      </c>
    </row>
    <row r="5562" spans="1:2" x14ac:dyDescent="0.3">
      <c r="A5562" s="1" t="s">
        <v>90</v>
      </c>
      <c r="B5562" s="1" t="s">
        <v>5415</v>
      </c>
    </row>
    <row r="5563" spans="1:2" x14ac:dyDescent="0.3">
      <c r="A5563" s="1" t="s">
        <v>90</v>
      </c>
      <c r="B5563" s="1" t="s">
        <v>5416</v>
      </c>
    </row>
    <row r="5564" spans="1:2" x14ac:dyDescent="0.3">
      <c r="A5564" s="1" t="s">
        <v>90</v>
      </c>
      <c r="B5564" s="1" t="s">
        <v>5417</v>
      </c>
    </row>
    <row r="5565" spans="1:2" x14ac:dyDescent="0.3">
      <c r="A5565" s="1" t="s">
        <v>90</v>
      </c>
      <c r="B5565" s="1" t="s">
        <v>5418</v>
      </c>
    </row>
    <row r="5566" spans="1:2" x14ac:dyDescent="0.3">
      <c r="A5566" s="1" t="s">
        <v>90</v>
      </c>
      <c r="B5566" s="1" t="s">
        <v>5419</v>
      </c>
    </row>
    <row r="5567" spans="1:2" x14ac:dyDescent="0.3">
      <c r="A5567" s="1" t="s">
        <v>259</v>
      </c>
      <c r="B5567" s="1" t="s">
        <v>5420</v>
      </c>
    </row>
    <row r="5568" spans="1:2" x14ac:dyDescent="0.3">
      <c r="A5568" s="1" t="s">
        <v>259</v>
      </c>
      <c r="B5568" s="1" t="s">
        <v>5421</v>
      </c>
    </row>
    <row r="5569" spans="1:2" x14ac:dyDescent="0.3">
      <c r="A5569" s="1" t="s">
        <v>90</v>
      </c>
      <c r="B5569" s="1" t="s">
        <v>5422</v>
      </c>
    </row>
    <row r="5570" spans="1:2" x14ac:dyDescent="0.3">
      <c r="A5570" s="1" t="s">
        <v>90</v>
      </c>
      <c r="B5570" s="1" t="s">
        <v>5423</v>
      </c>
    </row>
    <row r="5571" spans="1:2" x14ac:dyDescent="0.3">
      <c r="A5571" s="1" t="s">
        <v>90</v>
      </c>
      <c r="B5571" s="1" t="s">
        <v>5424</v>
      </c>
    </row>
    <row r="5572" spans="1:2" x14ac:dyDescent="0.3">
      <c r="A5572" s="1" t="s">
        <v>90</v>
      </c>
      <c r="B5572" s="1" t="s">
        <v>5425</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D17E2-94D2-7045-ABFE-94CBF97CFC4F}">
  <sheetPr codeName="Sheet45">
    <tabColor rgb="FF00B0F0"/>
  </sheetPr>
  <dimension ref="A1:G12262"/>
  <sheetViews>
    <sheetView workbookViewId="0"/>
  </sheetViews>
  <sheetFormatPr baseColWidth="10" defaultRowHeight="16" x14ac:dyDescent="0.2"/>
  <sheetData>
    <row r="1" spans="1:7" x14ac:dyDescent="0.2">
      <c r="A1" t="s">
        <v>5433</v>
      </c>
      <c r="B1" t="s">
        <v>5434</v>
      </c>
      <c r="C1" t="s">
        <v>5435</v>
      </c>
      <c r="D1" t="s">
        <v>5436</v>
      </c>
      <c r="E1" t="s">
        <v>5437</v>
      </c>
      <c r="F1" t="s">
        <v>5438</v>
      </c>
      <c r="G1" t="s">
        <v>5439</v>
      </c>
    </row>
    <row r="2" spans="1:7" x14ac:dyDescent="0.2">
      <c r="A2">
        <v>12500</v>
      </c>
      <c r="B2">
        <v>0.17269999999999999</v>
      </c>
      <c r="C2" t="s">
        <v>5440</v>
      </c>
      <c r="D2">
        <v>30000</v>
      </c>
      <c r="E2">
        <v>60</v>
      </c>
      <c r="F2">
        <v>5</v>
      </c>
      <c r="G2">
        <v>1</v>
      </c>
    </row>
    <row r="3" spans="1:7" x14ac:dyDescent="0.2">
      <c r="A3">
        <v>12000</v>
      </c>
      <c r="B3">
        <v>0.16289999999999999</v>
      </c>
      <c r="C3" t="s">
        <v>5440</v>
      </c>
      <c r="D3">
        <v>88365</v>
      </c>
      <c r="E3">
        <v>36</v>
      </c>
      <c r="F3">
        <v>9</v>
      </c>
      <c r="G3">
        <v>0</v>
      </c>
    </row>
    <row r="4" spans="1:7" x14ac:dyDescent="0.2">
      <c r="A4">
        <v>17500</v>
      </c>
      <c r="B4">
        <v>0.17269999999999999</v>
      </c>
      <c r="C4" t="s">
        <v>5441</v>
      </c>
      <c r="D4">
        <v>45000</v>
      </c>
      <c r="E4">
        <v>60</v>
      </c>
      <c r="F4">
        <v>7</v>
      </c>
      <c r="G4">
        <v>1</v>
      </c>
    </row>
    <row r="5" spans="1:7" x14ac:dyDescent="0.2">
      <c r="A5">
        <v>6000</v>
      </c>
      <c r="B5">
        <v>0.13489999999999999</v>
      </c>
      <c r="C5" t="s">
        <v>5440</v>
      </c>
      <c r="D5">
        <v>50000</v>
      </c>
      <c r="E5">
        <v>36</v>
      </c>
      <c r="F5">
        <v>5</v>
      </c>
      <c r="G5">
        <v>0</v>
      </c>
    </row>
    <row r="6" spans="1:7" x14ac:dyDescent="0.2">
      <c r="A6">
        <v>18000</v>
      </c>
      <c r="B6">
        <v>7.9000000000000001E-2</v>
      </c>
      <c r="C6" t="s">
        <v>5440</v>
      </c>
      <c r="D6">
        <v>56964</v>
      </c>
      <c r="E6">
        <v>36</v>
      </c>
      <c r="F6">
        <v>10</v>
      </c>
      <c r="G6">
        <v>0</v>
      </c>
    </row>
    <row r="7" spans="1:7" x14ac:dyDescent="0.2">
      <c r="A7">
        <v>10000</v>
      </c>
      <c r="B7">
        <v>6.6199999999999995E-2</v>
      </c>
      <c r="C7" t="s">
        <v>5441</v>
      </c>
      <c r="D7">
        <v>70000</v>
      </c>
      <c r="E7">
        <v>36</v>
      </c>
      <c r="F7">
        <v>5</v>
      </c>
      <c r="G7">
        <v>0</v>
      </c>
    </row>
    <row r="8" spans="1:7" x14ac:dyDescent="0.2">
      <c r="A8">
        <v>11625</v>
      </c>
      <c r="B8">
        <v>0.13489999999999999</v>
      </c>
      <c r="C8" t="s">
        <v>5441</v>
      </c>
      <c r="D8">
        <v>36000</v>
      </c>
      <c r="E8">
        <v>36</v>
      </c>
      <c r="F8">
        <v>0.5</v>
      </c>
      <c r="G8">
        <v>0</v>
      </c>
    </row>
    <row r="9" spans="1:7" x14ac:dyDescent="0.2">
      <c r="A9">
        <v>13200</v>
      </c>
      <c r="B9">
        <v>0.17269999999999999</v>
      </c>
      <c r="C9" t="s">
        <v>5440</v>
      </c>
      <c r="D9">
        <v>26400</v>
      </c>
      <c r="E9">
        <v>60</v>
      </c>
      <c r="F9">
        <v>3</v>
      </c>
      <c r="G9">
        <v>0</v>
      </c>
    </row>
    <row r="10" spans="1:7" x14ac:dyDescent="0.2">
      <c r="A10">
        <v>18000</v>
      </c>
      <c r="B10">
        <v>8.8999999999999996E-2</v>
      </c>
      <c r="C10" t="s">
        <v>5440</v>
      </c>
      <c r="D10">
        <v>78000</v>
      </c>
      <c r="E10">
        <v>36</v>
      </c>
      <c r="F10">
        <v>5</v>
      </c>
      <c r="G10">
        <v>0</v>
      </c>
    </row>
    <row r="11" spans="1:7" x14ac:dyDescent="0.2">
      <c r="A11">
        <v>5000</v>
      </c>
      <c r="B11">
        <v>0.1242</v>
      </c>
      <c r="C11" t="s">
        <v>5440</v>
      </c>
      <c r="D11">
        <v>70000</v>
      </c>
      <c r="E11">
        <v>36</v>
      </c>
      <c r="F11">
        <v>2</v>
      </c>
      <c r="G11">
        <v>0</v>
      </c>
    </row>
    <row r="12" spans="1:7" x14ac:dyDescent="0.2">
      <c r="A12">
        <v>13250</v>
      </c>
      <c r="B12">
        <v>0.17269999999999999</v>
      </c>
      <c r="C12" t="s">
        <v>5440</v>
      </c>
      <c r="D12">
        <v>52000</v>
      </c>
      <c r="E12">
        <v>36</v>
      </c>
      <c r="F12">
        <v>10</v>
      </c>
      <c r="G12">
        <v>0</v>
      </c>
    </row>
    <row r="13" spans="1:7" x14ac:dyDescent="0.2">
      <c r="A13">
        <v>24000</v>
      </c>
      <c r="B13">
        <v>8.8999999999999996E-2</v>
      </c>
      <c r="C13" t="s">
        <v>5441</v>
      </c>
      <c r="D13">
        <v>116400</v>
      </c>
      <c r="E13">
        <v>36</v>
      </c>
      <c r="F13">
        <v>10</v>
      </c>
      <c r="G13">
        <v>1</v>
      </c>
    </row>
    <row r="14" spans="1:7" x14ac:dyDescent="0.2">
      <c r="A14">
        <v>3500</v>
      </c>
      <c r="B14">
        <v>0.13489999999999999</v>
      </c>
      <c r="C14" t="s">
        <v>5440</v>
      </c>
      <c r="D14">
        <v>56000</v>
      </c>
      <c r="E14">
        <v>36</v>
      </c>
      <c r="F14">
        <v>7</v>
      </c>
      <c r="G14">
        <v>0</v>
      </c>
    </row>
    <row r="15" spans="1:7" x14ac:dyDescent="0.2">
      <c r="A15">
        <v>12000</v>
      </c>
      <c r="B15">
        <v>8.8999999999999996E-2</v>
      </c>
      <c r="C15" t="s">
        <v>5441</v>
      </c>
      <c r="D15">
        <v>40246</v>
      </c>
      <c r="E15">
        <v>36</v>
      </c>
      <c r="F15">
        <v>7</v>
      </c>
      <c r="G15">
        <v>0</v>
      </c>
    </row>
    <row r="16" spans="1:7" x14ac:dyDescent="0.2">
      <c r="A16">
        <v>8050</v>
      </c>
      <c r="B16">
        <v>0.12690000000000001</v>
      </c>
      <c r="C16" t="s">
        <v>5440</v>
      </c>
      <c r="D16">
        <v>36000</v>
      </c>
      <c r="E16">
        <v>36</v>
      </c>
      <c r="F16">
        <v>1</v>
      </c>
      <c r="G16">
        <v>1</v>
      </c>
    </row>
    <row r="17" spans="1:7" x14ac:dyDescent="0.2">
      <c r="A17">
        <v>13000</v>
      </c>
      <c r="B17">
        <v>9.9099999999999994E-2</v>
      </c>
      <c r="C17" t="s">
        <v>5440</v>
      </c>
      <c r="D17">
        <v>65000</v>
      </c>
      <c r="E17">
        <v>36</v>
      </c>
      <c r="F17">
        <v>10</v>
      </c>
      <c r="G17">
        <v>0</v>
      </c>
    </row>
    <row r="18" spans="1:7" x14ac:dyDescent="0.2">
      <c r="A18">
        <v>4200</v>
      </c>
      <c r="B18">
        <v>0.17269999999999999</v>
      </c>
      <c r="C18" t="s">
        <v>5440</v>
      </c>
      <c r="D18">
        <v>43000</v>
      </c>
      <c r="E18">
        <v>60</v>
      </c>
      <c r="F18">
        <v>9</v>
      </c>
      <c r="G18">
        <v>1</v>
      </c>
    </row>
    <row r="19" spans="1:7" x14ac:dyDescent="0.2">
      <c r="A19">
        <v>3000</v>
      </c>
      <c r="B19">
        <v>0.1065</v>
      </c>
      <c r="C19" t="s">
        <v>5441</v>
      </c>
      <c r="D19">
        <v>86004</v>
      </c>
      <c r="E19">
        <v>36</v>
      </c>
      <c r="F19">
        <v>10</v>
      </c>
      <c r="G19">
        <v>1</v>
      </c>
    </row>
    <row r="20" spans="1:7" x14ac:dyDescent="0.2">
      <c r="A20">
        <v>8000</v>
      </c>
      <c r="B20">
        <v>8.8999999999999996E-2</v>
      </c>
      <c r="C20" t="s">
        <v>5440</v>
      </c>
      <c r="D20">
        <v>51204</v>
      </c>
      <c r="E20">
        <v>60</v>
      </c>
      <c r="F20">
        <v>1</v>
      </c>
      <c r="G20">
        <v>1</v>
      </c>
    </row>
    <row r="21" spans="1:7" x14ac:dyDescent="0.2">
      <c r="A21">
        <v>20000</v>
      </c>
      <c r="B21">
        <v>0.1903</v>
      </c>
      <c r="C21" t="s">
        <v>5440</v>
      </c>
      <c r="D21">
        <v>60000</v>
      </c>
      <c r="E21">
        <v>60</v>
      </c>
      <c r="F21">
        <v>5</v>
      </c>
      <c r="G21">
        <v>0</v>
      </c>
    </row>
    <row r="22" spans="1:7" x14ac:dyDescent="0.2">
      <c r="A22">
        <v>26000</v>
      </c>
      <c r="B22">
        <v>0.1171</v>
      </c>
      <c r="C22" t="s">
        <v>5440</v>
      </c>
      <c r="D22">
        <v>62500</v>
      </c>
      <c r="E22">
        <v>36</v>
      </c>
      <c r="F22">
        <v>10</v>
      </c>
      <c r="G22">
        <v>0</v>
      </c>
    </row>
    <row r="23" spans="1:7" x14ac:dyDescent="0.2">
      <c r="A23">
        <v>4000</v>
      </c>
      <c r="B23">
        <v>0.1991</v>
      </c>
      <c r="C23" t="s">
        <v>5440</v>
      </c>
      <c r="D23">
        <v>45000</v>
      </c>
      <c r="E23">
        <v>60</v>
      </c>
      <c r="F23">
        <v>10</v>
      </c>
      <c r="G23">
        <v>1</v>
      </c>
    </row>
    <row r="24" spans="1:7" x14ac:dyDescent="0.2">
      <c r="A24">
        <v>15900</v>
      </c>
      <c r="B24">
        <v>9.9099999999999994E-2</v>
      </c>
      <c r="C24" t="s">
        <v>5441</v>
      </c>
      <c r="D24">
        <v>58000</v>
      </c>
      <c r="E24">
        <v>36</v>
      </c>
      <c r="F24">
        <v>9</v>
      </c>
      <c r="G24">
        <v>0</v>
      </c>
    </row>
    <row r="25" spans="1:7" x14ac:dyDescent="0.2">
      <c r="A25">
        <v>16000</v>
      </c>
      <c r="B25">
        <v>0.1825</v>
      </c>
      <c r="C25" t="s">
        <v>5441</v>
      </c>
      <c r="D25">
        <v>49000</v>
      </c>
      <c r="E25">
        <v>60</v>
      </c>
      <c r="F25">
        <v>10</v>
      </c>
      <c r="G25">
        <v>1</v>
      </c>
    </row>
    <row r="26" spans="1:7" x14ac:dyDescent="0.2">
      <c r="A26">
        <v>10000</v>
      </c>
      <c r="B26">
        <v>0.12690000000000001</v>
      </c>
      <c r="C26" t="s">
        <v>5442</v>
      </c>
      <c r="D26">
        <v>36000</v>
      </c>
      <c r="E26">
        <v>36</v>
      </c>
      <c r="F26">
        <v>6</v>
      </c>
      <c r="G26">
        <v>1</v>
      </c>
    </row>
    <row r="27" spans="1:7" x14ac:dyDescent="0.2">
      <c r="A27">
        <v>5000</v>
      </c>
      <c r="B27">
        <v>0.1065</v>
      </c>
      <c r="C27" t="s">
        <v>5442</v>
      </c>
      <c r="D27">
        <v>44475</v>
      </c>
      <c r="E27">
        <v>36</v>
      </c>
      <c r="F27">
        <v>1</v>
      </c>
      <c r="G27">
        <v>0</v>
      </c>
    </row>
    <row r="28" spans="1:7" x14ac:dyDescent="0.2">
      <c r="A28">
        <v>7000</v>
      </c>
      <c r="B28">
        <v>8.8999999999999996E-2</v>
      </c>
      <c r="C28" t="s">
        <v>5440</v>
      </c>
      <c r="D28">
        <v>45000</v>
      </c>
      <c r="E28">
        <v>36</v>
      </c>
      <c r="F28">
        <v>5</v>
      </c>
      <c r="G28">
        <v>0</v>
      </c>
    </row>
    <row r="29" spans="1:7" x14ac:dyDescent="0.2">
      <c r="A29">
        <v>12000</v>
      </c>
      <c r="B29">
        <v>0.1903</v>
      </c>
      <c r="C29" t="s">
        <v>5440</v>
      </c>
      <c r="D29">
        <v>38500</v>
      </c>
      <c r="E29">
        <v>60</v>
      </c>
      <c r="F29">
        <v>1</v>
      </c>
      <c r="G29">
        <v>0</v>
      </c>
    </row>
    <row r="30" spans="1:7" x14ac:dyDescent="0.2">
      <c r="A30">
        <v>24925</v>
      </c>
      <c r="B30">
        <v>0.23910000000000001</v>
      </c>
      <c r="C30" t="s">
        <v>5440</v>
      </c>
      <c r="D30">
        <v>60000</v>
      </c>
      <c r="E30">
        <v>60</v>
      </c>
      <c r="F30">
        <v>4</v>
      </c>
      <c r="G30">
        <v>0</v>
      </c>
    </row>
    <row r="31" spans="1:7" x14ac:dyDescent="0.2">
      <c r="A31">
        <v>17500</v>
      </c>
      <c r="B31">
        <v>0.1242</v>
      </c>
      <c r="C31" t="s">
        <v>5440</v>
      </c>
      <c r="D31">
        <v>70000</v>
      </c>
      <c r="E31">
        <v>60</v>
      </c>
      <c r="F31">
        <v>4</v>
      </c>
      <c r="G31">
        <v>0</v>
      </c>
    </row>
    <row r="32" spans="1:7" x14ac:dyDescent="0.2">
      <c r="A32">
        <v>16000</v>
      </c>
      <c r="B32">
        <v>0.17580000000000001</v>
      </c>
      <c r="C32" t="s">
        <v>5440</v>
      </c>
      <c r="D32">
        <v>50000</v>
      </c>
      <c r="E32">
        <v>60</v>
      </c>
      <c r="F32">
        <v>0.5</v>
      </c>
      <c r="G32">
        <v>1</v>
      </c>
    </row>
    <row r="33" spans="1:7" x14ac:dyDescent="0.2">
      <c r="A33">
        <v>12000</v>
      </c>
      <c r="B33">
        <v>0.12690000000000001</v>
      </c>
      <c r="C33" t="s">
        <v>5441</v>
      </c>
      <c r="D33">
        <v>63000</v>
      </c>
      <c r="E33">
        <v>60</v>
      </c>
      <c r="F33">
        <v>10</v>
      </c>
      <c r="G33">
        <v>1</v>
      </c>
    </row>
    <row r="34" spans="1:7" x14ac:dyDescent="0.2">
      <c r="A34">
        <v>1000</v>
      </c>
      <c r="B34">
        <v>0.13489999999999999</v>
      </c>
      <c r="C34" t="s">
        <v>5440</v>
      </c>
      <c r="D34">
        <v>35100</v>
      </c>
      <c r="E34">
        <v>36</v>
      </c>
      <c r="F34">
        <v>8</v>
      </c>
      <c r="G34">
        <v>0</v>
      </c>
    </row>
    <row r="35" spans="1:7" x14ac:dyDescent="0.2">
      <c r="A35">
        <v>15000</v>
      </c>
      <c r="B35">
        <v>0.1527</v>
      </c>
      <c r="C35" t="s">
        <v>5440</v>
      </c>
      <c r="D35">
        <v>38000</v>
      </c>
      <c r="E35">
        <v>36</v>
      </c>
      <c r="F35">
        <v>6</v>
      </c>
      <c r="G35">
        <v>1</v>
      </c>
    </row>
    <row r="36" spans="1:7" x14ac:dyDescent="0.2">
      <c r="A36">
        <v>32000</v>
      </c>
      <c r="B36">
        <v>6.6199999999999995E-2</v>
      </c>
      <c r="C36" t="s">
        <v>5440</v>
      </c>
      <c r="D36">
        <v>120000</v>
      </c>
      <c r="E36">
        <v>36</v>
      </c>
      <c r="F36">
        <v>2</v>
      </c>
      <c r="G36">
        <v>0</v>
      </c>
    </row>
    <row r="37" spans="1:7" x14ac:dyDescent="0.2">
      <c r="A37">
        <v>3600</v>
      </c>
      <c r="B37">
        <v>0.16289999999999999</v>
      </c>
      <c r="C37" t="s">
        <v>5440</v>
      </c>
      <c r="D37">
        <v>45000</v>
      </c>
      <c r="E37">
        <v>36</v>
      </c>
      <c r="F37">
        <v>6</v>
      </c>
      <c r="G37">
        <v>0</v>
      </c>
    </row>
    <row r="38" spans="1:7" x14ac:dyDescent="0.2">
      <c r="A38">
        <v>7000</v>
      </c>
      <c r="B38">
        <v>0.14269999999999999</v>
      </c>
      <c r="C38" t="s">
        <v>5440</v>
      </c>
      <c r="D38">
        <v>42000</v>
      </c>
      <c r="E38">
        <v>36</v>
      </c>
      <c r="F38">
        <v>2</v>
      </c>
      <c r="G38">
        <v>0</v>
      </c>
    </row>
    <row r="39" spans="1:7" x14ac:dyDescent="0.2">
      <c r="A39">
        <v>5000</v>
      </c>
      <c r="B39">
        <v>7.9000000000000001E-2</v>
      </c>
      <c r="C39" t="s">
        <v>5441</v>
      </c>
      <c r="D39">
        <v>66000</v>
      </c>
      <c r="E39">
        <v>36</v>
      </c>
      <c r="F39">
        <v>0.5</v>
      </c>
      <c r="G39">
        <v>1</v>
      </c>
    </row>
    <row r="40" spans="1:7" x14ac:dyDescent="0.2">
      <c r="A40">
        <v>10000</v>
      </c>
      <c r="B40">
        <v>0.1171</v>
      </c>
      <c r="C40" t="s">
        <v>5440</v>
      </c>
      <c r="D40">
        <v>29406</v>
      </c>
      <c r="E40">
        <v>36</v>
      </c>
      <c r="F40">
        <v>5</v>
      </c>
      <c r="G40">
        <v>1</v>
      </c>
    </row>
    <row r="41" spans="1:7" x14ac:dyDescent="0.2">
      <c r="A41">
        <v>7200</v>
      </c>
      <c r="B41">
        <v>9.9099999999999994E-2</v>
      </c>
      <c r="C41" t="s">
        <v>5440</v>
      </c>
      <c r="D41">
        <v>90000</v>
      </c>
      <c r="E41">
        <v>36</v>
      </c>
      <c r="F41">
        <v>1</v>
      </c>
      <c r="G41">
        <v>0</v>
      </c>
    </row>
    <row r="42" spans="1:7" x14ac:dyDescent="0.2">
      <c r="A42">
        <v>16000</v>
      </c>
      <c r="B42">
        <v>0.12690000000000001</v>
      </c>
      <c r="C42" t="s">
        <v>5442</v>
      </c>
      <c r="D42">
        <v>67000</v>
      </c>
      <c r="E42">
        <v>36</v>
      </c>
      <c r="F42">
        <v>2</v>
      </c>
      <c r="G42">
        <v>0</v>
      </c>
    </row>
    <row r="43" spans="1:7" x14ac:dyDescent="0.2">
      <c r="A43">
        <v>13650</v>
      </c>
      <c r="B43">
        <v>0.1065</v>
      </c>
      <c r="C43" t="s">
        <v>5440</v>
      </c>
      <c r="D43">
        <v>44000</v>
      </c>
      <c r="E43">
        <v>36</v>
      </c>
      <c r="F43">
        <v>5</v>
      </c>
      <c r="G43">
        <v>0</v>
      </c>
    </row>
    <row r="44" spans="1:7" x14ac:dyDescent="0.2">
      <c r="A44">
        <v>6000</v>
      </c>
      <c r="B44">
        <v>0.13489999999999999</v>
      </c>
      <c r="C44" t="s">
        <v>5440</v>
      </c>
      <c r="D44">
        <v>30000</v>
      </c>
      <c r="E44">
        <v>36</v>
      </c>
      <c r="F44">
        <v>0.5</v>
      </c>
      <c r="G44">
        <v>0</v>
      </c>
    </row>
    <row r="45" spans="1:7" x14ac:dyDescent="0.2">
      <c r="A45">
        <v>10000</v>
      </c>
      <c r="B45">
        <v>0.1527</v>
      </c>
      <c r="C45" t="s">
        <v>5442</v>
      </c>
      <c r="D45">
        <v>53000</v>
      </c>
      <c r="E45">
        <v>36</v>
      </c>
      <c r="F45">
        <v>1</v>
      </c>
      <c r="G45">
        <v>0</v>
      </c>
    </row>
    <row r="46" spans="1:7" x14ac:dyDescent="0.2">
      <c r="A46">
        <v>15000</v>
      </c>
      <c r="B46">
        <v>0.12690000000000001</v>
      </c>
      <c r="C46" t="s">
        <v>5440</v>
      </c>
      <c r="D46">
        <v>62000</v>
      </c>
      <c r="E46">
        <v>36</v>
      </c>
      <c r="F46">
        <v>4</v>
      </c>
      <c r="G46">
        <v>1</v>
      </c>
    </row>
    <row r="47" spans="1:7" x14ac:dyDescent="0.2">
      <c r="A47">
        <v>7175</v>
      </c>
      <c r="B47">
        <v>7.9000000000000001E-2</v>
      </c>
      <c r="C47" t="s">
        <v>5440</v>
      </c>
      <c r="D47">
        <v>60000</v>
      </c>
      <c r="E47">
        <v>36</v>
      </c>
      <c r="F47">
        <v>4</v>
      </c>
      <c r="G47">
        <v>1</v>
      </c>
    </row>
    <row r="48" spans="1:7" x14ac:dyDescent="0.2">
      <c r="A48">
        <v>12000</v>
      </c>
      <c r="B48">
        <v>6.0299999999999999E-2</v>
      </c>
      <c r="C48" t="s">
        <v>5441</v>
      </c>
      <c r="D48">
        <v>243600</v>
      </c>
      <c r="E48">
        <v>36</v>
      </c>
      <c r="F48">
        <v>6</v>
      </c>
      <c r="G48">
        <v>0</v>
      </c>
    </row>
    <row r="49" spans="1:7" x14ac:dyDescent="0.2">
      <c r="A49">
        <v>30000</v>
      </c>
      <c r="B49">
        <v>0.18640000000000001</v>
      </c>
      <c r="C49" t="s">
        <v>5442</v>
      </c>
      <c r="D49">
        <v>120000</v>
      </c>
      <c r="E49">
        <v>60</v>
      </c>
      <c r="F49">
        <v>10</v>
      </c>
      <c r="G49">
        <v>1</v>
      </c>
    </row>
    <row r="50" spans="1:7" x14ac:dyDescent="0.2">
      <c r="A50">
        <v>17000</v>
      </c>
      <c r="B50">
        <v>0.1903</v>
      </c>
      <c r="C50" t="s">
        <v>5440</v>
      </c>
      <c r="D50">
        <v>57000</v>
      </c>
      <c r="E50">
        <v>60</v>
      </c>
      <c r="F50">
        <v>10</v>
      </c>
      <c r="G50">
        <v>0</v>
      </c>
    </row>
    <row r="51" spans="1:7" x14ac:dyDescent="0.2">
      <c r="A51">
        <v>2700</v>
      </c>
      <c r="B51">
        <v>9.9099999999999994E-2</v>
      </c>
      <c r="C51" t="s">
        <v>5440</v>
      </c>
      <c r="D51">
        <v>45000</v>
      </c>
      <c r="E51">
        <v>36</v>
      </c>
      <c r="F51">
        <v>2</v>
      </c>
      <c r="G51">
        <v>0</v>
      </c>
    </row>
    <row r="52" spans="1:7" x14ac:dyDescent="0.2">
      <c r="A52">
        <v>6000</v>
      </c>
      <c r="B52">
        <v>0.1242</v>
      </c>
      <c r="C52" t="s">
        <v>5442</v>
      </c>
      <c r="D52">
        <v>26000</v>
      </c>
      <c r="E52">
        <v>36</v>
      </c>
      <c r="F52">
        <v>7</v>
      </c>
      <c r="G52">
        <v>0</v>
      </c>
    </row>
    <row r="53" spans="1:7" x14ac:dyDescent="0.2">
      <c r="A53">
        <v>12000</v>
      </c>
      <c r="B53">
        <v>7.9000000000000001E-2</v>
      </c>
      <c r="C53" t="s">
        <v>5440</v>
      </c>
      <c r="D53">
        <v>76000</v>
      </c>
      <c r="E53">
        <v>36</v>
      </c>
      <c r="F53">
        <v>4</v>
      </c>
      <c r="G53">
        <v>0</v>
      </c>
    </row>
    <row r="54" spans="1:7" x14ac:dyDescent="0.2">
      <c r="A54">
        <v>4000</v>
      </c>
      <c r="B54">
        <v>0.12690000000000001</v>
      </c>
      <c r="C54" t="s">
        <v>5441</v>
      </c>
      <c r="D54">
        <v>42000</v>
      </c>
      <c r="E54">
        <v>36</v>
      </c>
      <c r="F54">
        <v>6</v>
      </c>
      <c r="G54">
        <v>1</v>
      </c>
    </row>
    <row r="55" spans="1:7" x14ac:dyDescent="0.2">
      <c r="A55">
        <v>3800</v>
      </c>
      <c r="B55">
        <v>6.0299999999999999E-2</v>
      </c>
      <c r="C55" t="s">
        <v>5442</v>
      </c>
      <c r="D55">
        <v>90000</v>
      </c>
      <c r="E55">
        <v>36</v>
      </c>
      <c r="F55">
        <v>4</v>
      </c>
      <c r="G55">
        <v>0</v>
      </c>
    </row>
    <row r="56" spans="1:7" x14ac:dyDescent="0.2">
      <c r="A56">
        <v>6000</v>
      </c>
      <c r="B56">
        <v>0.12690000000000001</v>
      </c>
      <c r="C56" t="s">
        <v>5440</v>
      </c>
      <c r="D56">
        <v>45000</v>
      </c>
      <c r="E56">
        <v>36</v>
      </c>
      <c r="F56">
        <v>2</v>
      </c>
      <c r="G56">
        <v>1</v>
      </c>
    </row>
    <row r="57" spans="1:7" x14ac:dyDescent="0.2">
      <c r="A57">
        <v>31300</v>
      </c>
      <c r="B57">
        <v>0.20300000000000001</v>
      </c>
      <c r="C57" t="s">
        <v>5441</v>
      </c>
      <c r="D57">
        <v>75000</v>
      </c>
      <c r="E57">
        <v>60</v>
      </c>
      <c r="F57">
        <v>10</v>
      </c>
      <c r="G57">
        <v>0</v>
      </c>
    </row>
    <row r="58" spans="1:7" x14ac:dyDescent="0.2">
      <c r="A58">
        <v>5300</v>
      </c>
      <c r="B58">
        <v>0.1065</v>
      </c>
      <c r="C58" t="s">
        <v>5441</v>
      </c>
      <c r="D58">
        <v>32000</v>
      </c>
      <c r="E58">
        <v>36</v>
      </c>
      <c r="F58">
        <v>7</v>
      </c>
      <c r="G58">
        <v>0</v>
      </c>
    </row>
    <row r="59" spans="1:7" x14ac:dyDescent="0.2">
      <c r="A59">
        <v>10000</v>
      </c>
      <c r="B59">
        <v>6.0299999999999999E-2</v>
      </c>
      <c r="C59" t="s">
        <v>5441</v>
      </c>
      <c r="D59">
        <v>60000</v>
      </c>
      <c r="E59">
        <v>36</v>
      </c>
      <c r="F59">
        <v>10</v>
      </c>
      <c r="G59">
        <v>0</v>
      </c>
    </row>
    <row r="60" spans="1:7" x14ac:dyDescent="0.2">
      <c r="A60">
        <v>14550</v>
      </c>
      <c r="B60">
        <v>0.1171</v>
      </c>
      <c r="C60" t="s">
        <v>5441</v>
      </c>
      <c r="D60">
        <v>45000</v>
      </c>
      <c r="E60">
        <v>36</v>
      </c>
      <c r="F60">
        <v>10</v>
      </c>
      <c r="G60">
        <v>0</v>
      </c>
    </row>
    <row r="61" spans="1:7" x14ac:dyDescent="0.2">
      <c r="A61">
        <v>15000</v>
      </c>
      <c r="B61">
        <v>0.15959999999999999</v>
      </c>
      <c r="C61" t="s">
        <v>5441</v>
      </c>
      <c r="D61">
        <v>135000</v>
      </c>
      <c r="E61">
        <v>36</v>
      </c>
      <c r="F61">
        <v>1</v>
      </c>
      <c r="G61">
        <v>0</v>
      </c>
    </row>
    <row r="62" spans="1:7" x14ac:dyDescent="0.2">
      <c r="A62">
        <v>4000</v>
      </c>
      <c r="B62">
        <v>0.1065</v>
      </c>
      <c r="C62" t="s">
        <v>5440</v>
      </c>
      <c r="D62">
        <v>12000</v>
      </c>
      <c r="E62">
        <v>36</v>
      </c>
      <c r="F62">
        <v>0.5</v>
      </c>
      <c r="G62">
        <v>0</v>
      </c>
    </row>
    <row r="63" spans="1:7" x14ac:dyDescent="0.2">
      <c r="A63">
        <v>6500</v>
      </c>
      <c r="B63">
        <v>0.13489999999999999</v>
      </c>
      <c r="C63" t="s">
        <v>5442</v>
      </c>
      <c r="D63">
        <v>25000</v>
      </c>
      <c r="E63">
        <v>36</v>
      </c>
      <c r="F63">
        <v>8</v>
      </c>
      <c r="G63">
        <v>0</v>
      </c>
    </row>
    <row r="64" spans="1:7" x14ac:dyDescent="0.2">
      <c r="A64">
        <v>19750</v>
      </c>
      <c r="B64">
        <v>0.13489999999999999</v>
      </c>
      <c r="C64" t="s">
        <v>5441</v>
      </c>
      <c r="D64">
        <v>60000</v>
      </c>
      <c r="E64">
        <v>60</v>
      </c>
      <c r="F64">
        <v>10</v>
      </c>
      <c r="G64">
        <v>1</v>
      </c>
    </row>
    <row r="65" spans="1:7" x14ac:dyDescent="0.2">
      <c r="A65">
        <v>5500</v>
      </c>
      <c r="B65">
        <v>0.12690000000000001</v>
      </c>
      <c r="C65" t="s">
        <v>5440</v>
      </c>
      <c r="D65">
        <v>20000</v>
      </c>
      <c r="E65">
        <v>36</v>
      </c>
      <c r="F65">
        <v>1</v>
      </c>
      <c r="G65">
        <v>0</v>
      </c>
    </row>
    <row r="66" spans="1:7" x14ac:dyDescent="0.2">
      <c r="A66">
        <v>10000</v>
      </c>
      <c r="B66">
        <v>0.1065</v>
      </c>
      <c r="C66" t="s">
        <v>5440</v>
      </c>
      <c r="D66">
        <v>85000</v>
      </c>
      <c r="E66">
        <v>36</v>
      </c>
      <c r="F66">
        <v>0.5</v>
      </c>
      <c r="G66">
        <v>0</v>
      </c>
    </row>
    <row r="67" spans="1:7" x14ac:dyDescent="0.2">
      <c r="A67">
        <v>15000</v>
      </c>
      <c r="B67">
        <v>0.16769999999999999</v>
      </c>
      <c r="C67" t="s">
        <v>5440</v>
      </c>
      <c r="D67">
        <v>95000</v>
      </c>
      <c r="E67">
        <v>36</v>
      </c>
      <c r="F67">
        <v>6</v>
      </c>
      <c r="G67">
        <v>0</v>
      </c>
    </row>
    <row r="68" spans="1:7" x14ac:dyDescent="0.2">
      <c r="A68">
        <v>5000</v>
      </c>
      <c r="B68">
        <v>7.51E-2</v>
      </c>
      <c r="C68" t="s">
        <v>5441</v>
      </c>
      <c r="D68">
        <v>55000</v>
      </c>
      <c r="E68">
        <v>36</v>
      </c>
      <c r="F68">
        <v>9</v>
      </c>
      <c r="G68">
        <v>0</v>
      </c>
    </row>
    <row r="69" spans="1:7" x14ac:dyDescent="0.2">
      <c r="A69">
        <v>30000</v>
      </c>
      <c r="B69">
        <v>0.18640000000000001</v>
      </c>
      <c r="C69" t="s">
        <v>5441</v>
      </c>
      <c r="D69">
        <v>105000</v>
      </c>
      <c r="E69">
        <v>60</v>
      </c>
      <c r="F69">
        <v>10</v>
      </c>
      <c r="G69">
        <v>0</v>
      </c>
    </row>
    <row r="70" spans="1:7" x14ac:dyDescent="0.2">
      <c r="A70">
        <v>12000</v>
      </c>
      <c r="B70">
        <v>0.17269999999999999</v>
      </c>
      <c r="C70" t="s">
        <v>5440</v>
      </c>
      <c r="D70">
        <v>36048</v>
      </c>
      <c r="E70">
        <v>60</v>
      </c>
      <c r="F70">
        <v>2</v>
      </c>
      <c r="G70">
        <v>0</v>
      </c>
    </row>
    <row r="71" spans="1:7" x14ac:dyDescent="0.2">
      <c r="A71">
        <v>35000</v>
      </c>
      <c r="B71">
        <v>0.23130000000000001</v>
      </c>
      <c r="C71" t="s">
        <v>5441</v>
      </c>
      <c r="D71">
        <v>220000</v>
      </c>
      <c r="E71">
        <v>60</v>
      </c>
      <c r="F71">
        <v>3</v>
      </c>
      <c r="G71">
        <v>1</v>
      </c>
    </row>
    <row r="72" spans="1:7" x14ac:dyDescent="0.2">
      <c r="A72">
        <v>6000</v>
      </c>
      <c r="B72">
        <v>8.8999999999999996E-2</v>
      </c>
      <c r="C72" t="s">
        <v>5441</v>
      </c>
      <c r="D72">
        <v>26400</v>
      </c>
      <c r="E72">
        <v>36</v>
      </c>
      <c r="F72">
        <v>0.5</v>
      </c>
      <c r="G72">
        <v>0</v>
      </c>
    </row>
    <row r="73" spans="1:7" x14ac:dyDescent="0.2">
      <c r="A73">
        <v>6400</v>
      </c>
      <c r="B73">
        <v>7.51E-2</v>
      </c>
      <c r="C73" t="s">
        <v>5440</v>
      </c>
      <c r="D73">
        <v>76800</v>
      </c>
      <c r="E73">
        <v>36</v>
      </c>
      <c r="F73">
        <v>0.5</v>
      </c>
      <c r="G73">
        <v>0</v>
      </c>
    </row>
    <row r="74" spans="1:7" x14ac:dyDescent="0.2">
      <c r="A74">
        <v>3500</v>
      </c>
      <c r="B74">
        <v>0.14269999999999999</v>
      </c>
      <c r="C74" t="s">
        <v>5440</v>
      </c>
      <c r="D74">
        <v>34000</v>
      </c>
      <c r="E74">
        <v>36</v>
      </c>
      <c r="F74">
        <v>0.5</v>
      </c>
      <c r="G74">
        <v>0</v>
      </c>
    </row>
    <row r="75" spans="1:7" x14ac:dyDescent="0.2">
      <c r="A75">
        <v>4000</v>
      </c>
      <c r="B75">
        <v>0.12690000000000001</v>
      </c>
      <c r="C75" t="s">
        <v>5440</v>
      </c>
      <c r="D75">
        <v>43000</v>
      </c>
      <c r="E75">
        <v>36</v>
      </c>
      <c r="F75">
        <v>10</v>
      </c>
      <c r="G75">
        <v>0</v>
      </c>
    </row>
    <row r="76" spans="1:7" x14ac:dyDescent="0.2">
      <c r="A76">
        <v>21200</v>
      </c>
      <c r="B76">
        <v>0.1825</v>
      </c>
      <c r="C76" t="s">
        <v>5440</v>
      </c>
      <c r="D76">
        <v>57250</v>
      </c>
      <c r="E76">
        <v>60</v>
      </c>
      <c r="F76">
        <v>4</v>
      </c>
      <c r="G76">
        <v>0</v>
      </c>
    </row>
    <row r="77" spans="1:7" x14ac:dyDescent="0.2">
      <c r="A77">
        <v>15600</v>
      </c>
      <c r="B77">
        <v>6.0299999999999999E-2</v>
      </c>
      <c r="C77" t="s">
        <v>5441</v>
      </c>
      <c r="D77">
        <v>73000</v>
      </c>
      <c r="E77">
        <v>36</v>
      </c>
      <c r="F77">
        <v>9</v>
      </c>
      <c r="G77">
        <v>0</v>
      </c>
    </row>
    <row r="78" spans="1:7" x14ac:dyDescent="0.2">
      <c r="A78">
        <v>18000</v>
      </c>
      <c r="B78">
        <v>7.9000000000000001E-2</v>
      </c>
      <c r="C78" t="s">
        <v>5440</v>
      </c>
      <c r="D78">
        <v>43000</v>
      </c>
      <c r="E78">
        <v>36</v>
      </c>
      <c r="F78">
        <v>9</v>
      </c>
      <c r="G78">
        <v>0</v>
      </c>
    </row>
    <row r="79" spans="1:7" x14ac:dyDescent="0.2">
      <c r="A79">
        <v>18500</v>
      </c>
      <c r="B79">
        <v>0.1242</v>
      </c>
      <c r="C79" t="s">
        <v>5441</v>
      </c>
      <c r="D79">
        <v>91000</v>
      </c>
      <c r="E79">
        <v>36</v>
      </c>
      <c r="F79">
        <v>9</v>
      </c>
      <c r="G79">
        <v>0</v>
      </c>
    </row>
    <row r="80" spans="1:7" x14ac:dyDescent="0.2">
      <c r="A80">
        <v>17625</v>
      </c>
      <c r="B80">
        <v>0.20300000000000001</v>
      </c>
      <c r="C80" t="s">
        <v>5442</v>
      </c>
      <c r="D80">
        <v>36000</v>
      </c>
      <c r="E80">
        <v>60</v>
      </c>
      <c r="F80">
        <v>6</v>
      </c>
      <c r="G80">
        <v>1</v>
      </c>
    </row>
    <row r="81" spans="1:7" x14ac:dyDescent="0.2">
      <c r="A81">
        <v>22500</v>
      </c>
      <c r="B81">
        <v>0.14269999999999999</v>
      </c>
      <c r="C81" t="s">
        <v>5440</v>
      </c>
      <c r="D81">
        <v>45000</v>
      </c>
      <c r="E81">
        <v>60</v>
      </c>
      <c r="F81">
        <v>10</v>
      </c>
      <c r="G81">
        <v>0</v>
      </c>
    </row>
    <row r="82" spans="1:7" x14ac:dyDescent="0.2">
      <c r="A82">
        <v>5000</v>
      </c>
      <c r="B82">
        <v>0.1065</v>
      </c>
      <c r="C82" t="s">
        <v>5442</v>
      </c>
      <c r="D82">
        <v>95000</v>
      </c>
      <c r="E82">
        <v>36</v>
      </c>
      <c r="F82">
        <v>10</v>
      </c>
      <c r="G82">
        <v>0</v>
      </c>
    </row>
    <row r="83" spans="1:7" x14ac:dyDescent="0.2">
      <c r="A83">
        <v>28625</v>
      </c>
      <c r="B83">
        <v>0.2235</v>
      </c>
      <c r="C83" t="s">
        <v>5441</v>
      </c>
      <c r="D83">
        <v>72000</v>
      </c>
      <c r="E83">
        <v>60</v>
      </c>
      <c r="F83">
        <v>10</v>
      </c>
      <c r="G83">
        <v>1</v>
      </c>
    </row>
    <row r="84" spans="1:7" x14ac:dyDescent="0.2">
      <c r="A84">
        <v>5800</v>
      </c>
      <c r="B84">
        <v>0.17580000000000001</v>
      </c>
      <c r="C84" t="s">
        <v>5440</v>
      </c>
      <c r="D84">
        <v>30000</v>
      </c>
      <c r="E84">
        <v>60</v>
      </c>
      <c r="F84">
        <v>2</v>
      </c>
      <c r="G84">
        <v>1</v>
      </c>
    </row>
    <row r="85" spans="1:7" x14ac:dyDescent="0.2">
      <c r="A85">
        <v>8325</v>
      </c>
      <c r="B85">
        <v>6.6199999999999995E-2</v>
      </c>
      <c r="C85" t="s">
        <v>5440</v>
      </c>
      <c r="D85">
        <v>19000</v>
      </c>
      <c r="E85">
        <v>36</v>
      </c>
      <c r="F85">
        <v>1</v>
      </c>
      <c r="G85">
        <v>0</v>
      </c>
    </row>
    <row r="86" spans="1:7" x14ac:dyDescent="0.2">
      <c r="A86">
        <v>21600</v>
      </c>
      <c r="B86">
        <v>0.18640000000000001</v>
      </c>
      <c r="C86" t="s">
        <v>5440</v>
      </c>
      <c r="D86">
        <v>92001</v>
      </c>
      <c r="E86">
        <v>36</v>
      </c>
      <c r="F86">
        <v>6</v>
      </c>
      <c r="G86">
        <v>1</v>
      </c>
    </row>
    <row r="87" spans="1:7" x14ac:dyDescent="0.2">
      <c r="A87">
        <v>7000</v>
      </c>
      <c r="B87">
        <v>6.6199999999999995E-2</v>
      </c>
      <c r="C87" t="s">
        <v>5440</v>
      </c>
      <c r="D87">
        <v>47000</v>
      </c>
      <c r="E87">
        <v>36</v>
      </c>
      <c r="F87">
        <v>10</v>
      </c>
      <c r="G87">
        <v>0</v>
      </c>
    </row>
    <row r="88" spans="1:7" x14ac:dyDescent="0.2">
      <c r="A88">
        <v>25000</v>
      </c>
      <c r="B88">
        <v>0.13489999999999999</v>
      </c>
      <c r="C88" t="s">
        <v>5440</v>
      </c>
      <c r="D88">
        <v>110000</v>
      </c>
      <c r="E88">
        <v>36</v>
      </c>
      <c r="F88">
        <v>9</v>
      </c>
      <c r="G88">
        <v>0</v>
      </c>
    </row>
    <row r="89" spans="1:7" x14ac:dyDescent="0.2">
      <c r="A89">
        <v>9600</v>
      </c>
      <c r="B89">
        <v>0.12690000000000001</v>
      </c>
      <c r="C89" t="s">
        <v>5441</v>
      </c>
      <c r="D89">
        <v>42336</v>
      </c>
      <c r="E89">
        <v>60</v>
      </c>
      <c r="F89">
        <v>8</v>
      </c>
      <c r="G89">
        <v>0</v>
      </c>
    </row>
    <row r="90" spans="1:7" x14ac:dyDescent="0.2">
      <c r="A90">
        <v>11000</v>
      </c>
      <c r="B90">
        <v>8.8999999999999996E-2</v>
      </c>
      <c r="C90" t="s">
        <v>5441</v>
      </c>
      <c r="D90">
        <v>45000</v>
      </c>
      <c r="E90">
        <v>36</v>
      </c>
      <c r="F90">
        <v>4</v>
      </c>
      <c r="G90">
        <v>0</v>
      </c>
    </row>
    <row r="91" spans="1:7" x14ac:dyDescent="0.2">
      <c r="A91">
        <v>14850</v>
      </c>
      <c r="B91">
        <v>8.8999999999999996E-2</v>
      </c>
      <c r="C91" t="s">
        <v>5440</v>
      </c>
      <c r="D91">
        <v>31500</v>
      </c>
      <c r="E91">
        <v>36</v>
      </c>
      <c r="F91">
        <v>8</v>
      </c>
      <c r="G91">
        <v>0</v>
      </c>
    </row>
    <row r="92" spans="1:7" x14ac:dyDescent="0.2">
      <c r="A92">
        <v>5000</v>
      </c>
      <c r="B92">
        <v>0.1171</v>
      </c>
      <c r="C92" t="s">
        <v>5440</v>
      </c>
      <c r="D92">
        <v>45500</v>
      </c>
      <c r="E92">
        <v>36</v>
      </c>
      <c r="F92">
        <v>2</v>
      </c>
      <c r="G92">
        <v>0</v>
      </c>
    </row>
    <row r="93" spans="1:7" x14ac:dyDescent="0.2">
      <c r="A93">
        <v>12000</v>
      </c>
      <c r="B93">
        <v>0.1171</v>
      </c>
      <c r="C93" t="s">
        <v>5440</v>
      </c>
      <c r="D93">
        <v>120000</v>
      </c>
      <c r="E93">
        <v>36</v>
      </c>
      <c r="F93">
        <v>10</v>
      </c>
      <c r="G93">
        <v>0</v>
      </c>
    </row>
    <row r="94" spans="1:7" x14ac:dyDescent="0.2">
      <c r="A94">
        <v>12000</v>
      </c>
      <c r="B94">
        <v>6.0299999999999999E-2</v>
      </c>
      <c r="C94" t="s">
        <v>5440</v>
      </c>
      <c r="D94">
        <v>50000</v>
      </c>
      <c r="E94">
        <v>36</v>
      </c>
      <c r="F94">
        <v>9</v>
      </c>
      <c r="G94">
        <v>0</v>
      </c>
    </row>
    <row r="95" spans="1:7" x14ac:dyDescent="0.2">
      <c r="A95">
        <v>8375</v>
      </c>
      <c r="B95">
        <v>7.51E-2</v>
      </c>
      <c r="C95" t="s">
        <v>5441</v>
      </c>
      <c r="D95">
        <v>50400</v>
      </c>
      <c r="E95">
        <v>36</v>
      </c>
      <c r="F95">
        <v>10</v>
      </c>
      <c r="G95">
        <v>0</v>
      </c>
    </row>
    <row r="96" spans="1:7" x14ac:dyDescent="0.2">
      <c r="A96">
        <v>15000</v>
      </c>
      <c r="B96">
        <v>0.14269999999999999</v>
      </c>
      <c r="C96" t="s">
        <v>5440</v>
      </c>
      <c r="D96">
        <v>40000</v>
      </c>
      <c r="E96">
        <v>36</v>
      </c>
      <c r="F96">
        <v>6</v>
      </c>
      <c r="G96">
        <v>0</v>
      </c>
    </row>
    <row r="97" spans="1:7" x14ac:dyDescent="0.2">
      <c r="A97">
        <v>1000</v>
      </c>
      <c r="B97">
        <v>9.9099999999999994E-2</v>
      </c>
      <c r="C97" t="s">
        <v>5440</v>
      </c>
      <c r="D97">
        <v>74000</v>
      </c>
      <c r="E97">
        <v>36</v>
      </c>
      <c r="F97">
        <v>10</v>
      </c>
      <c r="G97">
        <v>0</v>
      </c>
    </row>
    <row r="98" spans="1:7" x14ac:dyDescent="0.2">
      <c r="A98">
        <v>25000</v>
      </c>
      <c r="B98">
        <v>7.9000000000000001E-2</v>
      </c>
      <c r="C98" t="s">
        <v>5442</v>
      </c>
      <c r="D98">
        <v>84000</v>
      </c>
      <c r="E98">
        <v>36</v>
      </c>
      <c r="F98">
        <v>8</v>
      </c>
      <c r="G98">
        <v>0</v>
      </c>
    </row>
    <row r="99" spans="1:7" x14ac:dyDescent="0.2">
      <c r="A99">
        <v>29000</v>
      </c>
      <c r="B99">
        <v>0.17580000000000001</v>
      </c>
      <c r="C99" t="s">
        <v>5441</v>
      </c>
      <c r="D99">
        <v>58000</v>
      </c>
      <c r="E99">
        <v>60</v>
      </c>
      <c r="F99">
        <v>10</v>
      </c>
      <c r="G99">
        <v>0</v>
      </c>
    </row>
    <row r="100" spans="1:7" x14ac:dyDescent="0.2">
      <c r="A100">
        <v>23000</v>
      </c>
      <c r="B100">
        <v>0.13489999999999999</v>
      </c>
      <c r="C100" t="s">
        <v>5440</v>
      </c>
      <c r="D100">
        <v>80000</v>
      </c>
      <c r="E100">
        <v>36</v>
      </c>
      <c r="F100">
        <v>10</v>
      </c>
      <c r="G100">
        <v>0</v>
      </c>
    </row>
    <row r="101" spans="1:7" x14ac:dyDescent="0.2">
      <c r="A101">
        <v>15000</v>
      </c>
      <c r="B101">
        <v>0.13489999999999999</v>
      </c>
      <c r="C101" t="s">
        <v>5440</v>
      </c>
      <c r="D101">
        <v>60000</v>
      </c>
      <c r="E101">
        <v>36</v>
      </c>
      <c r="F101">
        <v>4</v>
      </c>
      <c r="G101">
        <v>0</v>
      </c>
    </row>
    <row r="102" spans="1:7" x14ac:dyDescent="0.2">
      <c r="A102">
        <v>10000</v>
      </c>
      <c r="B102">
        <v>0.1242</v>
      </c>
      <c r="C102" t="s">
        <v>5440</v>
      </c>
      <c r="D102">
        <v>42000</v>
      </c>
      <c r="E102">
        <v>36</v>
      </c>
      <c r="F102">
        <v>1</v>
      </c>
      <c r="G102">
        <v>0</v>
      </c>
    </row>
    <row r="103" spans="1:7" x14ac:dyDescent="0.2">
      <c r="A103">
        <v>1450</v>
      </c>
      <c r="B103">
        <v>0.14269999999999999</v>
      </c>
      <c r="C103" t="s">
        <v>5440</v>
      </c>
      <c r="D103">
        <v>55560</v>
      </c>
      <c r="E103">
        <v>36</v>
      </c>
      <c r="F103">
        <v>5</v>
      </c>
      <c r="G103">
        <v>0</v>
      </c>
    </row>
    <row r="104" spans="1:7" x14ac:dyDescent="0.2">
      <c r="A104">
        <v>6400</v>
      </c>
      <c r="B104">
        <v>7.51E-2</v>
      </c>
      <c r="C104" t="s">
        <v>5442</v>
      </c>
      <c r="D104">
        <v>44000</v>
      </c>
      <c r="E104">
        <v>36</v>
      </c>
      <c r="F104">
        <v>10</v>
      </c>
      <c r="G104">
        <v>0</v>
      </c>
    </row>
    <row r="105" spans="1:7" x14ac:dyDescent="0.2">
      <c r="A105">
        <v>35000</v>
      </c>
      <c r="B105">
        <v>0.2167</v>
      </c>
      <c r="C105" t="s">
        <v>5441</v>
      </c>
      <c r="D105">
        <v>83500</v>
      </c>
      <c r="E105">
        <v>60</v>
      </c>
      <c r="F105">
        <v>4</v>
      </c>
      <c r="G105">
        <v>0</v>
      </c>
    </row>
    <row r="106" spans="1:7" x14ac:dyDescent="0.2">
      <c r="A106">
        <v>12000</v>
      </c>
      <c r="B106">
        <v>6.0299999999999999E-2</v>
      </c>
      <c r="C106" t="s">
        <v>5440</v>
      </c>
      <c r="D106">
        <v>75000</v>
      </c>
      <c r="E106">
        <v>36</v>
      </c>
      <c r="F106">
        <v>4</v>
      </c>
      <c r="G106">
        <v>0</v>
      </c>
    </row>
    <row r="107" spans="1:7" x14ac:dyDescent="0.2">
      <c r="A107">
        <v>17625</v>
      </c>
      <c r="B107">
        <v>8.8999999999999996E-2</v>
      </c>
      <c r="C107" t="s">
        <v>5440</v>
      </c>
      <c r="D107">
        <v>45000</v>
      </c>
      <c r="E107">
        <v>36</v>
      </c>
      <c r="F107">
        <v>1</v>
      </c>
      <c r="G107">
        <v>0</v>
      </c>
    </row>
    <row r="108" spans="1:7" x14ac:dyDescent="0.2">
      <c r="A108">
        <v>12000</v>
      </c>
      <c r="B108">
        <v>7.51E-2</v>
      </c>
      <c r="C108" t="s">
        <v>5440</v>
      </c>
      <c r="D108">
        <v>32000</v>
      </c>
      <c r="E108">
        <v>36</v>
      </c>
      <c r="F108">
        <v>4</v>
      </c>
      <c r="G108">
        <v>0</v>
      </c>
    </row>
    <row r="109" spans="1:7" x14ac:dyDescent="0.2">
      <c r="A109">
        <v>9000</v>
      </c>
      <c r="B109">
        <v>0.16769999999999999</v>
      </c>
      <c r="C109" t="s">
        <v>5440</v>
      </c>
      <c r="D109">
        <v>160000</v>
      </c>
      <c r="E109">
        <v>36</v>
      </c>
      <c r="F109">
        <v>10</v>
      </c>
      <c r="G109">
        <v>0</v>
      </c>
    </row>
    <row r="110" spans="1:7" x14ac:dyDescent="0.2">
      <c r="A110">
        <v>15000</v>
      </c>
      <c r="B110">
        <v>0.1991</v>
      </c>
      <c r="C110" t="s">
        <v>5440</v>
      </c>
      <c r="D110">
        <v>41500</v>
      </c>
      <c r="E110">
        <v>60</v>
      </c>
      <c r="F110">
        <v>2</v>
      </c>
      <c r="G110">
        <v>0</v>
      </c>
    </row>
    <row r="111" spans="1:7" x14ac:dyDescent="0.2">
      <c r="A111">
        <v>12100</v>
      </c>
      <c r="B111">
        <v>0.17269999999999999</v>
      </c>
      <c r="C111" t="s">
        <v>5440</v>
      </c>
      <c r="D111">
        <v>50000</v>
      </c>
      <c r="E111">
        <v>60</v>
      </c>
      <c r="F111">
        <v>3</v>
      </c>
      <c r="G111">
        <v>0</v>
      </c>
    </row>
    <row r="112" spans="1:7" x14ac:dyDescent="0.2">
      <c r="A112">
        <v>3000</v>
      </c>
      <c r="B112">
        <v>0.1242</v>
      </c>
      <c r="C112" t="s">
        <v>5440</v>
      </c>
      <c r="D112">
        <v>28800</v>
      </c>
      <c r="E112">
        <v>36</v>
      </c>
      <c r="F112">
        <v>2</v>
      </c>
      <c r="G112">
        <v>0</v>
      </c>
    </row>
    <row r="113" spans="1:7" x14ac:dyDescent="0.2">
      <c r="A113">
        <v>5000</v>
      </c>
      <c r="B113">
        <v>0.1171</v>
      </c>
      <c r="C113" t="s">
        <v>5440</v>
      </c>
      <c r="D113">
        <v>21600</v>
      </c>
      <c r="E113">
        <v>36</v>
      </c>
      <c r="F113">
        <v>4</v>
      </c>
      <c r="G113">
        <v>0</v>
      </c>
    </row>
    <row r="114" spans="1:7" x14ac:dyDescent="0.2">
      <c r="A114">
        <v>5000</v>
      </c>
      <c r="B114">
        <v>0.13489999999999999</v>
      </c>
      <c r="C114" t="s">
        <v>5440</v>
      </c>
      <c r="D114">
        <v>40752</v>
      </c>
      <c r="E114">
        <v>36</v>
      </c>
      <c r="F114">
        <v>6</v>
      </c>
      <c r="G114">
        <v>0</v>
      </c>
    </row>
    <row r="115" spans="1:7" x14ac:dyDescent="0.2">
      <c r="A115">
        <v>5650</v>
      </c>
      <c r="B115">
        <v>9.9099999999999994E-2</v>
      </c>
      <c r="C115" t="s">
        <v>5440</v>
      </c>
      <c r="D115">
        <v>51000</v>
      </c>
      <c r="E115">
        <v>36</v>
      </c>
      <c r="F115">
        <v>10</v>
      </c>
      <c r="G115">
        <v>0</v>
      </c>
    </row>
    <row r="116" spans="1:7" x14ac:dyDescent="0.2">
      <c r="A116">
        <v>2500</v>
      </c>
      <c r="B116">
        <v>0.1527</v>
      </c>
      <c r="C116" t="s">
        <v>5440</v>
      </c>
      <c r="D116">
        <v>39420</v>
      </c>
      <c r="E116">
        <v>36</v>
      </c>
      <c r="F116">
        <v>0.5</v>
      </c>
      <c r="G116">
        <v>0</v>
      </c>
    </row>
    <row r="117" spans="1:7" x14ac:dyDescent="0.2">
      <c r="A117">
        <v>15600</v>
      </c>
      <c r="B117">
        <v>0.20300000000000001</v>
      </c>
      <c r="C117" t="s">
        <v>5440</v>
      </c>
      <c r="D117">
        <v>85000</v>
      </c>
      <c r="E117">
        <v>60</v>
      </c>
      <c r="F117">
        <v>5</v>
      </c>
      <c r="G117">
        <v>0</v>
      </c>
    </row>
    <row r="118" spans="1:7" x14ac:dyDescent="0.2">
      <c r="A118">
        <v>28100</v>
      </c>
      <c r="B118">
        <v>0.14649999999999999</v>
      </c>
      <c r="C118" t="s">
        <v>5440</v>
      </c>
      <c r="D118">
        <v>60000</v>
      </c>
      <c r="E118">
        <v>60</v>
      </c>
      <c r="F118">
        <v>9</v>
      </c>
      <c r="G118">
        <v>0</v>
      </c>
    </row>
    <row r="119" spans="1:7" x14ac:dyDescent="0.2">
      <c r="A119">
        <v>6000</v>
      </c>
      <c r="B119">
        <v>0.15959999999999999</v>
      </c>
      <c r="C119" t="s">
        <v>5440</v>
      </c>
      <c r="D119">
        <v>72000</v>
      </c>
      <c r="E119">
        <v>36</v>
      </c>
      <c r="F119">
        <v>4</v>
      </c>
      <c r="G119">
        <v>0</v>
      </c>
    </row>
    <row r="120" spans="1:7" x14ac:dyDescent="0.2">
      <c r="A120">
        <v>22000</v>
      </c>
      <c r="B120">
        <v>0.1171</v>
      </c>
      <c r="C120" t="s">
        <v>5441</v>
      </c>
      <c r="D120">
        <v>70000</v>
      </c>
      <c r="E120">
        <v>60</v>
      </c>
      <c r="F120">
        <v>10</v>
      </c>
      <c r="G120">
        <v>1</v>
      </c>
    </row>
    <row r="121" spans="1:7" x14ac:dyDescent="0.2">
      <c r="A121">
        <v>17500</v>
      </c>
      <c r="B121">
        <v>8.8999999999999996E-2</v>
      </c>
      <c r="C121" t="s">
        <v>5442</v>
      </c>
      <c r="D121">
        <v>84000</v>
      </c>
      <c r="E121">
        <v>36</v>
      </c>
      <c r="F121">
        <v>9</v>
      </c>
      <c r="G121">
        <v>0</v>
      </c>
    </row>
    <row r="122" spans="1:7" x14ac:dyDescent="0.2">
      <c r="A122">
        <v>4025</v>
      </c>
      <c r="B122">
        <v>9.9099999999999994E-2</v>
      </c>
      <c r="C122" t="s">
        <v>5440</v>
      </c>
      <c r="D122">
        <v>25000</v>
      </c>
      <c r="E122">
        <v>36</v>
      </c>
      <c r="F122">
        <v>1</v>
      </c>
      <c r="G122">
        <v>0</v>
      </c>
    </row>
    <row r="123" spans="1:7" x14ac:dyDescent="0.2">
      <c r="A123">
        <v>11100</v>
      </c>
      <c r="B123">
        <v>0.16769999999999999</v>
      </c>
      <c r="C123" t="s">
        <v>5441</v>
      </c>
      <c r="D123">
        <v>55000</v>
      </c>
      <c r="E123">
        <v>36</v>
      </c>
      <c r="F123">
        <v>5</v>
      </c>
      <c r="G123">
        <v>0</v>
      </c>
    </row>
    <row r="124" spans="1:7" x14ac:dyDescent="0.2">
      <c r="A124">
        <v>10900</v>
      </c>
      <c r="B124">
        <v>0.1242</v>
      </c>
      <c r="C124" t="s">
        <v>5440</v>
      </c>
      <c r="D124">
        <v>55000</v>
      </c>
      <c r="E124">
        <v>36</v>
      </c>
      <c r="F124">
        <v>6</v>
      </c>
      <c r="G124">
        <v>0</v>
      </c>
    </row>
    <row r="125" spans="1:7" x14ac:dyDescent="0.2">
      <c r="A125">
        <v>12000</v>
      </c>
      <c r="B125">
        <v>0.1171</v>
      </c>
      <c r="C125" t="s">
        <v>5440</v>
      </c>
      <c r="D125">
        <v>55200</v>
      </c>
      <c r="E125">
        <v>36</v>
      </c>
      <c r="F125">
        <v>9</v>
      </c>
      <c r="G125">
        <v>0</v>
      </c>
    </row>
    <row r="126" spans="1:7" x14ac:dyDescent="0.2">
      <c r="A126">
        <v>8800</v>
      </c>
      <c r="B126">
        <v>0.1171</v>
      </c>
      <c r="C126" t="s">
        <v>5440</v>
      </c>
      <c r="D126">
        <v>42000</v>
      </c>
      <c r="E126">
        <v>36</v>
      </c>
      <c r="F126">
        <v>3</v>
      </c>
      <c r="G126">
        <v>0</v>
      </c>
    </row>
    <row r="127" spans="1:7" x14ac:dyDescent="0.2">
      <c r="A127">
        <v>10000</v>
      </c>
      <c r="B127">
        <v>0.1242</v>
      </c>
      <c r="C127" t="s">
        <v>5441</v>
      </c>
      <c r="D127">
        <v>56000</v>
      </c>
      <c r="E127">
        <v>36</v>
      </c>
      <c r="F127">
        <v>9</v>
      </c>
      <c r="G127">
        <v>0</v>
      </c>
    </row>
    <row r="128" spans="1:7" x14ac:dyDescent="0.2">
      <c r="A128">
        <v>6000</v>
      </c>
      <c r="B128">
        <v>8.8999999999999996E-2</v>
      </c>
      <c r="C128" t="s">
        <v>5442</v>
      </c>
      <c r="D128">
        <v>27600</v>
      </c>
      <c r="E128">
        <v>36</v>
      </c>
      <c r="F128">
        <v>2</v>
      </c>
      <c r="G128">
        <v>0</v>
      </c>
    </row>
    <row r="129" spans="1:7" x14ac:dyDescent="0.2">
      <c r="A129">
        <v>12000</v>
      </c>
      <c r="B129">
        <v>8.8999999999999996E-2</v>
      </c>
      <c r="C129" t="s">
        <v>5440</v>
      </c>
      <c r="D129">
        <v>38400</v>
      </c>
      <c r="E129">
        <v>36</v>
      </c>
      <c r="F129">
        <v>0.5</v>
      </c>
      <c r="G129">
        <v>0</v>
      </c>
    </row>
    <row r="130" spans="1:7" x14ac:dyDescent="0.2">
      <c r="A130">
        <v>4000</v>
      </c>
      <c r="B130">
        <v>6.0299999999999999E-2</v>
      </c>
      <c r="C130" t="s">
        <v>5440</v>
      </c>
      <c r="D130">
        <v>48000</v>
      </c>
      <c r="E130">
        <v>36</v>
      </c>
      <c r="F130">
        <v>7</v>
      </c>
      <c r="G130">
        <v>0</v>
      </c>
    </row>
    <row r="131" spans="1:7" x14ac:dyDescent="0.2">
      <c r="A131">
        <v>10000</v>
      </c>
      <c r="B131">
        <v>0.1171</v>
      </c>
      <c r="C131" t="s">
        <v>5440</v>
      </c>
      <c r="D131">
        <v>48132</v>
      </c>
      <c r="E131">
        <v>36</v>
      </c>
      <c r="F131">
        <v>5</v>
      </c>
      <c r="G131">
        <v>0</v>
      </c>
    </row>
    <row r="132" spans="1:7" x14ac:dyDescent="0.2">
      <c r="A132">
        <v>4900</v>
      </c>
      <c r="B132">
        <v>6.0299999999999999E-2</v>
      </c>
      <c r="C132" t="s">
        <v>5441</v>
      </c>
      <c r="D132">
        <v>77000</v>
      </c>
      <c r="E132">
        <v>36</v>
      </c>
      <c r="F132">
        <v>10</v>
      </c>
      <c r="G132">
        <v>0</v>
      </c>
    </row>
    <row r="133" spans="1:7" x14ac:dyDescent="0.2">
      <c r="A133">
        <v>19200</v>
      </c>
      <c r="B133">
        <v>0.14649999999999999</v>
      </c>
      <c r="C133" t="s">
        <v>5441</v>
      </c>
      <c r="D133">
        <v>88900</v>
      </c>
      <c r="E133">
        <v>36</v>
      </c>
      <c r="F133">
        <v>9</v>
      </c>
      <c r="G133">
        <v>0</v>
      </c>
    </row>
    <row r="134" spans="1:7" x14ac:dyDescent="0.2">
      <c r="A134">
        <v>9600</v>
      </c>
      <c r="B134">
        <v>0.14649999999999999</v>
      </c>
      <c r="C134" t="s">
        <v>5440</v>
      </c>
      <c r="D134">
        <v>60000</v>
      </c>
      <c r="E134">
        <v>36</v>
      </c>
      <c r="F134">
        <v>0.5</v>
      </c>
      <c r="G134">
        <v>0</v>
      </c>
    </row>
    <row r="135" spans="1:7" x14ac:dyDescent="0.2">
      <c r="A135">
        <v>4000</v>
      </c>
      <c r="B135">
        <v>0.14269999999999999</v>
      </c>
      <c r="C135" t="s">
        <v>5441</v>
      </c>
      <c r="D135">
        <v>75000</v>
      </c>
      <c r="E135">
        <v>36</v>
      </c>
      <c r="F135">
        <v>5</v>
      </c>
      <c r="G135">
        <v>0</v>
      </c>
    </row>
    <row r="136" spans="1:7" x14ac:dyDescent="0.2">
      <c r="A136">
        <v>10000</v>
      </c>
      <c r="B136">
        <v>0.14269999999999999</v>
      </c>
      <c r="C136" t="s">
        <v>5440</v>
      </c>
      <c r="D136">
        <v>40992</v>
      </c>
      <c r="E136">
        <v>36</v>
      </c>
      <c r="F136">
        <v>0.5</v>
      </c>
      <c r="G136">
        <v>0</v>
      </c>
    </row>
    <row r="137" spans="1:7" x14ac:dyDescent="0.2">
      <c r="A137">
        <v>35000</v>
      </c>
      <c r="B137">
        <v>7.9000000000000001E-2</v>
      </c>
      <c r="C137" t="s">
        <v>5441</v>
      </c>
      <c r="D137">
        <v>95000</v>
      </c>
      <c r="E137">
        <v>36</v>
      </c>
      <c r="F137">
        <v>10</v>
      </c>
      <c r="G137">
        <v>0</v>
      </c>
    </row>
    <row r="138" spans="1:7" x14ac:dyDescent="0.2">
      <c r="A138">
        <v>8500</v>
      </c>
      <c r="B138">
        <v>6.0299999999999999E-2</v>
      </c>
      <c r="C138" t="s">
        <v>5441</v>
      </c>
      <c r="D138">
        <v>80000</v>
      </c>
      <c r="E138">
        <v>36</v>
      </c>
      <c r="F138">
        <v>10</v>
      </c>
      <c r="G138">
        <v>0</v>
      </c>
    </row>
    <row r="139" spans="1:7" x14ac:dyDescent="0.2">
      <c r="A139">
        <v>3500</v>
      </c>
      <c r="B139">
        <v>0.16289999999999999</v>
      </c>
      <c r="C139" t="s">
        <v>5441</v>
      </c>
      <c r="D139">
        <v>50000</v>
      </c>
      <c r="E139">
        <v>36</v>
      </c>
      <c r="F139">
        <v>3</v>
      </c>
      <c r="G139">
        <v>1</v>
      </c>
    </row>
    <row r="140" spans="1:7" x14ac:dyDescent="0.2">
      <c r="A140">
        <v>5400</v>
      </c>
      <c r="B140">
        <v>0.1242</v>
      </c>
      <c r="C140" t="s">
        <v>5441</v>
      </c>
      <c r="D140">
        <v>40000</v>
      </c>
      <c r="E140">
        <v>36</v>
      </c>
      <c r="F140">
        <v>6</v>
      </c>
      <c r="G140">
        <v>0</v>
      </c>
    </row>
    <row r="141" spans="1:7" x14ac:dyDescent="0.2">
      <c r="A141">
        <v>5000</v>
      </c>
      <c r="B141">
        <v>6.6199999999999995E-2</v>
      </c>
      <c r="C141" t="s">
        <v>5440</v>
      </c>
      <c r="D141">
        <v>24960</v>
      </c>
      <c r="E141">
        <v>36</v>
      </c>
      <c r="F141">
        <v>3</v>
      </c>
      <c r="G141">
        <v>0</v>
      </c>
    </row>
    <row r="142" spans="1:7" x14ac:dyDescent="0.2">
      <c r="A142">
        <v>6000</v>
      </c>
      <c r="B142">
        <v>8.8999999999999996E-2</v>
      </c>
      <c r="C142" t="s">
        <v>5440</v>
      </c>
      <c r="D142">
        <v>110000</v>
      </c>
      <c r="E142">
        <v>36</v>
      </c>
      <c r="F142">
        <v>5</v>
      </c>
      <c r="G142">
        <v>0</v>
      </c>
    </row>
    <row r="143" spans="1:7" x14ac:dyDescent="0.2">
      <c r="A143">
        <v>5000</v>
      </c>
      <c r="B143">
        <v>6.0299999999999999E-2</v>
      </c>
      <c r="C143" t="s">
        <v>5440</v>
      </c>
      <c r="D143">
        <v>120000</v>
      </c>
      <c r="E143">
        <v>36</v>
      </c>
      <c r="F143">
        <v>2</v>
      </c>
      <c r="G143">
        <v>0</v>
      </c>
    </row>
    <row r="144" spans="1:7" x14ac:dyDescent="0.2">
      <c r="A144">
        <v>3500</v>
      </c>
      <c r="B144">
        <v>6.0299999999999999E-2</v>
      </c>
      <c r="C144" t="s">
        <v>5441</v>
      </c>
      <c r="D144">
        <v>75000</v>
      </c>
      <c r="E144">
        <v>36</v>
      </c>
      <c r="F144">
        <v>6</v>
      </c>
      <c r="G144">
        <v>0</v>
      </c>
    </row>
    <row r="145" spans="1:7" x14ac:dyDescent="0.2">
      <c r="A145">
        <v>6800</v>
      </c>
      <c r="B145">
        <v>0.1065</v>
      </c>
      <c r="C145" t="s">
        <v>5441</v>
      </c>
      <c r="D145">
        <v>122400</v>
      </c>
      <c r="E145">
        <v>36</v>
      </c>
      <c r="F145">
        <v>5</v>
      </c>
      <c r="G145">
        <v>0</v>
      </c>
    </row>
    <row r="146" spans="1:7" x14ac:dyDescent="0.2">
      <c r="A146">
        <v>8400</v>
      </c>
      <c r="B146">
        <v>0.15959999999999999</v>
      </c>
      <c r="C146" t="s">
        <v>5441</v>
      </c>
      <c r="D146">
        <v>35004</v>
      </c>
      <c r="E146">
        <v>60</v>
      </c>
      <c r="F146">
        <v>4</v>
      </c>
      <c r="G146">
        <v>0</v>
      </c>
    </row>
    <row r="147" spans="1:7" x14ac:dyDescent="0.2">
      <c r="A147">
        <v>6250</v>
      </c>
      <c r="B147">
        <v>0.17269999999999999</v>
      </c>
      <c r="C147" t="s">
        <v>5441</v>
      </c>
      <c r="D147">
        <v>28000</v>
      </c>
      <c r="E147">
        <v>36</v>
      </c>
      <c r="F147">
        <v>4</v>
      </c>
      <c r="G147">
        <v>1</v>
      </c>
    </row>
    <row r="148" spans="1:7" x14ac:dyDescent="0.2">
      <c r="A148">
        <v>20000</v>
      </c>
      <c r="B148">
        <v>0.20300000000000001</v>
      </c>
      <c r="C148" t="s">
        <v>5441</v>
      </c>
      <c r="D148">
        <v>80000</v>
      </c>
      <c r="E148">
        <v>60</v>
      </c>
      <c r="F148">
        <v>5</v>
      </c>
      <c r="G148">
        <v>1</v>
      </c>
    </row>
    <row r="149" spans="1:7" x14ac:dyDescent="0.2">
      <c r="A149">
        <v>16000</v>
      </c>
      <c r="B149">
        <v>0.1527</v>
      </c>
      <c r="C149" t="s">
        <v>5440</v>
      </c>
      <c r="D149">
        <v>51000</v>
      </c>
      <c r="E149">
        <v>60</v>
      </c>
      <c r="F149">
        <v>3</v>
      </c>
      <c r="G149">
        <v>0</v>
      </c>
    </row>
    <row r="150" spans="1:7" x14ac:dyDescent="0.2">
      <c r="A150">
        <v>10000</v>
      </c>
      <c r="B150">
        <v>0.1527</v>
      </c>
      <c r="C150" t="s">
        <v>5440</v>
      </c>
      <c r="D150">
        <v>30000</v>
      </c>
      <c r="E150">
        <v>36</v>
      </c>
      <c r="F150">
        <v>0.5</v>
      </c>
      <c r="G150">
        <v>1</v>
      </c>
    </row>
    <row r="151" spans="1:7" x14ac:dyDescent="0.2">
      <c r="A151">
        <v>3000</v>
      </c>
      <c r="B151">
        <v>0.13489999999999999</v>
      </c>
      <c r="C151" t="s">
        <v>5442</v>
      </c>
      <c r="D151">
        <v>28080</v>
      </c>
      <c r="E151">
        <v>60</v>
      </c>
      <c r="F151">
        <v>3</v>
      </c>
      <c r="G151">
        <v>0</v>
      </c>
    </row>
    <row r="152" spans="1:7" x14ac:dyDescent="0.2">
      <c r="A152">
        <v>24000</v>
      </c>
      <c r="B152">
        <v>0.1991</v>
      </c>
      <c r="C152" t="s">
        <v>5441</v>
      </c>
      <c r="D152">
        <v>62000</v>
      </c>
      <c r="E152">
        <v>60</v>
      </c>
      <c r="F152">
        <v>10</v>
      </c>
      <c r="G152">
        <v>0</v>
      </c>
    </row>
    <row r="153" spans="1:7" x14ac:dyDescent="0.2">
      <c r="A153">
        <v>20000</v>
      </c>
      <c r="B153">
        <v>0.14269999999999999</v>
      </c>
      <c r="C153" t="s">
        <v>5441</v>
      </c>
      <c r="D153">
        <v>234000</v>
      </c>
      <c r="E153">
        <v>36</v>
      </c>
      <c r="F153">
        <v>3</v>
      </c>
      <c r="G153">
        <v>0</v>
      </c>
    </row>
    <row r="154" spans="1:7" x14ac:dyDescent="0.2">
      <c r="A154">
        <v>3000</v>
      </c>
      <c r="B154">
        <v>8.8999999999999996E-2</v>
      </c>
      <c r="C154" t="s">
        <v>5441</v>
      </c>
      <c r="D154">
        <v>60000</v>
      </c>
      <c r="E154">
        <v>36</v>
      </c>
      <c r="F154">
        <v>10</v>
      </c>
      <c r="G154">
        <v>0</v>
      </c>
    </row>
    <row r="155" spans="1:7" x14ac:dyDescent="0.2">
      <c r="A155">
        <v>10000</v>
      </c>
      <c r="B155">
        <v>6.0299999999999999E-2</v>
      </c>
      <c r="C155" t="s">
        <v>5441</v>
      </c>
      <c r="D155">
        <v>40000</v>
      </c>
      <c r="E155">
        <v>36</v>
      </c>
      <c r="F155">
        <v>2</v>
      </c>
      <c r="G155">
        <v>0</v>
      </c>
    </row>
    <row r="156" spans="1:7" x14ac:dyDescent="0.2">
      <c r="A156">
        <v>20000</v>
      </c>
      <c r="B156">
        <v>0.1171</v>
      </c>
      <c r="C156" t="s">
        <v>5440</v>
      </c>
      <c r="D156">
        <v>70000</v>
      </c>
      <c r="E156">
        <v>36</v>
      </c>
      <c r="F156">
        <v>1</v>
      </c>
      <c r="G156">
        <v>0</v>
      </c>
    </row>
    <row r="157" spans="1:7" x14ac:dyDescent="0.2">
      <c r="A157">
        <v>10800</v>
      </c>
      <c r="B157">
        <v>0.1242</v>
      </c>
      <c r="C157" t="s">
        <v>5441</v>
      </c>
      <c r="D157">
        <v>86000</v>
      </c>
      <c r="E157">
        <v>36</v>
      </c>
      <c r="F157">
        <v>4</v>
      </c>
      <c r="G157">
        <v>0</v>
      </c>
    </row>
    <row r="158" spans="1:7" x14ac:dyDescent="0.2">
      <c r="A158">
        <v>32875</v>
      </c>
      <c r="B158">
        <v>0.19420000000000001</v>
      </c>
      <c r="C158" t="s">
        <v>5441</v>
      </c>
      <c r="D158">
        <v>87600</v>
      </c>
      <c r="E158">
        <v>60</v>
      </c>
      <c r="F158">
        <v>10</v>
      </c>
      <c r="G158">
        <v>0</v>
      </c>
    </row>
    <row r="159" spans="1:7" x14ac:dyDescent="0.2">
      <c r="A159">
        <v>12000</v>
      </c>
      <c r="B159">
        <v>0.13489999999999999</v>
      </c>
      <c r="C159" t="s">
        <v>5440</v>
      </c>
      <c r="D159" s="79">
        <v>100000</v>
      </c>
      <c r="E159">
        <v>60</v>
      </c>
      <c r="F159">
        <v>0.5</v>
      </c>
      <c r="G159">
        <v>1</v>
      </c>
    </row>
    <row r="160" spans="1:7" x14ac:dyDescent="0.2">
      <c r="A160">
        <v>7750</v>
      </c>
      <c r="B160">
        <v>0.12690000000000001</v>
      </c>
      <c r="C160" t="s">
        <v>5441</v>
      </c>
      <c r="D160">
        <v>29000</v>
      </c>
      <c r="E160">
        <v>36</v>
      </c>
      <c r="F160">
        <v>8</v>
      </c>
      <c r="G160">
        <v>0</v>
      </c>
    </row>
    <row r="161" spans="1:7" x14ac:dyDescent="0.2">
      <c r="A161">
        <v>6000</v>
      </c>
      <c r="B161">
        <v>0.14269999999999999</v>
      </c>
      <c r="C161" t="s">
        <v>5441</v>
      </c>
      <c r="D161">
        <v>180000</v>
      </c>
      <c r="E161">
        <v>36</v>
      </c>
      <c r="F161">
        <v>5</v>
      </c>
      <c r="G161">
        <v>0</v>
      </c>
    </row>
    <row r="162" spans="1:7" x14ac:dyDescent="0.2">
      <c r="A162">
        <v>8000</v>
      </c>
      <c r="B162">
        <v>0.14269999999999999</v>
      </c>
      <c r="C162" t="s">
        <v>5441</v>
      </c>
      <c r="D162">
        <v>110000</v>
      </c>
      <c r="E162">
        <v>36</v>
      </c>
      <c r="F162">
        <v>10</v>
      </c>
      <c r="G162">
        <v>0</v>
      </c>
    </row>
    <row r="163" spans="1:7" x14ac:dyDescent="0.2">
      <c r="A163">
        <v>22575</v>
      </c>
      <c r="B163">
        <v>0.2089</v>
      </c>
      <c r="C163" t="s">
        <v>5441</v>
      </c>
      <c r="D163">
        <v>84000</v>
      </c>
      <c r="E163">
        <v>60</v>
      </c>
      <c r="F163">
        <v>0.5</v>
      </c>
      <c r="G163">
        <v>1</v>
      </c>
    </row>
    <row r="164" spans="1:7" x14ac:dyDescent="0.2">
      <c r="A164">
        <v>17000</v>
      </c>
      <c r="B164">
        <v>0.18640000000000001</v>
      </c>
      <c r="C164" t="s">
        <v>5442</v>
      </c>
      <c r="D164">
        <v>70000</v>
      </c>
      <c r="E164">
        <v>60</v>
      </c>
      <c r="F164">
        <v>10</v>
      </c>
      <c r="G164">
        <v>0</v>
      </c>
    </row>
    <row r="165" spans="1:7" x14ac:dyDescent="0.2">
      <c r="A165">
        <v>21600</v>
      </c>
      <c r="B165">
        <v>0.1527</v>
      </c>
      <c r="C165" t="s">
        <v>5441</v>
      </c>
      <c r="D165">
        <v>96000</v>
      </c>
      <c r="E165">
        <v>36</v>
      </c>
      <c r="F165">
        <v>4</v>
      </c>
      <c r="G165">
        <v>1</v>
      </c>
    </row>
    <row r="166" spans="1:7" x14ac:dyDescent="0.2">
      <c r="A166">
        <v>9250</v>
      </c>
      <c r="B166">
        <v>7.9000000000000001E-2</v>
      </c>
      <c r="C166" t="s">
        <v>5441</v>
      </c>
      <c r="D166">
        <v>49200</v>
      </c>
      <c r="E166">
        <v>36</v>
      </c>
      <c r="F166">
        <v>10</v>
      </c>
      <c r="G166">
        <v>0</v>
      </c>
    </row>
    <row r="167" spans="1:7" x14ac:dyDescent="0.2">
      <c r="A167">
        <v>5000</v>
      </c>
      <c r="B167">
        <v>7.9000000000000001E-2</v>
      </c>
      <c r="C167" t="s">
        <v>5440</v>
      </c>
      <c r="D167">
        <v>76000</v>
      </c>
      <c r="E167">
        <v>36</v>
      </c>
      <c r="F167">
        <v>1</v>
      </c>
      <c r="G167">
        <v>0</v>
      </c>
    </row>
    <row r="168" spans="1:7" x14ac:dyDescent="0.2">
      <c r="A168">
        <v>12000</v>
      </c>
      <c r="B168">
        <v>0.1242</v>
      </c>
      <c r="C168" t="s">
        <v>5440</v>
      </c>
      <c r="D168">
        <v>33000</v>
      </c>
      <c r="E168">
        <v>60</v>
      </c>
      <c r="F168">
        <v>5</v>
      </c>
      <c r="G168">
        <v>0</v>
      </c>
    </row>
    <row r="169" spans="1:7" x14ac:dyDescent="0.2">
      <c r="A169">
        <v>25000</v>
      </c>
      <c r="B169">
        <v>0.1825</v>
      </c>
      <c r="C169" t="s">
        <v>5441</v>
      </c>
      <c r="D169">
        <v>80000</v>
      </c>
      <c r="E169">
        <v>60</v>
      </c>
      <c r="F169">
        <v>6</v>
      </c>
      <c r="G169">
        <v>0</v>
      </c>
    </row>
    <row r="170" spans="1:7" x14ac:dyDescent="0.2">
      <c r="A170">
        <v>21250</v>
      </c>
      <c r="B170">
        <v>0.17269999999999999</v>
      </c>
      <c r="C170" t="s">
        <v>5441</v>
      </c>
      <c r="D170">
        <v>150000</v>
      </c>
      <c r="E170">
        <v>60</v>
      </c>
      <c r="F170">
        <v>7</v>
      </c>
      <c r="G170">
        <v>0</v>
      </c>
    </row>
    <row r="171" spans="1:7" x14ac:dyDescent="0.2">
      <c r="A171">
        <v>14000</v>
      </c>
      <c r="B171">
        <v>0.1242</v>
      </c>
      <c r="C171" t="s">
        <v>5441</v>
      </c>
      <c r="D171">
        <v>210000</v>
      </c>
      <c r="E171">
        <v>36</v>
      </c>
      <c r="F171">
        <v>2</v>
      </c>
      <c r="G171">
        <v>0</v>
      </c>
    </row>
    <row r="172" spans="1:7" x14ac:dyDescent="0.2">
      <c r="A172">
        <v>10000</v>
      </c>
      <c r="B172">
        <v>8.8999999999999996E-2</v>
      </c>
      <c r="C172" t="s">
        <v>5441</v>
      </c>
      <c r="D172">
        <v>60000</v>
      </c>
      <c r="E172">
        <v>36</v>
      </c>
      <c r="F172">
        <v>10</v>
      </c>
      <c r="G172">
        <v>0</v>
      </c>
    </row>
    <row r="173" spans="1:7" x14ac:dyDescent="0.2">
      <c r="A173">
        <v>10625</v>
      </c>
      <c r="B173">
        <v>6.0299999999999999E-2</v>
      </c>
      <c r="C173" t="s">
        <v>5440</v>
      </c>
      <c r="D173">
        <v>24000</v>
      </c>
      <c r="E173">
        <v>36</v>
      </c>
      <c r="F173">
        <v>2</v>
      </c>
      <c r="G173">
        <v>0</v>
      </c>
    </row>
    <row r="174" spans="1:7" x14ac:dyDescent="0.2">
      <c r="A174">
        <v>10200</v>
      </c>
      <c r="B174">
        <v>0.17269999999999999</v>
      </c>
      <c r="C174" t="s">
        <v>5441</v>
      </c>
      <c r="D174">
        <v>40000</v>
      </c>
      <c r="E174">
        <v>36</v>
      </c>
      <c r="F174">
        <v>0.5</v>
      </c>
      <c r="G174">
        <v>0</v>
      </c>
    </row>
    <row r="175" spans="1:7" x14ac:dyDescent="0.2">
      <c r="A175">
        <v>25500</v>
      </c>
      <c r="B175">
        <v>0.14649999999999999</v>
      </c>
      <c r="C175" t="s">
        <v>5441</v>
      </c>
      <c r="D175">
        <v>70000</v>
      </c>
      <c r="E175">
        <v>60</v>
      </c>
      <c r="F175">
        <v>6</v>
      </c>
      <c r="G175">
        <v>1</v>
      </c>
    </row>
    <row r="176" spans="1:7" x14ac:dyDescent="0.2">
      <c r="A176">
        <v>14000</v>
      </c>
      <c r="B176">
        <v>6.0299999999999999E-2</v>
      </c>
      <c r="C176" t="s">
        <v>5441</v>
      </c>
      <c r="D176">
        <v>92000</v>
      </c>
      <c r="E176">
        <v>36</v>
      </c>
      <c r="F176">
        <v>4</v>
      </c>
      <c r="G176">
        <v>0</v>
      </c>
    </row>
    <row r="177" spans="1:7" x14ac:dyDescent="0.2">
      <c r="A177">
        <v>6000</v>
      </c>
      <c r="B177">
        <v>0.1242</v>
      </c>
      <c r="C177" t="s">
        <v>5440</v>
      </c>
      <c r="D177">
        <v>21000</v>
      </c>
      <c r="E177">
        <v>36</v>
      </c>
      <c r="F177">
        <v>7</v>
      </c>
      <c r="G177">
        <v>0</v>
      </c>
    </row>
    <row r="178" spans="1:7" x14ac:dyDescent="0.2">
      <c r="A178">
        <v>35000</v>
      </c>
      <c r="B178">
        <v>0.1242</v>
      </c>
      <c r="C178" t="s">
        <v>5440</v>
      </c>
      <c r="D178">
        <v>80000</v>
      </c>
      <c r="E178">
        <v>60</v>
      </c>
      <c r="F178">
        <v>9</v>
      </c>
      <c r="G178">
        <v>0</v>
      </c>
    </row>
    <row r="179" spans="1:7" x14ac:dyDescent="0.2">
      <c r="A179">
        <v>3600</v>
      </c>
      <c r="B179">
        <v>7.51E-2</v>
      </c>
      <c r="C179" t="s">
        <v>5440</v>
      </c>
      <c r="D179">
        <v>31800</v>
      </c>
      <c r="E179">
        <v>36</v>
      </c>
      <c r="F179">
        <v>2</v>
      </c>
      <c r="G179">
        <v>0</v>
      </c>
    </row>
    <row r="180" spans="1:7" x14ac:dyDescent="0.2">
      <c r="A180">
        <v>16000</v>
      </c>
      <c r="B180">
        <v>0.14649999999999999</v>
      </c>
      <c r="C180" t="s">
        <v>5441</v>
      </c>
      <c r="D180" s="79">
        <v>200000</v>
      </c>
      <c r="E180">
        <v>36</v>
      </c>
      <c r="F180">
        <v>5</v>
      </c>
      <c r="G180">
        <v>0</v>
      </c>
    </row>
    <row r="181" spans="1:7" x14ac:dyDescent="0.2">
      <c r="A181">
        <v>24000</v>
      </c>
      <c r="B181">
        <v>0.17580000000000001</v>
      </c>
      <c r="C181" t="s">
        <v>5441</v>
      </c>
      <c r="D181">
        <v>110000</v>
      </c>
      <c r="E181">
        <v>60</v>
      </c>
      <c r="F181">
        <v>10</v>
      </c>
      <c r="G181">
        <v>1</v>
      </c>
    </row>
    <row r="182" spans="1:7" x14ac:dyDescent="0.2">
      <c r="A182">
        <v>15000</v>
      </c>
      <c r="B182">
        <v>0.1242</v>
      </c>
      <c r="C182" t="s">
        <v>5440</v>
      </c>
      <c r="D182">
        <v>72000</v>
      </c>
      <c r="E182">
        <v>36</v>
      </c>
      <c r="F182">
        <v>7</v>
      </c>
      <c r="G182">
        <v>0</v>
      </c>
    </row>
    <row r="183" spans="1:7" x14ac:dyDescent="0.2">
      <c r="A183">
        <v>8250</v>
      </c>
      <c r="B183">
        <v>7.51E-2</v>
      </c>
      <c r="C183" t="s">
        <v>5440</v>
      </c>
      <c r="D183">
        <v>48000</v>
      </c>
      <c r="E183">
        <v>36</v>
      </c>
      <c r="F183">
        <v>7</v>
      </c>
      <c r="G183">
        <v>0</v>
      </c>
    </row>
    <row r="184" spans="1:7" x14ac:dyDescent="0.2">
      <c r="A184">
        <v>8875</v>
      </c>
      <c r="B184">
        <v>0.1065</v>
      </c>
      <c r="C184" t="s">
        <v>5441</v>
      </c>
      <c r="D184">
        <v>40000</v>
      </c>
      <c r="E184">
        <v>36</v>
      </c>
      <c r="F184">
        <v>6</v>
      </c>
      <c r="G184">
        <v>1</v>
      </c>
    </row>
    <row r="185" spans="1:7" x14ac:dyDescent="0.2">
      <c r="A185">
        <v>15000</v>
      </c>
      <c r="B185">
        <v>6.0299999999999999E-2</v>
      </c>
      <c r="C185" t="s">
        <v>5441</v>
      </c>
      <c r="D185">
        <v>43000</v>
      </c>
      <c r="E185">
        <v>36</v>
      </c>
      <c r="F185">
        <v>6</v>
      </c>
      <c r="G185">
        <v>0</v>
      </c>
    </row>
    <row r="186" spans="1:7" x14ac:dyDescent="0.2">
      <c r="A186">
        <v>18000</v>
      </c>
      <c r="B186">
        <v>0.15959999999999999</v>
      </c>
      <c r="C186" t="s">
        <v>5440</v>
      </c>
      <c r="D186">
        <v>59000</v>
      </c>
      <c r="E186">
        <v>60</v>
      </c>
      <c r="F186">
        <v>6</v>
      </c>
      <c r="G186">
        <v>1</v>
      </c>
    </row>
    <row r="187" spans="1:7" x14ac:dyDescent="0.2">
      <c r="A187">
        <v>24400</v>
      </c>
      <c r="B187">
        <v>8.8999999999999996E-2</v>
      </c>
      <c r="C187" t="s">
        <v>5441</v>
      </c>
      <c r="D187">
        <v>90000</v>
      </c>
      <c r="E187">
        <v>36</v>
      </c>
      <c r="F187">
        <v>6</v>
      </c>
      <c r="G187">
        <v>0</v>
      </c>
    </row>
    <row r="188" spans="1:7" x14ac:dyDescent="0.2">
      <c r="A188">
        <v>12000</v>
      </c>
      <c r="B188">
        <v>7.9000000000000001E-2</v>
      </c>
      <c r="C188" t="s">
        <v>5441</v>
      </c>
      <c r="D188">
        <v>50400</v>
      </c>
      <c r="E188">
        <v>36</v>
      </c>
      <c r="F188">
        <v>0.5</v>
      </c>
      <c r="G188">
        <v>0</v>
      </c>
    </row>
    <row r="189" spans="1:7" x14ac:dyDescent="0.2">
      <c r="A189">
        <v>20000</v>
      </c>
      <c r="B189">
        <v>0.14649999999999999</v>
      </c>
      <c r="C189" t="s">
        <v>5440</v>
      </c>
      <c r="D189">
        <v>110000</v>
      </c>
      <c r="E189">
        <v>60</v>
      </c>
      <c r="F189">
        <v>3</v>
      </c>
      <c r="G189">
        <v>1</v>
      </c>
    </row>
    <row r="190" spans="1:7" x14ac:dyDescent="0.2">
      <c r="A190">
        <v>1500</v>
      </c>
      <c r="B190">
        <v>0.18640000000000001</v>
      </c>
      <c r="C190" t="s">
        <v>5440</v>
      </c>
      <c r="D190">
        <v>18000</v>
      </c>
      <c r="E190">
        <v>36</v>
      </c>
      <c r="F190">
        <v>0.5</v>
      </c>
      <c r="G190">
        <v>0</v>
      </c>
    </row>
    <row r="191" spans="1:7" x14ac:dyDescent="0.2">
      <c r="A191">
        <v>23000</v>
      </c>
      <c r="B191">
        <v>0.1065</v>
      </c>
      <c r="C191" t="s">
        <v>5441</v>
      </c>
      <c r="D191">
        <v>69500</v>
      </c>
      <c r="E191">
        <v>60</v>
      </c>
      <c r="F191">
        <v>1</v>
      </c>
      <c r="G191">
        <v>0</v>
      </c>
    </row>
    <row r="192" spans="1:7" x14ac:dyDescent="0.2">
      <c r="A192">
        <v>4925</v>
      </c>
      <c r="B192">
        <v>0.1171</v>
      </c>
      <c r="C192" t="s">
        <v>5442</v>
      </c>
      <c r="D192">
        <v>46000</v>
      </c>
      <c r="E192">
        <v>36</v>
      </c>
      <c r="F192">
        <v>9</v>
      </c>
      <c r="G192">
        <v>0</v>
      </c>
    </row>
    <row r="193" spans="1:7" x14ac:dyDescent="0.2">
      <c r="A193">
        <v>7000</v>
      </c>
      <c r="B193">
        <v>6.0299999999999999E-2</v>
      </c>
      <c r="C193" t="s">
        <v>5441</v>
      </c>
      <c r="D193">
        <v>80000</v>
      </c>
      <c r="E193">
        <v>36</v>
      </c>
      <c r="F193">
        <v>10</v>
      </c>
      <c r="G193">
        <v>0</v>
      </c>
    </row>
    <row r="194" spans="1:7" x14ac:dyDescent="0.2">
      <c r="A194">
        <v>18750</v>
      </c>
      <c r="B194">
        <v>0.16769999999999999</v>
      </c>
      <c r="C194" t="s">
        <v>5442</v>
      </c>
      <c r="D194">
        <v>37500</v>
      </c>
      <c r="E194">
        <v>60</v>
      </c>
      <c r="F194">
        <v>10</v>
      </c>
      <c r="G194">
        <v>0</v>
      </c>
    </row>
    <row r="195" spans="1:7" x14ac:dyDescent="0.2">
      <c r="A195">
        <v>3600</v>
      </c>
      <c r="B195">
        <v>0.1242</v>
      </c>
      <c r="C195" t="s">
        <v>5440</v>
      </c>
      <c r="D195">
        <v>54000</v>
      </c>
      <c r="E195">
        <v>36</v>
      </c>
      <c r="F195">
        <v>0.5</v>
      </c>
      <c r="G195">
        <v>0</v>
      </c>
    </row>
    <row r="196" spans="1:7" x14ac:dyDescent="0.2">
      <c r="A196">
        <v>3800</v>
      </c>
      <c r="B196">
        <v>6.6199999999999995E-2</v>
      </c>
      <c r="C196" t="s">
        <v>5442</v>
      </c>
      <c r="D196">
        <v>79200</v>
      </c>
      <c r="E196">
        <v>36</v>
      </c>
      <c r="F196">
        <v>10</v>
      </c>
      <c r="G196">
        <v>0</v>
      </c>
    </row>
    <row r="197" spans="1:7" x14ac:dyDescent="0.2">
      <c r="A197">
        <v>12000</v>
      </c>
      <c r="B197">
        <v>0.1991</v>
      </c>
      <c r="C197" t="s">
        <v>5441</v>
      </c>
      <c r="D197">
        <v>65000</v>
      </c>
      <c r="E197">
        <v>60</v>
      </c>
      <c r="F197">
        <v>2</v>
      </c>
      <c r="G197">
        <v>1</v>
      </c>
    </row>
    <row r="198" spans="1:7" x14ac:dyDescent="0.2">
      <c r="A198">
        <v>10000</v>
      </c>
      <c r="B198">
        <v>7.9000000000000001E-2</v>
      </c>
      <c r="C198" t="s">
        <v>5441</v>
      </c>
      <c r="D198">
        <v>54000</v>
      </c>
      <c r="E198">
        <v>36</v>
      </c>
      <c r="F198">
        <v>10</v>
      </c>
      <c r="G198">
        <v>0</v>
      </c>
    </row>
    <row r="199" spans="1:7" x14ac:dyDescent="0.2">
      <c r="A199">
        <v>3000</v>
      </c>
      <c r="B199">
        <v>6.6199999999999995E-2</v>
      </c>
      <c r="C199" t="s">
        <v>5441</v>
      </c>
      <c r="D199">
        <v>45000</v>
      </c>
      <c r="E199">
        <v>36</v>
      </c>
      <c r="F199">
        <v>2</v>
      </c>
      <c r="G199">
        <v>0</v>
      </c>
    </row>
    <row r="200" spans="1:7" x14ac:dyDescent="0.2">
      <c r="A200">
        <v>7000</v>
      </c>
      <c r="B200">
        <v>7.9000000000000001E-2</v>
      </c>
      <c r="C200" t="s">
        <v>5440</v>
      </c>
      <c r="D200">
        <v>43200</v>
      </c>
      <c r="E200">
        <v>36</v>
      </c>
      <c r="F200">
        <v>9</v>
      </c>
      <c r="G200">
        <v>1</v>
      </c>
    </row>
    <row r="201" spans="1:7" x14ac:dyDescent="0.2">
      <c r="A201">
        <v>13200</v>
      </c>
      <c r="B201">
        <v>6.6199999999999995E-2</v>
      </c>
      <c r="C201" t="s">
        <v>5440</v>
      </c>
      <c r="D201">
        <v>60000</v>
      </c>
      <c r="E201">
        <v>36</v>
      </c>
      <c r="F201">
        <v>1</v>
      </c>
      <c r="G201">
        <v>0</v>
      </c>
    </row>
    <row r="202" spans="1:7" x14ac:dyDescent="0.2">
      <c r="A202">
        <v>7500</v>
      </c>
      <c r="B202">
        <v>7.51E-2</v>
      </c>
      <c r="C202" t="s">
        <v>5442</v>
      </c>
      <c r="D202">
        <v>90000</v>
      </c>
      <c r="E202">
        <v>36</v>
      </c>
      <c r="F202">
        <v>1</v>
      </c>
      <c r="G202">
        <v>0</v>
      </c>
    </row>
    <row r="203" spans="1:7" x14ac:dyDescent="0.2">
      <c r="A203">
        <v>1925</v>
      </c>
      <c r="B203">
        <v>6.0299999999999999E-2</v>
      </c>
      <c r="C203" t="s">
        <v>5442</v>
      </c>
      <c r="D203">
        <v>30000</v>
      </c>
      <c r="E203">
        <v>36</v>
      </c>
      <c r="F203">
        <v>3</v>
      </c>
      <c r="G203">
        <v>0</v>
      </c>
    </row>
    <row r="204" spans="1:7" x14ac:dyDescent="0.2">
      <c r="A204">
        <v>10000</v>
      </c>
      <c r="B204">
        <v>0.14649999999999999</v>
      </c>
      <c r="C204" t="s">
        <v>5440</v>
      </c>
      <c r="D204">
        <v>43000</v>
      </c>
      <c r="E204">
        <v>36</v>
      </c>
      <c r="F204">
        <v>4</v>
      </c>
      <c r="G204">
        <v>0</v>
      </c>
    </row>
    <row r="205" spans="1:7" x14ac:dyDescent="0.2">
      <c r="A205">
        <v>5000</v>
      </c>
      <c r="B205">
        <v>0.1527</v>
      </c>
      <c r="C205" t="s">
        <v>5441</v>
      </c>
      <c r="D205">
        <v>54000</v>
      </c>
      <c r="E205">
        <v>36</v>
      </c>
      <c r="F205">
        <v>10</v>
      </c>
      <c r="G205">
        <v>1</v>
      </c>
    </row>
    <row r="206" spans="1:7" x14ac:dyDescent="0.2">
      <c r="A206">
        <v>4000</v>
      </c>
      <c r="B206">
        <v>7.9000000000000001E-2</v>
      </c>
      <c r="C206" t="s">
        <v>5441</v>
      </c>
      <c r="D206">
        <v>39000</v>
      </c>
      <c r="E206">
        <v>36</v>
      </c>
      <c r="F206">
        <v>9</v>
      </c>
      <c r="G206">
        <v>1</v>
      </c>
    </row>
    <row r="207" spans="1:7" x14ac:dyDescent="0.2">
      <c r="A207">
        <v>1000</v>
      </c>
      <c r="B207">
        <v>0.1065</v>
      </c>
      <c r="C207" t="s">
        <v>5440</v>
      </c>
      <c r="D207">
        <v>20000</v>
      </c>
      <c r="E207">
        <v>36</v>
      </c>
      <c r="F207">
        <v>0.5</v>
      </c>
      <c r="G207">
        <v>0</v>
      </c>
    </row>
    <row r="208" spans="1:7" x14ac:dyDescent="0.2">
      <c r="A208">
        <v>14000</v>
      </c>
      <c r="B208">
        <v>0.16769999999999999</v>
      </c>
      <c r="C208" t="s">
        <v>5440</v>
      </c>
      <c r="D208">
        <v>99000</v>
      </c>
      <c r="E208">
        <v>60</v>
      </c>
      <c r="F208">
        <v>3</v>
      </c>
      <c r="G208">
        <v>0</v>
      </c>
    </row>
    <row r="209" spans="1:7" x14ac:dyDescent="0.2">
      <c r="A209">
        <v>8000</v>
      </c>
      <c r="B209">
        <v>0.17269999999999999</v>
      </c>
      <c r="C209" t="s">
        <v>5440</v>
      </c>
      <c r="D209">
        <v>32000</v>
      </c>
      <c r="E209">
        <v>36</v>
      </c>
      <c r="F209">
        <v>6</v>
      </c>
      <c r="G209">
        <v>0</v>
      </c>
    </row>
    <row r="210" spans="1:7" x14ac:dyDescent="0.2">
      <c r="A210">
        <v>12000</v>
      </c>
      <c r="B210">
        <v>0.14269999999999999</v>
      </c>
      <c r="C210" t="s">
        <v>5440</v>
      </c>
      <c r="D210">
        <v>85000</v>
      </c>
      <c r="E210">
        <v>60</v>
      </c>
      <c r="F210">
        <v>10</v>
      </c>
      <c r="G210">
        <v>1</v>
      </c>
    </row>
    <row r="211" spans="1:7" x14ac:dyDescent="0.2">
      <c r="A211">
        <v>9750</v>
      </c>
      <c r="B211">
        <v>0.14649999999999999</v>
      </c>
      <c r="C211" t="s">
        <v>5441</v>
      </c>
      <c r="D211">
        <v>69950</v>
      </c>
      <c r="E211">
        <v>36</v>
      </c>
      <c r="F211">
        <v>10</v>
      </c>
      <c r="G211">
        <v>0</v>
      </c>
    </row>
    <row r="212" spans="1:7" x14ac:dyDescent="0.2">
      <c r="A212">
        <v>2700</v>
      </c>
      <c r="B212">
        <v>7.9000000000000001E-2</v>
      </c>
      <c r="C212" t="s">
        <v>5441</v>
      </c>
      <c r="D212">
        <v>88000</v>
      </c>
      <c r="E212">
        <v>36</v>
      </c>
      <c r="F212">
        <v>3</v>
      </c>
      <c r="G212">
        <v>1</v>
      </c>
    </row>
    <row r="213" spans="1:7" x14ac:dyDescent="0.2">
      <c r="A213">
        <v>14000</v>
      </c>
      <c r="B213">
        <v>0.17269999999999999</v>
      </c>
      <c r="C213" t="s">
        <v>5441</v>
      </c>
      <c r="D213">
        <v>72000</v>
      </c>
      <c r="E213">
        <v>60</v>
      </c>
      <c r="F213">
        <v>9</v>
      </c>
      <c r="G213">
        <v>0</v>
      </c>
    </row>
    <row r="214" spans="1:7" x14ac:dyDescent="0.2">
      <c r="A214">
        <v>5375</v>
      </c>
      <c r="B214">
        <v>0.13489999999999999</v>
      </c>
      <c r="C214" t="s">
        <v>5442</v>
      </c>
      <c r="D214">
        <v>20868</v>
      </c>
      <c r="E214">
        <v>36</v>
      </c>
      <c r="F214">
        <v>0.5</v>
      </c>
      <c r="G214">
        <v>0</v>
      </c>
    </row>
    <row r="215" spans="1:7" x14ac:dyDescent="0.2">
      <c r="A215">
        <v>10400</v>
      </c>
      <c r="B215">
        <v>8.8999999999999996E-2</v>
      </c>
      <c r="C215" t="s">
        <v>5441</v>
      </c>
      <c r="D215">
        <v>67000</v>
      </c>
      <c r="E215">
        <v>36</v>
      </c>
      <c r="F215">
        <v>4</v>
      </c>
      <c r="G215">
        <v>0</v>
      </c>
    </row>
    <row r="216" spans="1:7" x14ac:dyDescent="0.2">
      <c r="A216">
        <v>5000</v>
      </c>
      <c r="B216">
        <v>7.9000000000000001E-2</v>
      </c>
      <c r="C216" t="s">
        <v>5440</v>
      </c>
      <c r="D216">
        <v>34000</v>
      </c>
      <c r="E216">
        <v>36</v>
      </c>
      <c r="F216">
        <v>6</v>
      </c>
      <c r="G216">
        <v>0</v>
      </c>
    </row>
    <row r="217" spans="1:7" x14ac:dyDescent="0.2">
      <c r="A217">
        <v>14000</v>
      </c>
      <c r="B217">
        <v>6.0299999999999999E-2</v>
      </c>
      <c r="C217" t="s">
        <v>5441</v>
      </c>
      <c r="D217">
        <v>180000</v>
      </c>
      <c r="E217">
        <v>36</v>
      </c>
      <c r="F217">
        <v>5</v>
      </c>
      <c r="G217">
        <v>0</v>
      </c>
    </row>
    <row r="218" spans="1:7" x14ac:dyDescent="0.2">
      <c r="A218">
        <v>3000</v>
      </c>
      <c r="B218">
        <v>8.8999999999999996E-2</v>
      </c>
      <c r="C218" t="s">
        <v>5441</v>
      </c>
      <c r="D218">
        <v>22800</v>
      </c>
      <c r="E218">
        <v>36</v>
      </c>
      <c r="F218">
        <v>2</v>
      </c>
      <c r="G218">
        <v>1</v>
      </c>
    </row>
    <row r="219" spans="1:7" x14ac:dyDescent="0.2">
      <c r="A219">
        <v>13000</v>
      </c>
      <c r="B219">
        <v>0.12690000000000001</v>
      </c>
      <c r="C219" t="s">
        <v>5441</v>
      </c>
      <c r="D219">
        <v>130000</v>
      </c>
      <c r="E219">
        <v>36</v>
      </c>
      <c r="F219">
        <v>7</v>
      </c>
      <c r="G219">
        <v>0</v>
      </c>
    </row>
    <row r="220" spans="1:7" x14ac:dyDescent="0.2">
      <c r="A220">
        <v>9000</v>
      </c>
      <c r="B220">
        <v>8.8999999999999996E-2</v>
      </c>
      <c r="C220" t="s">
        <v>5440</v>
      </c>
      <c r="D220">
        <v>112440</v>
      </c>
      <c r="E220">
        <v>36</v>
      </c>
      <c r="F220">
        <v>9</v>
      </c>
      <c r="G220">
        <v>0</v>
      </c>
    </row>
    <row r="221" spans="1:7" x14ac:dyDescent="0.2">
      <c r="A221">
        <v>5000</v>
      </c>
      <c r="B221">
        <v>0.14269999999999999</v>
      </c>
      <c r="C221" t="s">
        <v>5441</v>
      </c>
      <c r="D221">
        <v>60500</v>
      </c>
      <c r="E221">
        <v>36</v>
      </c>
      <c r="F221">
        <v>4</v>
      </c>
      <c r="G221">
        <v>0</v>
      </c>
    </row>
    <row r="222" spans="1:7" x14ac:dyDescent="0.2">
      <c r="A222">
        <v>5500</v>
      </c>
      <c r="B222">
        <v>0.1171</v>
      </c>
      <c r="C222" t="s">
        <v>5440</v>
      </c>
      <c r="D222">
        <v>33600</v>
      </c>
      <c r="E222">
        <v>36</v>
      </c>
      <c r="F222">
        <v>1</v>
      </c>
      <c r="G222">
        <v>0</v>
      </c>
    </row>
    <row r="223" spans="1:7" x14ac:dyDescent="0.2">
      <c r="A223">
        <v>5000</v>
      </c>
      <c r="B223">
        <v>6.0299999999999999E-2</v>
      </c>
      <c r="C223" t="s">
        <v>5441</v>
      </c>
      <c r="D223">
        <v>60000</v>
      </c>
      <c r="E223">
        <v>36</v>
      </c>
      <c r="F223">
        <v>0.5</v>
      </c>
      <c r="G223">
        <v>0</v>
      </c>
    </row>
    <row r="224" spans="1:7" x14ac:dyDescent="0.2">
      <c r="A224">
        <v>6000</v>
      </c>
      <c r="B224">
        <v>7.51E-2</v>
      </c>
      <c r="C224" t="s">
        <v>5441</v>
      </c>
      <c r="D224">
        <v>66000</v>
      </c>
      <c r="E224">
        <v>36</v>
      </c>
      <c r="F224">
        <v>0.5</v>
      </c>
      <c r="G224">
        <v>0</v>
      </c>
    </row>
    <row r="225" spans="1:7" x14ac:dyDescent="0.2">
      <c r="A225">
        <v>18750</v>
      </c>
      <c r="B225">
        <v>7.9000000000000001E-2</v>
      </c>
      <c r="C225" t="s">
        <v>5441</v>
      </c>
      <c r="D225">
        <v>75000</v>
      </c>
      <c r="E225">
        <v>36</v>
      </c>
      <c r="F225">
        <v>3</v>
      </c>
      <c r="G225">
        <v>0</v>
      </c>
    </row>
    <row r="226" spans="1:7" x14ac:dyDescent="0.2">
      <c r="A226">
        <v>12500</v>
      </c>
      <c r="B226">
        <v>7.9000000000000001E-2</v>
      </c>
      <c r="C226" t="s">
        <v>5441</v>
      </c>
      <c r="D226">
        <v>32500</v>
      </c>
      <c r="E226">
        <v>36</v>
      </c>
      <c r="F226">
        <v>3</v>
      </c>
      <c r="G226">
        <v>0</v>
      </c>
    </row>
    <row r="227" spans="1:7" x14ac:dyDescent="0.2">
      <c r="A227">
        <v>4800</v>
      </c>
      <c r="B227">
        <v>0.1065</v>
      </c>
      <c r="C227" t="s">
        <v>5441</v>
      </c>
      <c r="D227" s="79">
        <v>100000</v>
      </c>
      <c r="E227">
        <v>36</v>
      </c>
      <c r="F227">
        <v>10</v>
      </c>
      <c r="G227">
        <v>0</v>
      </c>
    </row>
    <row r="228" spans="1:7" x14ac:dyDescent="0.2">
      <c r="A228">
        <v>10000</v>
      </c>
      <c r="B228">
        <v>6.0299999999999999E-2</v>
      </c>
      <c r="C228" t="s">
        <v>5441</v>
      </c>
      <c r="D228">
        <v>50000</v>
      </c>
      <c r="E228">
        <v>36</v>
      </c>
      <c r="F228">
        <v>3</v>
      </c>
      <c r="G228">
        <v>0</v>
      </c>
    </row>
    <row r="229" spans="1:7" x14ac:dyDescent="0.2">
      <c r="A229">
        <v>10000</v>
      </c>
      <c r="B229">
        <v>6.6199999999999995E-2</v>
      </c>
      <c r="C229" t="s">
        <v>5441</v>
      </c>
      <c r="D229">
        <v>57664</v>
      </c>
      <c r="E229">
        <v>36</v>
      </c>
      <c r="F229">
        <v>4</v>
      </c>
      <c r="G229">
        <v>0</v>
      </c>
    </row>
    <row r="230" spans="1:7" x14ac:dyDescent="0.2">
      <c r="A230">
        <v>20000</v>
      </c>
      <c r="B230">
        <v>0.2089</v>
      </c>
      <c r="C230" t="s">
        <v>5442</v>
      </c>
      <c r="D230">
        <v>77000</v>
      </c>
      <c r="E230">
        <v>60</v>
      </c>
      <c r="F230">
        <v>10</v>
      </c>
      <c r="G230">
        <v>1</v>
      </c>
    </row>
    <row r="231" spans="1:7" x14ac:dyDescent="0.2">
      <c r="A231">
        <v>19850</v>
      </c>
      <c r="B231">
        <v>0.1825</v>
      </c>
      <c r="C231" t="s">
        <v>5440</v>
      </c>
      <c r="D231">
        <v>65000</v>
      </c>
      <c r="E231">
        <v>60</v>
      </c>
      <c r="F231">
        <v>10</v>
      </c>
      <c r="G231">
        <v>0</v>
      </c>
    </row>
    <row r="232" spans="1:7" x14ac:dyDescent="0.2">
      <c r="A232">
        <v>12800</v>
      </c>
      <c r="B232">
        <v>0.1065</v>
      </c>
      <c r="C232" t="s">
        <v>5441</v>
      </c>
      <c r="D232">
        <v>52000</v>
      </c>
      <c r="E232">
        <v>36</v>
      </c>
      <c r="F232">
        <v>5</v>
      </c>
      <c r="G232">
        <v>0</v>
      </c>
    </row>
    <row r="233" spans="1:7" x14ac:dyDescent="0.2">
      <c r="A233">
        <v>1500</v>
      </c>
      <c r="B233">
        <v>0.13489999999999999</v>
      </c>
      <c r="C233" t="s">
        <v>5441</v>
      </c>
      <c r="D233">
        <v>48000</v>
      </c>
      <c r="E233">
        <v>60</v>
      </c>
      <c r="F233">
        <v>4</v>
      </c>
      <c r="G233">
        <v>1</v>
      </c>
    </row>
    <row r="234" spans="1:7" x14ac:dyDescent="0.2">
      <c r="A234">
        <v>5000</v>
      </c>
      <c r="B234">
        <v>7.9000000000000001E-2</v>
      </c>
      <c r="C234" t="s">
        <v>5442</v>
      </c>
      <c r="D234">
        <v>66000</v>
      </c>
      <c r="E234">
        <v>36</v>
      </c>
      <c r="F234">
        <v>10</v>
      </c>
      <c r="G234">
        <v>0</v>
      </c>
    </row>
    <row r="235" spans="1:7" x14ac:dyDescent="0.2">
      <c r="A235">
        <v>7000</v>
      </c>
      <c r="B235">
        <v>6.6199999999999995E-2</v>
      </c>
      <c r="C235" t="s">
        <v>5441</v>
      </c>
      <c r="D235">
        <v>54000</v>
      </c>
      <c r="E235">
        <v>36</v>
      </c>
      <c r="F235">
        <v>2</v>
      </c>
      <c r="G235">
        <v>1</v>
      </c>
    </row>
    <row r="236" spans="1:7" x14ac:dyDescent="0.2">
      <c r="A236">
        <v>6000</v>
      </c>
      <c r="B236">
        <v>0.15959999999999999</v>
      </c>
      <c r="C236" t="s">
        <v>5442</v>
      </c>
      <c r="D236">
        <v>44000</v>
      </c>
      <c r="E236">
        <v>36</v>
      </c>
      <c r="F236">
        <v>9</v>
      </c>
      <c r="G236">
        <v>0</v>
      </c>
    </row>
    <row r="237" spans="1:7" x14ac:dyDescent="0.2">
      <c r="A237">
        <v>15000</v>
      </c>
      <c r="B237">
        <v>0.1825</v>
      </c>
      <c r="C237" t="s">
        <v>5441</v>
      </c>
      <c r="D237">
        <v>135000</v>
      </c>
      <c r="E237">
        <v>60</v>
      </c>
      <c r="F237">
        <v>0.5</v>
      </c>
      <c r="G237">
        <v>0</v>
      </c>
    </row>
    <row r="238" spans="1:7" x14ac:dyDescent="0.2">
      <c r="A238">
        <v>14000</v>
      </c>
      <c r="B238">
        <v>0.20300000000000001</v>
      </c>
      <c r="C238" t="s">
        <v>5440</v>
      </c>
      <c r="D238">
        <v>44000</v>
      </c>
      <c r="E238">
        <v>60</v>
      </c>
      <c r="F238">
        <v>10</v>
      </c>
      <c r="G238">
        <v>1</v>
      </c>
    </row>
    <row r="239" spans="1:7" x14ac:dyDescent="0.2">
      <c r="A239">
        <v>10000</v>
      </c>
      <c r="B239">
        <v>9.9099999999999994E-2</v>
      </c>
      <c r="C239" t="s">
        <v>5441</v>
      </c>
      <c r="D239">
        <v>105996</v>
      </c>
      <c r="E239">
        <v>60</v>
      </c>
      <c r="F239">
        <v>10</v>
      </c>
      <c r="G239">
        <v>1</v>
      </c>
    </row>
    <row r="240" spans="1:7" x14ac:dyDescent="0.2">
      <c r="A240">
        <v>7500</v>
      </c>
      <c r="B240">
        <v>6.0299999999999999E-2</v>
      </c>
      <c r="C240" t="s">
        <v>5440</v>
      </c>
      <c r="D240">
        <v>55000</v>
      </c>
      <c r="E240">
        <v>36</v>
      </c>
      <c r="F240">
        <v>0.5</v>
      </c>
      <c r="G240">
        <v>0</v>
      </c>
    </row>
    <row r="241" spans="1:7" x14ac:dyDescent="0.2">
      <c r="A241">
        <v>3000</v>
      </c>
      <c r="B241">
        <v>0.1065</v>
      </c>
      <c r="C241" t="s">
        <v>5441</v>
      </c>
      <c r="D241">
        <v>25500</v>
      </c>
      <c r="E241">
        <v>60</v>
      </c>
      <c r="F241">
        <v>10</v>
      </c>
      <c r="G241">
        <v>1</v>
      </c>
    </row>
    <row r="242" spans="1:7" x14ac:dyDescent="0.2">
      <c r="A242">
        <v>15600</v>
      </c>
      <c r="B242">
        <v>0.12690000000000001</v>
      </c>
      <c r="C242" t="s">
        <v>5440</v>
      </c>
      <c r="D242">
        <v>90000</v>
      </c>
      <c r="E242">
        <v>36</v>
      </c>
      <c r="F242">
        <v>10</v>
      </c>
      <c r="G242">
        <v>0</v>
      </c>
    </row>
    <row r="243" spans="1:7" x14ac:dyDescent="0.2">
      <c r="A243">
        <v>7200</v>
      </c>
      <c r="B243">
        <v>0.1171</v>
      </c>
      <c r="C243" t="s">
        <v>5441</v>
      </c>
      <c r="D243">
        <v>57000</v>
      </c>
      <c r="E243">
        <v>36</v>
      </c>
      <c r="F243">
        <v>10</v>
      </c>
      <c r="G243">
        <v>0</v>
      </c>
    </row>
    <row r="244" spans="1:7" x14ac:dyDescent="0.2">
      <c r="A244">
        <v>10000</v>
      </c>
      <c r="B244">
        <v>0.14269999999999999</v>
      </c>
      <c r="C244" t="s">
        <v>5441</v>
      </c>
      <c r="D244">
        <v>94000</v>
      </c>
      <c r="E244">
        <v>36</v>
      </c>
      <c r="F244">
        <v>10</v>
      </c>
      <c r="G244">
        <v>0</v>
      </c>
    </row>
    <row r="245" spans="1:7" x14ac:dyDescent="0.2">
      <c r="A245">
        <v>4800</v>
      </c>
      <c r="B245">
        <v>8.8999999999999996E-2</v>
      </c>
      <c r="C245" t="s">
        <v>5440</v>
      </c>
      <c r="D245">
        <v>55000</v>
      </c>
      <c r="E245">
        <v>36</v>
      </c>
      <c r="F245">
        <v>0.5</v>
      </c>
      <c r="G245">
        <v>0</v>
      </c>
    </row>
    <row r="246" spans="1:7" x14ac:dyDescent="0.2">
      <c r="A246">
        <v>25000</v>
      </c>
      <c r="B246">
        <v>0.1903</v>
      </c>
      <c r="C246" t="s">
        <v>5441</v>
      </c>
      <c r="D246">
        <v>195800</v>
      </c>
      <c r="E246">
        <v>60</v>
      </c>
      <c r="F246">
        <v>3</v>
      </c>
      <c r="G246">
        <v>1</v>
      </c>
    </row>
    <row r="247" spans="1:7" x14ac:dyDescent="0.2">
      <c r="A247">
        <v>10000</v>
      </c>
      <c r="B247">
        <v>0.1171</v>
      </c>
      <c r="C247" t="s">
        <v>5440</v>
      </c>
      <c r="D247">
        <v>38700</v>
      </c>
      <c r="E247">
        <v>36</v>
      </c>
      <c r="F247">
        <v>2</v>
      </c>
      <c r="G247">
        <v>0</v>
      </c>
    </row>
    <row r="248" spans="1:7" x14ac:dyDescent="0.2">
      <c r="A248">
        <v>5000</v>
      </c>
      <c r="B248">
        <v>8.8999999999999996E-2</v>
      </c>
      <c r="C248" t="s">
        <v>5440</v>
      </c>
      <c r="D248">
        <v>115000</v>
      </c>
      <c r="E248">
        <v>36</v>
      </c>
      <c r="F248">
        <v>1</v>
      </c>
      <c r="G248">
        <v>0</v>
      </c>
    </row>
    <row r="249" spans="1:7" x14ac:dyDescent="0.2">
      <c r="A249">
        <v>3400</v>
      </c>
      <c r="B249">
        <v>0.16289999999999999</v>
      </c>
      <c r="C249" t="s">
        <v>5440</v>
      </c>
      <c r="D249">
        <v>32004</v>
      </c>
      <c r="E249">
        <v>36</v>
      </c>
      <c r="F249">
        <v>1</v>
      </c>
      <c r="G249">
        <v>1</v>
      </c>
    </row>
    <row r="250" spans="1:7" x14ac:dyDescent="0.2">
      <c r="A250">
        <v>34675</v>
      </c>
      <c r="B250">
        <v>0.13489999999999999</v>
      </c>
      <c r="C250" t="s">
        <v>5441</v>
      </c>
      <c r="D250">
        <v>120000</v>
      </c>
      <c r="E250">
        <v>60</v>
      </c>
      <c r="F250">
        <v>3</v>
      </c>
      <c r="G250">
        <v>0</v>
      </c>
    </row>
    <row r="251" spans="1:7" x14ac:dyDescent="0.2">
      <c r="A251">
        <v>9950</v>
      </c>
      <c r="B251">
        <v>7.9000000000000001E-2</v>
      </c>
      <c r="C251" t="s">
        <v>5441</v>
      </c>
      <c r="D251">
        <v>31000</v>
      </c>
      <c r="E251">
        <v>36</v>
      </c>
      <c r="F251">
        <v>1</v>
      </c>
      <c r="G251">
        <v>0</v>
      </c>
    </row>
    <row r="252" spans="1:7" x14ac:dyDescent="0.2">
      <c r="A252">
        <v>9000</v>
      </c>
      <c r="B252">
        <v>6.0299999999999999E-2</v>
      </c>
      <c r="C252" t="s">
        <v>5440</v>
      </c>
      <c r="D252">
        <v>65000</v>
      </c>
      <c r="E252">
        <v>36</v>
      </c>
      <c r="F252">
        <v>5</v>
      </c>
      <c r="G252">
        <v>0</v>
      </c>
    </row>
    <row r="253" spans="1:7" x14ac:dyDescent="0.2">
      <c r="A253">
        <v>35000</v>
      </c>
      <c r="B253">
        <v>0.20300000000000001</v>
      </c>
      <c r="C253" t="s">
        <v>5441</v>
      </c>
      <c r="D253">
        <v>81600</v>
      </c>
      <c r="E253">
        <v>60</v>
      </c>
      <c r="F253">
        <v>2</v>
      </c>
      <c r="G253">
        <v>1</v>
      </c>
    </row>
    <row r="254" spans="1:7" x14ac:dyDescent="0.2">
      <c r="A254">
        <v>8400</v>
      </c>
      <c r="B254">
        <v>0.12690000000000001</v>
      </c>
      <c r="C254" t="s">
        <v>5441</v>
      </c>
      <c r="D254">
        <v>110000</v>
      </c>
      <c r="E254">
        <v>36</v>
      </c>
      <c r="F254">
        <v>7</v>
      </c>
      <c r="G254">
        <v>0</v>
      </c>
    </row>
    <row r="255" spans="1:7" x14ac:dyDescent="0.2">
      <c r="A255">
        <v>10000</v>
      </c>
      <c r="B255">
        <v>7.9000000000000001E-2</v>
      </c>
      <c r="C255" t="s">
        <v>5441</v>
      </c>
      <c r="D255">
        <v>187000</v>
      </c>
      <c r="E255">
        <v>36</v>
      </c>
      <c r="F255">
        <v>0.5</v>
      </c>
      <c r="G255">
        <v>0</v>
      </c>
    </row>
    <row r="256" spans="1:7" x14ac:dyDescent="0.2">
      <c r="A256">
        <v>20000</v>
      </c>
      <c r="B256">
        <v>0.21279999999999999</v>
      </c>
      <c r="C256" t="s">
        <v>5441</v>
      </c>
      <c r="D256">
        <v>74000</v>
      </c>
      <c r="E256">
        <v>60</v>
      </c>
      <c r="F256">
        <v>10</v>
      </c>
      <c r="G256">
        <v>1</v>
      </c>
    </row>
    <row r="257" spans="1:7" x14ac:dyDescent="0.2">
      <c r="A257">
        <v>1500</v>
      </c>
      <c r="B257">
        <v>7.9000000000000001E-2</v>
      </c>
      <c r="C257" t="s">
        <v>5441</v>
      </c>
      <c r="D257">
        <v>102540</v>
      </c>
      <c r="E257">
        <v>36</v>
      </c>
      <c r="F257">
        <v>6</v>
      </c>
      <c r="G257">
        <v>0</v>
      </c>
    </row>
    <row r="258" spans="1:7" x14ac:dyDescent="0.2">
      <c r="A258">
        <v>21000</v>
      </c>
      <c r="B258">
        <v>8.8999999999999996E-2</v>
      </c>
      <c r="C258" t="s">
        <v>5441</v>
      </c>
      <c r="D258">
        <v>216000</v>
      </c>
      <c r="E258">
        <v>36</v>
      </c>
      <c r="F258">
        <v>5</v>
      </c>
      <c r="G258">
        <v>0</v>
      </c>
    </row>
    <row r="259" spans="1:7" x14ac:dyDescent="0.2">
      <c r="A259">
        <v>9500</v>
      </c>
      <c r="B259">
        <v>7.51E-2</v>
      </c>
      <c r="C259" t="s">
        <v>5441</v>
      </c>
      <c r="D259">
        <v>38880</v>
      </c>
      <c r="E259">
        <v>36</v>
      </c>
      <c r="F259">
        <v>1</v>
      </c>
      <c r="G259">
        <v>0</v>
      </c>
    </row>
    <row r="260" spans="1:7" x14ac:dyDescent="0.2">
      <c r="A260">
        <v>15000</v>
      </c>
      <c r="B260">
        <v>0.13489999999999999</v>
      </c>
      <c r="C260" t="s">
        <v>5441</v>
      </c>
      <c r="D260">
        <v>72000</v>
      </c>
      <c r="E260">
        <v>36</v>
      </c>
      <c r="F260">
        <v>10</v>
      </c>
      <c r="G260">
        <v>0</v>
      </c>
    </row>
    <row r="261" spans="1:7" x14ac:dyDescent="0.2">
      <c r="A261">
        <v>12000</v>
      </c>
      <c r="B261">
        <v>6.6199999999999995E-2</v>
      </c>
      <c r="C261" t="s">
        <v>5440</v>
      </c>
      <c r="D261">
        <v>63000</v>
      </c>
      <c r="E261">
        <v>36</v>
      </c>
      <c r="F261">
        <v>4</v>
      </c>
      <c r="G261">
        <v>0</v>
      </c>
    </row>
    <row r="262" spans="1:7" x14ac:dyDescent="0.2">
      <c r="A262">
        <v>10000</v>
      </c>
      <c r="B262">
        <v>0.1903</v>
      </c>
      <c r="C262" t="s">
        <v>5440</v>
      </c>
      <c r="D262">
        <v>60000</v>
      </c>
      <c r="E262">
        <v>60</v>
      </c>
      <c r="F262">
        <v>9</v>
      </c>
      <c r="G262">
        <v>1</v>
      </c>
    </row>
    <row r="263" spans="1:7" x14ac:dyDescent="0.2">
      <c r="A263">
        <v>10650</v>
      </c>
      <c r="B263">
        <v>0.19420000000000001</v>
      </c>
      <c r="C263" t="s">
        <v>5440</v>
      </c>
      <c r="D263">
        <v>125000</v>
      </c>
      <c r="E263">
        <v>60</v>
      </c>
      <c r="F263">
        <v>6</v>
      </c>
      <c r="G263">
        <v>0</v>
      </c>
    </row>
    <row r="264" spans="1:7" x14ac:dyDescent="0.2">
      <c r="A264">
        <v>21000</v>
      </c>
      <c r="B264">
        <v>0.1991</v>
      </c>
      <c r="C264" t="s">
        <v>5441</v>
      </c>
      <c r="D264">
        <v>110000</v>
      </c>
      <c r="E264">
        <v>60</v>
      </c>
      <c r="F264">
        <v>10</v>
      </c>
      <c r="G264">
        <v>0</v>
      </c>
    </row>
    <row r="265" spans="1:7" x14ac:dyDescent="0.2">
      <c r="A265">
        <v>7000</v>
      </c>
      <c r="B265">
        <v>6.0299999999999999E-2</v>
      </c>
      <c r="C265" t="s">
        <v>5441</v>
      </c>
      <c r="D265">
        <v>41000</v>
      </c>
      <c r="E265">
        <v>36</v>
      </c>
      <c r="F265">
        <v>4</v>
      </c>
      <c r="G265">
        <v>0</v>
      </c>
    </row>
    <row r="266" spans="1:7" x14ac:dyDescent="0.2">
      <c r="A266">
        <v>10000</v>
      </c>
      <c r="B266">
        <v>8.8999999999999996E-2</v>
      </c>
      <c r="C266" t="s">
        <v>5440</v>
      </c>
      <c r="D266">
        <v>36996</v>
      </c>
      <c r="E266">
        <v>36</v>
      </c>
      <c r="F266">
        <v>5</v>
      </c>
      <c r="G266">
        <v>0</v>
      </c>
    </row>
    <row r="267" spans="1:7" x14ac:dyDescent="0.2">
      <c r="A267">
        <v>31400</v>
      </c>
      <c r="B267">
        <v>0.14269999999999999</v>
      </c>
      <c r="C267" t="s">
        <v>5441</v>
      </c>
      <c r="D267">
        <v>250000</v>
      </c>
      <c r="E267">
        <v>36</v>
      </c>
      <c r="F267">
        <v>10</v>
      </c>
      <c r="G267">
        <v>0</v>
      </c>
    </row>
    <row r="268" spans="1:7" x14ac:dyDescent="0.2">
      <c r="A268">
        <v>18000</v>
      </c>
      <c r="B268">
        <v>0.1065</v>
      </c>
      <c r="C268" t="s">
        <v>5440</v>
      </c>
      <c r="D268">
        <v>82500</v>
      </c>
      <c r="E268">
        <v>36</v>
      </c>
      <c r="F268">
        <v>3</v>
      </c>
      <c r="G268">
        <v>1</v>
      </c>
    </row>
    <row r="269" spans="1:7" x14ac:dyDescent="0.2">
      <c r="A269">
        <v>3000</v>
      </c>
      <c r="B269">
        <v>6.0299999999999999E-2</v>
      </c>
      <c r="C269" t="s">
        <v>5441</v>
      </c>
      <c r="D269">
        <v>42000</v>
      </c>
      <c r="E269">
        <v>36</v>
      </c>
      <c r="F269">
        <v>10</v>
      </c>
      <c r="G269">
        <v>0</v>
      </c>
    </row>
    <row r="270" spans="1:7" x14ac:dyDescent="0.2">
      <c r="A270">
        <v>2000</v>
      </c>
      <c r="B270">
        <v>0.1171</v>
      </c>
      <c r="C270" t="s">
        <v>5440</v>
      </c>
      <c r="D270">
        <v>30000</v>
      </c>
      <c r="E270">
        <v>36</v>
      </c>
      <c r="F270">
        <v>2</v>
      </c>
      <c r="G270">
        <v>1</v>
      </c>
    </row>
    <row r="271" spans="1:7" x14ac:dyDescent="0.2">
      <c r="A271">
        <v>3100</v>
      </c>
      <c r="B271">
        <v>7.51E-2</v>
      </c>
      <c r="C271" t="s">
        <v>5441</v>
      </c>
      <c r="D271">
        <v>32000</v>
      </c>
      <c r="E271">
        <v>36</v>
      </c>
      <c r="F271">
        <v>5</v>
      </c>
      <c r="G271">
        <v>1</v>
      </c>
    </row>
    <row r="272" spans="1:7" x14ac:dyDescent="0.2">
      <c r="A272">
        <v>2000</v>
      </c>
      <c r="B272">
        <v>0.1171</v>
      </c>
      <c r="C272" t="s">
        <v>5442</v>
      </c>
      <c r="D272">
        <v>34500</v>
      </c>
      <c r="E272">
        <v>36</v>
      </c>
      <c r="F272">
        <v>10</v>
      </c>
      <c r="G272">
        <v>0</v>
      </c>
    </row>
    <row r="273" spans="1:7" x14ac:dyDescent="0.2">
      <c r="A273">
        <v>7500</v>
      </c>
      <c r="B273">
        <v>0.16289999999999999</v>
      </c>
      <c r="C273" t="s">
        <v>5440</v>
      </c>
      <c r="D273">
        <v>125000</v>
      </c>
      <c r="E273">
        <v>36</v>
      </c>
      <c r="F273">
        <v>8</v>
      </c>
      <c r="G273">
        <v>0</v>
      </c>
    </row>
    <row r="274" spans="1:7" x14ac:dyDescent="0.2">
      <c r="A274">
        <v>12000</v>
      </c>
      <c r="B274">
        <v>6.6199999999999995E-2</v>
      </c>
      <c r="C274" t="s">
        <v>5441</v>
      </c>
      <c r="D274">
        <v>105000</v>
      </c>
      <c r="E274">
        <v>36</v>
      </c>
      <c r="F274">
        <v>4</v>
      </c>
      <c r="G274">
        <v>0</v>
      </c>
    </row>
    <row r="275" spans="1:7" x14ac:dyDescent="0.2">
      <c r="A275">
        <v>30000</v>
      </c>
      <c r="B275">
        <v>0.1065</v>
      </c>
      <c r="C275" t="s">
        <v>5441</v>
      </c>
      <c r="D275">
        <v>94000</v>
      </c>
      <c r="E275">
        <v>36</v>
      </c>
      <c r="F275">
        <v>10</v>
      </c>
      <c r="G275">
        <v>0</v>
      </c>
    </row>
    <row r="276" spans="1:7" x14ac:dyDescent="0.2">
      <c r="A276">
        <v>12700</v>
      </c>
      <c r="B276">
        <v>0.17269999999999999</v>
      </c>
      <c r="C276" t="s">
        <v>5441</v>
      </c>
      <c r="D276">
        <v>43400</v>
      </c>
      <c r="E276">
        <v>36</v>
      </c>
      <c r="F276">
        <v>6</v>
      </c>
      <c r="G276">
        <v>0</v>
      </c>
    </row>
    <row r="277" spans="1:7" x14ac:dyDescent="0.2">
      <c r="A277">
        <v>2100</v>
      </c>
      <c r="B277">
        <v>6.0299999999999999E-2</v>
      </c>
      <c r="C277" t="s">
        <v>5441</v>
      </c>
      <c r="D277">
        <v>64000</v>
      </c>
      <c r="E277">
        <v>36</v>
      </c>
      <c r="F277">
        <v>10</v>
      </c>
      <c r="G277">
        <v>0</v>
      </c>
    </row>
    <row r="278" spans="1:7" x14ac:dyDescent="0.2">
      <c r="A278">
        <v>25000</v>
      </c>
      <c r="B278">
        <v>0.12690000000000001</v>
      </c>
      <c r="C278" t="s">
        <v>5441</v>
      </c>
      <c r="D278">
        <v>73000</v>
      </c>
      <c r="E278">
        <v>60</v>
      </c>
      <c r="F278">
        <v>10</v>
      </c>
      <c r="G278">
        <v>0</v>
      </c>
    </row>
    <row r="279" spans="1:7" x14ac:dyDescent="0.2">
      <c r="A279">
        <v>12000</v>
      </c>
      <c r="B279">
        <v>6.6199999999999995E-2</v>
      </c>
      <c r="C279" t="s">
        <v>5441</v>
      </c>
      <c r="D279">
        <v>150000</v>
      </c>
      <c r="E279">
        <v>36</v>
      </c>
      <c r="F279">
        <v>3</v>
      </c>
      <c r="G279">
        <v>0</v>
      </c>
    </row>
    <row r="280" spans="1:7" x14ac:dyDescent="0.2">
      <c r="A280">
        <v>17625</v>
      </c>
      <c r="B280">
        <v>0.1527</v>
      </c>
      <c r="C280" t="s">
        <v>5442</v>
      </c>
      <c r="D280">
        <v>70000</v>
      </c>
      <c r="E280">
        <v>60</v>
      </c>
      <c r="F280">
        <v>9</v>
      </c>
      <c r="G280">
        <v>0</v>
      </c>
    </row>
    <row r="281" spans="1:7" x14ac:dyDescent="0.2">
      <c r="A281">
        <v>12000</v>
      </c>
      <c r="B281">
        <v>0.1171</v>
      </c>
      <c r="C281" t="s">
        <v>5440</v>
      </c>
      <c r="D281">
        <v>50000</v>
      </c>
      <c r="E281">
        <v>36</v>
      </c>
      <c r="F281">
        <v>0.5</v>
      </c>
      <c r="G281">
        <v>0</v>
      </c>
    </row>
    <row r="282" spans="1:7" x14ac:dyDescent="0.2">
      <c r="A282">
        <v>12000</v>
      </c>
      <c r="B282">
        <v>0.19420000000000001</v>
      </c>
      <c r="C282" t="s">
        <v>5441</v>
      </c>
      <c r="D282">
        <v>42000</v>
      </c>
      <c r="E282">
        <v>60</v>
      </c>
      <c r="F282">
        <v>10</v>
      </c>
      <c r="G282">
        <v>0</v>
      </c>
    </row>
    <row r="283" spans="1:7" x14ac:dyDescent="0.2">
      <c r="A283">
        <v>5200</v>
      </c>
      <c r="B283">
        <v>7.9000000000000001E-2</v>
      </c>
      <c r="C283" t="s">
        <v>5441</v>
      </c>
      <c r="D283">
        <v>64000</v>
      </c>
      <c r="E283">
        <v>36</v>
      </c>
      <c r="F283">
        <v>5</v>
      </c>
      <c r="G283">
        <v>0</v>
      </c>
    </row>
    <row r="284" spans="1:7" x14ac:dyDescent="0.2">
      <c r="A284">
        <v>10000</v>
      </c>
      <c r="B284">
        <v>0.14269999999999999</v>
      </c>
      <c r="C284" t="s">
        <v>5440</v>
      </c>
      <c r="D284">
        <v>50000</v>
      </c>
      <c r="E284">
        <v>36</v>
      </c>
      <c r="F284">
        <v>3</v>
      </c>
      <c r="G284">
        <v>0</v>
      </c>
    </row>
    <row r="285" spans="1:7" x14ac:dyDescent="0.2">
      <c r="A285">
        <v>35000</v>
      </c>
      <c r="B285">
        <v>0.13489999999999999</v>
      </c>
      <c r="C285" t="s">
        <v>5440</v>
      </c>
      <c r="D285" s="79">
        <v>100000</v>
      </c>
      <c r="E285">
        <v>60</v>
      </c>
      <c r="F285">
        <v>10</v>
      </c>
      <c r="G285">
        <v>0</v>
      </c>
    </row>
    <row r="286" spans="1:7" x14ac:dyDescent="0.2">
      <c r="A286">
        <v>3000</v>
      </c>
      <c r="B286">
        <v>0.1065</v>
      </c>
      <c r="C286" t="s">
        <v>5440</v>
      </c>
      <c r="D286">
        <v>21000</v>
      </c>
      <c r="E286">
        <v>36</v>
      </c>
      <c r="F286">
        <v>0.5</v>
      </c>
      <c r="G286">
        <v>0</v>
      </c>
    </row>
    <row r="287" spans="1:7" x14ac:dyDescent="0.2">
      <c r="A287">
        <v>12000</v>
      </c>
      <c r="B287">
        <v>0.14649999999999999</v>
      </c>
      <c r="C287" t="s">
        <v>5442</v>
      </c>
      <c r="D287">
        <v>87500</v>
      </c>
      <c r="E287">
        <v>36</v>
      </c>
      <c r="F287">
        <v>7</v>
      </c>
      <c r="G287">
        <v>1</v>
      </c>
    </row>
    <row r="288" spans="1:7" x14ac:dyDescent="0.2">
      <c r="A288">
        <v>20000</v>
      </c>
      <c r="B288">
        <v>8.8999999999999996E-2</v>
      </c>
      <c r="C288" t="s">
        <v>5440</v>
      </c>
      <c r="D288">
        <v>66000</v>
      </c>
      <c r="E288">
        <v>36</v>
      </c>
      <c r="F288">
        <v>4</v>
      </c>
      <c r="G288">
        <v>0</v>
      </c>
    </row>
    <row r="289" spans="1:7" x14ac:dyDescent="0.2">
      <c r="A289">
        <v>7000</v>
      </c>
      <c r="B289">
        <v>0.13489999999999999</v>
      </c>
      <c r="C289" t="s">
        <v>5441</v>
      </c>
      <c r="D289">
        <v>55000</v>
      </c>
      <c r="E289">
        <v>36</v>
      </c>
      <c r="F289">
        <v>4</v>
      </c>
      <c r="G289">
        <v>0</v>
      </c>
    </row>
    <row r="290" spans="1:7" x14ac:dyDescent="0.2">
      <c r="A290">
        <v>6350</v>
      </c>
      <c r="B290">
        <v>0.1903</v>
      </c>
      <c r="C290" t="s">
        <v>5441</v>
      </c>
      <c r="D290">
        <v>25000</v>
      </c>
      <c r="E290">
        <v>60</v>
      </c>
      <c r="F290">
        <v>0.5</v>
      </c>
      <c r="G290">
        <v>1</v>
      </c>
    </row>
    <row r="291" spans="1:7" x14ac:dyDescent="0.2">
      <c r="A291">
        <v>2450</v>
      </c>
      <c r="B291">
        <v>7.9000000000000001E-2</v>
      </c>
      <c r="C291" t="s">
        <v>5440</v>
      </c>
      <c r="D291">
        <v>24000</v>
      </c>
      <c r="E291">
        <v>36</v>
      </c>
      <c r="F291">
        <v>0.5</v>
      </c>
      <c r="G291">
        <v>0</v>
      </c>
    </row>
    <row r="292" spans="1:7" x14ac:dyDescent="0.2">
      <c r="A292">
        <v>4700</v>
      </c>
      <c r="B292">
        <v>7.9000000000000001E-2</v>
      </c>
      <c r="C292" t="s">
        <v>5440</v>
      </c>
      <c r="D292">
        <v>41000</v>
      </c>
      <c r="E292">
        <v>36</v>
      </c>
      <c r="F292">
        <v>10</v>
      </c>
      <c r="G292">
        <v>0</v>
      </c>
    </row>
    <row r="293" spans="1:7" x14ac:dyDescent="0.2">
      <c r="A293">
        <v>8000</v>
      </c>
      <c r="B293">
        <v>0.12690000000000001</v>
      </c>
      <c r="C293" t="s">
        <v>5441</v>
      </c>
      <c r="D293">
        <v>84996</v>
      </c>
      <c r="E293">
        <v>36</v>
      </c>
      <c r="F293">
        <v>4</v>
      </c>
      <c r="G293">
        <v>0</v>
      </c>
    </row>
    <row r="294" spans="1:7" x14ac:dyDescent="0.2">
      <c r="A294">
        <v>14000</v>
      </c>
      <c r="B294">
        <v>0.16769999999999999</v>
      </c>
      <c r="C294" t="s">
        <v>5441</v>
      </c>
      <c r="D294">
        <v>145000</v>
      </c>
      <c r="E294">
        <v>36</v>
      </c>
      <c r="F294">
        <v>0.5</v>
      </c>
      <c r="G294">
        <v>0</v>
      </c>
    </row>
    <row r="295" spans="1:7" x14ac:dyDescent="0.2">
      <c r="A295">
        <v>21600</v>
      </c>
      <c r="B295">
        <v>7.9000000000000001E-2</v>
      </c>
      <c r="C295" t="s">
        <v>5440</v>
      </c>
      <c r="D295">
        <v>112140</v>
      </c>
      <c r="E295">
        <v>36</v>
      </c>
      <c r="F295">
        <v>10</v>
      </c>
      <c r="G295">
        <v>0</v>
      </c>
    </row>
    <row r="296" spans="1:7" x14ac:dyDescent="0.2">
      <c r="A296">
        <v>17000</v>
      </c>
      <c r="B296">
        <v>0.1527</v>
      </c>
      <c r="C296" t="s">
        <v>5441</v>
      </c>
      <c r="D296">
        <v>75000</v>
      </c>
      <c r="E296">
        <v>36</v>
      </c>
      <c r="F296">
        <v>1</v>
      </c>
      <c r="G296">
        <v>1</v>
      </c>
    </row>
    <row r="297" spans="1:7" x14ac:dyDescent="0.2">
      <c r="A297">
        <v>2200</v>
      </c>
      <c r="B297">
        <v>0.1171</v>
      </c>
      <c r="C297" t="s">
        <v>5441</v>
      </c>
      <c r="D297">
        <v>86015</v>
      </c>
      <c r="E297">
        <v>36</v>
      </c>
      <c r="F297">
        <v>3</v>
      </c>
      <c r="G297">
        <v>0</v>
      </c>
    </row>
    <row r="298" spans="1:7" x14ac:dyDescent="0.2">
      <c r="A298">
        <v>35000</v>
      </c>
      <c r="B298">
        <v>0.14649999999999999</v>
      </c>
      <c r="C298" t="s">
        <v>5440</v>
      </c>
      <c r="D298">
        <v>72000</v>
      </c>
      <c r="E298">
        <v>60</v>
      </c>
      <c r="F298">
        <v>7</v>
      </c>
      <c r="G298">
        <v>0</v>
      </c>
    </row>
    <row r="299" spans="1:7" x14ac:dyDescent="0.2">
      <c r="A299">
        <v>2200</v>
      </c>
      <c r="B299">
        <v>5.9900000000000002E-2</v>
      </c>
      <c r="C299" t="s">
        <v>5440</v>
      </c>
      <c r="D299">
        <v>14400</v>
      </c>
      <c r="E299">
        <v>36</v>
      </c>
      <c r="F299">
        <v>4</v>
      </c>
      <c r="G299">
        <v>0</v>
      </c>
    </row>
    <row r="300" spans="1:7" x14ac:dyDescent="0.2">
      <c r="A300">
        <v>15000</v>
      </c>
      <c r="B300">
        <v>6.0299999999999999E-2</v>
      </c>
      <c r="C300" t="s">
        <v>5442</v>
      </c>
      <c r="D300">
        <v>62000</v>
      </c>
      <c r="E300">
        <v>36</v>
      </c>
      <c r="F300">
        <v>4</v>
      </c>
      <c r="G300">
        <v>0</v>
      </c>
    </row>
    <row r="301" spans="1:7" x14ac:dyDescent="0.2">
      <c r="A301">
        <v>14000</v>
      </c>
      <c r="B301">
        <v>7.9000000000000001E-2</v>
      </c>
      <c r="C301" t="s">
        <v>5440</v>
      </c>
      <c r="D301">
        <v>82000</v>
      </c>
      <c r="E301">
        <v>36</v>
      </c>
      <c r="F301">
        <v>4</v>
      </c>
      <c r="G301">
        <v>0</v>
      </c>
    </row>
    <row r="302" spans="1:7" x14ac:dyDescent="0.2">
      <c r="A302">
        <v>14000</v>
      </c>
      <c r="B302">
        <v>6.0299999999999999E-2</v>
      </c>
      <c r="C302" t="s">
        <v>5440</v>
      </c>
      <c r="D302">
        <v>105000</v>
      </c>
      <c r="E302">
        <v>36</v>
      </c>
      <c r="F302">
        <v>6</v>
      </c>
      <c r="G302">
        <v>0</v>
      </c>
    </row>
    <row r="303" spans="1:7" x14ac:dyDescent="0.2">
      <c r="A303">
        <v>11000</v>
      </c>
      <c r="B303">
        <v>6.6199999999999995E-2</v>
      </c>
      <c r="C303" t="s">
        <v>5441</v>
      </c>
      <c r="D303">
        <v>80000</v>
      </c>
      <c r="E303">
        <v>36</v>
      </c>
      <c r="F303">
        <v>4</v>
      </c>
      <c r="G303">
        <v>0</v>
      </c>
    </row>
    <row r="304" spans="1:7" x14ac:dyDescent="0.2">
      <c r="A304">
        <v>5000</v>
      </c>
      <c r="B304">
        <v>0.1171</v>
      </c>
      <c r="C304" t="s">
        <v>5441</v>
      </c>
      <c r="D304">
        <v>64800</v>
      </c>
      <c r="E304">
        <v>36</v>
      </c>
      <c r="F304">
        <v>7</v>
      </c>
      <c r="G304">
        <v>1</v>
      </c>
    </row>
    <row r="305" spans="1:7" x14ac:dyDescent="0.2">
      <c r="A305">
        <v>5500</v>
      </c>
      <c r="B305">
        <v>0.14649999999999999</v>
      </c>
      <c r="C305" t="s">
        <v>5440</v>
      </c>
      <c r="D305">
        <v>73700</v>
      </c>
      <c r="E305">
        <v>36</v>
      </c>
      <c r="F305">
        <v>0.5</v>
      </c>
      <c r="G305">
        <v>0</v>
      </c>
    </row>
    <row r="306" spans="1:7" x14ac:dyDescent="0.2">
      <c r="A306">
        <v>19500</v>
      </c>
      <c r="B306">
        <v>0.13489999999999999</v>
      </c>
      <c r="C306" t="s">
        <v>5441</v>
      </c>
      <c r="D306">
        <v>57600</v>
      </c>
      <c r="E306">
        <v>60</v>
      </c>
      <c r="F306">
        <v>10</v>
      </c>
      <c r="G306">
        <v>1</v>
      </c>
    </row>
    <row r="307" spans="1:7" x14ac:dyDescent="0.2">
      <c r="A307">
        <v>7400</v>
      </c>
      <c r="B307">
        <v>7.51E-2</v>
      </c>
      <c r="C307" t="s">
        <v>5441</v>
      </c>
      <c r="D307">
        <v>31075</v>
      </c>
      <c r="E307">
        <v>36</v>
      </c>
      <c r="F307">
        <v>3</v>
      </c>
      <c r="G307">
        <v>0</v>
      </c>
    </row>
    <row r="308" spans="1:7" x14ac:dyDescent="0.2">
      <c r="A308">
        <v>23000</v>
      </c>
      <c r="B308">
        <v>0.18640000000000001</v>
      </c>
      <c r="C308" t="s">
        <v>5440</v>
      </c>
      <c r="D308">
        <v>68000</v>
      </c>
      <c r="E308">
        <v>60</v>
      </c>
      <c r="F308">
        <v>10</v>
      </c>
      <c r="G308">
        <v>0</v>
      </c>
    </row>
    <row r="309" spans="1:7" x14ac:dyDescent="0.2">
      <c r="A309">
        <v>6000</v>
      </c>
      <c r="B309">
        <v>7.51E-2</v>
      </c>
      <c r="C309" t="s">
        <v>5441</v>
      </c>
      <c r="D309">
        <v>130992</v>
      </c>
      <c r="E309">
        <v>36</v>
      </c>
      <c r="F309">
        <v>6</v>
      </c>
      <c r="G309">
        <v>0</v>
      </c>
    </row>
    <row r="310" spans="1:7" x14ac:dyDescent="0.2">
      <c r="A310">
        <v>4000</v>
      </c>
      <c r="B310">
        <v>7.9000000000000001E-2</v>
      </c>
      <c r="C310" t="s">
        <v>5440</v>
      </c>
      <c r="D310">
        <v>45000</v>
      </c>
      <c r="E310">
        <v>36</v>
      </c>
      <c r="F310">
        <v>0.5</v>
      </c>
      <c r="G310">
        <v>0</v>
      </c>
    </row>
    <row r="311" spans="1:7" x14ac:dyDescent="0.2">
      <c r="A311">
        <v>13500</v>
      </c>
      <c r="B311">
        <v>0.18640000000000001</v>
      </c>
      <c r="C311" t="s">
        <v>5440</v>
      </c>
      <c r="D311">
        <v>48000</v>
      </c>
      <c r="E311">
        <v>60</v>
      </c>
      <c r="F311">
        <v>0.5</v>
      </c>
      <c r="G311">
        <v>0</v>
      </c>
    </row>
    <row r="312" spans="1:7" x14ac:dyDescent="0.2">
      <c r="A312">
        <v>24625</v>
      </c>
      <c r="B312">
        <v>0.14649999999999999</v>
      </c>
      <c r="C312" t="s">
        <v>5441</v>
      </c>
      <c r="D312">
        <v>48000</v>
      </c>
      <c r="E312">
        <v>60</v>
      </c>
      <c r="F312">
        <v>2</v>
      </c>
      <c r="G312">
        <v>0</v>
      </c>
    </row>
    <row r="313" spans="1:7" x14ac:dyDescent="0.2">
      <c r="A313">
        <v>28000</v>
      </c>
      <c r="B313">
        <v>7.9000000000000001E-2</v>
      </c>
      <c r="C313" t="s">
        <v>5441</v>
      </c>
      <c r="D313">
        <v>128600</v>
      </c>
      <c r="E313">
        <v>36</v>
      </c>
      <c r="F313">
        <v>10</v>
      </c>
      <c r="G313">
        <v>0</v>
      </c>
    </row>
    <row r="314" spans="1:7" x14ac:dyDescent="0.2">
      <c r="A314">
        <v>2600</v>
      </c>
      <c r="B314">
        <v>7.9000000000000001E-2</v>
      </c>
      <c r="C314" t="s">
        <v>5440</v>
      </c>
      <c r="D314" s="79">
        <v>100000</v>
      </c>
      <c r="E314">
        <v>36</v>
      </c>
      <c r="F314">
        <v>3</v>
      </c>
      <c r="G314">
        <v>0</v>
      </c>
    </row>
    <row r="315" spans="1:7" x14ac:dyDescent="0.2">
      <c r="A315">
        <v>14000</v>
      </c>
      <c r="B315">
        <v>8.8999999999999996E-2</v>
      </c>
      <c r="C315" t="s">
        <v>5442</v>
      </c>
      <c r="D315">
        <v>72500</v>
      </c>
      <c r="E315">
        <v>60</v>
      </c>
      <c r="F315">
        <v>4</v>
      </c>
      <c r="G315">
        <v>0</v>
      </c>
    </row>
    <row r="316" spans="1:7" x14ac:dyDescent="0.2">
      <c r="A316">
        <v>18000</v>
      </c>
      <c r="B316">
        <v>9.9099999999999994E-2</v>
      </c>
      <c r="C316" t="s">
        <v>5441</v>
      </c>
      <c r="D316">
        <v>180000</v>
      </c>
      <c r="E316">
        <v>36</v>
      </c>
      <c r="F316">
        <v>10</v>
      </c>
      <c r="G316">
        <v>0</v>
      </c>
    </row>
    <row r="317" spans="1:7" x14ac:dyDescent="0.2">
      <c r="A317">
        <v>15000</v>
      </c>
      <c r="B317">
        <v>7.51E-2</v>
      </c>
      <c r="C317" t="s">
        <v>5440</v>
      </c>
      <c r="D317">
        <v>65000</v>
      </c>
      <c r="E317">
        <v>36</v>
      </c>
      <c r="F317">
        <v>10</v>
      </c>
      <c r="G317">
        <v>0</v>
      </c>
    </row>
    <row r="318" spans="1:7" x14ac:dyDescent="0.2">
      <c r="A318">
        <v>24000</v>
      </c>
      <c r="B318">
        <v>0.1065</v>
      </c>
      <c r="C318" t="s">
        <v>5441</v>
      </c>
      <c r="D318" s="79">
        <v>100000</v>
      </c>
      <c r="E318">
        <v>60</v>
      </c>
      <c r="F318">
        <v>3</v>
      </c>
      <c r="G318">
        <v>0</v>
      </c>
    </row>
    <row r="319" spans="1:7" x14ac:dyDescent="0.2">
      <c r="A319">
        <v>5000</v>
      </c>
      <c r="B319">
        <v>0.15959999999999999</v>
      </c>
      <c r="C319" t="s">
        <v>5440</v>
      </c>
      <c r="D319">
        <v>90000</v>
      </c>
      <c r="E319">
        <v>36</v>
      </c>
      <c r="F319">
        <v>10</v>
      </c>
      <c r="G319">
        <v>0</v>
      </c>
    </row>
    <row r="320" spans="1:7" x14ac:dyDescent="0.2">
      <c r="A320">
        <v>26000</v>
      </c>
      <c r="B320">
        <v>0.15959999999999999</v>
      </c>
      <c r="C320" t="s">
        <v>5441</v>
      </c>
      <c r="D320">
        <v>78000</v>
      </c>
      <c r="E320">
        <v>36</v>
      </c>
      <c r="F320">
        <v>1</v>
      </c>
      <c r="G320">
        <v>0</v>
      </c>
    </row>
    <row r="321" spans="1:7" x14ac:dyDescent="0.2">
      <c r="A321">
        <v>3700</v>
      </c>
      <c r="B321">
        <v>7.9000000000000001E-2</v>
      </c>
      <c r="C321" t="s">
        <v>5440</v>
      </c>
      <c r="D321">
        <v>94000</v>
      </c>
      <c r="E321">
        <v>36</v>
      </c>
      <c r="F321">
        <v>3</v>
      </c>
      <c r="G321">
        <v>0</v>
      </c>
    </row>
    <row r="322" spans="1:7" x14ac:dyDescent="0.2">
      <c r="A322">
        <v>21000</v>
      </c>
      <c r="B322">
        <v>0.1171</v>
      </c>
      <c r="C322" t="s">
        <v>5441</v>
      </c>
      <c r="D322">
        <v>108000</v>
      </c>
      <c r="E322">
        <v>36</v>
      </c>
      <c r="F322">
        <v>0.5</v>
      </c>
      <c r="G322">
        <v>0</v>
      </c>
    </row>
    <row r="323" spans="1:7" x14ac:dyDescent="0.2">
      <c r="A323">
        <v>7000</v>
      </c>
      <c r="B323">
        <v>6.0299999999999999E-2</v>
      </c>
      <c r="C323" t="s">
        <v>5441</v>
      </c>
      <c r="D323">
        <v>44000</v>
      </c>
      <c r="E323">
        <v>36</v>
      </c>
      <c r="F323">
        <v>6</v>
      </c>
      <c r="G323">
        <v>0</v>
      </c>
    </row>
    <row r="324" spans="1:7" x14ac:dyDescent="0.2">
      <c r="A324">
        <v>5600</v>
      </c>
      <c r="B324">
        <v>6.6199999999999995E-2</v>
      </c>
      <c r="C324" t="s">
        <v>5441</v>
      </c>
      <c r="D324">
        <v>70000</v>
      </c>
      <c r="E324">
        <v>36</v>
      </c>
      <c r="F324">
        <v>2</v>
      </c>
      <c r="G324">
        <v>0</v>
      </c>
    </row>
    <row r="325" spans="1:7" x14ac:dyDescent="0.2">
      <c r="A325">
        <v>12000</v>
      </c>
      <c r="B325">
        <v>0.1171</v>
      </c>
      <c r="C325" t="s">
        <v>5440</v>
      </c>
      <c r="D325">
        <v>65000</v>
      </c>
      <c r="E325">
        <v>36</v>
      </c>
      <c r="F325">
        <v>0.5</v>
      </c>
      <c r="G325">
        <v>0</v>
      </c>
    </row>
    <row r="326" spans="1:7" x14ac:dyDescent="0.2">
      <c r="A326">
        <v>13000</v>
      </c>
      <c r="B326">
        <v>9.9099999999999994E-2</v>
      </c>
      <c r="C326" t="s">
        <v>5440</v>
      </c>
      <c r="D326">
        <v>38400</v>
      </c>
      <c r="E326">
        <v>36</v>
      </c>
      <c r="F326">
        <v>4</v>
      </c>
      <c r="G326">
        <v>0</v>
      </c>
    </row>
    <row r="327" spans="1:7" x14ac:dyDescent="0.2">
      <c r="A327">
        <v>25200</v>
      </c>
      <c r="B327">
        <v>0.20300000000000001</v>
      </c>
      <c r="C327" t="s">
        <v>5441</v>
      </c>
      <c r="D327">
        <v>86000</v>
      </c>
      <c r="E327">
        <v>60</v>
      </c>
      <c r="F327">
        <v>4</v>
      </c>
      <c r="G327">
        <v>1</v>
      </c>
    </row>
    <row r="328" spans="1:7" x14ac:dyDescent="0.2">
      <c r="A328">
        <v>10000</v>
      </c>
      <c r="B328">
        <v>9.9099999999999994E-2</v>
      </c>
      <c r="C328" t="s">
        <v>5441</v>
      </c>
      <c r="D328">
        <v>40000</v>
      </c>
      <c r="E328">
        <v>36</v>
      </c>
      <c r="F328">
        <v>6</v>
      </c>
      <c r="G328">
        <v>0</v>
      </c>
    </row>
    <row r="329" spans="1:7" x14ac:dyDescent="0.2">
      <c r="A329">
        <v>8000</v>
      </c>
      <c r="B329">
        <v>6.0299999999999999E-2</v>
      </c>
      <c r="C329" t="s">
        <v>5441</v>
      </c>
      <c r="D329">
        <v>38496</v>
      </c>
      <c r="E329">
        <v>36</v>
      </c>
      <c r="F329">
        <v>7</v>
      </c>
      <c r="G329">
        <v>0</v>
      </c>
    </row>
    <row r="330" spans="1:7" x14ac:dyDescent="0.2">
      <c r="A330">
        <v>1500</v>
      </c>
      <c r="B330">
        <v>0.13489999999999999</v>
      </c>
      <c r="C330" t="s">
        <v>5441</v>
      </c>
      <c r="D330">
        <v>34800</v>
      </c>
      <c r="E330">
        <v>36</v>
      </c>
      <c r="F330">
        <v>3</v>
      </c>
      <c r="G330">
        <v>0</v>
      </c>
    </row>
    <row r="331" spans="1:7" x14ac:dyDescent="0.2">
      <c r="A331">
        <v>6000</v>
      </c>
      <c r="B331">
        <v>0.1242</v>
      </c>
      <c r="C331" t="s">
        <v>5440</v>
      </c>
      <c r="D331">
        <v>72000</v>
      </c>
      <c r="E331">
        <v>36</v>
      </c>
      <c r="F331">
        <v>5</v>
      </c>
      <c r="G331">
        <v>0</v>
      </c>
    </row>
    <row r="332" spans="1:7" x14ac:dyDescent="0.2">
      <c r="A332">
        <v>35000</v>
      </c>
      <c r="B332">
        <v>0.18640000000000001</v>
      </c>
      <c r="C332" t="s">
        <v>5440</v>
      </c>
      <c r="D332">
        <v>150000</v>
      </c>
      <c r="E332">
        <v>36</v>
      </c>
      <c r="F332">
        <v>0.5</v>
      </c>
      <c r="G332">
        <v>0</v>
      </c>
    </row>
    <row r="333" spans="1:7" x14ac:dyDescent="0.2">
      <c r="A333">
        <v>6000</v>
      </c>
      <c r="B333">
        <v>6.0299999999999999E-2</v>
      </c>
      <c r="C333" t="s">
        <v>5440</v>
      </c>
      <c r="D333">
        <v>80000</v>
      </c>
      <c r="E333">
        <v>36</v>
      </c>
      <c r="F333">
        <v>2</v>
      </c>
      <c r="G333">
        <v>0</v>
      </c>
    </row>
    <row r="334" spans="1:7" x14ac:dyDescent="0.2">
      <c r="A334">
        <v>11325</v>
      </c>
      <c r="B334">
        <v>0.1171</v>
      </c>
      <c r="C334" t="s">
        <v>5440</v>
      </c>
      <c r="D334">
        <v>25000</v>
      </c>
      <c r="E334">
        <v>36</v>
      </c>
      <c r="F334">
        <v>4</v>
      </c>
      <c r="G334">
        <v>0</v>
      </c>
    </row>
    <row r="335" spans="1:7" x14ac:dyDescent="0.2">
      <c r="A335">
        <v>10000</v>
      </c>
      <c r="B335">
        <v>0.14649999999999999</v>
      </c>
      <c r="C335" t="s">
        <v>5441</v>
      </c>
      <c r="D335">
        <v>350000</v>
      </c>
      <c r="E335">
        <v>36</v>
      </c>
      <c r="F335">
        <v>0.5</v>
      </c>
      <c r="G335">
        <v>0</v>
      </c>
    </row>
    <row r="336" spans="1:7" x14ac:dyDescent="0.2">
      <c r="A336">
        <v>20000</v>
      </c>
      <c r="B336">
        <v>0.14649999999999999</v>
      </c>
      <c r="C336" t="s">
        <v>5441</v>
      </c>
      <c r="D336">
        <v>60000</v>
      </c>
      <c r="E336">
        <v>60</v>
      </c>
      <c r="F336">
        <v>4</v>
      </c>
      <c r="G336">
        <v>0</v>
      </c>
    </row>
    <row r="337" spans="1:7" x14ac:dyDescent="0.2">
      <c r="A337">
        <v>3200</v>
      </c>
      <c r="B337">
        <v>7.51E-2</v>
      </c>
      <c r="C337" t="s">
        <v>5441</v>
      </c>
      <c r="D337">
        <v>50000</v>
      </c>
      <c r="E337">
        <v>36</v>
      </c>
      <c r="F337">
        <v>0.5</v>
      </c>
      <c r="G337">
        <v>0</v>
      </c>
    </row>
    <row r="338" spans="1:7" x14ac:dyDescent="0.2">
      <c r="A338">
        <v>6000</v>
      </c>
      <c r="B338">
        <v>0.15989999999999999</v>
      </c>
      <c r="C338" t="s">
        <v>5441</v>
      </c>
      <c r="D338">
        <v>20400</v>
      </c>
      <c r="E338">
        <v>36</v>
      </c>
      <c r="F338">
        <v>6</v>
      </c>
      <c r="G338">
        <v>0</v>
      </c>
    </row>
    <row r="339" spans="1:7" x14ac:dyDescent="0.2">
      <c r="A339">
        <v>6800</v>
      </c>
      <c r="B339">
        <v>0.10589999999999999</v>
      </c>
      <c r="C339" t="s">
        <v>5440</v>
      </c>
      <c r="D339">
        <v>29120</v>
      </c>
      <c r="E339">
        <v>36</v>
      </c>
      <c r="F339">
        <v>1</v>
      </c>
      <c r="G339">
        <v>0</v>
      </c>
    </row>
    <row r="340" spans="1:7" x14ac:dyDescent="0.2">
      <c r="A340">
        <v>25000</v>
      </c>
      <c r="B340">
        <v>0.1399</v>
      </c>
      <c r="C340" t="s">
        <v>5441</v>
      </c>
      <c r="D340">
        <v>72000</v>
      </c>
      <c r="E340">
        <v>60</v>
      </c>
      <c r="F340">
        <v>10</v>
      </c>
      <c r="G340">
        <v>1</v>
      </c>
    </row>
    <row r="341" spans="1:7" x14ac:dyDescent="0.2">
      <c r="A341">
        <v>14400</v>
      </c>
      <c r="B341">
        <v>0.10589999999999999</v>
      </c>
      <c r="C341" t="s">
        <v>5441</v>
      </c>
      <c r="D341">
        <v>60000</v>
      </c>
      <c r="E341">
        <v>60</v>
      </c>
      <c r="F341">
        <v>10</v>
      </c>
      <c r="G341">
        <v>0</v>
      </c>
    </row>
    <row r="342" spans="1:7" x14ac:dyDescent="0.2">
      <c r="A342">
        <v>20000</v>
      </c>
      <c r="B342">
        <v>0.16489999999999999</v>
      </c>
      <c r="C342" t="s">
        <v>5441</v>
      </c>
      <c r="D342">
        <v>72000</v>
      </c>
      <c r="E342">
        <v>60</v>
      </c>
      <c r="F342">
        <v>2</v>
      </c>
      <c r="G342">
        <v>0</v>
      </c>
    </row>
    <row r="343" spans="1:7" x14ac:dyDescent="0.2">
      <c r="A343">
        <v>8000</v>
      </c>
      <c r="B343">
        <v>7.4899999999999994E-2</v>
      </c>
      <c r="C343" t="s">
        <v>5441</v>
      </c>
      <c r="D343">
        <v>55000</v>
      </c>
      <c r="E343">
        <v>36</v>
      </c>
      <c r="F343">
        <v>9</v>
      </c>
      <c r="G343">
        <v>0</v>
      </c>
    </row>
    <row r="344" spans="1:7" x14ac:dyDescent="0.2">
      <c r="A344">
        <v>5500</v>
      </c>
      <c r="B344">
        <v>0.1099</v>
      </c>
      <c r="C344" t="s">
        <v>5441</v>
      </c>
      <c r="D344">
        <v>20400</v>
      </c>
      <c r="E344">
        <v>36</v>
      </c>
      <c r="F344">
        <v>5</v>
      </c>
      <c r="G344">
        <v>0</v>
      </c>
    </row>
    <row r="345" spans="1:7" x14ac:dyDescent="0.2">
      <c r="A345">
        <v>12000</v>
      </c>
      <c r="B345">
        <v>0.1479</v>
      </c>
      <c r="C345" t="s">
        <v>5440</v>
      </c>
      <c r="D345">
        <v>65000</v>
      </c>
      <c r="E345">
        <v>60</v>
      </c>
      <c r="F345">
        <v>0.5</v>
      </c>
      <c r="G345">
        <v>0</v>
      </c>
    </row>
    <row r="346" spans="1:7" x14ac:dyDescent="0.2">
      <c r="A346">
        <v>15000</v>
      </c>
      <c r="B346">
        <v>5.4199999999999998E-2</v>
      </c>
      <c r="C346" t="s">
        <v>5441</v>
      </c>
      <c r="D346">
        <v>135000</v>
      </c>
      <c r="E346">
        <v>36</v>
      </c>
      <c r="F346">
        <v>2</v>
      </c>
      <c r="G346">
        <v>0</v>
      </c>
    </row>
    <row r="347" spans="1:7" x14ac:dyDescent="0.2">
      <c r="A347">
        <v>11500</v>
      </c>
      <c r="B347">
        <v>0.15229999999999999</v>
      </c>
      <c r="C347" t="s">
        <v>5440</v>
      </c>
      <c r="D347">
        <v>32000</v>
      </c>
      <c r="E347">
        <v>36</v>
      </c>
      <c r="F347">
        <v>10</v>
      </c>
      <c r="G347">
        <v>0</v>
      </c>
    </row>
    <row r="348" spans="1:7" x14ac:dyDescent="0.2">
      <c r="A348">
        <v>4800</v>
      </c>
      <c r="B348">
        <v>0.11990000000000001</v>
      </c>
      <c r="C348" t="s">
        <v>5441</v>
      </c>
      <c r="D348">
        <v>80004</v>
      </c>
      <c r="E348">
        <v>60</v>
      </c>
      <c r="F348">
        <v>10</v>
      </c>
      <c r="G348">
        <v>0</v>
      </c>
    </row>
    <row r="349" spans="1:7" x14ac:dyDescent="0.2">
      <c r="A349">
        <v>5500</v>
      </c>
      <c r="B349">
        <v>0.15229999999999999</v>
      </c>
      <c r="C349" t="s">
        <v>5440</v>
      </c>
      <c r="D349">
        <v>19200</v>
      </c>
      <c r="E349">
        <v>36</v>
      </c>
      <c r="F349">
        <v>1</v>
      </c>
      <c r="G349">
        <v>0</v>
      </c>
    </row>
    <row r="350" spans="1:7" x14ac:dyDescent="0.2">
      <c r="A350">
        <v>19000</v>
      </c>
      <c r="B350">
        <v>0.20619999999999999</v>
      </c>
      <c r="C350" t="s">
        <v>5441</v>
      </c>
      <c r="D350">
        <v>65000</v>
      </c>
      <c r="E350">
        <v>60</v>
      </c>
      <c r="F350">
        <v>10</v>
      </c>
      <c r="G350">
        <v>0</v>
      </c>
    </row>
    <row r="351" spans="1:7" x14ac:dyDescent="0.2">
      <c r="A351">
        <v>4000</v>
      </c>
      <c r="B351">
        <v>7.4899999999999994E-2</v>
      </c>
      <c r="C351" t="s">
        <v>5441</v>
      </c>
      <c r="D351">
        <v>34000</v>
      </c>
      <c r="E351">
        <v>36</v>
      </c>
      <c r="F351">
        <v>5</v>
      </c>
      <c r="G351">
        <v>0</v>
      </c>
    </row>
    <row r="352" spans="1:7" x14ac:dyDescent="0.2">
      <c r="A352">
        <v>32000</v>
      </c>
      <c r="B352">
        <v>0.11990000000000001</v>
      </c>
      <c r="C352" t="s">
        <v>5440</v>
      </c>
      <c r="D352">
        <v>73000</v>
      </c>
      <c r="E352">
        <v>36</v>
      </c>
      <c r="F352">
        <v>0.5</v>
      </c>
      <c r="G352">
        <v>0</v>
      </c>
    </row>
    <row r="353" spans="1:7" x14ac:dyDescent="0.2">
      <c r="A353">
        <v>20000</v>
      </c>
      <c r="B353">
        <v>0.1399</v>
      </c>
      <c r="C353" t="s">
        <v>5441</v>
      </c>
      <c r="D353">
        <v>159996</v>
      </c>
      <c r="E353">
        <v>60</v>
      </c>
      <c r="F353">
        <v>8</v>
      </c>
      <c r="G353">
        <v>0</v>
      </c>
    </row>
    <row r="354" spans="1:7" x14ac:dyDescent="0.2">
      <c r="A354">
        <v>17000</v>
      </c>
      <c r="B354">
        <v>7.4899999999999994E-2</v>
      </c>
      <c r="C354" t="s">
        <v>5441</v>
      </c>
      <c r="D354">
        <v>57600</v>
      </c>
      <c r="E354">
        <v>60</v>
      </c>
      <c r="F354">
        <v>10</v>
      </c>
      <c r="G354">
        <v>0</v>
      </c>
    </row>
    <row r="355" spans="1:7" x14ac:dyDescent="0.2">
      <c r="A355">
        <v>12000</v>
      </c>
      <c r="B355">
        <v>0.1749</v>
      </c>
      <c r="C355" t="s">
        <v>5441</v>
      </c>
      <c r="D355">
        <v>65340</v>
      </c>
      <c r="E355">
        <v>60</v>
      </c>
      <c r="F355">
        <v>9</v>
      </c>
      <c r="G355">
        <v>0</v>
      </c>
    </row>
    <row r="356" spans="1:7" x14ac:dyDescent="0.2">
      <c r="A356">
        <v>29100</v>
      </c>
      <c r="B356">
        <v>0.19289999999999999</v>
      </c>
      <c r="C356" t="s">
        <v>5441</v>
      </c>
      <c r="D356">
        <v>45000</v>
      </c>
      <c r="E356">
        <v>60</v>
      </c>
      <c r="F356">
        <v>6</v>
      </c>
      <c r="G356">
        <v>0</v>
      </c>
    </row>
    <row r="357" spans="1:7" x14ac:dyDescent="0.2">
      <c r="A357">
        <v>12000</v>
      </c>
      <c r="B357">
        <v>0.12989999999999999</v>
      </c>
      <c r="C357" t="s">
        <v>5440</v>
      </c>
      <c r="D357">
        <v>115000</v>
      </c>
      <c r="E357">
        <v>60</v>
      </c>
      <c r="F357">
        <v>7</v>
      </c>
      <c r="G357">
        <v>0</v>
      </c>
    </row>
    <row r="358" spans="1:7" x14ac:dyDescent="0.2">
      <c r="A358">
        <v>2000</v>
      </c>
      <c r="B358">
        <v>5.4199999999999998E-2</v>
      </c>
      <c r="C358" t="s">
        <v>5441</v>
      </c>
      <c r="D358">
        <v>35000</v>
      </c>
      <c r="E358">
        <v>36</v>
      </c>
      <c r="F358">
        <v>10</v>
      </c>
      <c r="G358">
        <v>0</v>
      </c>
    </row>
    <row r="359" spans="1:7" x14ac:dyDescent="0.2">
      <c r="A359">
        <v>1000</v>
      </c>
      <c r="B359">
        <v>5.4199999999999998E-2</v>
      </c>
      <c r="C359" t="s">
        <v>5441</v>
      </c>
      <c r="D359">
        <v>80400</v>
      </c>
      <c r="E359">
        <v>36</v>
      </c>
      <c r="F359">
        <v>10</v>
      </c>
      <c r="G359">
        <v>0</v>
      </c>
    </row>
    <row r="360" spans="1:7" x14ac:dyDescent="0.2">
      <c r="A360">
        <v>6800</v>
      </c>
      <c r="B360">
        <v>0.11990000000000001</v>
      </c>
      <c r="C360" t="s">
        <v>5440</v>
      </c>
      <c r="D360">
        <v>55000.99</v>
      </c>
      <c r="E360">
        <v>36</v>
      </c>
      <c r="F360">
        <v>2</v>
      </c>
      <c r="G360">
        <v>0</v>
      </c>
    </row>
    <row r="361" spans="1:7" x14ac:dyDescent="0.2">
      <c r="A361">
        <v>6000</v>
      </c>
      <c r="B361">
        <v>0.15989999999999999</v>
      </c>
      <c r="C361" t="s">
        <v>5440</v>
      </c>
      <c r="D361">
        <v>20000</v>
      </c>
      <c r="E361">
        <v>36</v>
      </c>
      <c r="F361">
        <v>4</v>
      </c>
      <c r="G361">
        <v>0</v>
      </c>
    </row>
    <row r="362" spans="1:7" x14ac:dyDescent="0.2">
      <c r="A362">
        <v>4200</v>
      </c>
      <c r="B362">
        <v>0.11990000000000001</v>
      </c>
      <c r="C362" t="s">
        <v>5441</v>
      </c>
      <c r="D362">
        <v>29000</v>
      </c>
      <c r="E362">
        <v>36</v>
      </c>
      <c r="F362">
        <v>0.5</v>
      </c>
      <c r="G362">
        <v>0</v>
      </c>
    </row>
    <row r="363" spans="1:7" x14ac:dyDescent="0.2">
      <c r="A363">
        <v>22400</v>
      </c>
      <c r="B363">
        <v>7.4899999999999994E-2</v>
      </c>
      <c r="C363" t="s">
        <v>5441</v>
      </c>
      <c r="D363">
        <v>113000</v>
      </c>
      <c r="E363">
        <v>36</v>
      </c>
      <c r="F363">
        <v>2</v>
      </c>
      <c r="G363">
        <v>0</v>
      </c>
    </row>
    <row r="364" spans="1:7" x14ac:dyDescent="0.2">
      <c r="A364">
        <v>10000</v>
      </c>
      <c r="B364">
        <v>0.12989999999999999</v>
      </c>
      <c r="C364" t="s">
        <v>5441</v>
      </c>
      <c r="D364">
        <v>39996</v>
      </c>
      <c r="E364">
        <v>60</v>
      </c>
      <c r="F364">
        <v>6</v>
      </c>
      <c r="G364">
        <v>0</v>
      </c>
    </row>
    <row r="365" spans="1:7" x14ac:dyDescent="0.2">
      <c r="A365">
        <v>20000</v>
      </c>
      <c r="B365">
        <v>0.10589999999999999</v>
      </c>
      <c r="C365" t="s">
        <v>5441</v>
      </c>
      <c r="D365">
        <v>98000</v>
      </c>
      <c r="E365">
        <v>60</v>
      </c>
      <c r="F365">
        <v>4</v>
      </c>
      <c r="G365">
        <v>0</v>
      </c>
    </row>
    <row r="366" spans="1:7" x14ac:dyDescent="0.2">
      <c r="A366">
        <v>20000</v>
      </c>
      <c r="B366">
        <v>0.16489999999999999</v>
      </c>
      <c r="C366" t="s">
        <v>5440</v>
      </c>
      <c r="D366">
        <v>54000</v>
      </c>
      <c r="E366">
        <v>60</v>
      </c>
      <c r="F366">
        <v>3</v>
      </c>
      <c r="G366">
        <v>1</v>
      </c>
    </row>
    <row r="367" spans="1:7" x14ac:dyDescent="0.2">
      <c r="A367">
        <v>24000</v>
      </c>
      <c r="B367">
        <v>0.1799</v>
      </c>
      <c r="C367" t="s">
        <v>5440</v>
      </c>
      <c r="D367">
        <v>72528</v>
      </c>
      <c r="E367">
        <v>60</v>
      </c>
      <c r="F367">
        <v>10</v>
      </c>
      <c r="G367">
        <v>0</v>
      </c>
    </row>
    <row r="368" spans="1:7" x14ac:dyDescent="0.2">
      <c r="A368">
        <v>28000</v>
      </c>
      <c r="B368">
        <v>0.11990000000000001</v>
      </c>
      <c r="C368" t="s">
        <v>5441</v>
      </c>
      <c r="D368">
        <v>133000</v>
      </c>
      <c r="E368">
        <v>60</v>
      </c>
      <c r="F368">
        <v>3</v>
      </c>
      <c r="G368">
        <v>0</v>
      </c>
    </row>
    <row r="369" spans="1:7" x14ac:dyDescent="0.2">
      <c r="A369">
        <v>14000</v>
      </c>
      <c r="B369">
        <v>0.12989999999999999</v>
      </c>
      <c r="C369" t="s">
        <v>5441</v>
      </c>
      <c r="D369">
        <v>110000</v>
      </c>
      <c r="E369">
        <v>60</v>
      </c>
      <c r="F369">
        <v>10</v>
      </c>
      <c r="G369">
        <v>0</v>
      </c>
    </row>
    <row r="370" spans="1:7" x14ac:dyDescent="0.2">
      <c r="A370">
        <v>35000</v>
      </c>
      <c r="B370">
        <v>0.1099</v>
      </c>
      <c r="C370" t="s">
        <v>5441</v>
      </c>
      <c r="D370">
        <v>90000</v>
      </c>
      <c r="E370">
        <v>60</v>
      </c>
      <c r="F370">
        <v>2</v>
      </c>
      <c r="G370">
        <v>0</v>
      </c>
    </row>
    <row r="371" spans="1:7" x14ac:dyDescent="0.2">
      <c r="A371">
        <v>1500</v>
      </c>
      <c r="B371">
        <v>0.1399</v>
      </c>
      <c r="C371" t="s">
        <v>5440</v>
      </c>
      <c r="D371">
        <v>40000</v>
      </c>
      <c r="E371">
        <v>36</v>
      </c>
      <c r="F371">
        <v>7</v>
      </c>
      <c r="G371">
        <v>0</v>
      </c>
    </row>
    <row r="372" spans="1:7" x14ac:dyDescent="0.2">
      <c r="A372">
        <v>2000</v>
      </c>
      <c r="B372">
        <v>0.12989999999999999</v>
      </c>
      <c r="C372" t="s">
        <v>5441</v>
      </c>
      <c r="D372">
        <v>51024</v>
      </c>
      <c r="E372">
        <v>36</v>
      </c>
      <c r="F372">
        <v>10</v>
      </c>
      <c r="G372">
        <v>0</v>
      </c>
    </row>
    <row r="373" spans="1:7" x14ac:dyDescent="0.2">
      <c r="A373">
        <v>32000</v>
      </c>
      <c r="B373">
        <v>0.13489999999999999</v>
      </c>
      <c r="C373" t="s">
        <v>5441</v>
      </c>
      <c r="D373">
        <v>120000</v>
      </c>
      <c r="E373">
        <v>60</v>
      </c>
      <c r="F373">
        <v>3</v>
      </c>
      <c r="G373">
        <v>1</v>
      </c>
    </row>
    <row r="374" spans="1:7" x14ac:dyDescent="0.2">
      <c r="A374">
        <v>21500</v>
      </c>
      <c r="B374">
        <v>0.16889999999999999</v>
      </c>
      <c r="C374" t="s">
        <v>5440</v>
      </c>
      <c r="D374">
        <v>65000</v>
      </c>
      <c r="E374">
        <v>36</v>
      </c>
      <c r="F374">
        <v>5</v>
      </c>
      <c r="G374">
        <v>1</v>
      </c>
    </row>
    <row r="375" spans="1:7" x14ac:dyDescent="0.2">
      <c r="A375">
        <v>5000</v>
      </c>
      <c r="B375">
        <v>6.9900000000000004E-2</v>
      </c>
      <c r="C375" t="s">
        <v>5440</v>
      </c>
      <c r="D375">
        <v>39000</v>
      </c>
      <c r="E375">
        <v>36</v>
      </c>
      <c r="F375">
        <v>4</v>
      </c>
      <c r="G375">
        <v>0</v>
      </c>
    </row>
    <row r="376" spans="1:7" x14ac:dyDescent="0.2">
      <c r="A376">
        <v>12000</v>
      </c>
      <c r="B376">
        <v>5.9900000000000002E-2</v>
      </c>
      <c r="C376" t="s">
        <v>5441</v>
      </c>
      <c r="D376">
        <v>77000</v>
      </c>
      <c r="E376">
        <v>36</v>
      </c>
      <c r="F376">
        <v>3</v>
      </c>
      <c r="G376">
        <v>0</v>
      </c>
    </row>
    <row r="377" spans="1:7" x14ac:dyDescent="0.2">
      <c r="A377">
        <v>3000</v>
      </c>
      <c r="B377">
        <v>7.4899999999999994E-2</v>
      </c>
      <c r="C377" t="s">
        <v>5441</v>
      </c>
      <c r="D377">
        <v>110400</v>
      </c>
      <c r="E377">
        <v>36</v>
      </c>
      <c r="F377">
        <v>10</v>
      </c>
      <c r="G377">
        <v>0</v>
      </c>
    </row>
    <row r="378" spans="1:7" x14ac:dyDescent="0.2">
      <c r="A378">
        <v>7000</v>
      </c>
      <c r="B378">
        <v>0.15229999999999999</v>
      </c>
      <c r="C378" t="s">
        <v>5441</v>
      </c>
      <c r="D378">
        <v>65000</v>
      </c>
      <c r="E378">
        <v>60</v>
      </c>
      <c r="F378">
        <v>2</v>
      </c>
      <c r="G378">
        <v>0</v>
      </c>
    </row>
    <row r="379" spans="1:7" x14ac:dyDescent="0.2">
      <c r="A379">
        <v>17850</v>
      </c>
      <c r="B379">
        <v>0.11990000000000001</v>
      </c>
      <c r="C379" t="s">
        <v>5441</v>
      </c>
      <c r="D379">
        <v>100280</v>
      </c>
      <c r="E379">
        <v>36</v>
      </c>
      <c r="F379">
        <v>1</v>
      </c>
      <c r="G379">
        <v>0</v>
      </c>
    </row>
    <row r="380" spans="1:7" x14ac:dyDescent="0.2">
      <c r="A380">
        <v>18000</v>
      </c>
      <c r="B380">
        <v>9.9900000000000003E-2</v>
      </c>
      <c r="C380" t="s">
        <v>5440</v>
      </c>
      <c r="D380">
        <v>66000</v>
      </c>
      <c r="E380">
        <v>36</v>
      </c>
      <c r="F380">
        <v>0.5</v>
      </c>
      <c r="G380">
        <v>0</v>
      </c>
    </row>
    <row r="381" spans="1:7" x14ac:dyDescent="0.2">
      <c r="A381">
        <v>12000</v>
      </c>
      <c r="B381">
        <v>0.1149</v>
      </c>
      <c r="C381" t="s">
        <v>5440</v>
      </c>
      <c r="D381">
        <v>77000</v>
      </c>
      <c r="E381">
        <v>36</v>
      </c>
      <c r="F381">
        <v>6</v>
      </c>
      <c r="G381">
        <v>0</v>
      </c>
    </row>
    <row r="382" spans="1:7" x14ac:dyDescent="0.2">
      <c r="A382">
        <v>12000</v>
      </c>
      <c r="B382">
        <v>9.9900000000000003E-2</v>
      </c>
      <c r="C382" t="s">
        <v>5441</v>
      </c>
      <c r="D382">
        <v>74000</v>
      </c>
      <c r="E382">
        <v>36</v>
      </c>
      <c r="F382">
        <v>4</v>
      </c>
      <c r="G382">
        <v>0</v>
      </c>
    </row>
    <row r="383" spans="1:7" x14ac:dyDescent="0.2">
      <c r="A383">
        <v>8000</v>
      </c>
      <c r="B383">
        <v>5.4199999999999998E-2</v>
      </c>
      <c r="C383" t="s">
        <v>5441</v>
      </c>
      <c r="D383">
        <v>60000</v>
      </c>
      <c r="E383">
        <v>36</v>
      </c>
      <c r="F383">
        <v>1</v>
      </c>
      <c r="G383">
        <v>0</v>
      </c>
    </row>
    <row r="384" spans="1:7" x14ac:dyDescent="0.2">
      <c r="A384">
        <v>12000</v>
      </c>
      <c r="B384">
        <v>5.4199999999999998E-2</v>
      </c>
      <c r="C384" t="s">
        <v>5441</v>
      </c>
      <c r="D384">
        <v>55000</v>
      </c>
      <c r="E384">
        <v>36</v>
      </c>
      <c r="F384">
        <v>10</v>
      </c>
      <c r="G384">
        <v>0</v>
      </c>
    </row>
    <row r="385" spans="1:7" x14ac:dyDescent="0.2">
      <c r="A385">
        <v>28100</v>
      </c>
      <c r="B385">
        <v>0.1799</v>
      </c>
      <c r="C385" t="s">
        <v>5440</v>
      </c>
      <c r="D385">
        <v>55000</v>
      </c>
      <c r="E385">
        <v>60</v>
      </c>
      <c r="F385">
        <v>10</v>
      </c>
      <c r="G385">
        <v>0</v>
      </c>
    </row>
    <row r="386" spans="1:7" x14ac:dyDescent="0.2">
      <c r="A386">
        <v>7200</v>
      </c>
      <c r="B386">
        <v>8.4900000000000003E-2</v>
      </c>
      <c r="C386" t="s">
        <v>5442</v>
      </c>
      <c r="D386">
        <v>25000</v>
      </c>
      <c r="E386">
        <v>36</v>
      </c>
      <c r="F386">
        <v>5</v>
      </c>
      <c r="G386">
        <v>1</v>
      </c>
    </row>
    <row r="387" spans="1:7" x14ac:dyDescent="0.2">
      <c r="A387">
        <v>16000</v>
      </c>
      <c r="B387">
        <v>0.12989999999999999</v>
      </c>
      <c r="C387" t="s">
        <v>5440</v>
      </c>
      <c r="D387">
        <v>55000</v>
      </c>
      <c r="E387">
        <v>36</v>
      </c>
      <c r="F387">
        <v>2</v>
      </c>
      <c r="G387">
        <v>1</v>
      </c>
    </row>
    <row r="388" spans="1:7" x14ac:dyDescent="0.2">
      <c r="A388">
        <v>35000</v>
      </c>
      <c r="B388">
        <v>0.20250000000000001</v>
      </c>
      <c r="C388" t="s">
        <v>5441</v>
      </c>
      <c r="D388">
        <v>275000</v>
      </c>
      <c r="E388">
        <v>60</v>
      </c>
      <c r="F388">
        <v>4</v>
      </c>
      <c r="G388">
        <v>0</v>
      </c>
    </row>
    <row r="389" spans="1:7" x14ac:dyDescent="0.2">
      <c r="A389">
        <v>28000</v>
      </c>
      <c r="B389">
        <v>0.15620000000000001</v>
      </c>
      <c r="C389" t="s">
        <v>5441</v>
      </c>
      <c r="D389">
        <v>75000</v>
      </c>
      <c r="E389">
        <v>36</v>
      </c>
      <c r="F389">
        <v>3</v>
      </c>
      <c r="G389">
        <v>0</v>
      </c>
    </row>
    <row r="390" spans="1:7" x14ac:dyDescent="0.2">
      <c r="A390">
        <v>14000</v>
      </c>
      <c r="B390">
        <v>9.9900000000000003E-2</v>
      </c>
      <c r="C390" t="s">
        <v>5440</v>
      </c>
      <c r="D390">
        <v>88000</v>
      </c>
      <c r="E390">
        <v>36</v>
      </c>
      <c r="F390">
        <v>0.5</v>
      </c>
      <c r="G390">
        <v>0</v>
      </c>
    </row>
    <row r="391" spans="1:7" x14ac:dyDescent="0.2">
      <c r="A391">
        <v>14500</v>
      </c>
      <c r="B391">
        <v>5.4199999999999998E-2</v>
      </c>
      <c r="C391" t="s">
        <v>5441</v>
      </c>
      <c r="D391">
        <v>120000</v>
      </c>
      <c r="E391">
        <v>36</v>
      </c>
      <c r="F391">
        <v>10</v>
      </c>
      <c r="G391">
        <v>0</v>
      </c>
    </row>
    <row r="392" spans="1:7" x14ac:dyDescent="0.2">
      <c r="A392">
        <v>2000</v>
      </c>
      <c r="B392">
        <v>0.1099</v>
      </c>
      <c r="C392" t="s">
        <v>5441</v>
      </c>
      <c r="D392">
        <v>50000</v>
      </c>
      <c r="E392">
        <v>36</v>
      </c>
      <c r="F392">
        <v>5</v>
      </c>
      <c r="G392">
        <v>0</v>
      </c>
    </row>
    <row r="393" spans="1:7" x14ac:dyDescent="0.2">
      <c r="A393">
        <v>12000</v>
      </c>
      <c r="B393">
        <v>5.9900000000000002E-2</v>
      </c>
      <c r="C393" t="s">
        <v>5441</v>
      </c>
      <c r="D393">
        <v>87547.44</v>
      </c>
      <c r="E393">
        <v>36</v>
      </c>
      <c r="F393">
        <v>2</v>
      </c>
      <c r="G393">
        <v>0</v>
      </c>
    </row>
    <row r="394" spans="1:7" x14ac:dyDescent="0.2">
      <c r="A394">
        <v>12000</v>
      </c>
      <c r="B394">
        <v>0.11990000000000001</v>
      </c>
      <c r="C394" t="s">
        <v>5440</v>
      </c>
      <c r="D394">
        <v>47700</v>
      </c>
      <c r="E394">
        <v>36</v>
      </c>
      <c r="F394">
        <v>2</v>
      </c>
      <c r="G394">
        <v>0</v>
      </c>
    </row>
    <row r="395" spans="1:7" x14ac:dyDescent="0.2">
      <c r="A395">
        <v>4200</v>
      </c>
      <c r="B395">
        <v>0.1099</v>
      </c>
      <c r="C395" t="s">
        <v>5441</v>
      </c>
      <c r="D395">
        <v>30873.599999999999</v>
      </c>
      <c r="E395">
        <v>36</v>
      </c>
      <c r="F395">
        <v>8</v>
      </c>
      <c r="G395">
        <v>0</v>
      </c>
    </row>
    <row r="396" spans="1:7" x14ac:dyDescent="0.2">
      <c r="A396">
        <v>12000</v>
      </c>
      <c r="B396">
        <v>0.1149</v>
      </c>
      <c r="C396" t="s">
        <v>5440</v>
      </c>
      <c r="D396">
        <v>40000</v>
      </c>
      <c r="E396">
        <v>60</v>
      </c>
      <c r="F396">
        <v>1</v>
      </c>
      <c r="G396">
        <v>1</v>
      </c>
    </row>
    <row r="397" spans="1:7" x14ac:dyDescent="0.2">
      <c r="A397">
        <v>8000</v>
      </c>
      <c r="B397">
        <v>6.9900000000000004E-2</v>
      </c>
      <c r="C397" t="s">
        <v>5442</v>
      </c>
      <c r="D397">
        <v>36000</v>
      </c>
      <c r="E397">
        <v>36</v>
      </c>
      <c r="F397">
        <v>10</v>
      </c>
      <c r="G397">
        <v>0</v>
      </c>
    </row>
    <row r="398" spans="1:7" x14ac:dyDescent="0.2">
      <c r="A398">
        <v>21600</v>
      </c>
      <c r="B398">
        <v>0.11990000000000001</v>
      </c>
      <c r="C398" t="s">
        <v>5440</v>
      </c>
      <c r="D398">
        <v>72000</v>
      </c>
      <c r="E398">
        <v>60</v>
      </c>
      <c r="F398">
        <v>4</v>
      </c>
      <c r="G398">
        <v>0</v>
      </c>
    </row>
    <row r="399" spans="1:7" x14ac:dyDescent="0.2">
      <c r="A399">
        <v>12300</v>
      </c>
      <c r="B399">
        <v>0.1799</v>
      </c>
      <c r="C399" t="s">
        <v>5441</v>
      </c>
      <c r="D399">
        <v>75000</v>
      </c>
      <c r="E399">
        <v>60</v>
      </c>
      <c r="F399">
        <v>5</v>
      </c>
      <c r="G399">
        <v>0</v>
      </c>
    </row>
    <row r="400" spans="1:7" x14ac:dyDescent="0.2">
      <c r="A400">
        <v>20050</v>
      </c>
      <c r="B400">
        <v>0.1149</v>
      </c>
      <c r="C400" t="s">
        <v>5441</v>
      </c>
      <c r="D400">
        <v>63000</v>
      </c>
      <c r="E400">
        <v>60</v>
      </c>
      <c r="F400">
        <v>0.5</v>
      </c>
      <c r="G400">
        <v>0</v>
      </c>
    </row>
    <row r="401" spans="1:7" x14ac:dyDescent="0.2">
      <c r="A401">
        <v>4800</v>
      </c>
      <c r="B401">
        <v>0.11990000000000001</v>
      </c>
      <c r="C401" t="s">
        <v>5442</v>
      </c>
      <c r="D401">
        <v>55000</v>
      </c>
      <c r="E401">
        <v>36</v>
      </c>
      <c r="F401">
        <v>6</v>
      </c>
      <c r="G401">
        <v>0</v>
      </c>
    </row>
    <row r="402" spans="1:7" x14ac:dyDescent="0.2">
      <c r="A402">
        <v>13800</v>
      </c>
      <c r="B402">
        <v>0.1099</v>
      </c>
      <c r="C402" t="s">
        <v>5441</v>
      </c>
      <c r="D402">
        <v>75000</v>
      </c>
      <c r="E402">
        <v>36</v>
      </c>
      <c r="F402">
        <v>4</v>
      </c>
      <c r="G402">
        <v>0</v>
      </c>
    </row>
    <row r="403" spans="1:7" x14ac:dyDescent="0.2">
      <c r="A403">
        <v>3600</v>
      </c>
      <c r="B403">
        <v>0.15229999999999999</v>
      </c>
      <c r="C403" t="s">
        <v>5440</v>
      </c>
      <c r="D403">
        <v>36000</v>
      </c>
      <c r="E403">
        <v>36</v>
      </c>
      <c r="F403">
        <v>2</v>
      </c>
      <c r="G403">
        <v>0</v>
      </c>
    </row>
    <row r="404" spans="1:7" x14ac:dyDescent="0.2">
      <c r="A404">
        <v>13800</v>
      </c>
      <c r="B404">
        <v>0.1749</v>
      </c>
      <c r="C404" t="s">
        <v>5441</v>
      </c>
      <c r="D404">
        <v>62000</v>
      </c>
      <c r="E404">
        <v>60</v>
      </c>
      <c r="F404">
        <v>10</v>
      </c>
      <c r="G404">
        <v>0</v>
      </c>
    </row>
    <row r="405" spans="1:7" x14ac:dyDescent="0.2">
      <c r="A405">
        <v>12000</v>
      </c>
      <c r="B405">
        <v>0.1749</v>
      </c>
      <c r="C405" t="s">
        <v>5441</v>
      </c>
      <c r="D405">
        <v>50000</v>
      </c>
      <c r="E405">
        <v>60</v>
      </c>
      <c r="F405">
        <v>5</v>
      </c>
      <c r="G405">
        <v>0</v>
      </c>
    </row>
    <row r="406" spans="1:7" x14ac:dyDescent="0.2">
      <c r="A406">
        <v>4100</v>
      </c>
      <c r="B406">
        <v>0.13489999999999999</v>
      </c>
      <c r="C406" t="s">
        <v>5442</v>
      </c>
      <c r="D406">
        <v>60000</v>
      </c>
      <c r="E406">
        <v>36</v>
      </c>
      <c r="F406">
        <v>10</v>
      </c>
      <c r="G406">
        <v>0</v>
      </c>
    </row>
    <row r="407" spans="1:7" x14ac:dyDescent="0.2">
      <c r="A407">
        <v>15000</v>
      </c>
      <c r="B407">
        <v>0.15620000000000001</v>
      </c>
      <c r="C407" t="s">
        <v>5441</v>
      </c>
      <c r="D407">
        <v>102000</v>
      </c>
      <c r="E407">
        <v>36</v>
      </c>
      <c r="F407">
        <v>8</v>
      </c>
      <c r="G407">
        <v>0</v>
      </c>
    </row>
    <row r="408" spans="1:7" x14ac:dyDescent="0.2">
      <c r="A408">
        <v>20000</v>
      </c>
      <c r="B408">
        <v>0.10589999999999999</v>
      </c>
      <c r="C408" t="s">
        <v>5440</v>
      </c>
      <c r="D408">
        <v>32000</v>
      </c>
      <c r="E408">
        <v>60</v>
      </c>
      <c r="F408">
        <v>2</v>
      </c>
      <c r="G408">
        <v>0</v>
      </c>
    </row>
    <row r="409" spans="1:7" x14ac:dyDescent="0.2">
      <c r="A409">
        <v>18000</v>
      </c>
      <c r="B409">
        <v>0.18790000000000001</v>
      </c>
      <c r="C409" t="s">
        <v>5440</v>
      </c>
      <c r="D409">
        <v>54996</v>
      </c>
      <c r="E409">
        <v>60</v>
      </c>
      <c r="F409">
        <v>7</v>
      </c>
      <c r="G409">
        <v>0</v>
      </c>
    </row>
    <row r="410" spans="1:7" x14ac:dyDescent="0.2">
      <c r="A410">
        <v>35000</v>
      </c>
      <c r="B410">
        <v>0.1799</v>
      </c>
      <c r="C410" t="s">
        <v>5440</v>
      </c>
      <c r="D410">
        <v>93500</v>
      </c>
      <c r="E410">
        <v>60</v>
      </c>
      <c r="F410">
        <v>2</v>
      </c>
      <c r="G410">
        <v>1</v>
      </c>
    </row>
    <row r="411" spans="1:7" x14ac:dyDescent="0.2">
      <c r="A411">
        <v>15000</v>
      </c>
      <c r="B411">
        <v>0.1749</v>
      </c>
      <c r="C411" t="s">
        <v>5441</v>
      </c>
      <c r="D411">
        <v>78000</v>
      </c>
      <c r="E411">
        <v>60</v>
      </c>
      <c r="F411">
        <v>7</v>
      </c>
      <c r="G411">
        <v>1</v>
      </c>
    </row>
    <row r="412" spans="1:7" x14ac:dyDescent="0.2">
      <c r="A412">
        <v>10000</v>
      </c>
      <c r="B412">
        <v>0.1399</v>
      </c>
      <c r="C412" t="s">
        <v>5442</v>
      </c>
      <c r="D412">
        <v>38400</v>
      </c>
      <c r="E412">
        <v>36</v>
      </c>
      <c r="F412">
        <v>5</v>
      </c>
      <c r="G412">
        <v>0</v>
      </c>
    </row>
    <row r="413" spans="1:7" x14ac:dyDescent="0.2">
      <c r="A413">
        <v>4000</v>
      </c>
      <c r="B413">
        <v>9.9900000000000003E-2</v>
      </c>
      <c r="C413" t="s">
        <v>5440</v>
      </c>
      <c r="D413">
        <v>58800</v>
      </c>
      <c r="E413">
        <v>36</v>
      </c>
      <c r="F413">
        <v>4</v>
      </c>
      <c r="G413">
        <v>1</v>
      </c>
    </row>
    <row r="414" spans="1:7" x14ac:dyDescent="0.2">
      <c r="A414">
        <v>33000</v>
      </c>
      <c r="B414">
        <v>9.9900000000000003E-2</v>
      </c>
      <c r="C414" t="s">
        <v>5441</v>
      </c>
      <c r="D414">
        <v>67600</v>
      </c>
      <c r="E414">
        <v>36</v>
      </c>
      <c r="F414">
        <v>6</v>
      </c>
      <c r="G414">
        <v>0</v>
      </c>
    </row>
    <row r="415" spans="1:7" x14ac:dyDescent="0.2">
      <c r="A415">
        <v>9400</v>
      </c>
      <c r="B415">
        <v>0.21360000000000001</v>
      </c>
      <c r="C415" t="s">
        <v>5440</v>
      </c>
      <c r="D415">
        <v>50000</v>
      </c>
      <c r="E415">
        <v>60</v>
      </c>
      <c r="F415">
        <v>0.5</v>
      </c>
      <c r="G415">
        <v>0</v>
      </c>
    </row>
    <row r="416" spans="1:7" x14ac:dyDescent="0.2">
      <c r="A416">
        <v>6400</v>
      </c>
      <c r="B416">
        <v>9.9900000000000003E-2</v>
      </c>
      <c r="C416" t="s">
        <v>5441</v>
      </c>
      <c r="D416">
        <v>41000</v>
      </c>
      <c r="E416">
        <v>36</v>
      </c>
      <c r="F416">
        <v>0.5</v>
      </c>
      <c r="G416">
        <v>0</v>
      </c>
    </row>
    <row r="417" spans="1:7" x14ac:dyDescent="0.2">
      <c r="A417">
        <v>14125</v>
      </c>
      <c r="B417">
        <v>0.12989999999999999</v>
      </c>
      <c r="C417" t="s">
        <v>5440</v>
      </c>
      <c r="D417">
        <v>30000</v>
      </c>
      <c r="E417">
        <v>36</v>
      </c>
      <c r="F417">
        <v>4</v>
      </c>
      <c r="G417">
        <v>0</v>
      </c>
    </row>
    <row r="418" spans="1:7" x14ac:dyDescent="0.2">
      <c r="A418">
        <v>3700</v>
      </c>
      <c r="B418">
        <v>0.1099</v>
      </c>
      <c r="C418" t="s">
        <v>5441</v>
      </c>
      <c r="D418">
        <v>186000</v>
      </c>
      <c r="E418">
        <v>36</v>
      </c>
      <c r="F418">
        <v>0.5</v>
      </c>
      <c r="G418">
        <v>0</v>
      </c>
    </row>
    <row r="419" spans="1:7" x14ac:dyDescent="0.2">
      <c r="A419">
        <v>35000</v>
      </c>
      <c r="B419">
        <v>0.1099</v>
      </c>
      <c r="C419" t="s">
        <v>5441</v>
      </c>
      <c r="D419">
        <v>370008</v>
      </c>
      <c r="E419">
        <v>60</v>
      </c>
      <c r="F419">
        <v>2</v>
      </c>
      <c r="G419">
        <v>0</v>
      </c>
    </row>
    <row r="420" spans="1:7" x14ac:dyDescent="0.2">
      <c r="A420">
        <v>28000</v>
      </c>
      <c r="B420">
        <v>5.9900000000000002E-2</v>
      </c>
      <c r="C420" t="s">
        <v>5441</v>
      </c>
      <c r="D420">
        <v>258000</v>
      </c>
      <c r="E420">
        <v>36</v>
      </c>
      <c r="F420">
        <v>3</v>
      </c>
      <c r="G420">
        <v>0</v>
      </c>
    </row>
    <row r="421" spans="1:7" x14ac:dyDescent="0.2">
      <c r="A421">
        <v>10225</v>
      </c>
      <c r="B421">
        <v>9.9900000000000003E-2</v>
      </c>
      <c r="C421" t="s">
        <v>5441</v>
      </c>
      <c r="D421">
        <v>35000</v>
      </c>
      <c r="E421">
        <v>36</v>
      </c>
      <c r="F421">
        <v>2</v>
      </c>
      <c r="G421">
        <v>0</v>
      </c>
    </row>
    <row r="422" spans="1:7" x14ac:dyDescent="0.2">
      <c r="A422">
        <v>18225</v>
      </c>
      <c r="B422">
        <v>0.1749</v>
      </c>
      <c r="C422" t="s">
        <v>5441</v>
      </c>
      <c r="D422">
        <v>55000</v>
      </c>
      <c r="E422">
        <v>60</v>
      </c>
      <c r="F422">
        <v>10</v>
      </c>
      <c r="G422">
        <v>0</v>
      </c>
    </row>
    <row r="423" spans="1:7" x14ac:dyDescent="0.2">
      <c r="A423">
        <v>7250</v>
      </c>
      <c r="B423">
        <v>8.4900000000000003E-2</v>
      </c>
      <c r="C423" t="s">
        <v>5440</v>
      </c>
      <c r="D423">
        <v>39750</v>
      </c>
      <c r="E423">
        <v>36</v>
      </c>
      <c r="F423">
        <v>5</v>
      </c>
      <c r="G423">
        <v>0</v>
      </c>
    </row>
    <row r="424" spans="1:7" x14ac:dyDescent="0.2">
      <c r="A424">
        <v>5000</v>
      </c>
      <c r="B424">
        <v>0.13489999999999999</v>
      </c>
      <c r="C424" t="s">
        <v>5441</v>
      </c>
      <c r="D424">
        <v>50004</v>
      </c>
      <c r="E424">
        <v>60</v>
      </c>
      <c r="F424">
        <v>4</v>
      </c>
      <c r="G424">
        <v>0</v>
      </c>
    </row>
    <row r="425" spans="1:7" x14ac:dyDescent="0.2">
      <c r="A425">
        <v>12500</v>
      </c>
      <c r="B425">
        <v>0.1479</v>
      </c>
      <c r="C425" t="s">
        <v>5441</v>
      </c>
      <c r="D425">
        <v>80000</v>
      </c>
      <c r="E425">
        <v>60</v>
      </c>
      <c r="F425">
        <v>2</v>
      </c>
      <c r="G425">
        <v>1</v>
      </c>
    </row>
    <row r="426" spans="1:7" x14ac:dyDescent="0.2">
      <c r="A426">
        <v>2000</v>
      </c>
      <c r="B426">
        <v>5.9900000000000002E-2</v>
      </c>
      <c r="C426" t="s">
        <v>5441</v>
      </c>
      <c r="D426">
        <v>32000</v>
      </c>
      <c r="E426">
        <v>36</v>
      </c>
      <c r="F426">
        <v>4</v>
      </c>
      <c r="G426">
        <v>0</v>
      </c>
    </row>
    <row r="427" spans="1:7" x14ac:dyDescent="0.2">
      <c r="A427">
        <v>1500</v>
      </c>
      <c r="B427">
        <v>7.4899999999999994E-2</v>
      </c>
      <c r="C427" t="s">
        <v>5440</v>
      </c>
      <c r="D427">
        <v>24000</v>
      </c>
      <c r="E427">
        <v>36</v>
      </c>
      <c r="F427">
        <v>1</v>
      </c>
      <c r="G427">
        <v>0</v>
      </c>
    </row>
    <row r="428" spans="1:7" x14ac:dyDescent="0.2">
      <c r="A428">
        <v>9000</v>
      </c>
      <c r="B428">
        <v>7.4899999999999994E-2</v>
      </c>
      <c r="C428" t="s">
        <v>5440</v>
      </c>
      <c r="D428">
        <v>40800</v>
      </c>
      <c r="E428">
        <v>36</v>
      </c>
      <c r="F428">
        <v>6</v>
      </c>
      <c r="G428">
        <v>0</v>
      </c>
    </row>
    <row r="429" spans="1:7" x14ac:dyDescent="0.2">
      <c r="A429">
        <v>30000</v>
      </c>
      <c r="B429">
        <v>0.10589999999999999</v>
      </c>
      <c r="C429" t="s">
        <v>5441</v>
      </c>
      <c r="D429">
        <v>275000</v>
      </c>
      <c r="E429">
        <v>36</v>
      </c>
      <c r="F429">
        <v>4</v>
      </c>
      <c r="G429">
        <v>0</v>
      </c>
    </row>
    <row r="430" spans="1:7" x14ac:dyDescent="0.2">
      <c r="A430">
        <v>10400</v>
      </c>
      <c r="B430">
        <v>0.20250000000000001</v>
      </c>
      <c r="C430" t="s">
        <v>5440</v>
      </c>
      <c r="D430">
        <v>87000</v>
      </c>
      <c r="E430">
        <v>60</v>
      </c>
      <c r="F430">
        <v>0.5</v>
      </c>
      <c r="G430">
        <v>0</v>
      </c>
    </row>
    <row r="431" spans="1:7" x14ac:dyDescent="0.2">
      <c r="A431">
        <v>10000</v>
      </c>
      <c r="B431">
        <v>0.16889999999999999</v>
      </c>
      <c r="C431" t="s">
        <v>5441</v>
      </c>
      <c r="D431">
        <v>70000</v>
      </c>
      <c r="E431">
        <v>36</v>
      </c>
      <c r="F431">
        <v>4</v>
      </c>
      <c r="G431">
        <v>0</v>
      </c>
    </row>
    <row r="432" spans="1:7" x14ac:dyDescent="0.2">
      <c r="A432">
        <v>21600</v>
      </c>
      <c r="B432">
        <v>0.1479</v>
      </c>
      <c r="C432" t="s">
        <v>5440</v>
      </c>
      <c r="D432">
        <v>70150</v>
      </c>
      <c r="E432">
        <v>60</v>
      </c>
      <c r="F432">
        <v>8</v>
      </c>
      <c r="G432">
        <v>0</v>
      </c>
    </row>
    <row r="433" spans="1:7" x14ac:dyDescent="0.2">
      <c r="A433">
        <v>12000</v>
      </c>
      <c r="B433">
        <v>0.20250000000000001</v>
      </c>
      <c r="C433" t="s">
        <v>5441</v>
      </c>
      <c r="D433">
        <v>135000</v>
      </c>
      <c r="E433">
        <v>60</v>
      </c>
      <c r="F433">
        <v>6</v>
      </c>
      <c r="G433">
        <v>0</v>
      </c>
    </row>
    <row r="434" spans="1:7" x14ac:dyDescent="0.2">
      <c r="A434">
        <v>3000</v>
      </c>
      <c r="B434">
        <v>0.1749</v>
      </c>
      <c r="C434" t="s">
        <v>5441</v>
      </c>
      <c r="D434">
        <v>70000</v>
      </c>
      <c r="E434">
        <v>36</v>
      </c>
      <c r="F434">
        <v>10</v>
      </c>
      <c r="G434">
        <v>0</v>
      </c>
    </row>
    <row r="435" spans="1:7" x14ac:dyDescent="0.2">
      <c r="A435">
        <v>10000</v>
      </c>
      <c r="B435">
        <v>0.1149</v>
      </c>
      <c r="C435" t="s">
        <v>5440</v>
      </c>
      <c r="D435">
        <v>65000</v>
      </c>
      <c r="E435">
        <v>36</v>
      </c>
      <c r="F435">
        <v>0.5</v>
      </c>
      <c r="G435">
        <v>0</v>
      </c>
    </row>
    <row r="436" spans="1:7" x14ac:dyDescent="0.2">
      <c r="A436">
        <v>7000</v>
      </c>
      <c r="B436">
        <v>0.15620000000000001</v>
      </c>
      <c r="C436" t="s">
        <v>5440</v>
      </c>
      <c r="D436">
        <v>30000</v>
      </c>
      <c r="E436">
        <v>36</v>
      </c>
      <c r="F436">
        <v>5</v>
      </c>
      <c r="G436">
        <v>0</v>
      </c>
    </row>
    <row r="437" spans="1:7" x14ac:dyDescent="0.2">
      <c r="A437">
        <v>12000</v>
      </c>
      <c r="B437">
        <v>0.12989999999999999</v>
      </c>
      <c r="C437" t="s">
        <v>5440</v>
      </c>
      <c r="D437">
        <v>70000</v>
      </c>
      <c r="E437">
        <v>60</v>
      </c>
      <c r="F437">
        <v>10</v>
      </c>
      <c r="G437">
        <v>0</v>
      </c>
    </row>
    <row r="438" spans="1:7" x14ac:dyDescent="0.2">
      <c r="A438">
        <v>3200</v>
      </c>
      <c r="B438">
        <v>0.1099</v>
      </c>
      <c r="C438" t="s">
        <v>5440</v>
      </c>
      <c r="D438">
        <v>51000</v>
      </c>
      <c r="E438">
        <v>36</v>
      </c>
      <c r="F438">
        <v>2</v>
      </c>
      <c r="G438">
        <v>0</v>
      </c>
    </row>
    <row r="439" spans="1:7" x14ac:dyDescent="0.2">
      <c r="A439">
        <v>5000</v>
      </c>
      <c r="B439">
        <v>5.4199999999999998E-2</v>
      </c>
      <c r="C439" t="s">
        <v>5441</v>
      </c>
      <c r="D439">
        <v>62000</v>
      </c>
      <c r="E439">
        <v>36</v>
      </c>
      <c r="F439">
        <v>2</v>
      </c>
      <c r="G439">
        <v>0</v>
      </c>
    </row>
    <row r="440" spans="1:7" x14ac:dyDescent="0.2">
      <c r="A440">
        <v>25000</v>
      </c>
      <c r="B440">
        <v>0.15989999999999999</v>
      </c>
      <c r="C440" t="s">
        <v>5440</v>
      </c>
      <c r="D440">
        <v>58000</v>
      </c>
      <c r="E440">
        <v>60</v>
      </c>
      <c r="F440">
        <v>0.5</v>
      </c>
      <c r="G440">
        <v>0</v>
      </c>
    </row>
    <row r="441" spans="1:7" x14ac:dyDescent="0.2">
      <c r="A441">
        <v>17000</v>
      </c>
      <c r="B441">
        <v>7.4899999999999994E-2</v>
      </c>
      <c r="C441" t="s">
        <v>5441</v>
      </c>
      <c r="D441">
        <v>90000</v>
      </c>
      <c r="E441">
        <v>36</v>
      </c>
      <c r="F441">
        <v>5</v>
      </c>
      <c r="G441">
        <v>0</v>
      </c>
    </row>
    <row r="442" spans="1:7" x14ac:dyDescent="0.2">
      <c r="A442">
        <v>31000</v>
      </c>
      <c r="B442">
        <v>0.11990000000000001</v>
      </c>
      <c r="C442" t="s">
        <v>5441</v>
      </c>
      <c r="D442">
        <v>119238</v>
      </c>
      <c r="E442">
        <v>60</v>
      </c>
      <c r="F442">
        <v>2</v>
      </c>
      <c r="G442">
        <v>0</v>
      </c>
    </row>
    <row r="443" spans="1:7" x14ac:dyDescent="0.2">
      <c r="A443">
        <v>13500</v>
      </c>
      <c r="B443">
        <v>8.4900000000000003E-2</v>
      </c>
      <c r="C443" t="s">
        <v>5441</v>
      </c>
      <c r="D443">
        <v>76000</v>
      </c>
      <c r="E443">
        <v>36</v>
      </c>
      <c r="F443">
        <v>7</v>
      </c>
      <c r="G443">
        <v>0</v>
      </c>
    </row>
    <row r="444" spans="1:7" x14ac:dyDescent="0.2">
      <c r="A444">
        <v>20000</v>
      </c>
      <c r="B444">
        <v>0.11990000000000001</v>
      </c>
      <c r="C444" t="s">
        <v>5440</v>
      </c>
      <c r="D444">
        <v>34000</v>
      </c>
      <c r="E444">
        <v>60</v>
      </c>
      <c r="F444">
        <v>2</v>
      </c>
      <c r="G444">
        <v>0</v>
      </c>
    </row>
    <row r="445" spans="1:7" x14ac:dyDescent="0.2">
      <c r="A445">
        <v>4500</v>
      </c>
      <c r="B445">
        <v>0.13489999999999999</v>
      </c>
      <c r="C445" t="s">
        <v>5440</v>
      </c>
      <c r="D445">
        <v>110000</v>
      </c>
      <c r="E445">
        <v>36</v>
      </c>
      <c r="F445">
        <v>5</v>
      </c>
      <c r="G445">
        <v>0</v>
      </c>
    </row>
    <row r="446" spans="1:7" x14ac:dyDescent="0.2">
      <c r="A446">
        <v>12375</v>
      </c>
      <c r="B446">
        <v>0.1099</v>
      </c>
      <c r="C446" t="s">
        <v>5441</v>
      </c>
      <c r="D446">
        <v>50000</v>
      </c>
      <c r="E446">
        <v>36</v>
      </c>
      <c r="F446">
        <v>5</v>
      </c>
      <c r="G446">
        <v>0</v>
      </c>
    </row>
    <row r="447" spans="1:7" x14ac:dyDescent="0.2">
      <c r="A447">
        <v>3500</v>
      </c>
      <c r="B447">
        <v>5.4199999999999998E-2</v>
      </c>
      <c r="C447" t="s">
        <v>5440</v>
      </c>
      <c r="D447">
        <v>70000</v>
      </c>
      <c r="E447">
        <v>36</v>
      </c>
      <c r="F447">
        <v>1</v>
      </c>
      <c r="G447">
        <v>0</v>
      </c>
    </row>
    <row r="448" spans="1:7" x14ac:dyDescent="0.2">
      <c r="A448">
        <v>4500</v>
      </c>
      <c r="B448">
        <v>0.1749</v>
      </c>
      <c r="C448" t="s">
        <v>5440</v>
      </c>
      <c r="D448">
        <v>18996</v>
      </c>
      <c r="E448">
        <v>60</v>
      </c>
      <c r="F448">
        <v>4</v>
      </c>
      <c r="G448">
        <v>0</v>
      </c>
    </row>
    <row r="449" spans="1:7" x14ac:dyDescent="0.2">
      <c r="A449">
        <v>5325</v>
      </c>
      <c r="B449">
        <v>0.1099</v>
      </c>
      <c r="C449" t="s">
        <v>5440</v>
      </c>
      <c r="D449">
        <v>25000</v>
      </c>
      <c r="E449">
        <v>36</v>
      </c>
      <c r="F449">
        <v>0.5</v>
      </c>
      <c r="G449">
        <v>0</v>
      </c>
    </row>
    <row r="450" spans="1:7" x14ac:dyDescent="0.2">
      <c r="A450">
        <v>22100</v>
      </c>
      <c r="B450">
        <v>0.1099</v>
      </c>
      <c r="C450" t="s">
        <v>5440</v>
      </c>
      <c r="D450">
        <v>91800</v>
      </c>
      <c r="E450">
        <v>60</v>
      </c>
      <c r="F450">
        <v>4</v>
      </c>
      <c r="G450">
        <v>0</v>
      </c>
    </row>
    <row r="451" spans="1:7" x14ac:dyDescent="0.2">
      <c r="A451">
        <v>13000</v>
      </c>
      <c r="B451">
        <v>8.4900000000000003E-2</v>
      </c>
      <c r="C451" t="s">
        <v>5441</v>
      </c>
      <c r="D451">
        <v>78000</v>
      </c>
      <c r="E451">
        <v>36</v>
      </c>
      <c r="F451">
        <v>3</v>
      </c>
      <c r="G451">
        <v>1</v>
      </c>
    </row>
    <row r="452" spans="1:7" x14ac:dyDescent="0.2">
      <c r="A452">
        <v>12000</v>
      </c>
      <c r="B452">
        <v>0.1399</v>
      </c>
      <c r="C452" t="s">
        <v>5440</v>
      </c>
      <c r="D452">
        <v>72000</v>
      </c>
      <c r="E452">
        <v>36</v>
      </c>
      <c r="F452">
        <v>8</v>
      </c>
      <c r="G452">
        <v>0</v>
      </c>
    </row>
    <row r="453" spans="1:7" x14ac:dyDescent="0.2">
      <c r="A453">
        <v>6000</v>
      </c>
      <c r="B453">
        <v>0.16489999999999999</v>
      </c>
      <c r="C453" t="s">
        <v>5440</v>
      </c>
      <c r="D453">
        <v>72000</v>
      </c>
      <c r="E453">
        <v>36</v>
      </c>
      <c r="F453">
        <v>3</v>
      </c>
      <c r="G453">
        <v>0</v>
      </c>
    </row>
    <row r="454" spans="1:7" x14ac:dyDescent="0.2">
      <c r="A454">
        <v>4200</v>
      </c>
      <c r="B454">
        <v>7.4899999999999994E-2</v>
      </c>
      <c r="C454" t="s">
        <v>5441</v>
      </c>
      <c r="D454">
        <v>75000</v>
      </c>
      <c r="E454">
        <v>36</v>
      </c>
      <c r="F454">
        <v>4</v>
      </c>
      <c r="G454">
        <v>0</v>
      </c>
    </row>
    <row r="455" spans="1:7" x14ac:dyDescent="0.2">
      <c r="A455">
        <v>9800</v>
      </c>
      <c r="B455">
        <v>7.4899999999999994E-2</v>
      </c>
      <c r="C455" t="s">
        <v>5441</v>
      </c>
      <c r="D455">
        <v>50000</v>
      </c>
      <c r="E455">
        <v>36</v>
      </c>
      <c r="F455">
        <v>9</v>
      </c>
      <c r="G455">
        <v>1</v>
      </c>
    </row>
    <row r="456" spans="1:7" x14ac:dyDescent="0.2">
      <c r="A456">
        <v>8000</v>
      </c>
      <c r="B456">
        <v>8.4900000000000003E-2</v>
      </c>
      <c r="C456" t="s">
        <v>5440</v>
      </c>
      <c r="D456">
        <v>80500</v>
      </c>
      <c r="E456">
        <v>36</v>
      </c>
      <c r="F456">
        <v>2</v>
      </c>
      <c r="G456">
        <v>0</v>
      </c>
    </row>
    <row r="457" spans="1:7" x14ac:dyDescent="0.2">
      <c r="A457">
        <v>6000</v>
      </c>
      <c r="B457">
        <v>0.15229999999999999</v>
      </c>
      <c r="C457" t="s">
        <v>5441</v>
      </c>
      <c r="D457">
        <v>70000</v>
      </c>
      <c r="E457">
        <v>36</v>
      </c>
      <c r="F457">
        <v>2</v>
      </c>
      <c r="G457">
        <v>0</v>
      </c>
    </row>
    <row r="458" spans="1:7" x14ac:dyDescent="0.2">
      <c r="A458">
        <v>15000</v>
      </c>
      <c r="B458">
        <v>0.11990000000000001</v>
      </c>
      <c r="C458" t="s">
        <v>5441</v>
      </c>
      <c r="D458">
        <v>43000</v>
      </c>
      <c r="E458">
        <v>36</v>
      </c>
      <c r="F458">
        <v>6</v>
      </c>
      <c r="G458">
        <v>0</v>
      </c>
    </row>
    <row r="459" spans="1:7" x14ac:dyDescent="0.2">
      <c r="A459">
        <v>13000</v>
      </c>
      <c r="B459">
        <v>0.10589999999999999</v>
      </c>
      <c r="C459" t="s">
        <v>5441</v>
      </c>
      <c r="D459">
        <v>90000</v>
      </c>
      <c r="E459">
        <v>36</v>
      </c>
      <c r="F459">
        <v>10</v>
      </c>
      <c r="G459">
        <v>0</v>
      </c>
    </row>
    <row r="460" spans="1:7" x14ac:dyDescent="0.2">
      <c r="A460">
        <v>13000</v>
      </c>
      <c r="B460">
        <v>0.1099</v>
      </c>
      <c r="C460" t="s">
        <v>5440</v>
      </c>
      <c r="D460">
        <v>40000</v>
      </c>
      <c r="E460">
        <v>36</v>
      </c>
      <c r="F460">
        <v>9</v>
      </c>
      <c r="G460">
        <v>0</v>
      </c>
    </row>
    <row r="461" spans="1:7" x14ac:dyDescent="0.2">
      <c r="A461">
        <v>26400</v>
      </c>
      <c r="B461">
        <v>0.18390000000000001</v>
      </c>
      <c r="C461" t="s">
        <v>5441</v>
      </c>
      <c r="D461">
        <v>87200</v>
      </c>
      <c r="E461">
        <v>60</v>
      </c>
      <c r="F461">
        <v>6</v>
      </c>
      <c r="G461">
        <v>0</v>
      </c>
    </row>
    <row r="462" spans="1:7" x14ac:dyDescent="0.2">
      <c r="A462">
        <v>7075</v>
      </c>
      <c r="B462">
        <v>5.9900000000000002E-2</v>
      </c>
      <c r="C462" t="s">
        <v>5440</v>
      </c>
      <c r="D462">
        <v>96000</v>
      </c>
      <c r="E462">
        <v>36</v>
      </c>
      <c r="F462">
        <v>10</v>
      </c>
      <c r="G462">
        <v>0</v>
      </c>
    </row>
    <row r="463" spans="1:7" x14ac:dyDescent="0.2">
      <c r="A463">
        <v>6000</v>
      </c>
      <c r="B463">
        <v>5.4199999999999998E-2</v>
      </c>
      <c r="C463" t="s">
        <v>5441</v>
      </c>
      <c r="D463">
        <v>45100</v>
      </c>
      <c r="E463">
        <v>36</v>
      </c>
      <c r="F463">
        <v>2</v>
      </c>
      <c r="G463">
        <v>0</v>
      </c>
    </row>
    <row r="464" spans="1:7" x14ac:dyDescent="0.2">
      <c r="A464">
        <v>12000</v>
      </c>
      <c r="B464">
        <v>7.4899999999999994E-2</v>
      </c>
      <c r="C464" t="s">
        <v>5440</v>
      </c>
      <c r="D464">
        <v>60000</v>
      </c>
      <c r="E464">
        <v>36</v>
      </c>
      <c r="F464">
        <v>0.5</v>
      </c>
      <c r="G464">
        <v>0</v>
      </c>
    </row>
    <row r="465" spans="1:7" x14ac:dyDescent="0.2">
      <c r="A465">
        <v>6000</v>
      </c>
      <c r="B465">
        <v>0.12989999999999999</v>
      </c>
      <c r="C465" t="s">
        <v>5441</v>
      </c>
      <c r="D465">
        <v>62000</v>
      </c>
      <c r="E465">
        <v>36</v>
      </c>
      <c r="F465">
        <v>0.5</v>
      </c>
      <c r="G465">
        <v>0</v>
      </c>
    </row>
    <row r="466" spans="1:7" x14ac:dyDescent="0.2">
      <c r="A466">
        <v>2000</v>
      </c>
      <c r="B466">
        <v>0.15620000000000001</v>
      </c>
      <c r="C466" t="s">
        <v>5440</v>
      </c>
      <c r="D466">
        <v>48000</v>
      </c>
      <c r="E466">
        <v>36</v>
      </c>
      <c r="F466">
        <v>0.5</v>
      </c>
      <c r="G466">
        <v>0</v>
      </c>
    </row>
    <row r="467" spans="1:7" x14ac:dyDescent="0.2">
      <c r="A467">
        <v>4400</v>
      </c>
      <c r="B467">
        <v>0.11990000000000001</v>
      </c>
      <c r="C467" t="s">
        <v>5441</v>
      </c>
      <c r="D467">
        <v>36000</v>
      </c>
      <c r="E467">
        <v>36</v>
      </c>
      <c r="F467">
        <v>3</v>
      </c>
      <c r="G467">
        <v>1</v>
      </c>
    </row>
    <row r="468" spans="1:7" x14ac:dyDescent="0.2">
      <c r="A468">
        <v>1800</v>
      </c>
      <c r="B468">
        <v>8.4900000000000003E-2</v>
      </c>
      <c r="C468" t="s">
        <v>5441</v>
      </c>
      <c r="D468">
        <v>25000</v>
      </c>
      <c r="E468">
        <v>36</v>
      </c>
      <c r="F468">
        <v>4</v>
      </c>
      <c r="G468">
        <v>0</v>
      </c>
    </row>
    <row r="469" spans="1:7" x14ac:dyDescent="0.2">
      <c r="A469">
        <v>3000</v>
      </c>
      <c r="B469">
        <v>0.15989999999999999</v>
      </c>
      <c r="C469" t="s">
        <v>5440</v>
      </c>
      <c r="D469">
        <v>33600</v>
      </c>
      <c r="E469">
        <v>36</v>
      </c>
      <c r="F469">
        <v>2</v>
      </c>
      <c r="G469">
        <v>0</v>
      </c>
    </row>
    <row r="470" spans="1:7" x14ac:dyDescent="0.2">
      <c r="A470">
        <v>10000</v>
      </c>
      <c r="B470">
        <v>0.10589999999999999</v>
      </c>
      <c r="C470" t="s">
        <v>5441</v>
      </c>
      <c r="D470">
        <v>34560</v>
      </c>
      <c r="E470">
        <v>36</v>
      </c>
      <c r="F470">
        <v>1</v>
      </c>
      <c r="G470">
        <v>0</v>
      </c>
    </row>
    <row r="471" spans="1:7" x14ac:dyDescent="0.2">
      <c r="A471">
        <v>22400</v>
      </c>
      <c r="B471">
        <v>0.12989999999999999</v>
      </c>
      <c r="C471" t="s">
        <v>5440</v>
      </c>
      <c r="D471">
        <v>68231.210000000006</v>
      </c>
      <c r="E471">
        <v>36</v>
      </c>
      <c r="F471">
        <v>3</v>
      </c>
      <c r="G471">
        <v>0</v>
      </c>
    </row>
    <row r="472" spans="1:7" x14ac:dyDescent="0.2">
      <c r="A472">
        <v>35000</v>
      </c>
      <c r="B472">
        <v>0.1799</v>
      </c>
      <c r="C472" t="s">
        <v>5441</v>
      </c>
      <c r="D472">
        <v>180000</v>
      </c>
      <c r="E472">
        <v>60</v>
      </c>
      <c r="F472">
        <v>10</v>
      </c>
      <c r="G472">
        <v>1</v>
      </c>
    </row>
    <row r="473" spans="1:7" x14ac:dyDescent="0.2">
      <c r="A473">
        <v>13000</v>
      </c>
      <c r="B473">
        <v>7.4899999999999994E-2</v>
      </c>
      <c r="C473" t="s">
        <v>5441</v>
      </c>
      <c r="D473">
        <v>54000</v>
      </c>
      <c r="E473">
        <v>36</v>
      </c>
      <c r="F473">
        <v>10</v>
      </c>
      <c r="G473">
        <v>0</v>
      </c>
    </row>
    <row r="474" spans="1:7" x14ac:dyDescent="0.2">
      <c r="A474">
        <v>7950</v>
      </c>
      <c r="B474">
        <v>0.16489999999999999</v>
      </c>
      <c r="C474" t="s">
        <v>5441</v>
      </c>
      <c r="D474">
        <v>52000</v>
      </c>
      <c r="E474">
        <v>60</v>
      </c>
      <c r="F474">
        <v>10</v>
      </c>
      <c r="G474">
        <v>1</v>
      </c>
    </row>
    <row r="475" spans="1:7" x14ac:dyDescent="0.2">
      <c r="A475">
        <v>6125</v>
      </c>
      <c r="B475">
        <v>0.16889999999999999</v>
      </c>
      <c r="C475" t="s">
        <v>5441</v>
      </c>
      <c r="D475">
        <v>40300</v>
      </c>
      <c r="E475">
        <v>36</v>
      </c>
      <c r="F475">
        <v>1</v>
      </c>
      <c r="G475">
        <v>1</v>
      </c>
    </row>
    <row r="476" spans="1:7" x14ac:dyDescent="0.2">
      <c r="A476">
        <v>35000</v>
      </c>
      <c r="B476">
        <v>0.18390000000000001</v>
      </c>
      <c r="C476" t="s">
        <v>5441</v>
      </c>
      <c r="D476">
        <v>53000</v>
      </c>
      <c r="E476">
        <v>60</v>
      </c>
      <c r="F476">
        <v>10</v>
      </c>
      <c r="G476">
        <v>1</v>
      </c>
    </row>
    <row r="477" spans="1:7" x14ac:dyDescent="0.2">
      <c r="A477">
        <v>20400</v>
      </c>
      <c r="B477">
        <v>0.1749</v>
      </c>
      <c r="C477" t="s">
        <v>5442</v>
      </c>
      <c r="D477">
        <v>80000</v>
      </c>
      <c r="E477">
        <v>60</v>
      </c>
      <c r="F477">
        <v>10</v>
      </c>
      <c r="G477">
        <v>0</v>
      </c>
    </row>
    <row r="478" spans="1:7" x14ac:dyDescent="0.2">
      <c r="A478">
        <v>3500</v>
      </c>
      <c r="B478">
        <v>0.1149</v>
      </c>
      <c r="C478" t="s">
        <v>5441</v>
      </c>
      <c r="D478">
        <v>51621</v>
      </c>
      <c r="E478">
        <v>36</v>
      </c>
      <c r="F478">
        <v>5</v>
      </c>
      <c r="G478">
        <v>0</v>
      </c>
    </row>
    <row r="479" spans="1:7" x14ac:dyDescent="0.2">
      <c r="A479">
        <v>8000</v>
      </c>
      <c r="B479">
        <v>8.4900000000000003E-2</v>
      </c>
      <c r="C479" t="s">
        <v>5442</v>
      </c>
      <c r="D479">
        <v>52000</v>
      </c>
      <c r="E479">
        <v>36</v>
      </c>
      <c r="F479">
        <v>10</v>
      </c>
      <c r="G479">
        <v>0</v>
      </c>
    </row>
    <row r="480" spans="1:7" x14ac:dyDescent="0.2">
      <c r="A480">
        <v>10000</v>
      </c>
      <c r="B480">
        <v>0.16889999999999999</v>
      </c>
      <c r="C480" t="s">
        <v>5441</v>
      </c>
      <c r="D480">
        <v>120000</v>
      </c>
      <c r="E480">
        <v>36</v>
      </c>
      <c r="F480">
        <v>6</v>
      </c>
      <c r="G480">
        <v>0</v>
      </c>
    </row>
    <row r="481" spans="1:7" x14ac:dyDescent="0.2">
      <c r="A481">
        <v>4000</v>
      </c>
      <c r="B481">
        <v>0.10589999999999999</v>
      </c>
      <c r="C481" t="s">
        <v>5440</v>
      </c>
      <c r="D481">
        <v>80000</v>
      </c>
      <c r="E481">
        <v>36</v>
      </c>
      <c r="F481">
        <v>2</v>
      </c>
      <c r="G481">
        <v>0</v>
      </c>
    </row>
    <row r="482" spans="1:7" x14ac:dyDescent="0.2">
      <c r="A482">
        <v>1000</v>
      </c>
      <c r="B482">
        <v>0.1149</v>
      </c>
      <c r="C482" t="s">
        <v>5441</v>
      </c>
      <c r="D482">
        <v>42000</v>
      </c>
      <c r="E482">
        <v>36</v>
      </c>
      <c r="F482">
        <v>10</v>
      </c>
      <c r="G482">
        <v>0</v>
      </c>
    </row>
    <row r="483" spans="1:7" x14ac:dyDescent="0.2">
      <c r="A483">
        <v>9000</v>
      </c>
      <c r="B483">
        <v>8.4900000000000003E-2</v>
      </c>
      <c r="C483" t="s">
        <v>5441</v>
      </c>
      <c r="D483">
        <v>50000</v>
      </c>
      <c r="E483">
        <v>36</v>
      </c>
      <c r="F483">
        <v>7</v>
      </c>
      <c r="G483">
        <v>0</v>
      </c>
    </row>
    <row r="484" spans="1:7" x14ac:dyDescent="0.2">
      <c r="A484">
        <v>7500</v>
      </c>
      <c r="B484">
        <v>8.4900000000000003E-2</v>
      </c>
      <c r="C484" t="s">
        <v>5440</v>
      </c>
      <c r="D484">
        <v>38500</v>
      </c>
      <c r="E484">
        <v>36</v>
      </c>
      <c r="F484">
        <v>6</v>
      </c>
      <c r="G484">
        <v>0</v>
      </c>
    </row>
    <row r="485" spans="1:7" x14ac:dyDescent="0.2">
      <c r="A485">
        <v>9000</v>
      </c>
      <c r="B485">
        <v>0.1149</v>
      </c>
      <c r="C485" t="s">
        <v>5442</v>
      </c>
      <c r="D485">
        <v>336000</v>
      </c>
      <c r="E485">
        <v>36</v>
      </c>
      <c r="F485">
        <v>10</v>
      </c>
      <c r="G485">
        <v>0</v>
      </c>
    </row>
    <row r="486" spans="1:7" x14ac:dyDescent="0.2">
      <c r="A486">
        <v>8000</v>
      </c>
      <c r="B486">
        <v>6.9900000000000004E-2</v>
      </c>
      <c r="C486" t="s">
        <v>5441</v>
      </c>
      <c r="D486">
        <v>78000</v>
      </c>
      <c r="E486">
        <v>36</v>
      </c>
      <c r="F486">
        <v>3</v>
      </c>
      <c r="G486">
        <v>0</v>
      </c>
    </row>
    <row r="487" spans="1:7" x14ac:dyDescent="0.2">
      <c r="A487">
        <v>15000</v>
      </c>
      <c r="B487">
        <v>0.1479</v>
      </c>
      <c r="C487" t="s">
        <v>5441</v>
      </c>
      <c r="D487" s="79">
        <v>200000</v>
      </c>
      <c r="E487">
        <v>36</v>
      </c>
      <c r="F487">
        <v>4</v>
      </c>
      <c r="G487">
        <v>0</v>
      </c>
    </row>
    <row r="488" spans="1:7" x14ac:dyDescent="0.2">
      <c r="A488">
        <v>20000</v>
      </c>
      <c r="B488">
        <v>0.15229999999999999</v>
      </c>
      <c r="C488" t="s">
        <v>5440</v>
      </c>
      <c r="D488">
        <v>62550</v>
      </c>
      <c r="E488">
        <v>60</v>
      </c>
      <c r="F488">
        <v>5</v>
      </c>
      <c r="G488">
        <v>1</v>
      </c>
    </row>
    <row r="489" spans="1:7" x14ac:dyDescent="0.2">
      <c r="A489">
        <v>6800</v>
      </c>
      <c r="B489">
        <v>8.4900000000000003E-2</v>
      </c>
      <c r="C489" t="s">
        <v>5442</v>
      </c>
      <c r="D489">
        <v>35000</v>
      </c>
      <c r="E489">
        <v>36</v>
      </c>
      <c r="F489">
        <v>2</v>
      </c>
      <c r="G489">
        <v>0</v>
      </c>
    </row>
    <row r="490" spans="1:7" x14ac:dyDescent="0.2">
      <c r="A490">
        <v>3600</v>
      </c>
      <c r="B490">
        <v>5.9900000000000002E-2</v>
      </c>
      <c r="C490" t="s">
        <v>5440</v>
      </c>
      <c r="D490">
        <v>36000</v>
      </c>
      <c r="E490">
        <v>36</v>
      </c>
      <c r="F490">
        <v>3</v>
      </c>
      <c r="G490">
        <v>0</v>
      </c>
    </row>
    <row r="491" spans="1:7" x14ac:dyDescent="0.2">
      <c r="A491">
        <v>17000</v>
      </c>
      <c r="B491">
        <v>0.13489999999999999</v>
      </c>
      <c r="C491" t="s">
        <v>5441</v>
      </c>
      <c r="D491">
        <v>57000</v>
      </c>
      <c r="E491">
        <v>60</v>
      </c>
      <c r="F491">
        <v>10</v>
      </c>
      <c r="G491">
        <v>1</v>
      </c>
    </row>
    <row r="492" spans="1:7" x14ac:dyDescent="0.2">
      <c r="A492">
        <v>6000</v>
      </c>
      <c r="B492">
        <v>0.12989999999999999</v>
      </c>
      <c r="C492" t="s">
        <v>5440</v>
      </c>
      <c r="D492">
        <v>38000</v>
      </c>
      <c r="E492">
        <v>36</v>
      </c>
      <c r="F492">
        <v>10</v>
      </c>
      <c r="G492">
        <v>1</v>
      </c>
    </row>
    <row r="493" spans="1:7" x14ac:dyDescent="0.2">
      <c r="A493">
        <v>4500</v>
      </c>
      <c r="B493">
        <v>9.9900000000000003E-2</v>
      </c>
      <c r="C493" t="s">
        <v>5440</v>
      </c>
      <c r="D493">
        <v>36000</v>
      </c>
      <c r="E493">
        <v>36</v>
      </c>
      <c r="F493">
        <v>7</v>
      </c>
      <c r="G493">
        <v>0</v>
      </c>
    </row>
    <row r="494" spans="1:7" x14ac:dyDescent="0.2">
      <c r="A494">
        <v>10800</v>
      </c>
      <c r="B494">
        <v>6.9900000000000004E-2</v>
      </c>
      <c r="C494" t="s">
        <v>5441</v>
      </c>
      <c r="D494">
        <v>110000</v>
      </c>
      <c r="E494">
        <v>36</v>
      </c>
      <c r="F494">
        <v>10</v>
      </c>
      <c r="G494">
        <v>0</v>
      </c>
    </row>
    <row r="495" spans="1:7" x14ac:dyDescent="0.2">
      <c r="A495">
        <v>9600</v>
      </c>
      <c r="B495">
        <v>0.1099</v>
      </c>
      <c r="C495" t="s">
        <v>5441</v>
      </c>
      <c r="D495">
        <v>92000</v>
      </c>
      <c r="E495">
        <v>60</v>
      </c>
      <c r="F495">
        <v>7</v>
      </c>
      <c r="G495">
        <v>0</v>
      </c>
    </row>
    <row r="496" spans="1:7" x14ac:dyDescent="0.2">
      <c r="A496">
        <v>4150</v>
      </c>
      <c r="B496">
        <v>0.18390000000000001</v>
      </c>
      <c r="C496" t="s">
        <v>5441</v>
      </c>
      <c r="D496">
        <v>62000</v>
      </c>
      <c r="E496">
        <v>36</v>
      </c>
      <c r="F496">
        <v>10</v>
      </c>
      <c r="G496">
        <v>0</v>
      </c>
    </row>
    <row r="497" spans="1:7" x14ac:dyDescent="0.2">
      <c r="A497">
        <v>13475</v>
      </c>
      <c r="B497">
        <v>0.16489999999999999</v>
      </c>
      <c r="C497" t="s">
        <v>5441</v>
      </c>
      <c r="D497">
        <v>31200</v>
      </c>
      <c r="E497">
        <v>60</v>
      </c>
      <c r="F497">
        <v>2</v>
      </c>
      <c r="G497">
        <v>1</v>
      </c>
    </row>
    <row r="498" spans="1:7" x14ac:dyDescent="0.2">
      <c r="A498">
        <v>8000</v>
      </c>
      <c r="B498">
        <v>0.1099</v>
      </c>
      <c r="C498" t="s">
        <v>5441</v>
      </c>
      <c r="D498">
        <v>60000</v>
      </c>
      <c r="E498">
        <v>36</v>
      </c>
      <c r="F498">
        <v>7</v>
      </c>
      <c r="G498">
        <v>0</v>
      </c>
    </row>
    <row r="499" spans="1:7" x14ac:dyDescent="0.2">
      <c r="A499">
        <v>8000</v>
      </c>
      <c r="B499">
        <v>0.10589999999999999</v>
      </c>
      <c r="C499" t="s">
        <v>5441</v>
      </c>
      <c r="D499">
        <v>44000</v>
      </c>
      <c r="E499">
        <v>36</v>
      </c>
      <c r="F499">
        <v>10</v>
      </c>
      <c r="G499">
        <v>0</v>
      </c>
    </row>
    <row r="500" spans="1:7" x14ac:dyDescent="0.2">
      <c r="A500">
        <v>12000</v>
      </c>
      <c r="B500">
        <v>7.4899999999999994E-2</v>
      </c>
      <c r="C500" t="s">
        <v>5440</v>
      </c>
      <c r="D500">
        <v>113000</v>
      </c>
      <c r="E500">
        <v>36</v>
      </c>
      <c r="F500">
        <v>4</v>
      </c>
      <c r="G500">
        <v>0</v>
      </c>
    </row>
    <row r="501" spans="1:7" x14ac:dyDescent="0.2">
      <c r="A501">
        <v>5000</v>
      </c>
      <c r="B501">
        <v>0.15620000000000001</v>
      </c>
      <c r="C501" t="s">
        <v>5441</v>
      </c>
      <c r="D501">
        <v>165000</v>
      </c>
      <c r="E501">
        <v>36</v>
      </c>
      <c r="F501">
        <v>3</v>
      </c>
      <c r="G501">
        <v>0</v>
      </c>
    </row>
    <row r="502" spans="1:7" x14ac:dyDescent="0.2">
      <c r="A502">
        <v>8000</v>
      </c>
      <c r="B502">
        <v>8.4900000000000003E-2</v>
      </c>
      <c r="C502" t="s">
        <v>5441</v>
      </c>
      <c r="D502">
        <v>115000</v>
      </c>
      <c r="E502">
        <v>36</v>
      </c>
      <c r="F502">
        <v>1</v>
      </c>
      <c r="G502">
        <v>0</v>
      </c>
    </row>
    <row r="503" spans="1:7" x14ac:dyDescent="0.2">
      <c r="A503">
        <v>15000</v>
      </c>
      <c r="B503">
        <v>0.15989999999999999</v>
      </c>
      <c r="C503" t="s">
        <v>5441</v>
      </c>
      <c r="D503">
        <v>50000</v>
      </c>
      <c r="E503">
        <v>60</v>
      </c>
      <c r="F503">
        <v>4</v>
      </c>
      <c r="G503">
        <v>0</v>
      </c>
    </row>
    <row r="504" spans="1:7" x14ac:dyDescent="0.2">
      <c r="A504">
        <v>12000</v>
      </c>
      <c r="B504">
        <v>0.16489999999999999</v>
      </c>
      <c r="C504" t="s">
        <v>5440</v>
      </c>
      <c r="D504">
        <v>130000</v>
      </c>
      <c r="E504">
        <v>36</v>
      </c>
      <c r="F504">
        <v>6</v>
      </c>
      <c r="G504">
        <v>0</v>
      </c>
    </row>
    <row r="505" spans="1:7" x14ac:dyDescent="0.2">
      <c r="A505">
        <v>7000</v>
      </c>
      <c r="B505">
        <v>0.11990000000000001</v>
      </c>
      <c r="C505" t="s">
        <v>5440</v>
      </c>
      <c r="D505">
        <v>48000</v>
      </c>
      <c r="E505">
        <v>36</v>
      </c>
      <c r="F505">
        <v>1</v>
      </c>
      <c r="G505">
        <v>0</v>
      </c>
    </row>
    <row r="506" spans="1:7" x14ac:dyDescent="0.2">
      <c r="A506">
        <v>12000</v>
      </c>
      <c r="B506">
        <v>5.4199999999999998E-2</v>
      </c>
      <c r="C506" t="s">
        <v>5441</v>
      </c>
      <c r="D506">
        <v>117960</v>
      </c>
      <c r="E506">
        <v>36</v>
      </c>
      <c r="F506">
        <v>0.5</v>
      </c>
      <c r="G506">
        <v>0</v>
      </c>
    </row>
    <row r="507" spans="1:7" x14ac:dyDescent="0.2">
      <c r="A507">
        <v>2500</v>
      </c>
      <c r="B507">
        <v>5.4199999999999998E-2</v>
      </c>
      <c r="C507" t="s">
        <v>5441</v>
      </c>
      <c r="D507">
        <v>49200</v>
      </c>
      <c r="E507">
        <v>36</v>
      </c>
      <c r="F507">
        <v>4</v>
      </c>
      <c r="G507">
        <v>0</v>
      </c>
    </row>
    <row r="508" spans="1:7" x14ac:dyDescent="0.2">
      <c r="A508">
        <v>5000</v>
      </c>
      <c r="B508">
        <v>0.1399</v>
      </c>
      <c r="C508" t="s">
        <v>5441</v>
      </c>
      <c r="D508">
        <v>36996</v>
      </c>
      <c r="E508">
        <v>60</v>
      </c>
      <c r="F508">
        <v>2</v>
      </c>
      <c r="G508">
        <v>1</v>
      </c>
    </row>
    <row r="509" spans="1:7" x14ac:dyDescent="0.2">
      <c r="A509">
        <v>30000</v>
      </c>
      <c r="B509">
        <v>0.18790000000000001</v>
      </c>
      <c r="C509" t="s">
        <v>5441</v>
      </c>
      <c r="D509">
        <v>70000</v>
      </c>
      <c r="E509">
        <v>60</v>
      </c>
      <c r="F509">
        <v>10</v>
      </c>
      <c r="G509">
        <v>0</v>
      </c>
    </row>
    <row r="510" spans="1:7" x14ac:dyDescent="0.2">
      <c r="A510">
        <v>4800</v>
      </c>
      <c r="B510">
        <v>5.4199999999999998E-2</v>
      </c>
      <c r="C510" t="s">
        <v>5440</v>
      </c>
      <c r="D510">
        <v>45000</v>
      </c>
      <c r="E510">
        <v>36</v>
      </c>
      <c r="F510">
        <v>1</v>
      </c>
      <c r="G510">
        <v>0</v>
      </c>
    </row>
    <row r="511" spans="1:7" x14ac:dyDescent="0.2">
      <c r="A511">
        <v>16000</v>
      </c>
      <c r="B511">
        <v>0.13489999999999999</v>
      </c>
      <c r="C511" t="s">
        <v>5440</v>
      </c>
      <c r="D511">
        <v>51600</v>
      </c>
      <c r="E511">
        <v>36</v>
      </c>
      <c r="F511">
        <v>5</v>
      </c>
      <c r="G511">
        <v>0</v>
      </c>
    </row>
    <row r="512" spans="1:7" x14ac:dyDescent="0.2">
      <c r="A512">
        <v>10000</v>
      </c>
      <c r="B512">
        <v>8.4900000000000003E-2</v>
      </c>
      <c r="C512" t="s">
        <v>5441</v>
      </c>
      <c r="D512">
        <v>38014</v>
      </c>
      <c r="E512">
        <v>36</v>
      </c>
      <c r="F512">
        <v>4</v>
      </c>
      <c r="G512">
        <v>0</v>
      </c>
    </row>
    <row r="513" spans="1:7" x14ac:dyDescent="0.2">
      <c r="A513">
        <v>7500</v>
      </c>
      <c r="B513">
        <v>0.15229999999999999</v>
      </c>
      <c r="C513" t="s">
        <v>5440</v>
      </c>
      <c r="D513">
        <v>37000</v>
      </c>
      <c r="E513">
        <v>36</v>
      </c>
      <c r="F513">
        <v>5</v>
      </c>
      <c r="G513">
        <v>0</v>
      </c>
    </row>
    <row r="514" spans="1:7" x14ac:dyDescent="0.2">
      <c r="A514">
        <v>4800</v>
      </c>
      <c r="B514">
        <v>0.12989999999999999</v>
      </c>
      <c r="C514" t="s">
        <v>5440</v>
      </c>
      <c r="D514">
        <v>29000</v>
      </c>
      <c r="E514">
        <v>36</v>
      </c>
      <c r="F514">
        <v>10</v>
      </c>
      <c r="G514">
        <v>0</v>
      </c>
    </row>
    <row r="515" spans="1:7" x14ac:dyDescent="0.2">
      <c r="A515">
        <v>3600</v>
      </c>
      <c r="B515">
        <v>0.15620000000000001</v>
      </c>
      <c r="C515" t="s">
        <v>5440</v>
      </c>
      <c r="D515">
        <v>80000</v>
      </c>
      <c r="E515">
        <v>36</v>
      </c>
      <c r="F515">
        <v>10</v>
      </c>
      <c r="G515">
        <v>1</v>
      </c>
    </row>
    <row r="516" spans="1:7" x14ac:dyDescent="0.2">
      <c r="A516">
        <v>21000</v>
      </c>
      <c r="B516">
        <v>7.4899999999999994E-2</v>
      </c>
      <c r="C516" t="s">
        <v>5441</v>
      </c>
      <c r="D516">
        <v>85000</v>
      </c>
      <c r="E516">
        <v>36</v>
      </c>
      <c r="F516">
        <v>9</v>
      </c>
      <c r="G516">
        <v>0</v>
      </c>
    </row>
    <row r="517" spans="1:7" x14ac:dyDescent="0.2">
      <c r="A517">
        <v>6500</v>
      </c>
      <c r="B517">
        <v>8.4900000000000003E-2</v>
      </c>
      <c r="C517" t="s">
        <v>5440</v>
      </c>
      <c r="D517">
        <v>95000</v>
      </c>
      <c r="E517">
        <v>36</v>
      </c>
      <c r="F517">
        <v>10</v>
      </c>
      <c r="G517">
        <v>0</v>
      </c>
    </row>
    <row r="518" spans="1:7" x14ac:dyDescent="0.2">
      <c r="A518">
        <v>16000</v>
      </c>
      <c r="B518">
        <v>0.1479</v>
      </c>
      <c r="C518" t="s">
        <v>5440</v>
      </c>
      <c r="D518">
        <v>55000</v>
      </c>
      <c r="E518">
        <v>60</v>
      </c>
      <c r="F518">
        <v>9</v>
      </c>
      <c r="G518">
        <v>0</v>
      </c>
    </row>
    <row r="519" spans="1:7" x14ac:dyDescent="0.2">
      <c r="A519">
        <v>11000</v>
      </c>
      <c r="B519">
        <v>0.1099</v>
      </c>
      <c r="C519" t="s">
        <v>5441</v>
      </c>
      <c r="D519">
        <v>92000</v>
      </c>
      <c r="E519">
        <v>36</v>
      </c>
      <c r="F519">
        <v>10</v>
      </c>
      <c r="G519">
        <v>0</v>
      </c>
    </row>
    <row r="520" spans="1:7" x14ac:dyDescent="0.2">
      <c r="A520">
        <v>20000</v>
      </c>
      <c r="B520">
        <v>0.16889999999999999</v>
      </c>
      <c r="C520" t="s">
        <v>5441</v>
      </c>
      <c r="D520">
        <v>61000</v>
      </c>
      <c r="E520">
        <v>60</v>
      </c>
      <c r="F520">
        <v>10</v>
      </c>
      <c r="G520">
        <v>1</v>
      </c>
    </row>
    <row r="521" spans="1:7" x14ac:dyDescent="0.2">
      <c r="A521">
        <v>5600</v>
      </c>
      <c r="B521">
        <v>9.9900000000000003E-2</v>
      </c>
      <c r="C521" t="s">
        <v>5440</v>
      </c>
      <c r="D521">
        <v>69000</v>
      </c>
      <c r="E521">
        <v>36</v>
      </c>
      <c r="F521">
        <v>1</v>
      </c>
      <c r="G521">
        <v>0</v>
      </c>
    </row>
    <row r="522" spans="1:7" x14ac:dyDescent="0.2">
      <c r="A522">
        <v>5000</v>
      </c>
      <c r="B522">
        <v>0.12989999999999999</v>
      </c>
      <c r="C522" t="s">
        <v>5441</v>
      </c>
      <c r="D522">
        <v>150000</v>
      </c>
      <c r="E522">
        <v>36</v>
      </c>
      <c r="F522">
        <v>8</v>
      </c>
      <c r="G522">
        <v>0</v>
      </c>
    </row>
    <row r="523" spans="1:7" x14ac:dyDescent="0.2">
      <c r="A523">
        <v>8000</v>
      </c>
      <c r="B523">
        <v>0.15620000000000001</v>
      </c>
      <c r="C523" t="s">
        <v>5442</v>
      </c>
      <c r="D523">
        <v>24000</v>
      </c>
      <c r="E523">
        <v>36</v>
      </c>
      <c r="F523">
        <v>2</v>
      </c>
      <c r="G523">
        <v>0</v>
      </c>
    </row>
    <row r="524" spans="1:7" x14ac:dyDescent="0.2">
      <c r="A524">
        <v>5000</v>
      </c>
      <c r="B524">
        <v>0.1149</v>
      </c>
      <c r="C524" t="s">
        <v>5441</v>
      </c>
      <c r="D524">
        <v>110000</v>
      </c>
      <c r="E524">
        <v>36</v>
      </c>
      <c r="F524">
        <v>10</v>
      </c>
      <c r="G524">
        <v>0</v>
      </c>
    </row>
    <row r="525" spans="1:7" x14ac:dyDescent="0.2">
      <c r="A525">
        <v>5000</v>
      </c>
      <c r="B525">
        <v>8.4900000000000003E-2</v>
      </c>
      <c r="C525" t="s">
        <v>5441</v>
      </c>
      <c r="D525">
        <v>36000</v>
      </c>
      <c r="E525">
        <v>36</v>
      </c>
      <c r="F525">
        <v>10</v>
      </c>
      <c r="G525">
        <v>0</v>
      </c>
    </row>
    <row r="526" spans="1:7" x14ac:dyDescent="0.2">
      <c r="A526">
        <v>6000</v>
      </c>
      <c r="B526">
        <v>0.10589999999999999</v>
      </c>
      <c r="C526" t="s">
        <v>5440</v>
      </c>
      <c r="D526">
        <v>30840</v>
      </c>
      <c r="E526">
        <v>36</v>
      </c>
      <c r="F526">
        <v>8</v>
      </c>
      <c r="G526">
        <v>0</v>
      </c>
    </row>
    <row r="527" spans="1:7" x14ac:dyDescent="0.2">
      <c r="A527">
        <v>10400</v>
      </c>
      <c r="B527">
        <v>0.13489999999999999</v>
      </c>
      <c r="C527" t="s">
        <v>5440</v>
      </c>
      <c r="D527">
        <v>43500</v>
      </c>
      <c r="E527">
        <v>36</v>
      </c>
      <c r="F527">
        <v>2</v>
      </c>
      <c r="G527">
        <v>0</v>
      </c>
    </row>
    <row r="528" spans="1:7" x14ac:dyDescent="0.2">
      <c r="A528">
        <v>15000</v>
      </c>
      <c r="B528">
        <v>0.1099</v>
      </c>
      <c r="C528" t="s">
        <v>5441</v>
      </c>
      <c r="D528">
        <v>39000</v>
      </c>
      <c r="E528">
        <v>36</v>
      </c>
      <c r="F528">
        <v>5</v>
      </c>
      <c r="G528">
        <v>0</v>
      </c>
    </row>
    <row r="529" spans="1:7" x14ac:dyDescent="0.2">
      <c r="A529">
        <v>7700</v>
      </c>
      <c r="B529">
        <v>0.13489999999999999</v>
      </c>
      <c r="C529" t="s">
        <v>5440</v>
      </c>
      <c r="D529">
        <v>52700</v>
      </c>
      <c r="E529">
        <v>36</v>
      </c>
      <c r="F529">
        <v>1</v>
      </c>
      <c r="G529">
        <v>0</v>
      </c>
    </row>
    <row r="530" spans="1:7" x14ac:dyDescent="0.2">
      <c r="A530">
        <v>10000</v>
      </c>
      <c r="B530">
        <v>0.1099</v>
      </c>
      <c r="C530" t="s">
        <v>5440</v>
      </c>
      <c r="D530">
        <v>19200</v>
      </c>
      <c r="E530">
        <v>36</v>
      </c>
      <c r="F530">
        <v>0.5</v>
      </c>
      <c r="G530">
        <v>0</v>
      </c>
    </row>
    <row r="531" spans="1:7" x14ac:dyDescent="0.2">
      <c r="A531">
        <v>8000</v>
      </c>
      <c r="B531">
        <v>0.1149</v>
      </c>
      <c r="C531" t="s">
        <v>5441</v>
      </c>
      <c r="D531">
        <v>62500</v>
      </c>
      <c r="E531">
        <v>36</v>
      </c>
      <c r="F531">
        <v>9</v>
      </c>
      <c r="G531">
        <v>0</v>
      </c>
    </row>
    <row r="532" spans="1:7" x14ac:dyDescent="0.2">
      <c r="A532">
        <v>6000</v>
      </c>
      <c r="B532">
        <v>0.11990000000000001</v>
      </c>
      <c r="C532" t="s">
        <v>5440</v>
      </c>
      <c r="D532">
        <v>105500</v>
      </c>
      <c r="E532">
        <v>36</v>
      </c>
      <c r="F532">
        <v>8</v>
      </c>
      <c r="G532">
        <v>0</v>
      </c>
    </row>
    <row r="533" spans="1:7" x14ac:dyDescent="0.2">
      <c r="A533">
        <v>2100</v>
      </c>
      <c r="B533">
        <v>9.9900000000000003E-2</v>
      </c>
      <c r="C533" t="s">
        <v>5440</v>
      </c>
      <c r="D533">
        <v>21600</v>
      </c>
      <c r="E533">
        <v>36</v>
      </c>
      <c r="F533">
        <v>3</v>
      </c>
      <c r="G533">
        <v>0</v>
      </c>
    </row>
    <row r="534" spans="1:7" x14ac:dyDescent="0.2">
      <c r="A534">
        <v>10000</v>
      </c>
      <c r="B534">
        <v>8.4900000000000003E-2</v>
      </c>
      <c r="C534" t="s">
        <v>5440</v>
      </c>
      <c r="D534">
        <v>80000</v>
      </c>
      <c r="E534">
        <v>36</v>
      </c>
      <c r="F534">
        <v>5</v>
      </c>
      <c r="G534">
        <v>0</v>
      </c>
    </row>
    <row r="535" spans="1:7" x14ac:dyDescent="0.2">
      <c r="A535">
        <v>35000</v>
      </c>
      <c r="B535">
        <v>0.1099</v>
      </c>
      <c r="C535" t="s">
        <v>5441</v>
      </c>
      <c r="D535">
        <v>48712.44</v>
      </c>
      <c r="E535">
        <v>60</v>
      </c>
      <c r="F535">
        <v>10</v>
      </c>
      <c r="G535">
        <v>0</v>
      </c>
    </row>
    <row r="536" spans="1:7" x14ac:dyDescent="0.2">
      <c r="A536">
        <v>8125</v>
      </c>
      <c r="B536">
        <v>0.16889999999999999</v>
      </c>
      <c r="C536" t="s">
        <v>5441</v>
      </c>
      <c r="D536">
        <v>59750</v>
      </c>
      <c r="E536">
        <v>60</v>
      </c>
      <c r="F536">
        <v>10</v>
      </c>
      <c r="G536">
        <v>1</v>
      </c>
    </row>
    <row r="537" spans="1:7" x14ac:dyDescent="0.2">
      <c r="A537">
        <v>9000</v>
      </c>
      <c r="B537">
        <v>0.1099</v>
      </c>
      <c r="C537" t="s">
        <v>5441</v>
      </c>
      <c r="D537">
        <v>93408</v>
      </c>
      <c r="E537">
        <v>60</v>
      </c>
      <c r="F537">
        <v>10</v>
      </c>
      <c r="G537">
        <v>0</v>
      </c>
    </row>
    <row r="538" spans="1:7" x14ac:dyDescent="0.2">
      <c r="A538">
        <v>14000</v>
      </c>
      <c r="B538">
        <v>0.1099</v>
      </c>
      <c r="C538" t="s">
        <v>5441</v>
      </c>
      <c r="D538">
        <v>140400</v>
      </c>
      <c r="E538">
        <v>36</v>
      </c>
      <c r="F538">
        <v>6</v>
      </c>
      <c r="G538">
        <v>0</v>
      </c>
    </row>
    <row r="539" spans="1:7" x14ac:dyDescent="0.2">
      <c r="A539">
        <v>16200</v>
      </c>
      <c r="B539">
        <v>0.19289999999999999</v>
      </c>
      <c r="C539" t="s">
        <v>5441</v>
      </c>
      <c r="D539">
        <v>53000</v>
      </c>
      <c r="E539">
        <v>60</v>
      </c>
      <c r="F539">
        <v>10</v>
      </c>
      <c r="G539">
        <v>0</v>
      </c>
    </row>
    <row r="540" spans="1:7" x14ac:dyDescent="0.2">
      <c r="A540">
        <v>9000</v>
      </c>
      <c r="B540">
        <v>0.1099</v>
      </c>
      <c r="C540" t="s">
        <v>5440</v>
      </c>
      <c r="D540">
        <v>75000</v>
      </c>
      <c r="E540">
        <v>36</v>
      </c>
      <c r="F540">
        <v>2</v>
      </c>
      <c r="G540">
        <v>0</v>
      </c>
    </row>
    <row r="541" spans="1:7" x14ac:dyDescent="0.2">
      <c r="A541">
        <v>10000</v>
      </c>
      <c r="B541">
        <v>8.4900000000000003E-2</v>
      </c>
      <c r="C541" t="s">
        <v>5441</v>
      </c>
      <c r="D541">
        <v>108288</v>
      </c>
      <c r="E541">
        <v>36</v>
      </c>
      <c r="F541">
        <v>5</v>
      </c>
      <c r="G541">
        <v>0</v>
      </c>
    </row>
    <row r="542" spans="1:7" x14ac:dyDescent="0.2">
      <c r="A542">
        <v>21000</v>
      </c>
      <c r="B542">
        <v>0.13489999999999999</v>
      </c>
      <c r="C542" t="s">
        <v>5441</v>
      </c>
      <c r="D542">
        <v>117516</v>
      </c>
      <c r="E542">
        <v>36</v>
      </c>
      <c r="F542">
        <v>3</v>
      </c>
      <c r="G542">
        <v>0</v>
      </c>
    </row>
    <row r="543" spans="1:7" x14ac:dyDescent="0.2">
      <c r="A543">
        <v>1250</v>
      </c>
      <c r="B543">
        <v>0.19289999999999999</v>
      </c>
      <c r="C543" t="s">
        <v>5441</v>
      </c>
      <c r="D543">
        <v>33000</v>
      </c>
      <c r="E543">
        <v>36</v>
      </c>
      <c r="F543">
        <v>3</v>
      </c>
      <c r="G543">
        <v>0</v>
      </c>
    </row>
    <row r="544" spans="1:7" x14ac:dyDescent="0.2">
      <c r="A544">
        <v>5600</v>
      </c>
      <c r="B544">
        <v>0.15989999999999999</v>
      </c>
      <c r="C544" t="s">
        <v>5440</v>
      </c>
      <c r="D544">
        <v>52416</v>
      </c>
      <c r="E544">
        <v>60</v>
      </c>
      <c r="F544">
        <v>8</v>
      </c>
      <c r="G544">
        <v>1</v>
      </c>
    </row>
    <row r="545" spans="1:7" x14ac:dyDescent="0.2">
      <c r="A545">
        <v>20000</v>
      </c>
      <c r="B545">
        <v>0.18790000000000001</v>
      </c>
      <c r="C545" t="s">
        <v>5442</v>
      </c>
      <c r="D545">
        <v>60000</v>
      </c>
      <c r="E545">
        <v>36</v>
      </c>
      <c r="F545">
        <v>10</v>
      </c>
      <c r="G545">
        <v>0</v>
      </c>
    </row>
    <row r="546" spans="1:7" x14ac:dyDescent="0.2">
      <c r="A546">
        <v>1000</v>
      </c>
      <c r="B546">
        <v>0.10589999999999999</v>
      </c>
      <c r="C546" t="s">
        <v>5441</v>
      </c>
      <c r="D546">
        <v>55000</v>
      </c>
      <c r="E546">
        <v>36</v>
      </c>
      <c r="F546">
        <v>10</v>
      </c>
      <c r="G546">
        <v>0</v>
      </c>
    </row>
    <row r="547" spans="1:7" x14ac:dyDescent="0.2">
      <c r="A547">
        <v>6000</v>
      </c>
      <c r="B547">
        <v>8.4900000000000003E-2</v>
      </c>
      <c r="C547" t="s">
        <v>5441</v>
      </c>
      <c r="D547">
        <v>116700</v>
      </c>
      <c r="E547">
        <v>36</v>
      </c>
      <c r="F547">
        <v>0.5</v>
      </c>
      <c r="G547">
        <v>0</v>
      </c>
    </row>
    <row r="548" spans="1:7" x14ac:dyDescent="0.2">
      <c r="A548">
        <v>9000</v>
      </c>
      <c r="B548">
        <v>0.13489999999999999</v>
      </c>
      <c r="C548" t="s">
        <v>5440</v>
      </c>
      <c r="D548">
        <v>62532</v>
      </c>
      <c r="E548">
        <v>36</v>
      </c>
      <c r="F548">
        <v>6</v>
      </c>
      <c r="G548">
        <v>0</v>
      </c>
    </row>
    <row r="549" spans="1:7" x14ac:dyDescent="0.2">
      <c r="A549">
        <v>15000</v>
      </c>
      <c r="B549">
        <v>6.9900000000000004E-2</v>
      </c>
      <c r="C549" t="s">
        <v>5440</v>
      </c>
      <c r="D549">
        <v>99000</v>
      </c>
      <c r="E549">
        <v>36</v>
      </c>
      <c r="F549">
        <v>10</v>
      </c>
      <c r="G549">
        <v>0</v>
      </c>
    </row>
    <row r="550" spans="1:7" x14ac:dyDescent="0.2">
      <c r="A550">
        <v>4000</v>
      </c>
      <c r="B550">
        <v>5.4199999999999998E-2</v>
      </c>
      <c r="C550" t="s">
        <v>5441</v>
      </c>
      <c r="D550">
        <v>55000</v>
      </c>
      <c r="E550">
        <v>36</v>
      </c>
      <c r="F550">
        <v>10</v>
      </c>
      <c r="G550">
        <v>0</v>
      </c>
    </row>
    <row r="551" spans="1:7" x14ac:dyDescent="0.2">
      <c r="A551">
        <v>15775</v>
      </c>
      <c r="B551">
        <v>0.10589999999999999</v>
      </c>
      <c r="C551" t="s">
        <v>5440</v>
      </c>
      <c r="D551">
        <v>56472</v>
      </c>
      <c r="E551">
        <v>36</v>
      </c>
      <c r="F551">
        <v>4</v>
      </c>
      <c r="G551">
        <v>0</v>
      </c>
    </row>
    <row r="552" spans="1:7" x14ac:dyDescent="0.2">
      <c r="A552">
        <v>25000</v>
      </c>
      <c r="B552">
        <v>0.16889999999999999</v>
      </c>
      <c r="C552" t="s">
        <v>5441</v>
      </c>
      <c r="D552">
        <v>95000</v>
      </c>
      <c r="E552">
        <v>36</v>
      </c>
      <c r="F552">
        <v>9</v>
      </c>
      <c r="G552">
        <v>0</v>
      </c>
    </row>
    <row r="553" spans="1:7" x14ac:dyDescent="0.2">
      <c r="A553">
        <v>30000</v>
      </c>
      <c r="B553">
        <v>0.13489999999999999</v>
      </c>
      <c r="C553" t="s">
        <v>5441</v>
      </c>
      <c r="D553">
        <v>134000</v>
      </c>
      <c r="E553">
        <v>36</v>
      </c>
      <c r="F553">
        <v>2</v>
      </c>
      <c r="G553">
        <v>0</v>
      </c>
    </row>
    <row r="554" spans="1:7" x14ac:dyDescent="0.2">
      <c r="A554">
        <v>7800</v>
      </c>
      <c r="B554">
        <v>0.16489999999999999</v>
      </c>
      <c r="C554" t="s">
        <v>5440</v>
      </c>
      <c r="D554">
        <v>33600</v>
      </c>
      <c r="E554">
        <v>36</v>
      </c>
      <c r="F554">
        <v>1</v>
      </c>
      <c r="G554">
        <v>0</v>
      </c>
    </row>
    <row r="555" spans="1:7" x14ac:dyDescent="0.2">
      <c r="A555">
        <v>21000</v>
      </c>
      <c r="B555">
        <v>0.12989999999999999</v>
      </c>
      <c r="C555" t="s">
        <v>5440</v>
      </c>
      <c r="D555">
        <v>125000</v>
      </c>
      <c r="E555">
        <v>36</v>
      </c>
      <c r="F555">
        <v>10</v>
      </c>
      <c r="G555">
        <v>0</v>
      </c>
    </row>
    <row r="556" spans="1:7" x14ac:dyDescent="0.2">
      <c r="A556">
        <v>5600</v>
      </c>
      <c r="B556">
        <v>0.1099</v>
      </c>
      <c r="C556" t="s">
        <v>5441</v>
      </c>
      <c r="D556">
        <v>64800</v>
      </c>
      <c r="E556">
        <v>36</v>
      </c>
      <c r="F556">
        <v>7</v>
      </c>
      <c r="G556">
        <v>0</v>
      </c>
    </row>
    <row r="557" spans="1:7" x14ac:dyDescent="0.2">
      <c r="A557">
        <v>8325</v>
      </c>
      <c r="B557">
        <v>6.9900000000000004E-2</v>
      </c>
      <c r="C557" t="s">
        <v>5441</v>
      </c>
      <c r="D557">
        <v>106369</v>
      </c>
      <c r="E557">
        <v>36</v>
      </c>
      <c r="F557">
        <v>2</v>
      </c>
      <c r="G557">
        <v>0</v>
      </c>
    </row>
    <row r="558" spans="1:7" x14ac:dyDescent="0.2">
      <c r="A558">
        <v>14000</v>
      </c>
      <c r="B558">
        <v>8.4900000000000003E-2</v>
      </c>
      <c r="C558" t="s">
        <v>5441</v>
      </c>
      <c r="D558">
        <v>65000</v>
      </c>
      <c r="E558">
        <v>36</v>
      </c>
      <c r="F558">
        <v>0.5</v>
      </c>
      <c r="G558">
        <v>0</v>
      </c>
    </row>
    <row r="559" spans="1:7" x14ac:dyDescent="0.2">
      <c r="A559">
        <v>10000</v>
      </c>
      <c r="B559">
        <v>0.16489999999999999</v>
      </c>
      <c r="C559" t="s">
        <v>5442</v>
      </c>
      <c r="D559">
        <v>60000</v>
      </c>
      <c r="E559">
        <v>36</v>
      </c>
      <c r="F559">
        <v>1</v>
      </c>
      <c r="G559">
        <v>0</v>
      </c>
    </row>
    <row r="560" spans="1:7" x14ac:dyDescent="0.2">
      <c r="A560">
        <v>4500</v>
      </c>
      <c r="B560">
        <v>8.4900000000000003E-2</v>
      </c>
      <c r="C560" t="s">
        <v>5440</v>
      </c>
      <c r="D560">
        <v>55000</v>
      </c>
      <c r="E560">
        <v>36</v>
      </c>
      <c r="F560">
        <v>4</v>
      </c>
      <c r="G560">
        <v>0</v>
      </c>
    </row>
    <row r="561" spans="1:7" x14ac:dyDescent="0.2">
      <c r="A561">
        <v>6500</v>
      </c>
      <c r="B561">
        <v>5.9900000000000002E-2</v>
      </c>
      <c r="C561" t="s">
        <v>5441</v>
      </c>
      <c r="D561">
        <v>68000</v>
      </c>
      <c r="E561">
        <v>36</v>
      </c>
      <c r="F561">
        <v>3</v>
      </c>
      <c r="G561">
        <v>0</v>
      </c>
    </row>
    <row r="562" spans="1:7" x14ac:dyDescent="0.2">
      <c r="A562">
        <v>4600</v>
      </c>
      <c r="B562">
        <v>0.1399</v>
      </c>
      <c r="C562" t="s">
        <v>5440</v>
      </c>
      <c r="D562">
        <v>24000</v>
      </c>
      <c r="E562">
        <v>36</v>
      </c>
      <c r="F562">
        <v>0.5</v>
      </c>
      <c r="G562">
        <v>0</v>
      </c>
    </row>
    <row r="563" spans="1:7" x14ac:dyDescent="0.2">
      <c r="A563">
        <v>16000</v>
      </c>
      <c r="B563">
        <v>0.11990000000000001</v>
      </c>
      <c r="C563" t="s">
        <v>5440</v>
      </c>
      <c r="D563">
        <v>32000</v>
      </c>
      <c r="E563">
        <v>60</v>
      </c>
      <c r="F563">
        <v>7</v>
      </c>
      <c r="G563">
        <v>1</v>
      </c>
    </row>
    <row r="564" spans="1:7" x14ac:dyDescent="0.2">
      <c r="A564">
        <v>6000</v>
      </c>
      <c r="B564">
        <v>6.9900000000000004E-2</v>
      </c>
      <c r="C564" t="s">
        <v>5441</v>
      </c>
      <c r="D564">
        <v>65000</v>
      </c>
      <c r="E564">
        <v>36</v>
      </c>
      <c r="F564">
        <v>9</v>
      </c>
      <c r="G564">
        <v>0</v>
      </c>
    </row>
    <row r="565" spans="1:7" x14ac:dyDescent="0.2">
      <c r="A565">
        <v>5600</v>
      </c>
      <c r="B565">
        <v>0.10589999999999999</v>
      </c>
      <c r="C565" t="s">
        <v>5440</v>
      </c>
      <c r="D565">
        <v>50004</v>
      </c>
      <c r="E565">
        <v>36</v>
      </c>
      <c r="F565">
        <v>3</v>
      </c>
      <c r="G565">
        <v>0</v>
      </c>
    </row>
    <row r="566" spans="1:7" x14ac:dyDescent="0.2">
      <c r="A566">
        <v>3000</v>
      </c>
      <c r="B566">
        <v>7.4899999999999994E-2</v>
      </c>
      <c r="C566" t="s">
        <v>5440</v>
      </c>
      <c r="D566">
        <v>30000</v>
      </c>
      <c r="E566">
        <v>36</v>
      </c>
      <c r="F566">
        <v>2</v>
      </c>
      <c r="G566">
        <v>0</v>
      </c>
    </row>
    <row r="567" spans="1:7" x14ac:dyDescent="0.2">
      <c r="A567">
        <v>8500</v>
      </c>
      <c r="B567">
        <v>9.9900000000000003E-2</v>
      </c>
      <c r="C567" t="s">
        <v>5440</v>
      </c>
      <c r="D567">
        <v>42000</v>
      </c>
      <c r="E567">
        <v>36</v>
      </c>
      <c r="F567">
        <v>4</v>
      </c>
      <c r="G567">
        <v>0</v>
      </c>
    </row>
    <row r="568" spans="1:7" x14ac:dyDescent="0.2">
      <c r="A568">
        <v>5000</v>
      </c>
      <c r="B568">
        <v>0.15620000000000001</v>
      </c>
      <c r="C568" t="s">
        <v>5440</v>
      </c>
      <c r="D568">
        <v>55000</v>
      </c>
      <c r="E568">
        <v>36</v>
      </c>
      <c r="F568">
        <v>1</v>
      </c>
      <c r="G568">
        <v>0</v>
      </c>
    </row>
    <row r="569" spans="1:7" x14ac:dyDescent="0.2">
      <c r="A569">
        <v>8000</v>
      </c>
      <c r="B569">
        <v>7.4899999999999994E-2</v>
      </c>
      <c r="C569" t="s">
        <v>5441</v>
      </c>
      <c r="D569">
        <v>57192</v>
      </c>
      <c r="E569">
        <v>36</v>
      </c>
      <c r="F569">
        <v>0.5</v>
      </c>
      <c r="G569">
        <v>0</v>
      </c>
    </row>
    <row r="570" spans="1:7" x14ac:dyDescent="0.2">
      <c r="A570">
        <v>25000</v>
      </c>
      <c r="B570">
        <v>0.1149</v>
      </c>
      <c r="C570" t="s">
        <v>5441</v>
      </c>
      <c r="D570">
        <v>45996</v>
      </c>
      <c r="E570">
        <v>60</v>
      </c>
      <c r="F570">
        <v>3</v>
      </c>
      <c r="G570">
        <v>0</v>
      </c>
    </row>
    <row r="571" spans="1:7" x14ac:dyDescent="0.2">
      <c r="A571">
        <v>8000</v>
      </c>
      <c r="B571">
        <v>0.1099</v>
      </c>
      <c r="C571" t="s">
        <v>5440</v>
      </c>
      <c r="D571">
        <v>82000</v>
      </c>
      <c r="E571">
        <v>36</v>
      </c>
      <c r="F571">
        <v>5</v>
      </c>
      <c r="G571">
        <v>0</v>
      </c>
    </row>
    <row r="572" spans="1:7" x14ac:dyDescent="0.2">
      <c r="A572">
        <v>2200</v>
      </c>
      <c r="B572">
        <v>7.4899999999999994E-2</v>
      </c>
      <c r="C572" t="s">
        <v>5440</v>
      </c>
      <c r="D572">
        <v>30000</v>
      </c>
      <c r="E572">
        <v>36</v>
      </c>
      <c r="F572">
        <v>4</v>
      </c>
      <c r="G572">
        <v>0</v>
      </c>
    </row>
    <row r="573" spans="1:7" x14ac:dyDescent="0.2">
      <c r="A573">
        <v>15000</v>
      </c>
      <c r="B573">
        <v>0.15989999999999999</v>
      </c>
      <c r="C573" t="s">
        <v>5440</v>
      </c>
      <c r="D573">
        <v>73000</v>
      </c>
      <c r="E573">
        <v>60</v>
      </c>
      <c r="F573">
        <v>0.5</v>
      </c>
      <c r="G573">
        <v>0</v>
      </c>
    </row>
    <row r="574" spans="1:7" x14ac:dyDescent="0.2">
      <c r="A574">
        <v>4000</v>
      </c>
      <c r="B574">
        <v>5.9900000000000002E-2</v>
      </c>
      <c r="C574" t="s">
        <v>5442</v>
      </c>
      <c r="D574">
        <v>18000</v>
      </c>
      <c r="E574">
        <v>36</v>
      </c>
      <c r="F574">
        <v>3</v>
      </c>
      <c r="G574">
        <v>0</v>
      </c>
    </row>
    <row r="575" spans="1:7" x14ac:dyDescent="0.2">
      <c r="A575">
        <v>6000</v>
      </c>
      <c r="B575">
        <v>0.1099</v>
      </c>
      <c r="C575" t="s">
        <v>5440</v>
      </c>
      <c r="D575">
        <v>49000</v>
      </c>
      <c r="E575">
        <v>36</v>
      </c>
      <c r="F575">
        <v>2</v>
      </c>
      <c r="G575">
        <v>0</v>
      </c>
    </row>
    <row r="576" spans="1:7" x14ac:dyDescent="0.2">
      <c r="A576">
        <v>3000</v>
      </c>
      <c r="B576">
        <v>0.10589999999999999</v>
      </c>
      <c r="C576" t="s">
        <v>5441</v>
      </c>
      <c r="D576">
        <v>88200</v>
      </c>
      <c r="E576">
        <v>36</v>
      </c>
      <c r="F576">
        <v>9</v>
      </c>
      <c r="G576">
        <v>0</v>
      </c>
    </row>
    <row r="577" spans="1:7" x14ac:dyDescent="0.2">
      <c r="A577">
        <v>4200</v>
      </c>
      <c r="B577">
        <v>0.13489999999999999</v>
      </c>
      <c r="C577" t="s">
        <v>5440</v>
      </c>
      <c r="D577">
        <v>43000</v>
      </c>
      <c r="E577">
        <v>36</v>
      </c>
      <c r="F577">
        <v>1</v>
      </c>
      <c r="G577">
        <v>0</v>
      </c>
    </row>
    <row r="578" spans="1:7" x14ac:dyDescent="0.2">
      <c r="A578">
        <v>12000</v>
      </c>
      <c r="B578">
        <v>7.4899999999999994E-2</v>
      </c>
      <c r="C578" t="s">
        <v>5441</v>
      </c>
      <c r="D578">
        <v>144000</v>
      </c>
      <c r="E578">
        <v>36</v>
      </c>
      <c r="F578">
        <v>2</v>
      </c>
      <c r="G578">
        <v>0</v>
      </c>
    </row>
    <row r="579" spans="1:7" x14ac:dyDescent="0.2">
      <c r="A579">
        <v>5000</v>
      </c>
      <c r="B579">
        <v>0.1399</v>
      </c>
      <c r="C579" t="s">
        <v>5441</v>
      </c>
      <c r="D579">
        <v>45000</v>
      </c>
      <c r="E579">
        <v>36</v>
      </c>
      <c r="F579">
        <v>10</v>
      </c>
      <c r="G579">
        <v>1</v>
      </c>
    </row>
    <row r="580" spans="1:7" x14ac:dyDescent="0.2">
      <c r="A580">
        <v>1500</v>
      </c>
      <c r="B580">
        <v>0.1149</v>
      </c>
      <c r="C580" t="s">
        <v>5441</v>
      </c>
      <c r="D580">
        <v>66661</v>
      </c>
      <c r="E580">
        <v>36</v>
      </c>
      <c r="F580">
        <v>10</v>
      </c>
      <c r="G580">
        <v>0</v>
      </c>
    </row>
    <row r="581" spans="1:7" x14ac:dyDescent="0.2">
      <c r="A581">
        <v>35000</v>
      </c>
      <c r="B581">
        <v>8.4900000000000003E-2</v>
      </c>
      <c r="C581" t="s">
        <v>5440</v>
      </c>
      <c r="D581">
        <v>77100</v>
      </c>
      <c r="E581">
        <v>36</v>
      </c>
      <c r="F581">
        <v>6</v>
      </c>
      <c r="G581">
        <v>0</v>
      </c>
    </row>
    <row r="582" spans="1:7" x14ac:dyDescent="0.2">
      <c r="A582">
        <v>17000</v>
      </c>
      <c r="B582">
        <v>0.1149</v>
      </c>
      <c r="C582" t="s">
        <v>5440</v>
      </c>
      <c r="D582">
        <v>95000</v>
      </c>
      <c r="E582">
        <v>36</v>
      </c>
      <c r="F582">
        <v>10</v>
      </c>
      <c r="G582">
        <v>0</v>
      </c>
    </row>
    <row r="583" spans="1:7" x14ac:dyDescent="0.2">
      <c r="A583">
        <v>2700</v>
      </c>
      <c r="B583">
        <v>0.10589999999999999</v>
      </c>
      <c r="C583" t="s">
        <v>5442</v>
      </c>
      <c r="D583">
        <v>80000</v>
      </c>
      <c r="E583">
        <v>36</v>
      </c>
      <c r="F583">
        <v>10</v>
      </c>
      <c r="G583">
        <v>0</v>
      </c>
    </row>
    <row r="584" spans="1:7" x14ac:dyDescent="0.2">
      <c r="A584">
        <v>6000</v>
      </c>
      <c r="B584">
        <v>0.15620000000000001</v>
      </c>
      <c r="C584" t="s">
        <v>5441</v>
      </c>
      <c r="D584">
        <v>27600</v>
      </c>
      <c r="E584">
        <v>36</v>
      </c>
      <c r="F584">
        <v>5</v>
      </c>
      <c r="G584">
        <v>1</v>
      </c>
    </row>
    <row r="585" spans="1:7" x14ac:dyDescent="0.2">
      <c r="A585">
        <v>5000</v>
      </c>
      <c r="B585">
        <v>0.1479</v>
      </c>
      <c r="C585" t="s">
        <v>5440</v>
      </c>
      <c r="D585">
        <v>33000</v>
      </c>
      <c r="E585">
        <v>60</v>
      </c>
      <c r="F585">
        <v>0.5</v>
      </c>
      <c r="G585">
        <v>0</v>
      </c>
    </row>
    <row r="586" spans="1:7" x14ac:dyDescent="0.2">
      <c r="A586">
        <v>3600</v>
      </c>
      <c r="B586">
        <v>0.16889999999999999</v>
      </c>
      <c r="C586" t="s">
        <v>5442</v>
      </c>
      <c r="D586">
        <v>9600</v>
      </c>
      <c r="E586">
        <v>60</v>
      </c>
      <c r="F586">
        <v>0.5</v>
      </c>
      <c r="G586">
        <v>0</v>
      </c>
    </row>
    <row r="587" spans="1:7" x14ac:dyDescent="0.2">
      <c r="A587">
        <v>16000</v>
      </c>
      <c r="B587">
        <v>0.10589999999999999</v>
      </c>
      <c r="C587" t="s">
        <v>5440</v>
      </c>
      <c r="D587">
        <v>43000</v>
      </c>
      <c r="E587">
        <v>60</v>
      </c>
      <c r="F587">
        <v>0.5</v>
      </c>
      <c r="G587">
        <v>0</v>
      </c>
    </row>
    <row r="588" spans="1:7" x14ac:dyDescent="0.2">
      <c r="A588">
        <v>10000</v>
      </c>
      <c r="B588">
        <v>8.4900000000000003E-2</v>
      </c>
      <c r="C588" t="s">
        <v>5440</v>
      </c>
      <c r="D588">
        <v>25000</v>
      </c>
      <c r="E588">
        <v>36</v>
      </c>
      <c r="F588">
        <v>1</v>
      </c>
      <c r="G588">
        <v>1</v>
      </c>
    </row>
    <row r="589" spans="1:7" x14ac:dyDescent="0.2">
      <c r="A589">
        <v>23000</v>
      </c>
      <c r="B589">
        <v>0.11990000000000001</v>
      </c>
      <c r="C589" t="s">
        <v>5440</v>
      </c>
      <c r="D589">
        <v>65000</v>
      </c>
      <c r="E589">
        <v>36</v>
      </c>
      <c r="F589">
        <v>0.5</v>
      </c>
      <c r="G589">
        <v>0</v>
      </c>
    </row>
    <row r="590" spans="1:7" x14ac:dyDescent="0.2">
      <c r="A590">
        <v>24000</v>
      </c>
      <c r="B590">
        <v>0.10589999999999999</v>
      </c>
      <c r="C590" t="s">
        <v>5441</v>
      </c>
      <c r="D590">
        <v>110000</v>
      </c>
      <c r="E590">
        <v>60</v>
      </c>
      <c r="F590">
        <v>10</v>
      </c>
      <c r="G590">
        <v>0</v>
      </c>
    </row>
    <row r="591" spans="1:7" x14ac:dyDescent="0.2">
      <c r="A591">
        <v>9200</v>
      </c>
      <c r="B591">
        <v>0.1149</v>
      </c>
      <c r="C591" t="s">
        <v>5440</v>
      </c>
      <c r="D591">
        <v>50000</v>
      </c>
      <c r="E591">
        <v>36</v>
      </c>
      <c r="F591">
        <v>4</v>
      </c>
      <c r="G591">
        <v>0</v>
      </c>
    </row>
    <row r="592" spans="1:7" x14ac:dyDescent="0.2">
      <c r="A592">
        <v>5000</v>
      </c>
      <c r="B592">
        <v>9.9900000000000003E-2</v>
      </c>
      <c r="C592" t="s">
        <v>5441</v>
      </c>
      <c r="D592">
        <v>67200</v>
      </c>
      <c r="E592">
        <v>36</v>
      </c>
      <c r="F592">
        <v>2</v>
      </c>
      <c r="G592">
        <v>0</v>
      </c>
    </row>
    <row r="593" spans="1:7" x14ac:dyDescent="0.2">
      <c r="A593">
        <v>7500</v>
      </c>
      <c r="B593">
        <v>5.4199999999999998E-2</v>
      </c>
      <c r="C593" t="s">
        <v>5441</v>
      </c>
      <c r="D593">
        <v>31000</v>
      </c>
      <c r="E593">
        <v>36</v>
      </c>
      <c r="F593">
        <v>10</v>
      </c>
      <c r="G593">
        <v>0</v>
      </c>
    </row>
    <row r="594" spans="1:7" x14ac:dyDescent="0.2">
      <c r="A594">
        <v>5000</v>
      </c>
      <c r="B594">
        <v>5.9900000000000002E-2</v>
      </c>
      <c r="C594" t="s">
        <v>5442</v>
      </c>
      <c r="D594">
        <v>50000</v>
      </c>
      <c r="E594">
        <v>36</v>
      </c>
      <c r="F594">
        <v>3</v>
      </c>
      <c r="G594">
        <v>0</v>
      </c>
    </row>
    <row r="595" spans="1:7" x14ac:dyDescent="0.2">
      <c r="A595">
        <v>10000</v>
      </c>
      <c r="B595">
        <v>7.4899999999999994E-2</v>
      </c>
      <c r="C595" t="s">
        <v>5440</v>
      </c>
      <c r="D595">
        <v>60000</v>
      </c>
      <c r="E595">
        <v>36</v>
      </c>
      <c r="F595">
        <v>2</v>
      </c>
      <c r="G595">
        <v>0</v>
      </c>
    </row>
    <row r="596" spans="1:7" x14ac:dyDescent="0.2">
      <c r="A596">
        <v>30000</v>
      </c>
      <c r="B596">
        <v>9.9900000000000003E-2</v>
      </c>
      <c r="C596" t="s">
        <v>5441</v>
      </c>
      <c r="D596">
        <v>106921</v>
      </c>
      <c r="E596">
        <v>36</v>
      </c>
      <c r="F596">
        <v>6</v>
      </c>
      <c r="G596">
        <v>0</v>
      </c>
    </row>
    <row r="597" spans="1:7" x14ac:dyDescent="0.2">
      <c r="A597">
        <v>35000</v>
      </c>
      <c r="B597">
        <v>0.1799</v>
      </c>
      <c r="C597" t="s">
        <v>5440</v>
      </c>
      <c r="D597">
        <v>750000</v>
      </c>
      <c r="E597">
        <v>60</v>
      </c>
      <c r="F597">
        <v>7</v>
      </c>
      <c r="G597">
        <v>0</v>
      </c>
    </row>
    <row r="598" spans="1:7" x14ac:dyDescent="0.2">
      <c r="A598">
        <v>17475</v>
      </c>
      <c r="B598">
        <v>0.11990000000000001</v>
      </c>
      <c r="C598" t="s">
        <v>5440</v>
      </c>
      <c r="D598">
        <v>45000</v>
      </c>
      <c r="E598">
        <v>36</v>
      </c>
      <c r="F598">
        <v>1</v>
      </c>
      <c r="G598">
        <v>0</v>
      </c>
    </row>
    <row r="599" spans="1:7" x14ac:dyDescent="0.2">
      <c r="A599">
        <v>30000</v>
      </c>
      <c r="B599">
        <v>0.1399</v>
      </c>
      <c r="C599" t="s">
        <v>5441</v>
      </c>
      <c r="D599">
        <v>399996</v>
      </c>
      <c r="E599">
        <v>60</v>
      </c>
      <c r="F599">
        <v>9</v>
      </c>
      <c r="G599">
        <v>0</v>
      </c>
    </row>
    <row r="600" spans="1:7" x14ac:dyDescent="0.2">
      <c r="A600">
        <v>21000</v>
      </c>
      <c r="B600">
        <v>0.11990000000000001</v>
      </c>
      <c r="C600" t="s">
        <v>5441</v>
      </c>
      <c r="D600">
        <v>90000</v>
      </c>
      <c r="E600">
        <v>60</v>
      </c>
      <c r="F600">
        <v>4</v>
      </c>
      <c r="G600">
        <v>0</v>
      </c>
    </row>
    <row r="601" spans="1:7" x14ac:dyDescent="0.2">
      <c r="A601">
        <v>4500</v>
      </c>
      <c r="B601">
        <v>0.11990000000000001</v>
      </c>
      <c r="C601" t="s">
        <v>5440</v>
      </c>
      <c r="D601">
        <v>72000</v>
      </c>
      <c r="E601">
        <v>36</v>
      </c>
      <c r="F601">
        <v>5</v>
      </c>
      <c r="G601">
        <v>0</v>
      </c>
    </row>
    <row r="602" spans="1:7" x14ac:dyDescent="0.2">
      <c r="A602">
        <v>3000</v>
      </c>
      <c r="B602">
        <v>5.4199999999999998E-2</v>
      </c>
      <c r="C602" t="s">
        <v>5441</v>
      </c>
      <c r="D602">
        <v>33600</v>
      </c>
      <c r="E602">
        <v>36</v>
      </c>
      <c r="F602">
        <v>10</v>
      </c>
      <c r="G602">
        <v>0</v>
      </c>
    </row>
    <row r="603" spans="1:7" x14ac:dyDescent="0.2">
      <c r="A603">
        <v>16000</v>
      </c>
      <c r="B603">
        <v>0.11990000000000001</v>
      </c>
      <c r="C603" t="s">
        <v>5440</v>
      </c>
      <c r="D603">
        <v>32000</v>
      </c>
      <c r="E603">
        <v>60</v>
      </c>
      <c r="F603">
        <v>10</v>
      </c>
      <c r="G603">
        <v>1</v>
      </c>
    </row>
    <row r="604" spans="1:7" x14ac:dyDescent="0.2">
      <c r="A604">
        <v>2500</v>
      </c>
      <c r="B604">
        <v>8.4900000000000003E-2</v>
      </c>
      <c r="C604" t="s">
        <v>5440</v>
      </c>
      <c r="D604">
        <v>48000</v>
      </c>
      <c r="E604">
        <v>36</v>
      </c>
      <c r="F604">
        <v>1</v>
      </c>
      <c r="G604">
        <v>0</v>
      </c>
    </row>
    <row r="605" spans="1:7" x14ac:dyDescent="0.2">
      <c r="A605">
        <v>9000</v>
      </c>
      <c r="B605">
        <v>0.10589999999999999</v>
      </c>
      <c r="C605" t="s">
        <v>5440</v>
      </c>
      <c r="D605">
        <v>83000</v>
      </c>
      <c r="E605">
        <v>36</v>
      </c>
      <c r="F605">
        <v>10</v>
      </c>
      <c r="G605">
        <v>0</v>
      </c>
    </row>
    <row r="606" spans="1:7" x14ac:dyDescent="0.2">
      <c r="A606">
        <v>30000</v>
      </c>
      <c r="B606">
        <v>0.15229999999999999</v>
      </c>
      <c r="C606" t="s">
        <v>5440</v>
      </c>
      <c r="D606">
        <v>92004</v>
      </c>
      <c r="E606">
        <v>36</v>
      </c>
      <c r="F606">
        <v>6</v>
      </c>
      <c r="G606">
        <v>0</v>
      </c>
    </row>
    <row r="607" spans="1:7" x14ac:dyDescent="0.2">
      <c r="A607">
        <v>7200</v>
      </c>
      <c r="B607">
        <v>7.4899999999999994E-2</v>
      </c>
      <c r="C607" t="s">
        <v>5441</v>
      </c>
      <c r="D607">
        <v>69935</v>
      </c>
      <c r="E607">
        <v>36</v>
      </c>
      <c r="F607">
        <v>2</v>
      </c>
      <c r="G607">
        <v>0</v>
      </c>
    </row>
    <row r="608" spans="1:7" x14ac:dyDescent="0.2">
      <c r="A608">
        <v>15650</v>
      </c>
      <c r="B608">
        <v>0.21740000000000001</v>
      </c>
      <c r="C608" t="s">
        <v>5440</v>
      </c>
      <c r="D608">
        <v>44400</v>
      </c>
      <c r="E608">
        <v>36</v>
      </c>
      <c r="F608">
        <v>4</v>
      </c>
      <c r="G608">
        <v>0</v>
      </c>
    </row>
    <row r="609" spans="1:7" x14ac:dyDescent="0.2">
      <c r="A609">
        <v>6600</v>
      </c>
      <c r="B609">
        <v>0.16489999999999999</v>
      </c>
      <c r="C609" t="s">
        <v>5440</v>
      </c>
      <c r="D609">
        <v>36000</v>
      </c>
      <c r="E609">
        <v>36</v>
      </c>
      <c r="F609">
        <v>0.5</v>
      </c>
      <c r="G609">
        <v>0</v>
      </c>
    </row>
    <row r="610" spans="1:7" x14ac:dyDescent="0.2">
      <c r="A610">
        <v>28000</v>
      </c>
      <c r="B610">
        <v>0.15989999999999999</v>
      </c>
      <c r="C610" t="s">
        <v>5441</v>
      </c>
      <c r="D610">
        <v>85000</v>
      </c>
      <c r="E610">
        <v>60</v>
      </c>
      <c r="F610">
        <v>10</v>
      </c>
      <c r="G610">
        <v>0</v>
      </c>
    </row>
    <row r="611" spans="1:7" x14ac:dyDescent="0.2">
      <c r="A611">
        <v>6700</v>
      </c>
      <c r="B611">
        <v>0.1099</v>
      </c>
      <c r="C611" t="s">
        <v>5440</v>
      </c>
      <c r="D611">
        <v>60000</v>
      </c>
      <c r="E611">
        <v>60</v>
      </c>
      <c r="F611">
        <v>2</v>
      </c>
      <c r="G611">
        <v>0</v>
      </c>
    </row>
    <row r="612" spans="1:7" x14ac:dyDescent="0.2">
      <c r="A612">
        <v>7800</v>
      </c>
      <c r="B612">
        <v>0.10589999999999999</v>
      </c>
      <c r="C612" t="s">
        <v>5441</v>
      </c>
      <c r="D612">
        <v>26000</v>
      </c>
      <c r="E612">
        <v>36</v>
      </c>
      <c r="F612">
        <v>3</v>
      </c>
      <c r="G612">
        <v>0</v>
      </c>
    </row>
    <row r="613" spans="1:7" x14ac:dyDescent="0.2">
      <c r="A613">
        <v>12000</v>
      </c>
      <c r="B613">
        <v>0.1799</v>
      </c>
      <c r="C613" t="s">
        <v>5440</v>
      </c>
      <c r="D613">
        <v>80000</v>
      </c>
      <c r="E613">
        <v>60</v>
      </c>
      <c r="F613">
        <v>0.5</v>
      </c>
      <c r="G613">
        <v>0</v>
      </c>
    </row>
    <row r="614" spans="1:7" x14ac:dyDescent="0.2">
      <c r="A614">
        <v>7125</v>
      </c>
      <c r="B614">
        <v>0.20250000000000001</v>
      </c>
      <c r="C614" t="s">
        <v>5440</v>
      </c>
      <c r="D614" s="79">
        <v>200000</v>
      </c>
      <c r="E614">
        <v>60</v>
      </c>
      <c r="F614">
        <v>10</v>
      </c>
      <c r="G614">
        <v>0</v>
      </c>
    </row>
    <row r="615" spans="1:7" x14ac:dyDescent="0.2">
      <c r="A615">
        <v>19750</v>
      </c>
      <c r="B615">
        <v>0.23219999999999999</v>
      </c>
      <c r="C615" t="s">
        <v>5441</v>
      </c>
      <c r="D615">
        <v>72500</v>
      </c>
      <c r="E615">
        <v>60</v>
      </c>
      <c r="F615">
        <v>10</v>
      </c>
      <c r="G615">
        <v>0</v>
      </c>
    </row>
    <row r="616" spans="1:7" x14ac:dyDescent="0.2">
      <c r="A616">
        <v>10000</v>
      </c>
      <c r="B616">
        <v>0.1399</v>
      </c>
      <c r="C616" t="s">
        <v>5441</v>
      </c>
      <c r="D616">
        <v>85000</v>
      </c>
      <c r="E616">
        <v>36</v>
      </c>
      <c r="F616">
        <v>10</v>
      </c>
      <c r="G616">
        <v>0</v>
      </c>
    </row>
    <row r="617" spans="1:7" x14ac:dyDescent="0.2">
      <c r="A617">
        <v>11200</v>
      </c>
      <c r="B617">
        <v>0.11990000000000001</v>
      </c>
      <c r="C617" t="s">
        <v>5440</v>
      </c>
      <c r="D617">
        <v>87500</v>
      </c>
      <c r="E617">
        <v>36</v>
      </c>
      <c r="F617">
        <v>2</v>
      </c>
      <c r="G617">
        <v>0</v>
      </c>
    </row>
    <row r="618" spans="1:7" x14ac:dyDescent="0.2">
      <c r="A618">
        <v>1800</v>
      </c>
      <c r="B618">
        <v>0.11990000000000001</v>
      </c>
      <c r="C618" t="s">
        <v>5440</v>
      </c>
      <c r="D618">
        <v>33195.199999999997</v>
      </c>
      <c r="E618">
        <v>36</v>
      </c>
      <c r="F618">
        <v>5</v>
      </c>
      <c r="G618">
        <v>0</v>
      </c>
    </row>
    <row r="619" spans="1:7" x14ac:dyDescent="0.2">
      <c r="A619">
        <v>6000</v>
      </c>
      <c r="B619">
        <v>5.9900000000000002E-2</v>
      </c>
      <c r="C619" t="s">
        <v>5441</v>
      </c>
      <c r="D619">
        <v>25800</v>
      </c>
      <c r="E619">
        <v>36</v>
      </c>
      <c r="F619">
        <v>7</v>
      </c>
      <c r="G619">
        <v>0</v>
      </c>
    </row>
    <row r="620" spans="1:7" x14ac:dyDescent="0.2">
      <c r="A620">
        <v>21000</v>
      </c>
      <c r="B620">
        <v>0.1163</v>
      </c>
      <c r="C620" t="s">
        <v>5440</v>
      </c>
      <c r="D620">
        <v>92000</v>
      </c>
      <c r="E620">
        <v>36</v>
      </c>
      <c r="F620">
        <v>0.5</v>
      </c>
      <c r="G620">
        <v>0</v>
      </c>
    </row>
    <row r="621" spans="1:7" x14ac:dyDescent="0.2">
      <c r="A621">
        <v>1800</v>
      </c>
      <c r="B621">
        <v>0.1754</v>
      </c>
      <c r="C621" t="s">
        <v>5440</v>
      </c>
      <c r="D621">
        <v>15000</v>
      </c>
      <c r="E621">
        <v>36</v>
      </c>
      <c r="F621">
        <v>3</v>
      </c>
      <c r="G621">
        <v>0</v>
      </c>
    </row>
    <row r="622" spans="1:7" x14ac:dyDescent="0.2">
      <c r="A622">
        <v>6000</v>
      </c>
      <c r="B622">
        <v>0.19389999999999999</v>
      </c>
      <c r="C622" t="s">
        <v>5440</v>
      </c>
      <c r="D622">
        <v>36000</v>
      </c>
      <c r="E622">
        <v>36</v>
      </c>
      <c r="F622">
        <v>0.5</v>
      </c>
      <c r="G622">
        <v>0</v>
      </c>
    </row>
    <row r="623" spans="1:7" x14ac:dyDescent="0.2">
      <c r="A623">
        <v>5000</v>
      </c>
      <c r="B623">
        <v>0.12620000000000001</v>
      </c>
      <c r="C623" t="s">
        <v>5442</v>
      </c>
      <c r="D623">
        <v>50000</v>
      </c>
      <c r="E623">
        <v>36</v>
      </c>
      <c r="F623">
        <v>4</v>
      </c>
      <c r="G623">
        <v>0</v>
      </c>
    </row>
    <row r="624" spans="1:7" x14ac:dyDescent="0.2">
      <c r="A624">
        <v>16800</v>
      </c>
      <c r="B624">
        <v>0.16109999999999999</v>
      </c>
      <c r="C624" t="s">
        <v>5441</v>
      </c>
      <c r="D624">
        <v>58764</v>
      </c>
      <c r="E624">
        <v>60</v>
      </c>
      <c r="F624">
        <v>5</v>
      </c>
      <c r="G624">
        <v>1</v>
      </c>
    </row>
    <row r="625" spans="1:7" x14ac:dyDescent="0.2">
      <c r="A625">
        <v>18000</v>
      </c>
      <c r="B625">
        <v>0.21820000000000001</v>
      </c>
      <c r="C625" t="s">
        <v>5440</v>
      </c>
      <c r="D625">
        <v>50000</v>
      </c>
      <c r="E625">
        <v>60</v>
      </c>
      <c r="F625">
        <v>0.5</v>
      </c>
      <c r="G625">
        <v>1</v>
      </c>
    </row>
    <row r="626" spans="1:7" x14ac:dyDescent="0.2">
      <c r="A626">
        <v>5000</v>
      </c>
      <c r="B626">
        <v>0.16589999999999999</v>
      </c>
      <c r="C626" t="s">
        <v>5440</v>
      </c>
      <c r="D626">
        <v>38000.04</v>
      </c>
      <c r="E626">
        <v>36</v>
      </c>
      <c r="F626">
        <v>1</v>
      </c>
      <c r="G626">
        <v>0</v>
      </c>
    </row>
    <row r="627" spans="1:7" x14ac:dyDescent="0.2">
      <c r="A627">
        <v>15000</v>
      </c>
      <c r="B627">
        <v>7.9100000000000004E-2</v>
      </c>
      <c r="C627" t="s">
        <v>5441</v>
      </c>
      <c r="D627">
        <v>43200</v>
      </c>
      <c r="E627">
        <v>36</v>
      </c>
      <c r="F627">
        <v>7</v>
      </c>
      <c r="G627">
        <v>0</v>
      </c>
    </row>
    <row r="628" spans="1:7" x14ac:dyDescent="0.2">
      <c r="A628">
        <v>5000</v>
      </c>
      <c r="B628">
        <v>0.1482</v>
      </c>
      <c r="C628" t="s">
        <v>5441</v>
      </c>
      <c r="D628">
        <v>39996</v>
      </c>
      <c r="E628">
        <v>36</v>
      </c>
      <c r="F628">
        <v>4</v>
      </c>
      <c r="G628">
        <v>0</v>
      </c>
    </row>
    <row r="629" spans="1:7" x14ac:dyDescent="0.2">
      <c r="A629">
        <v>5000</v>
      </c>
      <c r="B629">
        <v>0.15620000000000001</v>
      </c>
      <c r="C629" t="s">
        <v>5440</v>
      </c>
      <c r="D629">
        <v>43200</v>
      </c>
      <c r="E629">
        <v>36</v>
      </c>
      <c r="F629">
        <v>1</v>
      </c>
      <c r="G629">
        <v>1</v>
      </c>
    </row>
    <row r="630" spans="1:7" x14ac:dyDescent="0.2">
      <c r="A630">
        <v>9750</v>
      </c>
      <c r="B630">
        <v>0.1719</v>
      </c>
      <c r="C630" t="s">
        <v>5440</v>
      </c>
      <c r="D630">
        <v>20800</v>
      </c>
      <c r="E630">
        <v>36</v>
      </c>
      <c r="F630">
        <v>3</v>
      </c>
      <c r="G630">
        <v>1</v>
      </c>
    </row>
    <row r="631" spans="1:7" x14ac:dyDescent="0.2">
      <c r="A631">
        <v>27000</v>
      </c>
      <c r="B631">
        <v>0.18490000000000001</v>
      </c>
      <c r="C631" t="s">
        <v>5441</v>
      </c>
      <c r="D631">
        <v>83004</v>
      </c>
      <c r="E631">
        <v>60</v>
      </c>
      <c r="F631">
        <v>6</v>
      </c>
      <c r="G631">
        <v>0</v>
      </c>
    </row>
    <row r="632" spans="1:7" x14ac:dyDescent="0.2">
      <c r="A632">
        <v>8000</v>
      </c>
      <c r="B632">
        <v>5.4199999999999998E-2</v>
      </c>
      <c r="C632" t="s">
        <v>5441</v>
      </c>
      <c r="D632">
        <v>46000</v>
      </c>
      <c r="E632">
        <v>36</v>
      </c>
      <c r="F632">
        <v>3</v>
      </c>
      <c r="G632">
        <v>0</v>
      </c>
    </row>
    <row r="633" spans="1:7" x14ac:dyDescent="0.2">
      <c r="A633">
        <v>15000</v>
      </c>
      <c r="B633">
        <v>0.2099</v>
      </c>
      <c r="C633" t="s">
        <v>5440</v>
      </c>
      <c r="D633">
        <v>88000</v>
      </c>
      <c r="E633">
        <v>60</v>
      </c>
      <c r="F633">
        <v>2</v>
      </c>
      <c r="G633">
        <v>0</v>
      </c>
    </row>
    <row r="634" spans="1:7" x14ac:dyDescent="0.2">
      <c r="A634">
        <v>13000</v>
      </c>
      <c r="B634">
        <v>7.4899999999999994E-2</v>
      </c>
      <c r="C634" t="s">
        <v>5441</v>
      </c>
      <c r="D634">
        <v>79000</v>
      </c>
      <c r="E634">
        <v>36</v>
      </c>
      <c r="F634">
        <v>6</v>
      </c>
      <c r="G634">
        <v>0</v>
      </c>
    </row>
    <row r="635" spans="1:7" x14ac:dyDescent="0.2">
      <c r="A635">
        <v>7450</v>
      </c>
      <c r="B635">
        <v>0.15989999999999999</v>
      </c>
      <c r="C635" t="s">
        <v>5440</v>
      </c>
      <c r="D635">
        <v>80000</v>
      </c>
      <c r="E635">
        <v>36</v>
      </c>
      <c r="F635">
        <v>9</v>
      </c>
      <c r="G635">
        <v>0</v>
      </c>
    </row>
    <row r="636" spans="1:7" x14ac:dyDescent="0.2">
      <c r="A636">
        <v>25000</v>
      </c>
      <c r="B636">
        <v>0.15620000000000001</v>
      </c>
      <c r="C636" t="s">
        <v>5442</v>
      </c>
      <c r="D636">
        <v>84000</v>
      </c>
      <c r="E636">
        <v>36</v>
      </c>
      <c r="F636">
        <v>10</v>
      </c>
      <c r="G636">
        <v>1</v>
      </c>
    </row>
    <row r="637" spans="1:7" x14ac:dyDescent="0.2">
      <c r="A637">
        <v>3800</v>
      </c>
      <c r="B637">
        <v>6.9900000000000004E-2</v>
      </c>
      <c r="C637" t="s">
        <v>5442</v>
      </c>
      <c r="D637">
        <v>20000</v>
      </c>
      <c r="E637">
        <v>36</v>
      </c>
      <c r="F637">
        <v>10</v>
      </c>
      <c r="G637">
        <v>0</v>
      </c>
    </row>
    <row r="638" spans="1:7" x14ac:dyDescent="0.2">
      <c r="A638">
        <v>7000</v>
      </c>
      <c r="B638">
        <v>0.15229999999999999</v>
      </c>
      <c r="C638" t="s">
        <v>5440</v>
      </c>
      <c r="D638">
        <v>30996</v>
      </c>
      <c r="E638">
        <v>60</v>
      </c>
      <c r="F638">
        <v>1</v>
      </c>
      <c r="G638">
        <v>0</v>
      </c>
    </row>
    <row r="639" spans="1:7" x14ac:dyDescent="0.2">
      <c r="A639">
        <v>8000</v>
      </c>
      <c r="B639">
        <v>0.12989999999999999</v>
      </c>
      <c r="C639" t="s">
        <v>5442</v>
      </c>
      <c r="D639">
        <v>55000</v>
      </c>
      <c r="E639">
        <v>60</v>
      </c>
      <c r="F639">
        <v>0.5</v>
      </c>
      <c r="G639">
        <v>0</v>
      </c>
    </row>
    <row r="640" spans="1:7" x14ac:dyDescent="0.2">
      <c r="A640">
        <v>3025</v>
      </c>
      <c r="B640">
        <v>9.9900000000000003E-2</v>
      </c>
      <c r="C640" t="s">
        <v>5440</v>
      </c>
      <c r="D640">
        <v>80000</v>
      </c>
      <c r="E640">
        <v>36</v>
      </c>
      <c r="F640">
        <v>7</v>
      </c>
      <c r="G640">
        <v>0</v>
      </c>
    </row>
    <row r="641" spans="1:7" x14ac:dyDescent="0.2">
      <c r="A641">
        <v>6700</v>
      </c>
      <c r="B641">
        <v>6.9900000000000004E-2</v>
      </c>
      <c r="C641" t="s">
        <v>5441</v>
      </c>
      <c r="D641">
        <v>40800</v>
      </c>
      <c r="E641">
        <v>36</v>
      </c>
      <c r="F641">
        <v>10</v>
      </c>
      <c r="G641">
        <v>0</v>
      </c>
    </row>
    <row r="642" spans="1:7" x14ac:dyDescent="0.2">
      <c r="A642">
        <v>21000</v>
      </c>
      <c r="B642">
        <v>0.16889999999999999</v>
      </c>
      <c r="C642" t="s">
        <v>5440</v>
      </c>
      <c r="D642">
        <v>89916</v>
      </c>
      <c r="E642">
        <v>60</v>
      </c>
      <c r="F642">
        <v>1</v>
      </c>
      <c r="G642">
        <v>1</v>
      </c>
    </row>
    <row r="643" spans="1:7" x14ac:dyDescent="0.2">
      <c r="A643">
        <v>12000</v>
      </c>
      <c r="B643">
        <v>0.16489999999999999</v>
      </c>
      <c r="C643" t="s">
        <v>5440</v>
      </c>
      <c r="D643">
        <v>225000</v>
      </c>
      <c r="E643">
        <v>36</v>
      </c>
      <c r="F643">
        <v>10</v>
      </c>
      <c r="G643">
        <v>0</v>
      </c>
    </row>
    <row r="644" spans="1:7" x14ac:dyDescent="0.2">
      <c r="A644">
        <v>4000</v>
      </c>
      <c r="B644">
        <v>0.1799</v>
      </c>
      <c r="C644" t="s">
        <v>5441</v>
      </c>
      <c r="D644">
        <v>119153</v>
      </c>
      <c r="E644">
        <v>60</v>
      </c>
      <c r="F644">
        <v>10</v>
      </c>
      <c r="G644">
        <v>0</v>
      </c>
    </row>
    <row r="645" spans="1:7" x14ac:dyDescent="0.2">
      <c r="A645">
        <v>3500</v>
      </c>
      <c r="B645">
        <v>0.10589999999999999</v>
      </c>
      <c r="C645" t="s">
        <v>5440</v>
      </c>
      <c r="D645">
        <v>54000</v>
      </c>
      <c r="E645">
        <v>60</v>
      </c>
      <c r="F645">
        <v>1</v>
      </c>
      <c r="G645">
        <v>1</v>
      </c>
    </row>
    <row r="646" spans="1:7" x14ac:dyDescent="0.2">
      <c r="A646">
        <v>5000</v>
      </c>
      <c r="B646">
        <v>0.1099</v>
      </c>
      <c r="C646" t="s">
        <v>5440</v>
      </c>
      <c r="D646">
        <v>48500</v>
      </c>
      <c r="E646">
        <v>36</v>
      </c>
      <c r="F646">
        <v>1</v>
      </c>
      <c r="G646">
        <v>0</v>
      </c>
    </row>
    <row r="647" spans="1:7" x14ac:dyDescent="0.2">
      <c r="A647">
        <v>18000</v>
      </c>
      <c r="B647">
        <v>8.4900000000000003E-2</v>
      </c>
      <c r="C647" t="s">
        <v>5440</v>
      </c>
      <c r="D647">
        <v>82000</v>
      </c>
      <c r="E647">
        <v>36</v>
      </c>
      <c r="F647">
        <v>9</v>
      </c>
      <c r="G647">
        <v>0</v>
      </c>
    </row>
    <row r="648" spans="1:7" x14ac:dyDescent="0.2">
      <c r="A648">
        <v>11000</v>
      </c>
      <c r="B648">
        <v>0.1799</v>
      </c>
      <c r="C648" t="s">
        <v>5440</v>
      </c>
      <c r="D648">
        <v>60000</v>
      </c>
      <c r="E648">
        <v>60</v>
      </c>
      <c r="F648">
        <v>4</v>
      </c>
      <c r="G648">
        <v>0</v>
      </c>
    </row>
    <row r="649" spans="1:7" x14ac:dyDescent="0.2">
      <c r="A649">
        <v>15600</v>
      </c>
      <c r="B649">
        <v>0.11990000000000001</v>
      </c>
      <c r="C649" t="s">
        <v>5442</v>
      </c>
      <c r="D649">
        <v>70000</v>
      </c>
      <c r="E649">
        <v>60</v>
      </c>
      <c r="F649">
        <v>5</v>
      </c>
      <c r="G649">
        <v>0</v>
      </c>
    </row>
    <row r="650" spans="1:7" x14ac:dyDescent="0.2">
      <c r="A650">
        <v>10000</v>
      </c>
      <c r="B650">
        <v>5.4199999999999998E-2</v>
      </c>
      <c r="C650" t="s">
        <v>5441</v>
      </c>
      <c r="D650">
        <v>70000</v>
      </c>
      <c r="E650">
        <v>36</v>
      </c>
      <c r="F650">
        <v>10</v>
      </c>
      <c r="G650">
        <v>0</v>
      </c>
    </row>
    <row r="651" spans="1:7" x14ac:dyDescent="0.2">
      <c r="A651">
        <v>30000</v>
      </c>
      <c r="B651">
        <v>0.1399</v>
      </c>
      <c r="C651" t="s">
        <v>5441</v>
      </c>
      <c r="D651">
        <v>159996</v>
      </c>
      <c r="E651">
        <v>60</v>
      </c>
      <c r="F651">
        <v>10</v>
      </c>
      <c r="G651">
        <v>0</v>
      </c>
    </row>
    <row r="652" spans="1:7" x14ac:dyDescent="0.2">
      <c r="A652">
        <v>10000</v>
      </c>
      <c r="B652">
        <v>0.15989999999999999</v>
      </c>
      <c r="C652" t="s">
        <v>5440</v>
      </c>
      <c r="D652">
        <v>66000</v>
      </c>
      <c r="E652">
        <v>36</v>
      </c>
      <c r="F652">
        <v>1</v>
      </c>
      <c r="G652">
        <v>0</v>
      </c>
    </row>
    <row r="653" spans="1:7" x14ac:dyDescent="0.2">
      <c r="A653">
        <v>6000</v>
      </c>
      <c r="B653">
        <v>0.16489999999999999</v>
      </c>
      <c r="C653" t="s">
        <v>5440</v>
      </c>
      <c r="D653">
        <v>95004</v>
      </c>
      <c r="E653">
        <v>60</v>
      </c>
      <c r="F653">
        <v>4</v>
      </c>
      <c r="G653">
        <v>1</v>
      </c>
    </row>
    <row r="654" spans="1:7" x14ac:dyDescent="0.2">
      <c r="A654">
        <v>2500</v>
      </c>
      <c r="B654">
        <v>0.1399</v>
      </c>
      <c r="C654" t="s">
        <v>5441</v>
      </c>
      <c r="D654">
        <v>83000</v>
      </c>
      <c r="E654">
        <v>36</v>
      </c>
      <c r="F654">
        <v>10</v>
      </c>
      <c r="G654">
        <v>0</v>
      </c>
    </row>
    <row r="655" spans="1:7" x14ac:dyDescent="0.2">
      <c r="A655">
        <v>9225</v>
      </c>
      <c r="B655">
        <v>5.9900000000000002E-2</v>
      </c>
      <c r="C655" t="s">
        <v>5440</v>
      </c>
      <c r="D655">
        <v>63000</v>
      </c>
      <c r="E655">
        <v>36</v>
      </c>
      <c r="F655">
        <v>5</v>
      </c>
      <c r="G655">
        <v>0</v>
      </c>
    </row>
    <row r="656" spans="1:7" x14ac:dyDescent="0.2">
      <c r="A656">
        <v>8000</v>
      </c>
      <c r="B656">
        <v>0.1749</v>
      </c>
      <c r="C656" t="s">
        <v>5441</v>
      </c>
      <c r="D656">
        <v>85000</v>
      </c>
      <c r="E656">
        <v>36</v>
      </c>
      <c r="F656">
        <v>3</v>
      </c>
      <c r="G656">
        <v>0</v>
      </c>
    </row>
    <row r="657" spans="1:7" x14ac:dyDescent="0.2">
      <c r="A657">
        <v>18000</v>
      </c>
      <c r="B657">
        <v>0.1399</v>
      </c>
      <c r="C657" t="s">
        <v>5441</v>
      </c>
      <c r="D657">
        <v>35000</v>
      </c>
      <c r="E657">
        <v>60</v>
      </c>
      <c r="F657">
        <v>10</v>
      </c>
      <c r="G657">
        <v>0</v>
      </c>
    </row>
    <row r="658" spans="1:7" x14ac:dyDescent="0.2">
      <c r="A658">
        <v>25000</v>
      </c>
      <c r="B658">
        <v>0.1149</v>
      </c>
      <c r="C658" t="s">
        <v>5441</v>
      </c>
      <c r="D658">
        <v>110000.04</v>
      </c>
      <c r="E658">
        <v>60</v>
      </c>
      <c r="F658">
        <v>0.5</v>
      </c>
      <c r="G658">
        <v>0</v>
      </c>
    </row>
    <row r="659" spans="1:7" x14ac:dyDescent="0.2">
      <c r="A659">
        <v>10000</v>
      </c>
      <c r="B659">
        <v>9.9900000000000003E-2</v>
      </c>
      <c r="C659" t="s">
        <v>5440</v>
      </c>
      <c r="D659">
        <v>24996</v>
      </c>
      <c r="E659">
        <v>36</v>
      </c>
      <c r="F659">
        <v>2</v>
      </c>
      <c r="G659">
        <v>0</v>
      </c>
    </row>
    <row r="660" spans="1:7" x14ac:dyDescent="0.2">
      <c r="A660">
        <v>9600</v>
      </c>
      <c r="B660">
        <v>0.1399</v>
      </c>
      <c r="C660" t="s">
        <v>5441</v>
      </c>
      <c r="D660">
        <v>130000</v>
      </c>
      <c r="E660">
        <v>36</v>
      </c>
      <c r="F660">
        <v>10</v>
      </c>
      <c r="G660">
        <v>1</v>
      </c>
    </row>
    <row r="661" spans="1:7" x14ac:dyDescent="0.2">
      <c r="A661">
        <v>2400</v>
      </c>
      <c r="B661">
        <v>7.4899999999999994E-2</v>
      </c>
      <c r="C661" t="s">
        <v>5441</v>
      </c>
      <c r="D661">
        <v>156000</v>
      </c>
      <c r="E661">
        <v>36</v>
      </c>
      <c r="F661">
        <v>4</v>
      </c>
      <c r="G661">
        <v>0</v>
      </c>
    </row>
    <row r="662" spans="1:7" x14ac:dyDescent="0.2">
      <c r="A662">
        <v>9000</v>
      </c>
      <c r="B662">
        <v>0.15620000000000001</v>
      </c>
      <c r="C662" t="s">
        <v>5441</v>
      </c>
      <c r="D662">
        <v>49633</v>
      </c>
      <c r="E662">
        <v>36</v>
      </c>
      <c r="F662">
        <v>3</v>
      </c>
      <c r="G662">
        <v>0</v>
      </c>
    </row>
    <row r="663" spans="1:7" x14ac:dyDescent="0.2">
      <c r="A663">
        <v>10000</v>
      </c>
      <c r="B663">
        <v>0.18390000000000001</v>
      </c>
      <c r="C663" t="s">
        <v>5440</v>
      </c>
      <c r="D663">
        <v>39996</v>
      </c>
      <c r="E663">
        <v>60</v>
      </c>
      <c r="F663">
        <v>10</v>
      </c>
      <c r="G663">
        <v>0</v>
      </c>
    </row>
    <row r="664" spans="1:7" x14ac:dyDescent="0.2">
      <c r="A664">
        <v>16000</v>
      </c>
      <c r="B664">
        <v>0.11990000000000001</v>
      </c>
      <c r="C664" t="s">
        <v>5441</v>
      </c>
      <c r="D664">
        <v>93000</v>
      </c>
      <c r="E664">
        <v>36</v>
      </c>
      <c r="F664">
        <v>0.5</v>
      </c>
      <c r="G664">
        <v>1</v>
      </c>
    </row>
    <row r="665" spans="1:7" x14ac:dyDescent="0.2">
      <c r="A665">
        <v>24000</v>
      </c>
      <c r="B665">
        <v>0.19689999999999999</v>
      </c>
      <c r="C665" t="s">
        <v>5441</v>
      </c>
      <c r="D665" s="79">
        <v>100000</v>
      </c>
      <c r="E665">
        <v>36</v>
      </c>
      <c r="F665">
        <v>5</v>
      </c>
      <c r="G665">
        <v>0</v>
      </c>
    </row>
    <row r="666" spans="1:7" x14ac:dyDescent="0.2">
      <c r="A666">
        <v>10000</v>
      </c>
      <c r="B666">
        <v>0.12989999999999999</v>
      </c>
      <c r="C666" t="s">
        <v>5441</v>
      </c>
      <c r="D666">
        <v>72972.350000000006</v>
      </c>
      <c r="E666">
        <v>36</v>
      </c>
      <c r="F666">
        <v>10</v>
      </c>
      <c r="G666">
        <v>0</v>
      </c>
    </row>
    <row r="667" spans="1:7" x14ac:dyDescent="0.2">
      <c r="A667">
        <v>25000</v>
      </c>
      <c r="B667">
        <v>0.21740000000000001</v>
      </c>
      <c r="C667" t="s">
        <v>5442</v>
      </c>
      <c r="D667">
        <v>80000</v>
      </c>
      <c r="E667">
        <v>60</v>
      </c>
      <c r="F667">
        <v>9</v>
      </c>
      <c r="G667">
        <v>1</v>
      </c>
    </row>
    <row r="668" spans="1:7" x14ac:dyDescent="0.2">
      <c r="A668">
        <v>8000</v>
      </c>
      <c r="B668">
        <v>0.11990000000000001</v>
      </c>
      <c r="C668" t="s">
        <v>5441</v>
      </c>
      <c r="D668">
        <v>40800</v>
      </c>
      <c r="E668">
        <v>36</v>
      </c>
      <c r="F668">
        <v>0.5</v>
      </c>
      <c r="G668">
        <v>0</v>
      </c>
    </row>
    <row r="669" spans="1:7" x14ac:dyDescent="0.2">
      <c r="A669">
        <v>3000</v>
      </c>
      <c r="B669">
        <v>5.9900000000000002E-2</v>
      </c>
      <c r="C669" t="s">
        <v>5441</v>
      </c>
      <c r="D669">
        <v>30000</v>
      </c>
      <c r="E669">
        <v>36</v>
      </c>
      <c r="F669">
        <v>6</v>
      </c>
      <c r="G669">
        <v>0</v>
      </c>
    </row>
    <row r="670" spans="1:7" x14ac:dyDescent="0.2">
      <c r="A670">
        <v>6000</v>
      </c>
      <c r="B670">
        <v>0.15229999999999999</v>
      </c>
      <c r="C670" t="s">
        <v>5440</v>
      </c>
      <c r="D670">
        <v>65000</v>
      </c>
      <c r="E670">
        <v>36</v>
      </c>
      <c r="F670">
        <v>10</v>
      </c>
      <c r="G670">
        <v>1</v>
      </c>
    </row>
    <row r="671" spans="1:7" x14ac:dyDescent="0.2">
      <c r="A671">
        <v>3600</v>
      </c>
      <c r="B671">
        <v>0.11990000000000001</v>
      </c>
      <c r="C671" t="s">
        <v>5440</v>
      </c>
      <c r="D671">
        <v>84996</v>
      </c>
      <c r="E671">
        <v>36</v>
      </c>
      <c r="F671">
        <v>4</v>
      </c>
      <c r="G671">
        <v>0</v>
      </c>
    </row>
    <row r="672" spans="1:7" x14ac:dyDescent="0.2">
      <c r="A672">
        <v>14000</v>
      </c>
      <c r="B672">
        <v>9.9900000000000003E-2</v>
      </c>
      <c r="C672" t="s">
        <v>5441</v>
      </c>
      <c r="D672">
        <v>126000</v>
      </c>
      <c r="E672">
        <v>36</v>
      </c>
      <c r="F672">
        <v>3</v>
      </c>
      <c r="G672">
        <v>0</v>
      </c>
    </row>
    <row r="673" spans="1:7" x14ac:dyDescent="0.2">
      <c r="A673">
        <v>9000</v>
      </c>
      <c r="B673">
        <v>0.15989999999999999</v>
      </c>
      <c r="C673" t="s">
        <v>5441</v>
      </c>
      <c r="D673">
        <v>42000</v>
      </c>
      <c r="E673">
        <v>60</v>
      </c>
      <c r="F673">
        <v>3</v>
      </c>
      <c r="G673">
        <v>1</v>
      </c>
    </row>
    <row r="674" spans="1:7" x14ac:dyDescent="0.2">
      <c r="A674">
        <v>12000</v>
      </c>
      <c r="B674">
        <v>8.4900000000000003E-2</v>
      </c>
      <c r="C674" t="s">
        <v>5441</v>
      </c>
      <c r="D674">
        <v>97000</v>
      </c>
      <c r="E674">
        <v>36</v>
      </c>
      <c r="F674">
        <v>9</v>
      </c>
      <c r="G674">
        <v>0</v>
      </c>
    </row>
    <row r="675" spans="1:7" x14ac:dyDescent="0.2">
      <c r="A675">
        <v>13000</v>
      </c>
      <c r="B675">
        <v>0.1099</v>
      </c>
      <c r="C675" t="s">
        <v>5441</v>
      </c>
      <c r="D675">
        <v>83000</v>
      </c>
      <c r="E675">
        <v>36</v>
      </c>
      <c r="F675">
        <v>10</v>
      </c>
      <c r="G675">
        <v>0</v>
      </c>
    </row>
    <row r="676" spans="1:7" x14ac:dyDescent="0.2">
      <c r="A676">
        <v>3400</v>
      </c>
      <c r="B676">
        <v>8.4900000000000003E-2</v>
      </c>
      <c r="C676" t="s">
        <v>5440</v>
      </c>
      <c r="D676">
        <v>80004</v>
      </c>
      <c r="E676">
        <v>36</v>
      </c>
      <c r="F676">
        <v>2</v>
      </c>
      <c r="G676">
        <v>0</v>
      </c>
    </row>
    <row r="677" spans="1:7" x14ac:dyDescent="0.2">
      <c r="A677">
        <v>6800</v>
      </c>
      <c r="B677">
        <v>0.19289999999999999</v>
      </c>
      <c r="C677" t="s">
        <v>5440</v>
      </c>
      <c r="D677">
        <v>50000</v>
      </c>
      <c r="E677">
        <v>36</v>
      </c>
      <c r="F677">
        <v>4</v>
      </c>
      <c r="G677">
        <v>0</v>
      </c>
    </row>
    <row r="678" spans="1:7" x14ac:dyDescent="0.2">
      <c r="A678">
        <v>6000</v>
      </c>
      <c r="B678">
        <v>0.10589999999999999</v>
      </c>
      <c r="C678" t="s">
        <v>5441</v>
      </c>
      <c r="D678">
        <v>98000</v>
      </c>
      <c r="E678">
        <v>36</v>
      </c>
      <c r="F678">
        <v>10</v>
      </c>
      <c r="G678">
        <v>0</v>
      </c>
    </row>
    <row r="679" spans="1:7" x14ac:dyDescent="0.2">
      <c r="A679">
        <v>35000</v>
      </c>
      <c r="B679">
        <v>0.1749</v>
      </c>
      <c r="C679" t="s">
        <v>5441</v>
      </c>
      <c r="D679" s="79">
        <v>100000</v>
      </c>
      <c r="E679">
        <v>60</v>
      </c>
      <c r="F679">
        <v>4</v>
      </c>
      <c r="G679">
        <v>0</v>
      </c>
    </row>
    <row r="680" spans="1:7" x14ac:dyDescent="0.2">
      <c r="A680">
        <v>10000</v>
      </c>
      <c r="B680">
        <v>0.11990000000000001</v>
      </c>
      <c r="C680" t="s">
        <v>5442</v>
      </c>
      <c r="D680">
        <v>65000</v>
      </c>
      <c r="E680">
        <v>36</v>
      </c>
      <c r="F680">
        <v>10</v>
      </c>
      <c r="G680">
        <v>0</v>
      </c>
    </row>
    <row r="681" spans="1:7" x14ac:dyDescent="0.2">
      <c r="A681">
        <v>3000</v>
      </c>
      <c r="B681">
        <v>7.4899999999999994E-2</v>
      </c>
      <c r="C681" t="s">
        <v>5440</v>
      </c>
      <c r="D681">
        <v>30000</v>
      </c>
      <c r="E681">
        <v>36</v>
      </c>
      <c r="F681">
        <v>2</v>
      </c>
      <c r="G681">
        <v>1</v>
      </c>
    </row>
    <row r="682" spans="1:7" x14ac:dyDescent="0.2">
      <c r="A682">
        <v>12800</v>
      </c>
      <c r="B682">
        <v>0.1749</v>
      </c>
      <c r="C682" t="s">
        <v>5441</v>
      </c>
      <c r="D682">
        <v>204000</v>
      </c>
      <c r="E682">
        <v>60</v>
      </c>
      <c r="F682">
        <v>9</v>
      </c>
      <c r="G682">
        <v>0</v>
      </c>
    </row>
    <row r="683" spans="1:7" x14ac:dyDescent="0.2">
      <c r="A683">
        <v>5000</v>
      </c>
      <c r="B683">
        <v>5.9900000000000002E-2</v>
      </c>
      <c r="C683" t="s">
        <v>5441</v>
      </c>
      <c r="D683">
        <v>35000</v>
      </c>
      <c r="E683">
        <v>36</v>
      </c>
      <c r="F683">
        <v>6</v>
      </c>
      <c r="G683">
        <v>0</v>
      </c>
    </row>
    <row r="684" spans="1:7" x14ac:dyDescent="0.2">
      <c r="A684">
        <v>5000</v>
      </c>
      <c r="B684">
        <v>0.13489999999999999</v>
      </c>
      <c r="C684" t="s">
        <v>5440</v>
      </c>
      <c r="D684">
        <v>46800</v>
      </c>
      <c r="E684">
        <v>60</v>
      </c>
      <c r="F684">
        <v>2</v>
      </c>
      <c r="G684">
        <v>0</v>
      </c>
    </row>
    <row r="685" spans="1:7" x14ac:dyDescent="0.2">
      <c r="A685">
        <v>5000</v>
      </c>
      <c r="B685">
        <v>0.1749</v>
      </c>
      <c r="C685" t="s">
        <v>5442</v>
      </c>
      <c r="D685">
        <v>14400</v>
      </c>
      <c r="E685">
        <v>60</v>
      </c>
      <c r="F685">
        <v>2</v>
      </c>
      <c r="G685">
        <v>0</v>
      </c>
    </row>
    <row r="686" spans="1:7" x14ac:dyDescent="0.2">
      <c r="A686">
        <v>4000</v>
      </c>
      <c r="B686">
        <v>6.9900000000000004E-2</v>
      </c>
      <c r="C686" t="s">
        <v>5442</v>
      </c>
      <c r="D686">
        <v>59004</v>
      </c>
      <c r="E686">
        <v>36</v>
      </c>
      <c r="F686">
        <v>3</v>
      </c>
      <c r="G686">
        <v>0</v>
      </c>
    </row>
    <row r="687" spans="1:7" x14ac:dyDescent="0.2">
      <c r="A687">
        <v>25000</v>
      </c>
      <c r="B687">
        <v>0.18790000000000001</v>
      </c>
      <c r="C687" t="s">
        <v>5440</v>
      </c>
      <c r="D687">
        <v>49992</v>
      </c>
      <c r="E687">
        <v>60</v>
      </c>
      <c r="F687">
        <v>8</v>
      </c>
      <c r="G687">
        <v>1</v>
      </c>
    </row>
    <row r="688" spans="1:7" x14ac:dyDescent="0.2">
      <c r="A688">
        <v>7100</v>
      </c>
      <c r="B688">
        <v>9.9900000000000003E-2</v>
      </c>
      <c r="C688" t="s">
        <v>5440</v>
      </c>
      <c r="D688">
        <v>15000</v>
      </c>
      <c r="E688">
        <v>36</v>
      </c>
      <c r="F688">
        <v>2</v>
      </c>
      <c r="G688">
        <v>0</v>
      </c>
    </row>
    <row r="689" spans="1:7" x14ac:dyDescent="0.2">
      <c r="A689">
        <v>26500</v>
      </c>
      <c r="B689">
        <v>0.15989999999999999</v>
      </c>
      <c r="C689" t="s">
        <v>5441</v>
      </c>
      <c r="D689">
        <v>78000</v>
      </c>
      <c r="E689">
        <v>60</v>
      </c>
      <c r="F689">
        <v>10</v>
      </c>
      <c r="G689">
        <v>1</v>
      </c>
    </row>
    <row r="690" spans="1:7" x14ac:dyDescent="0.2">
      <c r="A690">
        <v>8500</v>
      </c>
      <c r="B690">
        <v>0.11990000000000001</v>
      </c>
      <c r="C690" t="s">
        <v>5441</v>
      </c>
      <c r="D690">
        <v>48000</v>
      </c>
      <c r="E690">
        <v>60</v>
      </c>
      <c r="F690">
        <v>3</v>
      </c>
      <c r="G690">
        <v>0</v>
      </c>
    </row>
    <row r="691" spans="1:7" x14ac:dyDescent="0.2">
      <c r="A691">
        <v>21200</v>
      </c>
      <c r="B691">
        <v>0.18390000000000001</v>
      </c>
      <c r="C691" t="s">
        <v>5442</v>
      </c>
      <c r="D691">
        <v>54000</v>
      </c>
      <c r="E691">
        <v>60</v>
      </c>
      <c r="F691">
        <v>10</v>
      </c>
      <c r="G691">
        <v>0</v>
      </c>
    </row>
    <row r="692" spans="1:7" x14ac:dyDescent="0.2">
      <c r="A692">
        <v>20000</v>
      </c>
      <c r="B692">
        <v>0.18390000000000001</v>
      </c>
      <c r="C692" t="s">
        <v>5440</v>
      </c>
      <c r="D692">
        <v>135000</v>
      </c>
      <c r="E692">
        <v>60</v>
      </c>
      <c r="F692">
        <v>4</v>
      </c>
      <c r="G692">
        <v>0</v>
      </c>
    </row>
    <row r="693" spans="1:7" x14ac:dyDescent="0.2">
      <c r="A693">
        <v>6000</v>
      </c>
      <c r="B693">
        <v>8.4900000000000003E-2</v>
      </c>
      <c r="C693" t="s">
        <v>5442</v>
      </c>
      <c r="D693">
        <v>114000</v>
      </c>
      <c r="E693">
        <v>36</v>
      </c>
      <c r="F693">
        <v>10</v>
      </c>
      <c r="G693">
        <v>0</v>
      </c>
    </row>
    <row r="694" spans="1:7" x14ac:dyDescent="0.2">
      <c r="A694">
        <v>15275</v>
      </c>
      <c r="B694">
        <v>0.16889999999999999</v>
      </c>
      <c r="C694" t="s">
        <v>5441</v>
      </c>
      <c r="D694">
        <v>78000</v>
      </c>
      <c r="E694">
        <v>36</v>
      </c>
      <c r="F694">
        <v>6</v>
      </c>
      <c r="G694">
        <v>0</v>
      </c>
    </row>
    <row r="695" spans="1:7" x14ac:dyDescent="0.2">
      <c r="A695">
        <v>5500</v>
      </c>
      <c r="B695">
        <v>0.1749</v>
      </c>
      <c r="C695" t="s">
        <v>5440</v>
      </c>
      <c r="D695">
        <v>62000</v>
      </c>
      <c r="E695">
        <v>36</v>
      </c>
      <c r="F695">
        <v>10</v>
      </c>
      <c r="G695">
        <v>0</v>
      </c>
    </row>
    <row r="696" spans="1:7" x14ac:dyDescent="0.2">
      <c r="A696">
        <v>35000</v>
      </c>
      <c r="B696">
        <v>0.12989999999999999</v>
      </c>
      <c r="C696" t="s">
        <v>5441</v>
      </c>
      <c r="D696">
        <v>80000</v>
      </c>
      <c r="E696">
        <v>60</v>
      </c>
      <c r="F696">
        <v>8</v>
      </c>
      <c r="G696">
        <v>1</v>
      </c>
    </row>
    <row r="697" spans="1:7" x14ac:dyDescent="0.2">
      <c r="A697">
        <v>6250</v>
      </c>
      <c r="B697">
        <v>0.1149</v>
      </c>
      <c r="C697" t="s">
        <v>5442</v>
      </c>
      <c r="D697">
        <v>24996</v>
      </c>
      <c r="E697">
        <v>60</v>
      </c>
      <c r="F697">
        <v>6</v>
      </c>
      <c r="G697">
        <v>0</v>
      </c>
    </row>
    <row r="698" spans="1:7" x14ac:dyDescent="0.2">
      <c r="A698">
        <v>7000</v>
      </c>
      <c r="B698">
        <v>0.1149</v>
      </c>
      <c r="C698" t="s">
        <v>5440</v>
      </c>
      <c r="D698">
        <v>50000</v>
      </c>
      <c r="E698">
        <v>36</v>
      </c>
      <c r="F698">
        <v>4</v>
      </c>
      <c r="G698">
        <v>0</v>
      </c>
    </row>
    <row r="699" spans="1:7" x14ac:dyDescent="0.2">
      <c r="A699">
        <v>16000</v>
      </c>
      <c r="B699">
        <v>0.1479</v>
      </c>
      <c r="C699" t="s">
        <v>5442</v>
      </c>
      <c r="D699">
        <v>41800</v>
      </c>
      <c r="E699">
        <v>60</v>
      </c>
      <c r="F699">
        <v>7</v>
      </c>
      <c r="G699">
        <v>0</v>
      </c>
    </row>
    <row r="700" spans="1:7" x14ac:dyDescent="0.2">
      <c r="A700">
        <v>2500</v>
      </c>
      <c r="B700">
        <v>0.10589999999999999</v>
      </c>
      <c r="C700" t="s">
        <v>5442</v>
      </c>
      <c r="D700">
        <v>47496</v>
      </c>
      <c r="E700">
        <v>60</v>
      </c>
      <c r="F700">
        <v>2</v>
      </c>
      <c r="G700">
        <v>0</v>
      </c>
    </row>
    <row r="701" spans="1:7" x14ac:dyDescent="0.2">
      <c r="A701">
        <v>2500</v>
      </c>
      <c r="B701">
        <v>9.9900000000000003E-2</v>
      </c>
      <c r="C701" t="s">
        <v>5441</v>
      </c>
      <c r="D701">
        <v>40000</v>
      </c>
      <c r="E701">
        <v>36</v>
      </c>
      <c r="F701">
        <v>2</v>
      </c>
      <c r="G701">
        <v>0</v>
      </c>
    </row>
    <row r="702" spans="1:7" x14ac:dyDescent="0.2">
      <c r="A702">
        <v>14000</v>
      </c>
      <c r="B702">
        <v>9.9900000000000003E-2</v>
      </c>
      <c r="C702" t="s">
        <v>5441</v>
      </c>
      <c r="D702">
        <v>70032</v>
      </c>
      <c r="E702">
        <v>36</v>
      </c>
      <c r="F702">
        <v>10</v>
      </c>
      <c r="G702">
        <v>0</v>
      </c>
    </row>
    <row r="703" spans="1:7" x14ac:dyDescent="0.2">
      <c r="A703">
        <v>6400</v>
      </c>
      <c r="B703">
        <v>0.15989999999999999</v>
      </c>
      <c r="C703" t="s">
        <v>5440</v>
      </c>
      <c r="D703">
        <v>42000</v>
      </c>
      <c r="E703">
        <v>60</v>
      </c>
      <c r="F703">
        <v>4</v>
      </c>
      <c r="G703">
        <v>0</v>
      </c>
    </row>
    <row r="704" spans="1:7" x14ac:dyDescent="0.2">
      <c r="A704">
        <v>5000</v>
      </c>
      <c r="B704">
        <v>7.4899999999999994E-2</v>
      </c>
      <c r="C704" t="s">
        <v>5441</v>
      </c>
      <c r="D704">
        <v>44000</v>
      </c>
      <c r="E704">
        <v>36</v>
      </c>
      <c r="F704">
        <v>10</v>
      </c>
      <c r="G704">
        <v>0</v>
      </c>
    </row>
    <row r="705" spans="1:7" x14ac:dyDescent="0.2">
      <c r="A705">
        <v>11500</v>
      </c>
      <c r="B705">
        <v>0.16889999999999999</v>
      </c>
      <c r="C705" t="s">
        <v>5441</v>
      </c>
      <c r="D705">
        <v>73500</v>
      </c>
      <c r="E705">
        <v>60</v>
      </c>
      <c r="F705">
        <v>10</v>
      </c>
      <c r="G705">
        <v>0</v>
      </c>
    </row>
    <row r="706" spans="1:7" x14ac:dyDescent="0.2">
      <c r="A706">
        <v>35000</v>
      </c>
      <c r="B706">
        <v>0.15620000000000001</v>
      </c>
      <c r="C706" t="s">
        <v>5440</v>
      </c>
      <c r="D706">
        <v>80000</v>
      </c>
      <c r="E706">
        <v>36</v>
      </c>
      <c r="F706">
        <v>10</v>
      </c>
      <c r="G706">
        <v>0</v>
      </c>
    </row>
    <row r="707" spans="1:7" x14ac:dyDescent="0.2">
      <c r="A707">
        <v>10200</v>
      </c>
      <c r="B707">
        <v>7.4899999999999994E-2</v>
      </c>
      <c r="C707" t="s">
        <v>5441</v>
      </c>
      <c r="D707">
        <v>125000</v>
      </c>
      <c r="E707">
        <v>36</v>
      </c>
      <c r="F707">
        <v>10</v>
      </c>
      <c r="G707">
        <v>0</v>
      </c>
    </row>
    <row r="708" spans="1:7" x14ac:dyDescent="0.2">
      <c r="A708">
        <v>7000</v>
      </c>
      <c r="B708">
        <v>6.9900000000000004E-2</v>
      </c>
      <c r="C708" t="s">
        <v>5441</v>
      </c>
      <c r="D708">
        <v>73440</v>
      </c>
      <c r="E708">
        <v>36</v>
      </c>
      <c r="F708">
        <v>7</v>
      </c>
      <c r="G708">
        <v>0</v>
      </c>
    </row>
    <row r="709" spans="1:7" x14ac:dyDescent="0.2">
      <c r="A709">
        <v>3500</v>
      </c>
      <c r="B709">
        <v>0.1399</v>
      </c>
      <c r="C709" t="s">
        <v>5440</v>
      </c>
      <c r="D709">
        <v>110000</v>
      </c>
      <c r="E709">
        <v>36</v>
      </c>
      <c r="F709">
        <v>0.5</v>
      </c>
      <c r="G709">
        <v>0</v>
      </c>
    </row>
    <row r="710" spans="1:7" x14ac:dyDescent="0.2">
      <c r="A710">
        <v>11500</v>
      </c>
      <c r="B710">
        <v>5.9900000000000002E-2</v>
      </c>
      <c r="C710" t="s">
        <v>5441</v>
      </c>
      <c r="D710">
        <v>53913</v>
      </c>
      <c r="E710">
        <v>36</v>
      </c>
      <c r="F710">
        <v>9</v>
      </c>
      <c r="G710">
        <v>0</v>
      </c>
    </row>
    <row r="711" spans="1:7" x14ac:dyDescent="0.2">
      <c r="A711">
        <v>10000</v>
      </c>
      <c r="B711">
        <v>0.16889999999999999</v>
      </c>
      <c r="C711" t="s">
        <v>5441</v>
      </c>
      <c r="D711">
        <v>65000</v>
      </c>
      <c r="E711">
        <v>60</v>
      </c>
      <c r="F711">
        <v>10</v>
      </c>
      <c r="G711">
        <v>0</v>
      </c>
    </row>
    <row r="712" spans="1:7" x14ac:dyDescent="0.2">
      <c r="A712">
        <v>8000</v>
      </c>
      <c r="B712">
        <v>0.1099</v>
      </c>
      <c r="C712" t="s">
        <v>5440</v>
      </c>
      <c r="D712">
        <v>27996</v>
      </c>
      <c r="E712">
        <v>36</v>
      </c>
      <c r="F712">
        <v>5</v>
      </c>
      <c r="G712">
        <v>0</v>
      </c>
    </row>
    <row r="713" spans="1:7" x14ac:dyDescent="0.2">
      <c r="A713">
        <v>1200</v>
      </c>
      <c r="B713">
        <v>0.15989999999999999</v>
      </c>
      <c r="C713" t="s">
        <v>5442</v>
      </c>
      <c r="D713">
        <v>25200</v>
      </c>
      <c r="E713">
        <v>36</v>
      </c>
      <c r="F713">
        <v>5</v>
      </c>
      <c r="G713">
        <v>1</v>
      </c>
    </row>
    <row r="714" spans="1:7" x14ac:dyDescent="0.2">
      <c r="A714">
        <v>6800</v>
      </c>
      <c r="B714">
        <v>0.12989999999999999</v>
      </c>
      <c r="C714" t="s">
        <v>5440</v>
      </c>
      <c r="D714">
        <v>39270</v>
      </c>
      <c r="E714">
        <v>36</v>
      </c>
      <c r="F714">
        <v>5</v>
      </c>
      <c r="G714">
        <v>0</v>
      </c>
    </row>
    <row r="715" spans="1:7" x14ac:dyDescent="0.2">
      <c r="A715">
        <v>18800</v>
      </c>
      <c r="B715">
        <v>6.9900000000000004E-2</v>
      </c>
      <c r="C715" t="s">
        <v>5440</v>
      </c>
      <c r="D715">
        <v>55000</v>
      </c>
      <c r="E715">
        <v>36</v>
      </c>
      <c r="F715">
        <v>7</v>
      </c>
      <c r="G715">
        <v>0</v>
      </c>
    </row>
    <row r="716" spans="1:7" x14ac:dyDescent="0.2">
      <c r="A716">
        <v>4000</v>
      </c>
      <c r="B716">
        <v>0.15989999999999999</v>
      </c>
      <c r="C716" t="s">
        <v>5440</v>
      </c>
      <c r="D716">
        <v>32160</v>
      </c>
      <c r="E716">
        <v>36</v>
      </c>
      <c r="F716">
        <v>1</v>
      </c>
      <c r="G716">
        <v>0</v>
      </c>
    </row>
    <row r="717" spans="1:7" x14ac:dyDescent="0.2">
      <c r="A717">
        <v>8250</v>
      </c>
      <c r="B717">
        <v>5.9900000000000002E-2</v>
      </c>
      <c r="C717" t="s">
        <v>5441</v>
      </c>
      <c r="D717">
        <v>53329</v>
      </c>
      <c r="E717">
        <v>36</v>
      </c>
      <c r="F717">
        <v>6</v>
      </c>
      <c r="G717">
        <v>0</v>
      </c>
    </row>
    <row r="718" spans="1:7" x14ac:dyDescent="0.2">
      <c r="A718">
        <v>11300</v>
      </c>
      <c r="B718">
        <v>7.4899999999999994E-2</v>
      </c>
      <c r="C718" t="s">
        <v>5440</v>
      </c>
      <c r="D718">
        <v>71000</v>
      </c>
      <c r="E718">
        <v>36</v>
      </c>
      <c r="F718">
        <v>9</v>
      </c>
      <c r="G718">
        <v>0</v>
      </c>
    </row>
    <row r="719" spans="1:7" x14ac:dyDescent="0.2">
      <c r="A719">
        <v>6600</v>
      </c>
      <c r="B719">
        <v>7.4899999999999994E-2</v>
      </c>
      <c r="C719" t="s">
        <v>5441</v>
      </c>
      <c r="D719">
        <v>120000</v>
      </c>
      <c r="E719">
        <v>36</v>
      </c>
      <c r="F719">
        <v>0.5</v>
      </c>
      <c r="G719">
        <v>0</v>
      </c>
    </row>
    <row r="720" spans="1:7" x14ac:dyDescent="0.2">
      <c r="A720">
        <v>13000</v>
      </c>
      <c r="B720">
        <v>8.4900000000000003E-2</v>
      </c>
      <c r="C720" t="s">
        <v>5441</v>
      </c>
      <c r="D720">
        <v>222000</v>
      </c>
      <c r="E720">
        <v>36</v>
      </c>
      <c r="F720">
        <v>0.5</v>
      </c>
      <c r="G720">
        <v>0</v>
      </c>
    </row>
    <row r="721" spans="1:7" x14ac:dyDescent="0.2">
      <c r="A721">
        <v>3600</v>
      </c>
      <c r="B721">
        <v>0.13489999999999999</v>
      </c>
      <c r="C721" t="s">
        <v>5442</v>
      </c>
      <c r="D721">
        <v>48000</v>
      </c>
      <c r="E721">
        <v>36</v>
      </c>
      <c r="F721">
        <v>3</v>
      </c>
      <c r="G721">
        <v>1</v>
      </c>
    </row>
    <row r="722" spans="1:7" x14ac:dyDescent="0.2">
      <c r="A722">
        <v>6500</v>
      </c>
      <c r="B722">
        <v>0.1099</v>
      </c>
      <c r="C722" t="s">
        <v>5441</v>
      </c>
      <c r="D722">
        <v>63000</v>
      </c>
      <c r="E722">
        <v>60</v>
      </c>
      <c r="F722">
        <v>10</v>
      </c>
      <c r="G722">
        <v>1</v>
      </c>
    </row>
    <row r="723" spans="1:7" x14ac:dyDescent="0.2">
      <c r="A723">
        <v>3600</v>
      </c>
      <c r="B723">
        <v>8.4900000000000003E-2</v>
      </c>
      <c r="C723" t="s">
        <v>5440</v>
      </c>
      <c r="D723">
        <v>30000</v>
      </c>
      <c r="E723">
        <v>36</v>
      </c>
      <c r="F723">
        <v>1</v>
      </c>
      <c r="G723">
        <v>0</v>
      </c>
    </row>
    <row r="724" spans="1:7" x14ac:dyDescent="0.2">
      <c r="A724">
        <v>21000</v>
      </c>
      <c r="B724">
        <v>7.4899999999999994E-2</v>
      </c>
      <c r="C724" t="s">
        <v>5441</v>
      </c>
      <c r="D724">
        <v>90000</v>
      </c>
      <c r="E724">
        <v>36</v>
      </c>
      <c r="F724">
        <v>10</v>
      </c>
      <c r="G724">
        <v>0</v>
      </c>
    </row>
    <row r="725" spans="1:7" x14ac:dyDescent="0.2">
      <c r="A725">
        <v>8000</v>
      </c>
      <c r="B725">
        <v>0.18390000000000001</v>
      </c>
      <c r="C725" t="s">
        <v>5440</v>
      </c>
      <c r="D725">
        <v>60000</v>
      </c>
      <c r="E725">
        <v>60</v>
      </c>
      <c r="F725">
        <v>5</v>
      </c>
      <c r="G725">
        <v>1</v>
      </c>
    </row>
    <row r="726" spans="1:7" x14ac:dyDescent="0.2">
      <c r="A726">
        <v>3200</v>
      </c>
      <c r="B726">
        <v>5.4199999999999998E-2</v>
      </c>
      <c r="C726" t="s">
        <v>5441</v>
      </c>
      <c r="D726">
        <v>60000</v>
      </c>
      <c r="E726">
        <v>36</v>
      </c>
      <c r="F726">
        <v>3</v>
      </c>
      <c r="G726">
        <v>0</v>
      </c>
    </row>
    <row r="727" spans="1:7" x14ac:dyDescent="0.2">
      <c r="A727">
        <v>5000</v>
      </c>
      <c r="B727">
        <v>0.1479</v>
      </c>
      <c r="C727" t="s">
        <v>5441</v>
      </c>
      <c r="D727">
        <v>36000</v>
      </c>
      <c r="E727">
        <v>36</v>
      </c>
      <c r="F727">
        <v>4</v>
      </c>
      <c r="G727">
        <v>0</v>
      </c>
    </row>
    <row r="728" spans="1:7" x14ac:dyDescent="0.2">
      <c r="A728">
        <v>3000</v>
      </c>
      <c r="B728">
        <v>6.9900000000000004E-2</v>
      </c>
      <c r="C728" t="s">
        <v>5441</v>
      </c>
      <c r="D728">
        <v>54072</v>
      </c>
      <c r="E728">
        <v>36</v>
      </c>
      <c r="F728">
        <v>1</v>
      </c>
      <c r="G728">
        <v>0</v>
      </c>
    </row>
    <row r="729" spans="1:7" x14ac:dyDescent="0.2">
      <c r="A729">
        <v>28000</v>
      </c>
      <c r="B729">
        <v>0.13489999999999999</v>
      </c>
      <c r="C729" t="s">
        <v>5441</v>
      </c>
      <c r="D729">
        <v>90000</v>
      </c>
      <c r="E729">
        <v>60</v>
      </c>
      <c r="F729">
        <v>10</v>
      </c>
      <c r="G729">
        <v>1</v>
      </c>
    </row>
    <row r="730" spans="1:7" x14ac:dyDescent="0.2">
      <c r="A730">
        <v>1500</v>
      </c>
      <c r="B730">
        <v>8.4900000000000003E-2</v>
      </c>
      <c r="C730" t="s">
        <v>5440</v>
      </c>
      <c r="D730">
        <v>32004</v>
      </c>
      <c r="E730">
        <v>36</v>
      </c>
      <c r="F730">
        <v>2</v>
      </c>
      <c r="G730">
        <v>0</v>
      </c>
    </row>
    <row r="731" spans="1:7" x14ac:dyDescent="0.2">
      <c r="A731">
        <v>27000</v>
      </c>
      <c r="B731">
        <v>0.16889999999999999</v>
      </c>
      <c r="C731" t="s">
        <v>5440</v>
      </c>
      <c r="D731">
        <v>85399</v>
      </c>
      <c r="E731">
        <v>36</v>
      </c>
      <c r="F731">
        <v>0.5</v>
      </c>
      <c r="G731">
        <v>0</v>
      </c>
    </row>
    <row r="732" spans="1:7" x14ac:dyDescent="0.2">
      <c r="A732">
        <v>30000</v>
      </c>
      <c r="B732">
        <v>0.16889999999999999</v>
      </c>
      <c r="C732" t="s">
        <v>5440</v>
      </c>
      <c r="D732">
        <v>75000</v>
      </c>
      <c r="E732">
        <v>36</v>
      </c>
      <c r="F732">
        <v>4</v>
      </c>
      <c r="G732">
        <v>0</v>
      </c>
    </row>
    <row r="733" spans="1:7" x14ac:dyDescent="0.2">
      <c r="A733">
        <v>10675</v>
      </c>
      <c r="B733">
        <v>7.4899999999999994E-2</v>
      </c>
      <c r="C733" t="s">
        <v>5441</v>
      </c>
      <c r="D733">
        <v>61838.400000000001</v>
      </c>
      <c r="E733">
        <v>36</v>
      </c>
      <c r="F733">
        <v>10</v>
      </c>
      <c r="G733">
        <v>0</v>
      </c>
    </row>
    <row r="734" spans="1:7" x14ac:dyDescent="0.2">
      <c r="A734">
        <v>10750</v>
      </c>
      <c r="B734">
        <v>0.15229999999999999</v>
      </c>
      <c r="C734" t="s">
        <v>5440</v>
      </c>
      <c r="D734">
        <v>36960</v>
      </c>
      <c r="E734">
        <v>60</v>
      </c>
      <c r="F734">
        <v>10</v>
      </c>
      <c r="G734">
        <v>0</v>
      </c>
    </row>
    <row r="735" spans="1:7" x14ac:dyDescent="0.2">
      <c r="A735">
        <v>3600</v>
      </c>
      <c r="B735">
        <v>0.11990000000000001</v>
      </c>
      <c r="C735" t="s">
        <v>5440</v>
      </c>
      <c r="D735">
        <v>50000</v>
      </c>
      <c r="E735">
        <v>36</v>
      </c>
      <c r="F735">
        <v>0.5</v>
      </c>
      <c r="G735">
        <v>0</v>
      </c>
    </row>
    <row r="736" spans="1:7" x14ac:dyDescent="0.2">
      <c r="A736">
        <v>9000</v>
      </c>
      <c r="B736">
        <v>0.16489999999999999</v>
      </c>
      <c r="C736" t="s">
        <v>5442</v>
      </c>
      <c r="D736">
        <v>61300</v>
      </c>
      <c r="E736">
        <v>36</v>
      </c>
      <c r="F736">
        <v>1</v>
      </c>
      <c r="G736">
        <v>0</v>
      </c>
    </row>
    <row r="737" spans="1:7" x14ac:dyDescent="0.2">
      <c r="A737">
        <v>2000</v>
      </c>
      <c r="B737">
        <v>6.9199999999999998E-2</v>
      </c>
      <c r="C737" t="s">
        <v>5440</v>
      </c>
      <c r="D737">
        <v>34884</v>
      </c>
      <c r="E737">
        <v>36</v>
      </c>
      <c r="F737">
        <v>3</v>
      </c>
      <c r="G737">
        <v>0</v>
      </c>
    </row>
    <row r="738" spans="1:7" x14ac:dyDescent="0.2">
      <c r="A738">
        <v>14000</v>
      </c>
      <c r="B738">
        <v>0.1037</v>
      </c>
      <c r="C738" t="s">
        <v>5441</v>
      </c>
      <c r="D738">
        <v>133000</v>
      </c>
      <c r="E738">
        <v>60</v>
      </c>
      <c r="F738">
        <v>10</v>
      </c>
      <c r="G738">
        <v>0</v>
      </c>
    </row>
    <row r="739" spans="1:7" x14ac:dyDescent="0.2">
      <c r="A739">
        <v>28000</v>
      </c>
      <c r="B739">
        <v>0.1037</v>
      </c>
      <c r="C739" t="s">
        <v>5441</v>
      </c>
      <c r="D739">
        <v>96000</v>
      </c>
      <c r="E739">
        <v>60</v>
      </c>
      <c r="F739">
        <v>10</v>
      </c>
      <c r="G739">
        <v>0</v>
      </c>
    </row>
    <row r="740" spans="1:7" x14ac:dyDescent="0.2">
      <c r="A740">
        <v>14000</v>
      </c>
      <c r="B740">
        <v>0.19359999999999999</v>
      </c>
      <c r="C740" t="s">
        <v>5441</v>
      </c>
      <c r="D740">
        <v>61000</v>
      </c>
      <c r="E740">
        <v>60</v>
      </c>
      <c r="F740">
        <v>10</v>
      </c>
      <c r="G740">
        <v>0</v>
      </c>
    </row>
    <row r="741" spans="1:7" x14ac:dyDescent="0.2">
      <c r="A741">
        <v>2000</v>
      </c>
      <c r="B741">
        <v>5.4199999999999998E-2</v>
      </c>
      <c r="C741" t="s">
        <v>5442</v>
      </c>
      <c r="D741">
        <v>94500</v>
      </c>
      <c r="E741">
        <v>36</v>
      </c>
      <c r="F741">
        <v>10</v>
      </c>
      <c r="G741">
        <v>0</v>
      </c>
    </row>
    <row r="742" spans="1:7" x14ac:dyDescent="0.2">
      <c r="A742">
        <v>3400</v>
      </c>
      <c r="B742">
        <v>0.13059999999999999</v>
      </c>
      <c r="C742" t="s">
        <v>5440</v>
      </c>
      <c r="D742">
        <v>48000</v>
      </c>
      <c r="E742">
        <v>36</v>
      </c>
      <c r="F742">
        <v>0.5</v>
      </c>
      <c r="G742">
        <v>0</v>
      </c>
    </row>
    <row r="743" spans="1:7" x14ac:dyDescent="0.2">
      <c r="A743">
        <v>15000</v>
      </c>
      <c r="B743">
        <v>0.1074</v>
      </c>
      <c r="C743" t="s">
        <v>5441</v>
      </c>
      <c r="D743">
        <v>47000</v>
      </c>
      <c r="E743">
        <v>36</v>
      </c>
      <c r="F743">
        <v>7</v>
      </c>
      <c r="G743">
        <v>0</v>
      </c>
    </row>
    <row r="744" spans="1:7" x14ac:dyDescent="0.2">
      <c r="A744">
        <v>1200</v>
      </c>
      <c r="B744">
        <v>0.1037</v>
      </c>
      <c r="C744" t="s">
        <v>5441</v>
      </c>
      <c r="D744">
        <v>61000</v>
      </c>
      <c r="E744">
        <v>36</v>
      </c>
      <c r="F744">
        <v>10</v>
      </c>
      <c r="G744">
        <v>0</v>
      </c>
    </row>
    <row r="745" spans="1:7" x14ac:dyDescent="0.2">
      <c r="A745">
        <v>16700</v>
      </c>
      <c r="B745">
        <v>0.1037</v>
      </c>
      <c r="C745" t="s">
        <v>5440</v>
      </c>
      <c r="D745">
        <v>54996</v>
      </c>
      <c r="E745">
        <v>36</v>
      </c>
      <c r="F745">
        <v>4</v>
      </c>
      <c r="G745">
        <v>0</v>
      </c>
    </row>
    <row r="746" spans="1:7" x14ac:dyDescent="0.2">
      <c r="A746">
        <v>6000</v>
      </c>
      <c r="B746">
        <v>0.1454</v>
      </c>
      <c r="C746" t="s">
        <v>5440</v>
      </c>
      <c r="D746">
        <v>60000</v>
      </c>
      <c r="E746">
        <v>36</v>
      </c>
      <c r="F746">
        <v>9</v>
      </c>
      <c r="G746">
        <v>0</v>
      </c>
    </row>
    <row r="747" spans="1:7" x14ac:dyDescent="0.2">
      <c r="A747">
        <v>6400</v>
      </c>
      <c r="B747">
        <v>7.2900000000000006E-2</v>
      </c>
      <c r="C747" t="s">
        <v>5440</v>
      </c>
      <c r="D747">
        <v>56000</v>
      </c>
      <c r="E747">
        <v>36</v>
      </c>
      <c r="F747">
        <v>4</v>
      </c>
      <c r="G747">
        <v>0</v>
      </c>
    </row>
    <row r="748" spans="1:7" x14ac:dyDescent="0.2">
      <c r="A748">
        <v>13050</v>
      </c>
      <c r="B748">
        <v>6.9199999999999998E-2</v>
      </c>
      <c r="C748" t="s">
        <v>5440</v>
      </c>
      <c r="D748">
        <v>135000</v>
      </c>
      <c r="E748">
        <v>36</v>
      </c>
      <c r="F748">
        <v>10</v>
      </c>
      <c r="G748">
        <v>0</v>
      </c>
    </row>
    <row r="749" spans="1:7" x14ac:dyDescent="0.2">
      <c r="A749">
        <v>12000</v>
      </c>
      <c r="B749">
        <v>0.1037</v>
      </c>
      <c r="C749" t="s">
        <v>5440</v>
      </c>
      <c r="D749">
        <v>54996</v>
      </c>
      <c r="E749">
        <v>36</v>
      </c>
      <c r="F749">
        <v>3</v>
      </c>
      <c r="G749">
        <v>0</v>
      </c>
    </row>
    <row r="750" spans="1:7" x14ac:dyDescent="0.2">
      <c r="A750">
        <v>18500</v>
      </c>
      <c r="B750">
        <v>0.1111</v>
      </c>
      <c r="C750" t="s">
        <v>5441</v>
      </c>
      <c r="D750">
        <v>77000</v>
      </c>
      <c r="E750">
        <v>36</v>
      </c>
      <c r="F750">
        <v>10</v>
      </c>
      <c r="G750">
        <v>0</v>
      </c>
    </row>
    <row r="751" spans="1:7" x14ac:dyDescent="0.2">
      <c r="A751">
        <v>11050</v>
      </c>
      <c r="B751">
        <v>0.1037</v>
      </c>
      <c r="C751" t="s">
        <v>5441</v>
      </c>
      <c r="D751">
        <v>74758</v>
      </c>
      <c r="E751">
        <v>36</v>
      </c>
      <c r="F751">
        <v>3</v>
      </c>
      <c r="G751">
        <v>0</v>
      </c>
    </row>
    <row r="752" spans="1:7" x14ac:dyDescent="0.2">
      <c r="A752">
        <v>1000</v>
      </c>
      <c r="B752">
        <v>7.2900000000000006E-2</v>
      </c>
      <c r="C752" t="s">
        <v>5440</v>
      </c>
      <c r="D752">
        <v>33000</v>
      </c>
      <c r="E752">
        <v>36</v>
      </c>
      <c r="F752">
        <v>0.5</v>
      </c>
      <c r="G752">
        <v>0</v>
      </c>
    </row>
    <row r="753" spans="1:7" x14ac:dyDescent="0.2">
      <c r="A753">
        <v>4000</v>
      </c>
      <c r="B753">
        <v>0.1037</v>
      </c>
      <c r="C753" t="s">
        <v>5440</v>
      </c>
      <c r="D753">
        <v>62500</v>
      </c>
      <c r="E753">
        <v>36</v>
      </c>
      <c r="F753">
        <v>6</v>
      </c>
      <c r="G753">
        <v>0</v>
      </c>
    </row>
    <row r="754" spans="1:7" x14ac:dyDescent="0.2">
      <c r="A754">
        <v>10000</v>
      </c>
      <c r="B754">
        <v>0.1074</v>
      </c>
      <c r="C754" t="s">
        <v>5440</v>
      </c>
      <c r="D754">
        <v>125000</v>
      </c>
      <c r="E754">
        <v>36</v>
      </c>
      <c r="F754">
        <v>3</v>
      </c>
      <c r="G754">
        <v>0</v>
      </c>
    </row>
    <row r="755" spans="1:7" x14ac:dyDescent="0.2">
      <c r="A755">
        <v>5000</v>
      </c>
      <c r="B755">
        <v>0.1</v>
      </c>
      <c r="C755" t="s">
        <v>5442</v>
      </c>
      <c r="D755">
        <v>36000</v>
      </c>
      <c r="E755">
        <v>36</v>
      </c>
      <c r="F755">
        <v>3</v>
      </c>
      <c r="G755">
        <v>1</v>
      </c>
    </row>
    <row r="756" spans="1:7" x14ac:dyDescent="0.2">
      <c r="A756">
        <v>1000</v>
      </c>
      <c r="B756">
        <v>7.2900000000000006E-2</v>
      </c>
      <c r="C756" t="s">
        <v>5442</v>
      </c>
      <c r="D756">
        <v>15600</v>
      </c>
      <c r="E756">
        <v>36</v>
      </c>
      <c r="F756">
        <v>10</v>
      </c>
      <c r="G756">
        <v>0</v>
      </c>
    </row>
    <row r="757" spans="1:7" x14ac:dyDescent="0.2">
      <c r="A757">
        <v>18000</v>
      </c>
      <c r="B757">
        <v>0.1037</v>
      </c>
      <c r="C757" t="s">
        <v>5441</v>
      </c>
      <c r="D757">
        <v>62000</v>
      </c>
      <c r="E757">
        <v>60</v>
      </c>
      <c r="F757">
        <v>0.5</v>
      </c>
      <c r="G757">
        <v>0</v>
      </c>
    </row>
    <row r="758" spans="1:7" x14ac:dyDescent="0.2">
      <c r="A758">
        <v>2500</v>
      </c>
      <c r="B758">
        <v>0.1268</v>
      </c>
      <c r="C758" t="s">
        <v>5441</v>
      </c>
      <c r="D758">
        <v>44400</v>
      </c>
      <c r="E758">
        <v>36</v>
      </c>
      <c r="F758">
        <v>8</v>
      </c>
      <c r="G758">
        <v>0</v>
      </c>
    </row>
    <row r="759" spans="1:7" x14ac:dyDescent="0.2">
      <c r="A759">
        <v>14525</v>
      </c>
      <c r="B759">
        <v>0.1111</v>
      </c>
      <c r="C759" t="s">
        <v>5440</v>
      </c>
      <c r="D759">
        <v>46152</v>
      </c>
      <c r="E759">
        <v>36</v>
      </c>
      <c r="F759">
        <v>10</v>
      </c>
      <c r="G759">
        <v>0</v>
      </c>
    </row>
    <row r="760" spans="1:7" x14ac:dyDescent="0.2">
      <c r="A760">
        <v>10000</v>
      </c>
      <c r="B760">
        <v>0.1037</v>
      </c>
      <c r="C760" t="s">
        <v>5440</v>
      </c>
      <c r="D760">
        <v>38832</v>
      </c>
      <c r="E760">
        <v>36</v>
      </c>
      <c r="F760">
        <v>0.5</v>
      </c>
      <c r="G760">
        <v>0</v>
      </c>
    </row>
    <row r="761" spans="1:7" x14ac:dyDescent="0.2">
      <c r="A761">
        <v>25000</v>
      </c>
      <c r="B761">
        <v>0.1037</v>
      </c>
      <c r="C761" t="s">
        <v>5442</v>
      </c>
      <c r="D761">
        <v>175000</v>
      </c>
      <c r="E761">
        <v>60</v>
      </c>
      <c r="F761">
        <v>3</v>
      </c>
      <c r="G761">
        <v>0</v>
      </c>
    </row>
    <row r="762" spans="1:7" x14ac:dyDescent="0.2">
      <c r="A762">
        <v>12000</v>
      </c>
      <c r="B762">
        <v>9.6299999999999997E-2</v>
      </c>
      <c r="C762" t="s">
        <v>5440</v>
      </c>
      <c r="D762">
        <v>39996</v>
      </c>
      <c r="E762">
        <v>36</v>
      </c>
      <c r="F762">
        <v>6</v>
      </c>
      <c r="G762">
        <v>0</v>
      </c>
    </row>
    <row r="763" spans="1:7" x14ac:dyDescent="0.2">
      <c r="A763">
        <v>12375</v>
      </c>
      <c r="B763">
        <v>0.20480000000000001</v>
      </c>
      <c r="C763" t="s">
        <v>5442</v>
      </c>
      <c r="D763">
        <v>30000</v>
      </c>
      <c r="E763">
        <v>60</v>
      </c>
      <c r="F763">
        <v>10</v>
      </c>
      <c r="G763">
        <v>1</v>
      </c>
    </row>
    <row r="764" spans="1:7" x14ac:dyDescent="0.2">
      <c r="A764">
        <v>4200</v>
      </c>
      <c r="B764">
        <v>5.79E-2</v>
      </c>
      <c r="C764" t="s">
        <v>5440</v>
      </c>
      <c r="D764">
        <v>30000</v>
      </c>
      <c r="E764">
        <v>36</v>
      </c>
      <c r="F764">
        <v>5</v>
      </c>
      <c r="G764">
        <v>0</v>
      </c>
    </row>
    <row r="765" spans="1:7" x14ac:dyDescent="0.2">
      <c r="A765">
        <v>7000</v>
      </c>
      <c r="B765">
        <v>0.1111</v>
      </c>
      <c r="C765" t="s">
        <v>5442</v>
      </c>
      <c r="D765">
        <v>36400</v>
      </c>
      <c r="E765">
        <v>36</v>
      </c>
      <c r="F765">
        <v>3</v>
      </c>
      <c r="G765">
        <v>0</v>
      </c>
    </row>
    <row r="766" spans="1:7" x14ac:dyDescent="0.2">
      <c r="A766">
        <v>29000</v>
      </c>
      <c r="B766">
        <v>0.1565</v>
      </c>
      <c r="C766" t="s">
        <v>5441</v>
      </c>
      <c r="D766">
        <v>88812.93</v>
      </c>
      <c r="E766">
        <v>36</v>
      </c>
      <c r="F766">
        <v>10</v>
      </c>
      <c r="G766">
        <v>0</v>
      </c>
    </row>
    <row r="767" spans="1:7" x14ac:dyDescent="0.2">
      <c r="A767">
        <v>4200</v>
      </c>
      <c r="B767">
        <v>0.1111</v>
      </c>
      <c r="C767" t="s">
        <v>5440</v>
      </c>
      <c r="D767">
        <v>36996</v>
      </c>
      <c r="E767">
        <v>36</v>
      </c>
      <c r="F767">
        <v>4</v>
      </c>
      <c r="G767">
        <v>0</v>
      </c>
    </row>
    <row r="768" spans="1:7" x14ac:dyDescent="0.2">
      <c r="A768">
        <v>4800</v>
      </c>
      <c r="B768">
        <v>0.16769999999999999</v>
      </c>
      <c r="C768" t="s">
        <v>5440</v>
      </c>
      <c r="D768">
        <v>47000</v>
      </c>
      <c r="E768">
        <v>60</v>
      </c>
      <c r="F768">
        <v>4</v>
      </c>
      <c r="G768">
        <v>0</v>
      </c>
    </row>
    <row r="769" spans="1:7" x14ac:dyDescent="0.2">
      <c r="A769">
        <v>16000</v>
      </c>
      <c r="B769">
        <v>0.1037</v>
      </c>
      <c r="C769" t="s">
        <v>5440</v>
      </c>
      <c r="D769">
        <v>64800</v>
      </c>
      <c r="E769">
        <v>36</v>
      </c>
      <c r="F769">
        <v>1</v>
      </c>
      <c r="G769">
        <v>0</v>
      </c>
    </row>
    <row r="770" spans="1:7" x14ac:dyDescent="0.2">
      <c r="A770">
        <v>4000</v>
      </c>
      <c r="B770">
        <v>0.1268</v>
      </c>
      <c r="C770" t="s">
        <v>5440</v>
      </c>
      <c r="D770">
        <v>45600</v>
      </c>
      <c r="E770">
        <v>60</v>
      </c>
      <c r="F770">
        <v>8</v>
      </c>
      <c r="G770">
        <v>0</v>
      </c>
    </row>
    <row r="771" spans="1:7" x14ac:dyDescent="0.2">
      <c r="A771">
        <v>4200</v>
      </c>
      <c r="B771">
        <v>0.1037</v>
      </c>
      <c r="C771" t="s">
        <v>5440</v>
      </c>
      <c r="D771">
        <v>35000</v>
      </c>
      <c r="E771">
        <v>36</v>
      </c>
      <c r="F771">
        <v>0.5</v>
      </c>
      <c r="G771">
        <v>0</v>
      </c>
    </row>
    <row r="772" spans="1:7" x14ac:dyDescent="0.2">
      <c r="A772">
        <v>16000</v>
      </c>
      <c r="B772">
        <v>0.16400000000000001</v>
      </c>
      <c r="C772" t="s">
        <v>5440</v>
      </c>
      <c r="D772">
        <v>50000</v>
      </c>
      <c r="E772">
        <v>60</v>
      </c>
      <c r="F772">
        <v>7</v>
      </c>
      <c r="G772">
        <v>1</v>
      </c>
    </row>
    <row r="773" spans="1:7" x14ac:dyDescent="0.2">
      <c r="A773">
        <v>8000</v>
      </c>
      <c r="B773">
        <v>7.2900000000000006E-2</v>
      </c>
      <c r="C773" t="s">
        <v>5441</v>
      </c>
      <c r="D773">
        <v>86000</v>
      </c>
      <c r="E773">
        <v>36</v>
      </c>
      <c r="F773">
        <v>3</v>
      </c>
      <c r="G773">
        <v>0</v>
      </c>
    </row>
    <row r="774" spans="1:7" x14ac:dyDescent="0.2">
      <c r="A774">
        <v>7500</v>
      </c>
      <c r="B774">
        <v>0.1714</v>
      </c>
      <c r="C774" t="s">
        <v>5441</v>
      </c>
      <c r="D774" s="79">
        <v>100000</v>
      </c>
      <c r="E774">
        <v>60</v>
      </c>
      <c r="F774">
        <v>10</v>
      </c>
      <c r="G774">
        <v>0</v>
      </c>
    </row>
    <row r="775" spans="1:7" x14ac:dyDescent="0.2">
      <c r="A775">
        <v>3000</v>
      </c>
      <c r="B775">
        <v>7.2900000000000006E-2</v>
      </c>
      <c r="C775" t="s">
        <v>5441</v>
      </c>
      <c r="D775">
        <v>40560</v>
      </c>
      <c r="E775">
        <v>36</v>
      </c>
      <c r="F775">
        <v>8</v>
      </c>
      <c r="G775">
        <v>0</v>
      </c>
    </row>
    <row r="776" spans="1:7" x14ac:dyDescent="0.2">
      <c r="A776">
        <v>6700</v>
      </c>
      <c r="B776">
        <v>0.1037</v>
      </c>
      <c r="C776" t="s">
        <v>5440</v>
      </c>
      <c r="D776">
        <v>28600</v>
      </c>
      <c r="E776">
        <v>36</v>
      </c>
      <c r="F776">
        <v>3</v>
      </c>
      <c r="G776">
        <v>0</v>
      </c>
    </row>
    <row r="777" spans="1:7" x14ac:dyDescent="0.2">
      <c r="A777">
        <v>12000</v>
      </c>
      <c r="B777">
        <v>0.14910000000000001</v>
      </c>
      <c r="C777" t="s">
        <v>5440</v>
      </c>
      <c r="D777">
        <v>81744</v>
      </c>
      <c r="E777">
        <v>36</v>
      </c>
      <c r="F777">
        <v>2</v>
      </c>
      <c r="G777">
        <v>0</v>
      </c>
    </row>
    <row r="778" spans="1:7" x14ac:dyDescent="0.2">
      <c r="A778">
        <v>4500</v>
      </c>
      <c r="B778">
        <v>0.16769999999999999</v>
      </c>
      <c r="C778" t="s">
        <v>5441</v>
      </c>
      <c r="D778">
        <v>64800</v>
      </c>
      <c r="E778">
        <v>60</v>
      </c>
      <c r="F778">
        <v>4</v>
      </c>
      <c r="G778">
        <v>1</v>
      </c>
    </row>
    <row r="779" spans="1:7" x14ac:dyDescent="0.2">
      <c r="A779">
        <v>3500</v>
      </c>
      <c r="B779">
        <v>0.14910000000000001</v>
      </c>
      <c r="C779" t="s">
        <v>5441</v>
      </c>
      <c r="D779">
        <v>75500</v>
      </c>
      <c r="E779">
        <v>36</v>
      </c>
      <c r="F779">
        <v>10</v>
      </c>
      <c r="G779">
        <v>0</v>
      </c>
    </row>
    <row r="780" spans="1:7" x14ac:dyDescent="0.2">
      <c r="A780">
        <v>6500</v>
      </c>
      <c r="B780">
        <v>0.1037</v>
      </c>
      <c r="C780" t="s">
        <v>5440</v>
      </c>
      <c r="D780">
        <v>62467</v>
      </c>
      <c r="E780">
        <v>36</v>
      </c>
      <c r="F780">
        <v>0.5</v>
      </c>
      <c r="G780">
        <v>0</v>
      </c>
    </row>
    <row r="781" spans="1:7" x14ac:dyDescent="0.2">
      <c r="A781">
        <v>6000</v>
      </c>
      <c r="B781">
        <v>9.6299999999999997E-2</v>
      </c>
      <c r="C781" t="s">
        <v>5440</v>
      </c>
      <c r="D781">
        <v>16000</v>
      </c>
      <c r="E781">
        <v>36</v>
      </c>
      <c r="F781">
        <v>10</v>
      </c>
      <c r="G781">
        <v>0</v>
      </c>
    </row>
    <row r="782" spans="1:7" x14ac:dyDescent="0.2">
      <c r="A782">
        <v>5000</v>
      </c>
      <c r="B782">
        <v>0.14910000000000001</v>
      </c>
      <c r="C782" t="s">
        <v>5440</v>
      </c>
      <c r="D782">
        <v>50000</v>
      </c>
      <c r="E782">
        <v>36</v>
      </c>
      <c r="F782">
        <v>3</v>
      </c>
      <c r="G782">
        <v>0</v>
      </c>
    </row>
    <row r="783" spans="1:7" x14ac:dyDescent="0.2">
      <c r="A783">
        <v>10000</v>
      </c>
      <c r="B783">
        <v>0.14910000000000001</v>
      </c>
      <c r="C783" t="s">
        <v>5440</v>
      </c>
      <c r="D783">
        <v>275000</v>
      </c>
      <c r="E783">
        <v>36</v>
      </c>
      <c r="F783">
        <v>7</v>
      </c>
      <c r="G783">
        <v>0</v>
      </c>
    </row>
    <row r="784" spans="1:7" x14ac:dyDescent="0.2">
      <c r="A784">
        <v>3000</v>
      </c>
      <c r="B784">
        <v>0.13059999999999999</v>
      </c>
      <c r="C784" t="s">
        <v>5440</v>
      </c>
      <c r="D784">
        <v>149400</v>
      </c>
      <c r="E784">
        <v>36</v>
      </c>
      <c r="F784">
        <v>4</v>
      </c>
      <c r="G784">
        <v>1</v>
      </c>
    </row>
    <row r="785" spans="1:7" x14ac:dyDescent="0.2">
      <c r="A785">
        <v>24000</v>
      </c>
      <c r="B785">
        <v>0.1037</v>
      </c>
      <c r="C785" t="s">
        <v>5441</v>
      </c>
      <c r="D785">
        <v>268000</v>
      </c>
      <c r="E785">
        <v>36</v>
      </c>
      <c r="F785">
        <v>0.5</v>
      </c>
      <c r="G785">
        <v>0</v>
      </c>
    </row>
    <row r="786" spans="1:7" x14ac:dyDescent="0.2">
      <c r="A786">
        <v>16800</v>
      </c>
      <c r="B786">
        <v>0.1343</v>
      </c>
      <c r="C786" t="s">
        <v>5440</v>
      </c>
      <c r="D786">
        <v>53528</v>
      </c>
      <c r="E786">
        <v>60</v>
      </c>
      <c r="F786">
        <v>10</v>
      </c>
      <c r="G786">
        <v>1</v>
      </c>
    </row>
    <row r="787" spans="1:7" x14ac:dyDescent="0.2">
      <c r="A787">
        <v>6250</v>
      </c>
      <c r="B787">
        <v>5.4199999999999998E-2</v>
      </c>
      <c r="C787" t="s">
        <v>5441</v>
      </c>
      <c r="D787">
        <v>45000</v>
      </c>
      <c r="E787">
        <v>36</v>
      </c>
      <c r="F787">
        <v>0.5</v>
      </c>
      <c r="G787">
        <v>0</v>
      </c>
    </row>
    <row r="788" spans="1:7" x14ac:dyDescent="0.2">
      <c r="A788">
        <v>8875</v>
      </c>
      <c r="B788">
        <v>7.6600000000000001E-2</v>
      </c>
      <c r="C788" t="s">
        <v>5440</v>
      </c>
      <c r="D788">
        <v>33000</v>
      </c>
      <c r="E788">
        <v>36</v>
      </c>
      <c r="F788">
        <v>3</v>
      </c>
      <c r="G788">
        <v>0</v>
      </c>
    </row>
    <row r="789" spans="1:7" x14ac:dyDescent="0.2">
      <c r="A789">
        <v>12000</v>
      </c>
      <c r="B789">
        <v>0.1714</v>
      </c>
      <c r="C789" t="s">
        <v>5440</v>
      </c>
      <c r="D789">
        <v>72000</v>
      </c>
      <c r="E789">
        <v>60</v>
      </c>
      <c r="F789">
        <v>3</v>
      </c>
      <c r="G789">
        <v>0</v>
      </c>
    </row>
    <row r="790" spans="1:7" x14ac:dyDescent="0.2">
      <c r="A790">
        <v>3000</v>
      </c>
      <c r="B790">
        <v>5.4199999999999998E-2</v>
      </c>
      <c r="C790" t="s">
        <v>5441</v>
      </c>
      <c r="D790">
        <v>95000</v>
      </c>
      <c r="E790">
        <v>36</v>
      </c>
      <c r="F790">
        <v>2</v>
      </c>
      <c r="G790">
        <v>0</v>
      </c>
    </row>
    <row r="791" spans="1:7" x14ac:dyDescent="0.2">
      <c r="A791">
        <v>7000</v>
      </c>
      <c r="B791">
        <v>7.2900000000000006E-2</v>
      </c>
      <c r="C791" t="s">
        <v>5442</v>
      </c>
      <c r="D791">
        <v>23000</v>
      </c>
      <c r="E791">
        <v>36</v>
      </c>
      <c r="F791">
        <v>2</v>
      </c>
      <c r="G791">
        <v>0</v>
      </c>
    </row>
    <row r="792" spans="1:7" x14ac:dyDescent="0.2">
      <c r="A792">
        <v>11000</v>
      </c>
      <c r="B792">
        <v>0.1268</v>
      </c>
      <c r="C792" t="s">
        <v>5440</v>
      </c>
      <c r="D792">
        <v>39500</v>
      </c>
      <c r="E792">
        <v>36</v>
      </c>
      <c r="F792">
        <v>3</v>
      </c>
      <c r="G792">
        <v>0</v>
      </c>
    </row>
    <row r="793" spans="1:7" x14ac:dyDescent="0.2">
      <c r="A793">
        <v>26000</v>
      </c>
      <c r="B793">
        <v>0.19739999999999999</v>
      </c>
      <c r="C793" t="s">
        <v>5440</v>
      </c>
      <c r="D793">
        <v>60000</v>
      </c>
      <c r="E793">
        <v>60</v>
      </c>
      <c r="F793">
        <v>7</v>
      </c>
      <c r="G793">
        <v>0</v>
      </c>
    </row>
    <row r="794" spans="1:7" x14ac:dyDescent="0.2">
      <c r="A794">
        <v>2500</v>
      </c>
      <c r="B794">
        <v>0.1565</v>
      </c>
      <c r="C794" t="s">
        <v>5440</v>
      </c>
      <c r="D794">
        <v>45996</v>
      </c>
      <c r="E794">
        <v>36</v>
      </c>
      <c r="F794">
        <v>7</v>
      </c>
      <c r="G794">
        <v>0</v>
      </c>
    </row>
    <row r="795" spans="1:7" x14ac:dyDescent="0.2">
      <c r="A795">
        <v>24000</v>
      </c>
      <c r="B795">
        <v>0.1037</v>
      </c>
      <c r="C795" t="s">
        <v>5441</v>
      </c>
      <c r="D795">
        <v>75000</v>
      </c>
      <c r="E795">
        <v>60</v>
      </c>
      <c r="F795">
        <v>4</v>
      </c>
      <c r="G795">
        <v>0</v>
      </c>
    </row>
    <row r="796" spans="1:7" x14ac:dyDescent="0.2">
      <c r="A796">
        <v>20000</v>
      </c>
      <c r="B796">
        <v>0.1268</v>
      </c>
      <c r="C796" t="s">
        <v>5440</v>
      </c>
      <c r="D796">
        <v>66000</v>
      </c>
      <c r="E796">
        <v>60</v>
      </c>
      <c r="F796">
        <v>2</v>
      </c>
      <c r="G796">
        <v>1</v>
      </c>
    </row>
    <row r="797" spans="1:7" x14ac:dyDescent="0.2">
      <c r="A797">
        <v>21600</v>
      </c>
      <c r="B797">
        <v>0.1268</v>
      </c>
      <c r="C797" t="s">
        <v>5441</v>
      </c>
      <c r="D797">
        <v>48000</v>
      </c>
      <c r="E797">
        <v>60</v>
      </c>
      <c r="F797">
        <v>10</v>
      </c>
      <c r="G797">
        <v>0</v>
      </c>
    </row>
    <row r="798" spans="1:7" x14ac:dyDescent="0.2">
      <c r="A798">
        <v>5000</v>
      </c>
      <c r="B798">
        <v>0.1</v>
      </c>
      <c r="C798" t="s">
        <v>5441</v>
      </c>
      <c r="D798">
        <v>50000</v>
      </c>
      <c r="E798">
        <v>36</v>
      </c>
      <c r="F798">
        <v>10</v>
      </c>
      <c r="G798">
        <v>0</v>
      </c>
    </row>
    <row r="799" spans="1:7" x14ac:dyDescent="0.2">
      <c r="A799">
        <v>10600</v>
      </c>
      <c r="B799">
        <v>0.14910000000000001</v>
      </c>
      <c r="C799" t="s">
        <v>5440</v>
      </c>
      <c r="D799">
        <v>63700</v>
      </c>
      <c r="E799">
        <v>36</v>
      </c>
      <c r="F799">
        <v>2</v>
      </c>
      <c r="G799">
        <v>0</v>
      </c>
    </row>
    <row r="800" spans="1:7" x14ac:dyDescent="0.2">
      <c r="A800">
        <v>15000</v>
      </c>
      <c r="B800">
        <v>6.9199999999999998E-2</v>
      </c>
      <c r="C800" t="s">
        <v>5441</v>
      </c>
      <c r="D800">
        <v>114996</v>
      </c>
      <c r="E800">
        <v>36</v>
      </c>
      <c r="F800">
        <v>8</v>
      </c>
      <c r="G800">
        <v>0</v>
      </c>
    </row>
    <row r="801" spans="1:7" x14ac:dyDescent="0.2">
      <c r="A801">
        <v>10000</v>
      </c>
      <c r="B801">
        <v>0.15279999999999999</v>
      </c>
      <c r="C801" t="s">
        <v>5441</v>
      </c>
      <c r="D801">
        <v>60000</v>
      </c>
      <c r="E801">
        <v>60</v>
      </c>
      <c r="F801">
        <v>10</v>
      </c>
      <c r="G801">
        <v>1</v>
      </c>
    </row>
    <row r="802" spans="1:7" x14ac:dyDescent="0.2">
      <c r="A802">
        <v>5000</v>
      </c>
      <c r="B802">
        <v>9.6299999999999997E-2</v>
      </c>
      <c r="C802" t="s">
        <v>5440</v>
      </c>
      <c r="D802">
        <v>31100</v>
      </c>
      <c r="E802">
        <v>36</v>
      </c>
      <c r="F802">
        <v>2</v>
      </c>
      <c r="G802">
        <v>0</v>
      </c>
    </row>
    <row r="803" spans="1:7" x14ac:dyDescent="0.2">
      <c r="A803">
        <v>12000</v>
      </c>
      <c r="B803">
        <v>0.1111</v>
      </c>
      <c r="C803" t="s">
        <v>5440</v>
      </c>
      <c r="D803">
        <v>95500</v>
      </c>
      <c r="E803">
        <v>36</v>
      </c>
      <c r="F803">
        <v>1</v>
      </c>
      <c r="G803">
        <v>0</v>
      </c>
    </row>
    <row r="804" spans="1:7" x14ac:dyDescent="0.2">
      <c r="A804">
        <v>30000</v>
      </c>
      <c r="B804">
        <v>7.2900000000000006E-2</v>
      </c>
      <c r="C804" t="s">
        <v>5441</v>
      </c>
      <c r="D804">
        <v>128474</v>
      </c>
      <c r="E804">
        <v>36</v>
      </c>
      <c r="F804">
        <v>10</v>
      </c>
      <c r="G804">
        <v>0</v>
      </c>
    </row>
    <row r="805" spans="1:7" x14ac:dyDescent="0.2">
      <c r="A805">
        <v>16000</v>
      </c>
      <c r="B805">
        <v>0.1714</v>
      </c>
      <c r="C805" t="s">
        <v>5440</v>
      </c>
      <c r="D805">
        <v>83202</v>
      </c>
      <c r="E805">
        <v>60</v>
      </c>
      <c r="F805">
        <v>8</v>
      </c>
      <c r="G805">
        <v>0</v>
      </c>
    </row>
    <row r="806" spans="1:7" x14ac:dyDescent="0.2">
      <c r="A806">
        <v>15000</v>
      </c>
      <c r="B806">
        <v>7.2900000000000006E-2</v>
      </c>
      <c r="C806" t="s">
        <v>5440</v>
      </c>
      <c r="D806">
        <v>62004</v>
      </c>
      <c r="E806">
        <v>36</v>
      </c>
      <c r="F806">
        <v>0.5</v>
      </c>
      <c r="G806">
        <v>0</v>
      </c>
    </row>
    <row r="807" spans="1:7" x14ac:dyDescent="0.2">
      <c r="A807">
        <v>12000</v>
      </c>
      <c r="B807">
        <v>7.2900000000000006E-2</v>
      </c>
      <c r="C807" t="s">
        <v>5440</v>
      </c>
      <c r="D807">
        <v>84695</v>
      </c>
      <c r="E807">
        <v>36</v>
      </c>
      <c r="F807">
        <v>2</v>
      </c>
      <c r="G807">
        <v>0</v>
      </c>
    </row>
    <row r="808" spans="1:7" x14ac:dyDescent="0.2">
      <c r="A808">
        <v>35000</v>
      </c>
      <c r="B808">
        <v>0.1268</v>
      </c>
      <c r="C808" t="s">
        <v>5441</v>
      </c>
      <c r="D808">
        <v>101000</v>
      </c>
      <c r="E808">
        <v>60</v>
      </c>
      <c r="F808">
        <v>3</v>
      </c>
      <c r="G808">
        <v>0</v>
      </c>
    </row>
    <row r="809" spans="1:7" x14ac:dyDescent="0.2">
      <c r="A809">
        <v>12050</v>
      </c>
      <c r="B809">
        <v>0.1111</v>
      </c>
      <c r="C809" t="s">
        <v>5440</v>
      </c>
      <c r="D809">
        <v>48276.800000000003</v>
      </c>
      <c r="E809">
        <v>60</v>
      </c>
      <c r="F809">
        <v>6</v>
      </c>
      <c r="G809">
        <v>0</v>
      </c>
    </row>
    <row r="810" spans="1:7" x14ac:dyDescent="0.2">
      <c r="A810">
        <v>2000</v>
      </c>
      <c r="B810">
        <v>0.1074</v>
      </c>
      <c r="C810" t="s">
        <v>5441</v>
      </c>
      <c r="D810">
        <v>70000</v>
      </c>
      <c r="E810">
        <v>36</v>
      </c>
      <c r="F810">
        <v>6</v>
      </c>
      <c r="G810">
        <v>0</v>
      </c>
    </row>
    <row r="811" spans="1:7" x14ac:dyDescent="0.2">
      <c r="A811">
        <v>16000</v>
      </c>
      <c r="B811">
        <v>0.14910000000000001</v>
      </c>
      <c r="C811" t="s">
        <v>5440</v>
      </c>
      <c r="D811">
        <v>32000</v>
      </c>
      <c r="E811">
        <v>60</v>
      </c>
      <c r="F811">
        <v>3</v>
      </c>
      <c r="G811">
        <v>1</v>
      </c>
    </row>
    <row r="812" spans="1:7" x14ac:dyDescent="0.2">
      <c r="A812">
        <v>4000</v>
      </c>
      <c r="B812">
        <v>5.79E-2</v>
      </c>
      <c r="C812" t="s">
        <v>5441</v>
      </c>
      <c r="D812">
        <v>70000</v>
      </c>
      <c r="E812">
        <v>36</v>
      </c>
      <c r="F812">
        <v>3</v>
      </c>
      <c r="G812">
        <v>0</v>
      </c>
    </row>
    <row r="813" spans="1:7" x14ac:dyDescent="0.2">
      <c r="A813">
        <v>2000</v>
      </c>
      <c r="B813">
        <v>0.1111</v>
      </c>
      <c r="C813" t="s">
        <v>5442</v>
      </c>
      <c r="D813">
        <v>23040</v>
      </c>
      <c r="E813">
        <v>36</v>
      </c>
      <c r="F813">
        <v>0.5</v>
      </c>
      <c r="G813">
        <v>0</v>
      </c>
    </row>
    <row r="814" spans="1:7" x14ac:dyDescent="0.2">
      <c r="A814">
        <v>7500</v>
      </c>
      <c r="B814">
        <v>9.6299999999999997E-2</v>
      </c>
      <c r="C814" t="s">
        <v>5440</v>
      </c>
      <c r="D814">
        <v>32000</v>
      </c>
      <c r="E814">
        <v>60</v>
      </c>
      <c r="F814">
        <v>1</v>
      </c>
      <c r="G814">
        <v>0</v>
      </c>
    </row>
    <row r="815" spans="1:7" x14ac:dyDescent="0.2">
      <c r="A815">
        <v>9000</v>
      </c>
      <c r="B815">
        <v>9.6299999999999997E-2</v>
      </c>
      <c r="C815" t="s">
        <v>5441</v>
      </c>
      <c r="D815">
        <v>60000</v>
      </c>
      <c r="E815">
        <v>60</v>
      </c>
      <c r="F815">
        <v>4</v>
      </c>
      <c r="G815">
        <v>0</v>
      </c>
    </row>
    <row r="816" spans="1:7" x14ac:dyDescent="0.2">
      <c r="A816">
        <v>19425</v>
      </c>
      <c r="B816">
        <v>0.1111</v>
      </c>
      <c r="C816" t="s">
        <v>5440</v>
      </c>
      <c r="D816">
        <v>70000</v>
      </c>
      <c r="E816">
        <v>36</v>
      </c>
      <c r="F816">
        <v>3</v>
      </c>
      <c r="G816">
        <v>0</v>
      </c>
    </row>
    <row r="817" spans="1:7" x14ac:dyDescent="0.2">
      <c r="A817">
        <v>2800</v>
      </c>
      <c r="B817">
        <v>7.6600000000000001E-2</v>
      </c>
      <c r="C817" t="s">
        <v>5442</v>
      </c>
      <c r="D817">
        <v>37000</v>
      </c>
      <c r="E817">
        <v>36</v>
      </c>
      <c r="F817">
        <v>2</v>
      </c>
      <c r="G817">
        <v>0</v>
      </c>
    </row>
    <row r="818" spans="1:7" x14ac:dyDescent="0.2">
      <c r="A818">
        <v>5000</v>
      </c>
      <c r="B818">
        <v>0.1111</v>
      </c>
      <c r="C818" t="s">
        <v>5441</v>
      </c>
      <c r="D818">
        <v>24500</v>
      </c>
      <c r="E818">
        <v>60</v>
      </c>
      <c r="F818">
        <v>5</v>
      </c>
      <c r="G818">
        <v>0</v>
      </c>
    </row>
    <row r="819" spans="1:7" x14ac:dyDescent="0.2">
      <c r="A819">
        <v>1500</v>
      </c>
      <c r="B819">
        <v>0.1074</v>
      </c>
      <c r="C819" t="s">
        <v>5440</v>
      </c>
      <c r="D819">
        <v>80000</v>
      </c>
      <c r="E819">
        <v>36</v>
      </c>
      <c r="F819">
        <v>6</v>
      </c>
      <c r="G819">
        <v>0</v>
      </c>
    </row>
    <row r="820" spans="1:7" x14ac:dyDescent="0.2">
      <c r="A820">
        <v>5000</v>
      </c>
      <c r="B820">
        <v>0.1111</v>
      </c>
      <c r="C820" t="s">
        <v>5441</v>
      </c>
      <c r="D820">
        <v>40000</v>
      </c>
      <c r="E820">
        <v>36</v>
      </c>
      <c r="F820">
        <v>6</v>
      </c>
      <c r="G820">
        <v>0</v>
      </c>
    </row>
    <row r="821" spans="1:7" x14ac:dyDescent="0.2">
      <c r="A821">
        <v>3000</v>
      </c>
      <c r="B821">
        <v>9.6299999999999997E-2</v>
      </c>
      <c r="C821" t="s">
        <v>5442</v>
      </c>
      <c r="D821">
        <v>96000</v>
      </c>
      <c r="E821">
        <v>36</v>
      </c>
      <c r="F821">
        <v>10</v>
      </c>
      <c r="G821">
        <v>0</v>
      </c>
    </row>
    <row r="822" spans="1:7" x14ac:dyDescent="0.2">
      <c r="A822">
        <v>4200</v>
      </c>
      <c r="B822">
        <v>0.1037</v>
      </c>
      <c r="C822" t="s">
        <v>5442</v>
      </c>
      <c r="D822">
        <v>55600</v>
      </c>
      <c r="E822">
        <v>36</v>
      </c>
      <c r="F822">
        <v>2</v>
      </c>
      <c r="G822">
        <v>0</v>
      </c>
    </row>
    <row r="823" spans="1:7" x14ac:dyDescent="0.2">
      <c r="A823">
        <v>1375</v>
      </c>
      <c r="B823">
        <v>0.1111</v>
      </c>
      <c r="C823" t="s">
        <v>5441</v>
      </c>
      <c r="D823">
        <v>24000</v>
      </c>
      <c r="E823">
        <v>36</v>
      </c>
      <c r="F823">
        <v>5</v>
      </c>
      <c r="G823">
        <v>1</v>
      </c>
    </row>
    <row r="824" spans="1:7" x14ac:dyDescent="0.2">
      <c r="A824">
        <v>25000</v>
      </c>
      <c r="B824">
        <v>0.13800000000000001</v>
      </c>
      <c r="C824" t="s">
        <v>5441</v>
      </c>
      <c r="D824">
        <v>46000</v>
      </c>
      <c r="E824">
        <v>60</v>
      </c>
      <c r="F824">
        <v>0.5</v>
      </c>
      <c r="G824">
        <v>1</v>
      </c>
    </row>
    <row r="825" spans="1:7" x14ac:dyDescent="0.2">
      <c r="A825">
        <v>7500</v>
      </c>
      <c r="B825">
        <v>7.6600000000000001E-2</v>
      </c>
      <c r="C825" t="s">
        <v>5440</v>
      </c>
      <c r="D825">
        <v>60000</v>
      </c>
      <c r="E825">
        <v>36</v>
      </c>
      <c r="F825">
        <v>4</v>
      </c>
      <c r="G825">
        <v>0</v>
      </c>
    </row>
    <row r="826" spans="1:7" x14ac:dyDescent="0.2">
      <c r="A826">
        <v>4000</v>
      </c>
      <c r="B826">
        <v>0.13059999999999999</v>
      </c>
      <c r="C826" t="s">
        <v>5440</v>
      </c>
      <c r="D826">
        <v>62000</v>
      </c>
      <c r="E826">
        <v>36</v>
      </c>
      <c r="F826">
        <v>1</v>
      </c>
      <c r="G826">
        <v>0</v>
      </c>
    </row>
    <row r="827" spans="1:7" x14ac:dyDescent="0.2">
      <c r="A827">
        <v>35000</v>
      </c>
      <c r="B827">
        <v>9.6299999999999997E-2</v>
      </c>
      <c r="C827" t="s">
        <v>5441</v>
      </c>
      <c r="D827">
        <v>275000</v>
      </c>
      <c r="E827">
        <v>36</v>
      </c>
      <c r="F827">
        <v>10</v>
      </c>
      <c r="G827">
        <v>0</v>
      </c>
    </row>
    <row r="828" spans="1:7" x14ac:dyDescent="0.2">
      <c r="A828">
        <v>14400</v>
      </c>
      <c r="B828">
        <v>7.2900000000000006E-2</v>
      </c>
      <c r="C828" t="s">
        <v>5440</v>
      </c>
      <c r="D828">
        <v>45000</v>
      </c>
      <c r="E828">
        <v>36</v>
      </c>
      <c r="F828">
        <v>10</v>
      </c>
      <c r="G828">
        <v>0</v>
      </c>
    </row>
    <row r="829" spans="1:7" x14ac:dyDescent="0.2">
      <c r="A829">
        <v>3000</v>
      </c>
      <c r="B829">
        <v>0.1268</v>
      </c>
      <c r="C829" t="s">
        <v>5440</v>
      </c>
      <c r="D829">
        <v>21000</v>
      </c>
      <c r="E829">
        <v>36</v>
      </c>
      <c r="F829">
        <v>2</v>
      </c>
      <c r="G829">
        <v>0</v>
      </c>
    </row>
    <row r="830" spans="1:7" x14ac:dyDescent="0.2">
      <c r="A830">
        <v>10000</v>
      </c>
      <c r="B830">
        <v>0.18990000000000001</v>
      </c>
      <c r="C830" t="s">
        <v>5440</v>
      </c>
      <c r="D830">
        <v>35000</v>
      </c>
      <c r="E830">
        <v>60</v>
      </c>
      <c r="F830">
        <v>4</v>
      </c>
      <c r="G830">
        <v>0</v>
      </c>
    </row>
    <row r="831" spans="1:7" x14ac:dyDescent="0.2">
      <c r="A831">
        <v>3075</v>
      </c>
      <c r="B831">
        <v>5.4199999999999998E-2</v>
      </c>
      <c r="C831" t="s">
        <v>5440</v>
      </c>
      <c r="D831">
        <v>36000</v>
      </c>
      <c r="E831">
        <v>36</v>
      </c>
      <c r="F831">
        <v>5</v>
      </c>
      <c r="G831">
        <v>0</v>
      </c>
    </row>
    <row r="832" spans="1:7" x14ac:dyDescent="0.2">
      <c r="A832">
        <v>20000</v>
      </c>
      <c r="B832">
        <v>0.1862</v>
      </c>
      <c r="C832" t="s">
        <v>5440</v>
      </c>
      <c r="D832">
        <v>60000</v>
      </c>
      <c r="E832">
        <v>60</v>
      </c>
      <c r="F832">
        <v>3</v>
      </c>
      <c r="G832">
        <v>1</v>
      </c>
    </row>
    <row r="833" spans="1:7" x14ac:dyDescent="0.2">
      <c r="A833">
        <v>35000</v>
      </c>
      <c r="B833">
        <v>0.16769999999999999</v>
      </c>
      <c r="C833" t="s">
        <v>5440</v>
      </c>
      <c r="D833">
        <v>185000</v>
      </c>
      <c r="E833">
        <v>60</v>
      </c>
      <c r="F833">
        <v>10</v>
      </c>
      <c r="G833">
        <v>1</v>
      </c>
    </row>
    <row r="834" spans="1:7" x14ac:dyDescent="0.2">
      <c r="A834">
        <v>2000</v>
      </c>
      <c r="B834">
        <v>5.4199999999999998E-2</v>
      </c>
      <c r="C834" t="s">
        <v>5441</v>
      </c>
      <c r="D834">
        <v>30000</v>
      </c>
      <c r="E834">
        <v>36</v>
      </c>
      <c r="F834">
        <v>6</v>
      </c>
      <c r="G834">
        <v>0</v>
      </c>
    </row>
    <row r="835" spans="1:7" x14ac:dyDescent="0.2">
      <c r="A835">
        <v>15000</v>
      </c>
      <c r="B835">
        <v>7.6600000000000001E-2</v>
      </c>
      <c r="C835" t="s">
        <v>5441</v>
      </c>
      <c r="D835">
        <v>175000</v>
      </c>
      <c r="E835">
        <v>36</v>
      </c>
      <c r="F835">
        <v>9</v>
      </c>
      <c r="G835">
        <v>0</v>
      </c>
    </row>
    <row r="836" spans="1:7" x14ac:dyDescent="0.2">
      <c r="A836">
        <v>20000</v>
      </c>
      <c r="B836">
        <v>0.20480000000000001</v>
      </c>
      <c r="C836" t="s">
        <v>5441</v>
      </c>
      <c r="D836">
        <v>63820</v>
      </c>
      <c r="E836">
        <v>60</v>
      </c>
      <c r="F836">
        <v>10</v>
      </c>
      <c r="G836">
        <v>1</v>
      </c>
    </row>
    <row r="837" spans="1:7" x14ac:dyDescent="0.2">
      <c r="A837">
        <v>3950</v>
      </c>
      <c r="B837">
        <v>6.9199999999999998E-2</v>
      </c>
      <c r="C837" t="s">
        <v>5440</v>
      </c>
      <c r="D837">
        <v>45000</v>
      </c>
      <c r="E837">
        <v>36</v>
      </c>
      <c r="F837">
        <v>1</v>
      </c>
      <c r="G837">
        <v>0</v>
      </c>
    </row>
    <row r="838" spans="1:7" x14ac:dyDescent="0.2">
      <c r="A838">
        <v>6400</v>
      </c>
      <c r="B838">
        <v>6.9199999999999998E-2</v>
      </c>
      <c r="C838" t="s">
        <v>5442</v>
      </c>
      <c r="D838">
        <v>50000</v>
      </c>
      <c r="E838">
        <v>36</v>
      </c>
      <c r="F838">
        <v>10</v>
      </c>
      <c r="G838">
        <v>0</v>
      </c>
    </row>
    <row r="839" spans="1:7" x14ac:dyDescent="0.2">
      <c r="A839">
        <v>5000</v>
      </c>
      <c r="B839">
        <v>0.1</v>
      </c>
      <c r="C839" t="s">
        <v>5441</v>
      </c>
      <c r="D839">
        <v>36300</v>
      </c>
      <c r="E839">
        <v>36</v>
      </c>
      <c r="F839">
        <v>4</v>
      </c>
      <c r="G839">
        <v>1</v>
      </c>
    </row>
    <row r="840" spans="1:7" x14ac:dyDescent="0.2">
      <c r="A840">
        <v>7500</v>
      </c>
      <c r="B840">
        <v>5.79E-2</v>
      </c>
      <c r="C840" t="s">
        <v>5440</v>
      </c>
      <c r="D840">
        <v>30000</v>
      </c>
      <c r="E840">
        <v>36</v>
      </c>
      <c r="F840">
        <v>8</v>
      </c>
      <c r="G840">
        <v>0</v>
      </c>
    </row>
    <row r="841" spans="1:7" x14ac:dyDescent="0.2">
      <c r="A841">
        <v>7000</v>
      </c>
      <c r="B841">
        <v>5.4199999999999998E-2</v>
      </c>
      <c r="C841" t="s">
        <v>5441</v>
      </c>
      <c r="D841">
        <v>160000</v>
      </c>
      <c r="E841">
        <v>36</v>
      </c>
      <c r="F841">
        <v>8</v>
      </c>
      <c r="G841">
        <v>0</v>
      </c>
    </row>
    <row r="842" spans="1:7" x14ac:dyDescent="0.2">
      <c r="A842">
        <v>15000</v>
      </c>
      <c r="B842">
        <v>0.1037</v>
      </c>
      <c r="C842" t="s">
        <v>5440</v>
      </c>
      <c r="D842">
        <v>45000</v>
      </c>
      <c r="E842">
        <v>36</v>
      </c>
      <c r="F842">
        <v>0.5</v>
      </c>
      <c r="G842">
        <v>0</v>
      </c>
    </row>
    <row r="843" spans="1:7" x14ac:dyDescent="0.2">
      <c r="A843">
        <v>7000</v>
      </c>
      <c r="B843">
        <v>5.79E-2</v>
      </c>
      <c r="C843" t="s">
        <v>5440</v>
      </c>
      <c r="D843">
        <v>58000</v>
      </c>
      <c r="E843">
        <v>36</v>
      </c>
      <c r="F843">
        <v>10</v>
      </c>
      <c r="G843">
        <v>1</v>
      </c>
    </row>
    <row r="844" spans="1:7" x14ac:dyDescent="0.2">
      <c r="A844">
        <v>10000</v>
      </c>
      <c r="B844">
        <v>7.2900000000000006E-2</v>
      </c>
      <c r="C844" t="s">
        <v>5442</v>
      </c>
      <c r="D844">
        <v>69996</v>
      </c>
      <c r="E844">
        <v>36</v>
      </c>
      <c r="F844">
        <v>4</v>
      </c>
      <c r="G844">
        <v>0</v>
      </c>
    </row>
    <row r="845" spans="1:7" x14ac:dyDescent="0.2">
      <c r="A845">
        <v>4500</v>
      </c>
      <c r="B845">
        <v>0.1268</v>
      </c>
      <c r="C845" t="s">
        <v>5441</v>
      </c>
      <c r="D845">
        <v>31920</v>
      </c>
      <c r="E845">
        <v>36</v>
      </c>
      <c r="F845">
        <v>8</v>
      </c>
      <c r="G845">
        <v>0</v>
      </c>
    </row>
    <row r="846" spans="1:7" x14ac:dyDescent="0.2">
      <c r="A846">
        <v>8000</v>
      </c>
      <c r="B846">
        <v>0.1343</v>
      </c>
      <c r="C846" t="s">
        <v>5441</v>
      </c>
      <c r="D846">
        <v>64800</v>
      </c>
      <c r="E846">
        <v>60</v>
      </c>
      <c r="F846">
        <v>10</v>
      </c>
      <c r="G846">
        <v>0</v>
      </c>
    </row>
    <row r="847" spans="1:7" x14ac:dyDescent="0.2">
      <c r="A847">
        <v>25000</v>
      </c>
      <c r="B847">
        <v>0.19739999999999999</v>
      </c>
      <c r="C847" t="s">
        <v>5441</v>
      </c>
      <c r="D847">
        <v>78000</v>
      </c>
      <c r="E847">
        <v>60</v>
      </c>
      <c r="F847">
        <v>10</v>
      </c>
      <c r="G847">
        <v>1</v>
      </c>
    </row>
    <row r="848" spans="1:7" x14ac:dyDescent="0.2">
      <c r="A848">
        <v>16000</v>
      </c>
      <c r="B848">
        <v>0.19739999999999999</v>
      </c>
      <c r="C848" t="s">
        <v>5440</v>
      </c>
      <c r="D848">
        <v>60000</v>
      </c>
      <c r="E848">
        <v>60</v>
      </c>
      <c r="F848">
        <v>6</v>
      </c>
      <c r="G848">
        <v>1</v>
      </c>
    </row>
    <row r="849" spans="1:7" x14ac:dyDescent="0.2">
      <c r="A849">
        <v>20000</v>
      </c>
      <c r="B849">
        <v>0.1825</v>
      </c>
      <c r="C849" t="s">
        <v>5441</v>
      </c>
      <c r="D849">
        <v>80000</v>
      </c>
      <c r="E849">
        <v>60</v>
      </c>
      <c r="F849">
        <v>6</v>
      </c>
      <c r="G849">
        <v>0</v>
      </c>
    </row>
    <row r="850" spans="1:7" x14ac:dyDescent="0.2">
      <c r="A850">
        <v>6000</v>
      </c>
      <c r="B850">
        <v>0.1714</v>
      </c>
      <c r="C850" t="s">
        <v>5440</v>
      </c>
      <c r="D850">
        <v>36000</v>
      </c>
      <c r="E850">
        <v>60</v>
      </c>
      <c r="F850">
        <v>2</v>
      </c>
      <c r="G850">
        <v>0</v>
      </c>
    </row>
    <row r="851" spans="1:7" x14ac:dyDescent="0.2">
      <c r="A851">
        <v>35000</v>
      </c>
      <c r="B851">
        <v>0.17879999999999999</v>
      </c>
      <c r="C851" t="s">
        <v>5440</v>
      </c>
      <c r="D851">
        <v>95000</v>
      </c>
      <c r="E851">
        <v>60</v>
      </c>
      <c r="F851">
        <v>5</v>
      </c>
      <c r="G851">
        <v>0</v>
      </c>
    </row>
    <row r="852" spans="1:7" x14ac:dyDescent="0.2">
      <c r="A852">
        <v>6600</v>
      </c>
      <c r="B852">
        <v>6.9199999999999998E-2</v>
      </c>
      <c r="C852" t="s">
        <v>5441</v>
      </c>
      <c r="D852">
        <v>51000</v>
      </c>
      <c r="E852">
        <v>36</v>
      </c>
      <c r="F852">
        <v>6</v>
      </c>
      <c r="G852">
        <v>0</v>
      </c>
    </row>
    <row r="853" spans="1:7" x14ac:dyDescent="0.2">
      <c r="A853">
        <v>5000</v>
      </c>
      <c r="B853">
        <v>6.9199999999999998E-2</v>
      </c>
      <c r="C853" t="s">
        <v>5441</v>
      </c>
      <c r="D853">
        <v>85000</v>
      </c>
      <c r="E853">
        <v>36</v>
      </c>
      <c r="F853">
        <v>1</v>
      </c>
      <c r="G853">
        <v>0</v>
      </c>
    </row>
    <row r="854" spans="1:7" x14ac:dyDescent="0.2">
      <c r="A854">
        <v>4000</v>
      </c>
      <c r="B854">
        <v>0.1343</v>
      </c>
      <c r="C854" t="s">
        <v>5440</v>
      </c>
      <c r="D854">
        <v>45000</v>
      </c>
      <c r="E854">
        <v>36</v>
      </c>
      <c r="F854">
        <v>0.5</v>
      </c>
      <c r="G854">
        <v>0</v>
      </c>
    </row>
    <row r="855" spans="1:7" x14ac:dyDescent="0.2">
      <c r="A855">
        <v>6000</v>
      </c>
      <c r="B855">
        <v>0.1</v>
      </c>
      <c r="C855" t="s">
        <v>5441</v>
      </c>
      <c r="D855">
        <v>60000</v>
      </c>
      <c r="E855">
        <v>60</v>
      </c>
      <c r="F855">
        <v>4</v>
      </c>
      <c r="G855">
        <v>0</v>
      </c>
    </row>
    <row r="856" spans="1:7" x14ac:dyDescent="0.2">
      <c r="A856">
        <v>2800</v>
      </c>
      <c r="B856">
        <v>0.1037</v>
      </c>
      <c r="C856" t="s">
        <v>5440</v>
      </c>
      <c r="D856">
        <v>35000</v>
      </c>
      <c r="E856">
        <v>36</v>
      </c>
      <c r="F856">
        <v>5</v>
      </c>
      <c r="G856">
        <v>0</v>
      </c>
    </row>
    <row r="857" spans="1:7" x14ac:dyDescent="0.2">
      <c r="A857">
        <v>22000</v>
      </c>
      <c r="B857">
        <v>0.13059999999999999</v>
      </c>
      <c r="C857" t="s">
        <v>5441</v>
      </c>
      <c r="D857">
        <v>60000</v>
      </c>
      <c r="E857">
        <v>36</v>
      </c>
      <c r="F857">
        <v>5</v>
      </c>
      <c r="G857">
        <v>0</v>
      </c>
    </row>
    <row r="858" spans="1:7" x14ac:dyDescent="0.2">
      <c r="A858">
        <v>15000</v>
      </c>
      <c r="B858">
        <v>0.1</v>
      </c>
      <c r="C858" t="s">
        <v>5441</v>
      </c>
      <c r="D858">
        <v>81500</v>
      </c>
      <c r="E858">
        <v>36</v>
      </c>
      <c r="F858">
        <v>4</v>
      </c>
      <c r="G858">
        <v>0</v>
      </c>
    </row>
    <row r="859" spans="1:7" x14ac:dyDescent="0.2">
      <c r="A859">
        <v>12000</v>
      </c>
      <c r="B859">
        <v>0.1037</v>
      </c>
      <c r="C859" t="s">
        <v>5440</v>
      </c>
      <c r="D859">
        <v>50000</v>
      </c>
      <c r="E859">
        <v>36</v>
      </c>
      <c r="F859">
        <v>5</v>
      </c>
      <c r="G859">
        <v>0</v>
      </c>
    </row>
    <row r="860" spans="1:7" x14ac:dyDescent="0.2">
      <c r="A860">
        <v>5000</v>
      </c>
      <c r="B860">
        <v>5.4199999999999998E-2</v>
      </c>
      <c r="C860" t="s">
        <v>5440</v>
      </c>
      <c r="D860">
        <v>65000</v>
      </c>
      <c r="E860">
        <v>36</v>
      </c>
      <c r="F860">
        <v>2</v>
      </c>
      <c r="G860">
        <v>0</v>
      </c>
    </row>
    <row r="861" spans="1:7" x14ac:dyDescent="0.2">
      <c r="A861">
        <v>5700</v>
      </c>
      <c r="B861">
        <v>7.2900000000000006E-2</v>
      </c>
      <c r="C861" t="s">
        <v>5440</v>
      </c>
      <c r="D861">
        <v>39996</v>
      </c>
      <c r="E861">
        <v>36</v>
      </c>
      <c r="F861">
        <v>1</v>
      </c>
      <c r="G861">
        <v>0</v>
      </c>
    </row>
    <row r="862" spans="1:7" x14ac:dyDescent="0.2">
      <c r="A862">
        <v>19000</v>
      </c>
      <c r="B862">
        <v>0.1714</v>
      </c>
      <c r="C862" t="s">
        <v>5440</v>
      </c>
      <c r="D862">
        <v>54996</v>
      </c>
      <c r="E862">
        <v>60</v>
      </c>
      <c r="F862">
        <v>0.5</v>
      </c>
      <c r="G862">
        <v>1</v>
      </c>
    </row>
    <row r="863" spans="1:7" x14ac:dyDescent="0.2">
      <c r="A863">
        <v>12800</v>
      </c>
      <c r="B863">
        <v>0.1111</v>
      </c>
      <c r="C863" t="s">
        <v>5441</v>
      </c>
      <c r="D863">
        <v>57500</v>
      </c>
      <c r="E863">
        <v>60</v>
      </c>
      <c r="F863">
        <v>10</v>
      </c>
      <c r="G863">
        <v>0</v>
      </c>
    </row>
    <row r="864" spans="1:7" x14ac:dyDescent="0.2">
      <c r="A864">
        <v>8000</v>
      </c>
      <c r="B864">
        <v>0.1037</v>
      </c>
      <c r="C864" t="s">
        <v>5440</v>
      </c>
      <c r="D864">
        <v>46000</v>
      </c>
      <c r="E864">
        <v>60</v>
      </c>
      <c r="F864">
        <v>5</v>
      </c>
      <c r="G864">
        <v>1</v>
      </c>
    </row>
    <row r="865" spans="1:7" x14ac:dyDescent="0.2">
      <c r="A865">
        <v>8500</v>
      </c>
      <c r="B865">
        <v>0.1074</v>
      </c>
      <c r="C865" t="s">
        <v>5441</v>
      </c>
      <c r="D865">
        <v>52000</v>
      </c>
      <c r="E865">
        <v>36</v>
      </c>
      <c r="F865">
        <v>9</v>
      </c>
      <c r="G865">
        <v>0</v>
      </c>
    </row>
    <row r="866" spans="1:7" x14ac:dyDescent="0.2">
      <c r="A866">
        <v>7000</v>
      </c>
      <c r="B866">
        <v>9.6299999999999997E-2</v>
      </c>
      <c r="C866" t="s">
        <v>5441</v>
      </c>
      <c r="D866">
        <v>63600</v>
      </c>
      <c r="E866">
        <v>60</v>
      </c>
      <c r="F866">
        <v>3</v>
      </c>
      <c r="G866">
        <v>0</v>
      </c>
    </row>
    <row r="867" spans="1:7" x14ac:dyDescent="0.2">
      <c r="A867">
        <v>7200</v>
      </c>
      <c r="B867">
        <v>0.14169999999999999</v>
      </c>
      <c r="C867" t="s">
        <v>5441</v>
      </c>
      <c r="D867">
        <v>79632</v>
      </c>
      <c r="E867">
        <v>36</v>
      </c>
      <c r="F867">
        <v>10</v>
      </c>
      <c r="G867">
        <v>0</v>
      </c>
    </row>
    <row r="868" spans="1:7" x14ac:dyDescent="0.2">
      <c r="A868">
        <v>9925</v>
      </c>
      <c r="B868">
        <v>7.2900000000000006E-2</v>
      </c>
      <c r="C868" t="s">
        <v>5441</v>
      </c>
      <c r="D868">
        <v>115600</v>
      </c>
      <c r="E868">
        <v>36</v>
      </c>
      <c r="F868">
        <v>4</v>
      </c>
      <c r="G868">
        <v>0</v>
      </c>
    </row>
    <row r="869" spans="1:7" x14ac:dyDescent="0.2">
      <c r="A869">
        <v>15000</v>
      </c>
      <c r="B869">
        <v>0.15279999999999999</v>
      </c>
      <c r="C869" t="s">
        <v>5440</v>
      </c>
      <c r="D869">
        <v>36000</v>
      </c>
      <c r="E869">
        <v>36</v>
      </c>
      <c r="F869">
        <v>6</v>
      </c>
      <c r="G869">
        <v>1</v>
      </c>
    </row>
    <row r="870" spans="1:7" x14ac:dyDescent="0.2">
      <c r="A870">
        <v>2500</v>
      </c>
      <c r="B870">
        <v>7.2900000000000006E-2</v>
      </c>
      <c r="C870" t="s">
        <v>5442</v>
      </c>
      <c r="D870">
        <v>24000</v>
      </c>
      <c r="E870">
        <v>36</v>
      </c>
      <c r="F870">
        <v>0.5</v>
      </c>
      <c r="G870">
        <v>0</v>
      </c>
    </row>
    <row r="871" spans="1:7" x14ac:dyDescent="0.2">
      <c r="A871">
        <v>7000</v>
      </c>
      <c r="B871">
        <v>6.9199999999999998E-2</v>
      </c>
      <c r="C871" t="s">
        <v>5440</v>
      </c>
      <c r="D871">
        <v>25000</v>
      </c>
      <c r="E871">
        <v>36</v>
      </c>
      <c r="F871">
        <v>0.5</v>
      </c>
      <c r="G871">
        <v>0</v>
      </c>
    </row>
    <row r="872" spans="1:7" x14ac:dyDescent="0.2">
      <c r="A872">
        <v>13600</v>
      </c>
      <c r="B872">
        <v>7.6600000000000001E-2</v>
      </c>
      <c r="C872" t="s">
        <v>5441</v>
      </c>
      <c r="D872">
        <v>83600</v>
      </c>
      <c r="E872">
        <v>36</v>
      </c>
      <c r="F872">
        <v>2</v>
      </c>
      <c r="G872">
        <v>0</v>
      </c>
    </row>
    <row r="873" spans="1:7" x14ac:dyDescent="0.2">
      <c r="A873">
        <v>14000</v>
      </c>
      <c r="B873">
        <v>0.1037</v>
      </c>
      <c r="C873" t="s">
        <v>5440</v>
      </c>
      <c r="D873">
        <v>47068.08</v>
      </c>
      <c r="E873">
        <v>60</v>
      </c>
      <c r="F873">
        <v>5</v>
      </c>
      <c r="G873">
        <v>1</v>
      </c>
    </row>
    <row r="874" spans="1:7" x14ac:dyDescent="0.2">
      <c r="A874">
        <v>12400</v>
      </c>
      <c r="B874">
        <v>0.1074</v>
      </c>
      <c r="C874" t="s">
        <v>5440</v>
      </c>
      <c r="D874">
        <v>56324</v>
      </c>
      <c r="E874">
        <v>36</v>
      </c>
      <c r="F874">
        <v>2</v>
      </c>
      <c r="G874">
        <v>0</v>
      </c>
    </row>
    <row r="875" spans="1:7" x14ac:dyDescent="0.2">
      <c r="A875">
        <v>35000</v>
      </c>
      <c r="B875">
        <v>0.1268</v>
      </c>
      <c r="C875" t="s">
        <v>5440</v>
      </c>
      <c r="D875">
        <v>80000</v>
      </c>
      <c r="E875">
        <v>36</v>
      </c>
      <c r="F875">
        <v>2</v>
      </c>
      <c r="G875">
        <v>0</v>
      </c>
    </row>
    <row r="876" spans="1:7" x14ac:dyDescent="0.2">
      <c r="A876">
        <v>10000</v>
      </c>
      <c r="B876">
        <v>0.1714</v>
      </c>
      <c r="C876" t="s">
        <v>5441</v>
      </c>
      <c r="D876">
        <v>84000</v>
      </c>
      <c r="E876">
        <v>60</v>
      </c>
      <c r="F876">
        <v>10</v>
      </c>
      <c r="G876">
        <v>0</v>
      </c>
    </row>
    <row r="877" spans="1:7" x14ac:dyDescent="0.2">
      <c r="A877">
        <v>2400</v>
      </c>
      <c r="B877">
        <v>6.9199999999999998E-2</v>
      </c>
      <c r="C877" t="s">
        <v>5440</v>
      </c>
      <c r="D877">
        <v>12000</v>
      </c>
      <c r="E877">
        <v>36</v>
      </c>
      <c r="F877">
        <v>4</v>
      </c>
      <c r="G877">
        <v>1</v>
      </c>
    </row>
    <row r="878" spans="1:7" x14ac:dyDescent="0.2">
      <c r="A878">
        <v>14000</v>
      </c>
      <c r="B878">
        <v>0.14169999999999999</v>
      </c>
      <c r="C878" t="s">
        <v>5440</v>
      </c>
      <c r="D878">
        <v>81000</v>
      </c>
      <c r="E878">
        <v>36</v>
      </c>
      <c r="F878">
        <v>2</v>
      </c>
      <c r="G878">
        <v>0</v>
      </c>
    </row>
    <row r="879" spans="1:7" x14ac:dyDescent="0.2">
      <c r="A879">
        <v>7200</v>
      </c>
      <c r="B879">
        <v>0.13059999999999999</v>
      </c>
      <c r="C879" t="s">
        <v>5440</v>
      </c>
      <c r="D879">
        <v>49920</v>
      </c>
      <c r="E879">
        <v>36</v>
      </c>
      <c r="F879">
        <v>0.5</v>
      </c>
      <c r="G879">
        <v>0</v>
      </c>
    </row>
    <row r="880" spans="1:7" x14ac:dyDescent="0.2">
      <c r="A880">
        <v>10000</v>
      </c>
      <c r="B880">
        <v>0.1037</v>
      </c>
      <c r="C880" t="s">
        <v>5440</v>
      </c>
      <c r="D880">
        <v>55000</v>
      </c>
      <c r="E880">
        <v>36</v>
      </c>
      <c r="F880">
        <v>4</v>
      </c>
      <c r="G880">
        <v>0</v>
      </c>
    </row>
    <row r="881" spans="1:7" x14ac:dyDescent="0.2">
      <c r="A881">
        <v>10800</v>
      </c>
      <c r="B881">
        <v>7.2900000000000006E-2</v>
      </c>
      <c r="C881" t="s">
        <v>5441</v>
      </c>
      <c r="D881">
        <v>84000</v>
      </c>
      <c r="E881">
        <v>36</v>
      </c>
      <c r="F881">
        <v>10</v>
      </c>
      <c r="G881">
        <v>0</v>
      </c>
    </row>
    <row r="882" spans="1:7" x14ac:dyDescent="0.2">
      <c r="A882">
        <v>10000</v>
      </c>
      <c r="B882">
        <v>0.1</v>
      </c>
      <c r="C882" t="s">
        <v>5441</v>
      </c>
      <c r="D882">
        <v>28000</v>
      </c>
      <c r="E882">
        <v>60</v>
      </c>
      <c r="F882">
        <v>0.5</v>
      </c>
      <c r="G882">
        <v>1</v>
      </c>
    </row>
    <row r="883" spans="1:7" x14ac:dyDescent="0.2">
      <c r="A883">
        <v>10000</v>
      </c>
      <c r="B883">
        <v>0.1037</v>
      </c>
      <c r="C883" t="s">
        <v>5441</v>
      </c>
      <c r="D883">
        <v>157656</v>
      </c>
      <c r="E883">
        <v>36</v>
      </c>
      <c r="F883">
        <v>2</v>
      </c>
      <c r="G883">
        <v>1</v>
      </c>
    </row>
    <row r="884" spans="1:7" x14ac:dyDescent="0.2">
      <c r="A884">
        <v>13000</v>
      </c>
      <c r="B884">
        <v>0.1111</v>
      </c>
      <c r="C884" t="s">
        <v>5441</v>
      </c>
      <c r="D884">
        <v>30000</v>
      </c>
      <c r="E884">
        <v>60</v>
      </c>
      <c r="F884">
        <v>8</v>
      </c>
      <c r="G884">
        <v>0</v>
      </c>
    </row>
    <row r="885" spans="1:7" x14ac:dyDescent="0.2">
      <c r="A885">
        <v>3000</v>
      </c>
      <c r="B885">
        <v>7.2900000000000006E-2</v>
      </c>
      <c r="C885" t="s">
        <v>5440</v>
      </c>
      <c r="D885">
        <v>72054</v>
      </c>
      <c r="E885">
        <v>36</v>
      </c>
      <c r="F885">
        <v>9</v>
      </c>
      <c r="G885">
        <v>0</v>
      </c>
    </row>
    <row r="886" spans="1:7" x14ac:dyDescent="0.2">
      <c r="A886">
        <v>7000</v>
      </c>
      <c r="B886">
        <v>0.1037</v>
      </c>
      <c r="C886" t="s">
        <v>5440</v>
      </c>
      <c r="D886">
        <v>50000</v>
      </c>
      <c r="E886">
        <v>60</v>
      </c>
      <c r="F886">
        <v>2</v>
      </c>
      <c r="G886">
        <v>0</v>
      </c>
    </row>
    <row r="887" spans="1:7" x14ac:dyDescent="0.2">
      <c r="A887">
        <v>35000</v>
      </c>
      <c r="B887">
        <v>0.13800000000000001</v>
      </c>
      <c r="C887" t="s">
        <v>5441</v>
      </c>
      <c r="D887">
        <v>79000</v>
      </c>
      <c r="E887">
        <v>36</v>
      </c>
      <c r="F887">
        <v>3</v>
      </c>
      <c r="G887">
        <v>0</v>
      </c>
    </row>
    <row r="888" spans="1:7" x14ac:dyDescent="0.2">
      <c r="A888">
        <v>15000</v>
      </c>
      <c r="B888">
        <v>0.15279999999999999</v>
      </c>
      <c r="C888" t="s">
        <v>5441</v>
      </c>
      <c r="D888">
        <v>70000</v>
      </c>
      <c r="E888">
        <v>60</v>
      </c>
      <c r="F888">
        <v>10</v>
      </c>
      <c r="G888">
        <v>0</v>
      </c>
    </row>
    <row r="889" spans="1:7" x14ac:dyDescent="0.2">
      <c r="A889">
        <v>27000</v>
      </c>
      <c r="B889">
        <v>0.16400000000000001</v>
      </c>
      <c r="C889" t="s">
        <v>5441</v>
      </c>
      <c r="D889">
        <v>94800</v>
      </c>
      <c r="E889">
        <v>60</v>
      </c>
      <c r="F889">
        <v>10</v>
      </c>
      <c r="G889">
        <v>1</v>
      </c>
    </row>
    <row r="890" spans="1:7" x14ac:dyDescent="0.2">
      <c r="A890">
        <v>12000</v>
      </c>
      <c r="B890">
        <v>0.13800000000000001</v>
      </c>
      <c r="C890" t="s">
        <v>5440</v>
      </c>
      <c r="D890">
        <v>49000</v>
      </c>
      <c r="E890">
        <v>60</v>
      </c>
      <c r="F890">
        <v>10</v>
      </c>
      <c r="G890">
        <v>1</v>
      </c>
    </row>
    <row r="891" spans="1:7" x14ac:dyDescent="0.2">
      <c r="A891">
        <v>10000</v>
      </c>
      <c r="B891">
        <v>7.6600000000000001E-2</v>
      </c>
      <c r="C891" t="s">
        <v>5441</v>
      </c>
      <c r="D891">
        <v>65000</v>
      </c>
      <c r="E891">
        <v>36</v>
      </c>
      <c r="F891">
        <v>10</v>
      </c>
      <c r="G891">
        <v>0</v>
      </c>
    </row>
    <row r="892" spans="1:7" x14ac:dyDescent="0.2">
      <c r="A892">
        <v>3050</v>
      </c>
      <c r="B892">
        <v>7.2900000000000006E-2</v>
      </c>
      <c r="C892" t="s">
        <v>5441</v>
      </c>
      <c r="D892">
        <v>60000</v>
      </c>
      <c r="E892">
        <v>36</v>
      </c>
      <c r="F892">
        <v>6</v>
      </c>
      <c r="G892">
        <v>0</v>
      </c>
    </row>
    <row r="893" spans="1:7" x14ac:dyDescent="0.2">
      <c r="A893">
        <v>22000</v>
      </c>
      <c r="B893">
        <v>0.17510000000000001</v>
      </c>
      <c r="C893" t="s">
        <v>5440</v>
      </c>
      <c r="D893">
        <v>91000</v>
      </c>
      <c r="E893">
        <v>60</v>
      </c>
      <c r="F893">
        <v>4</v>
      </c>
      <c r="G893">
        <v>1</v>
      </c>
    </row>
    <row r="894" spans="1:7" x14ac:dyDescent="0.2">
      <c r="A894">
        <v>7000</v>
      </c>
      <c r="B894">
        <v>0.13800000000000001</v>
      </c>
      <c r="C894" t="s">
        <v>5440</v>
      </c>
      <c r="D894">
        <v>43000</v>
      </c>
      <c r="E894">
        <v>60</v>
      </c>
      <c r="F894">
        <v>0.5</v>
      </c>
      <c r="G894">
        <v>0</v>
      </c>
    </row>
    <row r="895" spans="1:7" x14ac:dyDescent="0.2">
      <c r="A895">
        <v>3700</v>
      </c>
      <c r="B895">
        <v>0.1037</v>
      </c>
      <c r="C895" t="s">
        <v>5440</v>
      </c>
      <c r="D895">
        <v>60000</v>
      </c>
      <c r="E895">
        <v>36</v>
      </c>
      <c r="F895">
        <v>0.5</v>
      </c>
      <c r="G895">
        <v>0</v>
      </c>
    </row>
    <row r="896" spans="1:7" x14ac:dyDescent="0.2">
      <c r="A896">
        <v>6950</v>
      </c>
      <c r="B896">
        <v>7.6600000000000001E-2</v>
      </c>
      <c r="C896" t="s">
        <v>5440</v>
      </c>
      <c r="D896">
        <v>14400</v>
      </c>
      <c r="E896">
        <v>36</v>
      </c>
      <c r="F896">
        <v>2</v>
      </c>
      <c r="G896">
        <v>1</v>
      </c>
    </row>
    <row r="897" spans="1:7" x14ac:dyDescent="0.2">
      <c r="A897">
        <v>12000</v>
      </c>
      <c r="B897">
        <v>5.79E-2</v>
      </c>
      <c r="C897" t="s">
        <v>5441</v>
      </c>
      <c r="D897">
        <v>140000</v>
      </c>
      <c r="E897">
        <v>36</v>
      </c>
      <c r="F897">
        <v>10</v>
      </c>
      <c r="G897">
        <v>0</v>
      </c>
    </row>
    <row r="898" spans="1:7" x14ac:dyDescent="0.2">
      <c r="A898">
        <v>2100</v>
      </c>
      <c r="B898">
        <v>0.13059999999999999</v>
      </c>
      <c r="C898" t="s">
        <v>5441</v>
      </c>
      <c r="D898">
        <v>72000</v>
      </c>
      <c r="E898">
        <v>36</v>
      </c>
      <c r="F898">
        <v>4</v>
      </c>
      <c r="G898">
        <v>0</v>
      </c>
    </row>
    <row r="899" spans="1:7" x14ac:dyDescent="0.2">
      <c r="A899">
        <v>8000</v>
      </c>
      <c r="B899">
        <v>6.9199999999999998E-2</v>
      </c>
      <c r="C899" t="s">
        <v>5440</v>
      </c>
      <c r="D899">
        <v>91000</v>
      </c>
      <c r="E899">
        <v>36</v>
      </c>
      <c r="F899">
        <v>10</v>
      </c>
      <c r="G899">
        <v>0</v>
      </c>
    </row>
    <row r="900" spans="1:7" x14ac:dyDescent="0.2">
      <c r="A900">
        <v>2200</v>
      </c>
      <c r="B900">
        <v>0.1343</v>
      </c>
      <c r="C900" t="s">
        <v>5441</v>
      </c>
      <c r="D900">
        <v>85000</v>
      </c>
      <c r="E900">
        <v>36</v>
      </c>
      <c r="F900">
        <v>10</v>
      </c>
      <c r="G900">
        <v>0</v>
      </c>
    </row>
    <row r="901" spans="1:7" x14ac:dyDescent="0.2">
      <c r="A901">
        <v>20000</v>
      </c>
      <c r="B901">
        <v>0.17510000000000001</v>
      </c>
      <c r="C901" t="s">
        <v>5441</v>
      </c>
      <c r="D901">
        <v>64480</v>
      </c>
      <c r="E901">
        <v>60</v>
      </c>
      <c r="F901">
        <v>3</v>
      </c>
      <c r="G901">
        <v>1</v>
      </c>
    </row>
    <row r="902" spans="1:7" x14ac:dyDescent="0.2">
      <c r="A902">
        <v>4975</v>
      </c>
      <c r="B902">
        <v>5.79E-2</v>
      </c>
      <c r="C902" t="s">
        <v>5441</v>
      </c>
      <c r="D902">
        <v>48000</v>
      </c>
      <c r="E902">
        <v>36</v>
      </c>
      <c r="F902">
        <v>10</v>
      </c>
      <c r="G902">
        <v>0</v>
      </c>
    </row>
    <row r="903" spans="1:7" x14ac:dyDescent="0.2">
      <c r="A903">
        <v>6000</v>
      </c>
      <c r="B903">
        <v>9.6299999999999997E-2</v>
      </c>
      <c r="C903" t="s">
        <v>5442</v>
      </c>
      <c r="D903">
        <v>85460</v>
      </c>
      <c r="E903">
        <v>60</v>
      </c>
      <c r="F903">
        <v>10</v>
      </c>
      <c r="G903">
        <v>0</v>
      </c>
    </row>
    <row r="904" spans="1:7" x14ac:dyDescent="0.2">
      <c r="A904">
        <v>18150</v>
      </c>
      <c r="B904">
        <v>0.1268</v>
      </c>
      <c r="C904" t="s">
        <v>5441</v>
      </c>
      <c r="D904">
        <v>88000</v>
      </c>
      <c r="E904">
        <v>36</v>
      </c>
      <c r="F904">
        <v>9</v>
      </c>
      <c r="G904">
        <v>0</v>
      </c>
    </row>
    <row r="905" spans="1:7" x14ac:dyDescent="0.2">
      <c r="A905">
        <v>3500</v>
      </c>
      <c r="B905">
        <v>0.1037</v>
      </c>
      <c r="C905" t="s">
        <v>5440</v>
      </c>
      <c r="D905">
        <v>56000</v>
      </c>
      <c r="E905">
        <v>36</v>
      </c>
      <c r="F905">
        <v>7</v>
      </c>
      <c r="G905">
        <v>0</v>
      </c>
    </row>
    <row r="906" spans="1:7" x14ac:dyDescent="0.2">
      <c r="A906">
        <v>20000</v>
      </c>
      <c r="B906">
        <v>0.1037</v>
      </c>
      <c r="C906" t="s">
        <v>5441</v>
      </c>
      <c r="D906">
        <v>120000</v>
      </c>
      <c r="E906">
        <v>36</v>
      </c>
      <c r="F906">
        <v>10</v>
      </c>
      <c r="G906">
        <v>0</v>
      </c>
    </row>
    <row r="907" spans="1:7" x14ac:dyDescent="0.2">
      <c r="A907">
        <v>10750</v>
      </c>
      <c r="B907">
        <v>0.1111</v>
      </c>
      <c r="C907" t="s">
        <v>5442</v>
      </c>
      <c r="D907">
        <v>49200</v>
      </c>
      <c r="E907">
        <v>36</v>
      </c>
      <c r="F907">
        <v>10</v>
      </c>
      <c r="G907">
        <v>1</v>
      </c>
    </row>
    <row r="908" spans="1:7" x14ac:dyDescent="0.2">
      <c r="A908">
        <v>9600</v>
      </c>
      <c r="B908">
        <v>0.1111</v>
      </c>
      <c r="C908" t="s">
        <v>5441</v>
      </c>
      <c r="D908">
        <v>80600</v>
      </c>
      <c r="E908">
        <v>36</v>
      </c>
      <c r="F908">
        <v>10</v>
      </c>
      <c r="G908">
        <v>0</v>
      </c>
    </row>
    <row r="909" spans="1:7" x14ac:dyDescent="0.2">
      <c r="A909">
        <v>13300</v>
      </c>
      <c r="B909">
        <v>7.6600000000000001E-2</v>
      </c>
      <c r="C909" t="s">
        <v>5440</v>
      </c>
      <c r="D909">
        <v>33000</v>
      </c>
      <c r="E909">
        <v>36</v>
      </c>
      <c r="F909">
        <v>2</v>
      </c>
      <c r="G909">
        <v>0</v>
      </c>
    </row>
    <row r="910" spans="1:7" x14ac:dyDescent="0.2">
      <c r="A910">
        <v>22500</v>
      </c>
      <c r="B910">
        <v>0.18990000000000001</v>
      </c>
      <c r="C910" t="s">
        <v>5440</v>
      </c>
      <c r="D910">
        <v>75846.16</v>
      </c>
      <c r="E910">
        <v>36</v>
      </c>
      <c r="F910">
        <v>2</v>
      </c>
      <c r="G910">
        <v>0</v>
      </c>
    </row>
    <row r="911" spans="1:7" x14ac:dyDescent="0.2">
      <c r="A911">
        <v>10000</v>
      </c>
      <c r="B911">
        <v>5.79E-2</v>
      </c>
      <c r="C911" t="s">
        <v>5441</v>
      </c>
      <c r="D911">
        <v>55000</v>
      </c>
      <c r="E911">
        <v>36</v>
      </c>
      <c r="F911">
        <v>10</v>
      </c>
      <c r="G911">
        <v>0</v>
      </c>
    </row>
    <row r="912" spans="1:7" x14ac:dyDescent="0.2">
      <c r="A912">
        <v>25000</v>
      </c>
      <c r="B912">
        <v>0.1565</v>
      </c>
      <c r="C912" t="s">
        <v>5441</v>
      </c>
      <c r="D912">
        <v>290000</v>
      </c>
      <c r="E912">
        <v>36</v>
      </c>
      <c r="F912">
        <v>6</v>
      </c>
      <c r="G912">
        <v>0</v>
      </c>
    </row>
    <row r="913" spans="1:7" x14ac:dyDescent="0.2">
      <c r="A913">
        <v>12000</v>
      </c>
      <c r="B913">
        <v>0.1037</v>
      </c>
      <c r="C913" t="s">
        <v>5441</v>
      </c>
      <c r="D913">
        <v>73000</v>
      </c>
      <c r="E913">
        <v>60</v>
      </c>
      <c r="F913">
        <v>3</v>
      </c>
      <c r="G913">
        <v>1</v>
      </c>
    </row>
    <row r="914" spans="1:7" x14ac:dyDescent="0.2">
      <c r="A914">
        <v>18000</v>
      </c>
      <c r="B914">
        <v>0.1</v>
      </c>
      <c r="C914" t="s">
        <v>5441</v>
      </c>
      <c r="D914">
        <v>68000</v>
      </c>
      <c r="E914">
        <v>36</v>
      </c>
      <c r="F914">
        <v>2</v>
      </c>
      <c r="G914">
        <v>0</v>
      </c>
    </row>
    <row r="915" spans="1:7" x14ac:dyDescent="0.2">
      <c r="A915">
        <v>4200</v>
      </c>
      <c r="B915">
        <v>9.6299999999999997E-2</v>
      </c>
      <c r="C915" t="s">
        <v>5441</v>
      </c>
      <c r="D915">
        <v>65000</v>
      </c>
      <c r="E915">
        <v>60</v>
      </c>
      <c r="F915">
        <v>6</v>
      </c>
      <c r="G915">
        <v>0</v>
      </c>
    </row>
    <row r="916" spans="1:7" x14ac:dyDescent="0.2">
      <c r="A916">
        <v>9000</v>
      </c>
      <c r="B916">
        <v>0.1037</v>
      </c>
      <c r="C916" t="s">
        <v>5442</v>
      </c>
      <c r="D916">
        <v>43000</v>
      </c>
      <c r="E916">
        <v>60</v>
      </c>
      <c r="F916">
        <v>6</v>
      </c>
      <c r="G916">
        <v>0</v>
      </c>
    </row>
    <row r="917" spans="1:7" x14ac:dyDescent="0.2">
      <c r="A917">
        <v>12000</v>
      </c>
      <c r="B917">
        <v>0.1037</v>
      </c>
      <c r="C917" t="s">
        <v>5440</v>
      </c>
      <c r="D917">
        <v>40000</v>
      </c>
      <c r="E917">
        <v>36</v>
      </c>
      <c r="F917">
        <v>8</v>
      </c>
      <c r="G917">
        <v>0</v>
      </c>
    </row>
    <row r="918" spans="1:7" x14ac:dyDescent="0.2">
      <c r="A918">
        <v>7200</v>
      </c>
      <c r="B918">
        <v>7.2900000000000006E-2</v>
      </c>
      <c r="C918" t="s">
        <v>5441</v>
      </c>
      <c r="D918">
        <v>64000</v>
      </c>
      <c r="E918">
        <v>36</v>
      </c>
      <c r="F918">
        <v>3</v>
      </c>
      <c r="G918">
        <v>0</v>
      </c>
    </row>
    <row r="919" spans="1:7" x14ac:dyDescent="0.2">
      <c r="A919">
        <v>8000</v>
      </c>
      <c r="B919">
        <v>0.1037</v>
      </c>
      <c r="C919" t="s">
        <v>5440</v>
      </c>
      <c r="D919">
        <v>51996</v>
      </c>
      <c r="E919">
        <v>36</v>
      </c>
      <c r="F919">
        <v>6</v>
      </c>
      <c r="G919">
        <v>0</v>
      </c>
    </row>
    <row r="920" spans="1:7" x14ac:dyDescent="0.2">
      <c r="A920">
        <v>7000</v>
      </c>
      <c r="B920">
        <v>7.2900000000000006E-2</v>
      </c>
      <c r="C920" t="s">
        <v>5440</v>
      </c>
      <c r="D920">
        <v>56000</v>
      </c>
      <c r="E920">
        <v>36</v>
      </c>
      <c r="F920">
        <v>4</v>
      </c>
      <c r="G920">
        <v>0</v>
      </c>
    </row>
    <row r="921" spans="1:7" x14ac:dyDescent="0.2">
      <c r="A921">
        <v>6000</v>
      </c>
      <c r="B921">
        <v>5.4199999999999998E-2</v>
      </c>
      <c r="C921" t="s">
        <v>5442</v>
      </c>
      <c r="D921">
        <v>84000</v>
      </c>
      <c r="E921">
        <v>36</v>
      </c>
      <c r="F921">
        <v>10</v>
      </c>
      <c r="G921">
        <v>0</v>
      </c>
    </row>
    <row r="922" spans="1:7" x14ac:dyDescent="0.2">
      <c r="A922">
        <v>3800</v>
      </c>
      <c r="B922">
        <v>7.2900000000000006E-2</v>
      </c>
      <c r="C922" t="s">
        <v>5440</v>
      </c>
      <c r="D922">
        <v>13200</v>
      </c>
      <c r="E922">
        <v>36</v>
      </c>
      <c r="F922">
        <v>2</v>
      </c>
      <c r="G922">
        <v>1</v>
      </c>
    </row>
    <row r="923" spans="1:7" x14ac:dyDescent="0.2">
      <c r="A923">
        <v>17000</v>
      </c>
      <c r="B923">
        <v>7.6600000000000001E-2</v>
      </c>
      <c r="C923" t="s">
        <v>5440</v>
      </c>
      <c r="D923">
        <v>42000</v>
      </c>
      <c r="E923">
        <v>36</v>
      </c>
      <c r="F923">
        <v>5</v>
      </c>
      <c r="G923">
        <v>0</v>
      </c>
    </row>
    <row r="924" spans="1:7" x14ac:dyDescent="0.2">
      <c r="A924">
        <v>6000</v>
      </c>
      <c r="B924">
        <v>0.1074</v>
      </c>
      <c r="C924" t="s">
        <v>5442</v>
      </c>
      <c r="D924">
        <v>28800</v>
      </c>
      <c r="E924">
        <v>36</v>
      </c>
      <c r="F924">
        <v>10</v>
      </c>
      <c r="G924">
        <v>0</v>
      </c>
    </row>
    <row r="925" spans="1:7" x14ac:dyDescent="0.2">
      <c r="A925">
        <v>10000</v>
      </c>
      <c r="B925">
        <v>7.6600000000000001E-2</v>
      </c>
      <c r="C925" t="s">
        <v>5440</v>
      </c>
      <c r="D925">
        <v>107500</v>
      </c>
      <c r="E925">
        <v>36</v>
      </c>
      <c r="F925">
        <v>10</v>
      </c>
      <c r="G925">
        <v>0</v>
      </c>
    </row>
    <row r="926" spans="1:7" x14ac:dyDescent="0.2">
      <c r="A926">
        <v>24250</v>
      </c>
      <c r="B926">
        <v>0.12609999999999999</v>
      </c>
      <c r="C926" t="s">
        <v>5441</v>
      </c>
      <c r="D926">
        <v>54000</v>
      </c>
      <c r="E926">
        <v>60</v>
      </c>
      <c r="F926">
        <v>0.5</v>
      </c>
      <c r="G926">
        <v>1</v>
      </c>
    </row>
    <row r="927" spans="1:7" x14ac:dyDescent="0.2">
      <c r="A927">
        <v>14000</v>
      </c>
      <c r="B927">
        <v>0.1</v>
      </c>
      <c r="C927" t="s">
        <v>5440</v>
      </c>
      <c r="D927">
        <v>120000</v>
      </c>
      <c r="E927">
        <v>36</v>
      </c>
      <c r="F927">
        <v>2</v>
      </c>
      <c r="G927">
        <v>0</v>
      </c>
    </row>
    <row r="928" spans="1:7" x14ac:dyDescent="0.2">
      <c r="A928">
        <v>11400</v>
      </c>
      <c r="B928">
        <v>0.1268</v>
      </c>
      <c r="C928" t="s">
        <v>5440</v>
      </c>
      <c r="D928">
        <v>70000</v>
      </c>
      <c r="E928">
        <v>60</v>
      </c>
      <c r="F928">
        <v>2</v>
      </c>
      <c r="G928">
        <v>0</v>
      </c>
    </row>
    <row r="929" spans="1:7" x14ac:dyDescent="0.2">
      <c r="A929">
        <v>16000</v>
      </c>
      <c r="B929">
        <v>0.1454</v>
      </c>
      <c r="C929" t="s">
        <v>5441</v>
      </c>
      <c r="D929">
        <v>55530</v>
      </c>
      <c r="E929">
        <v>36</v>
      </c>
      <c r="F929">
        <v>10</v>
      </c>
      <c r="G929">
        <v>1</v>
      </c>
    </row>
    <row r="930" spans="1:7" x14ac:dyDescent="0.2">
      <c r="A930">
        <v>3000</v>
      </c>
      <c r="B930">
        <v>0.1037</v>
      </c>
      <c r="C930" t="s">
        <v>5440</v>
      </c>
      <c r="D930">
        <v>51996</v>
      </c>
      <c r="E930">
        <v>36</v>
      </c>
      <c r="F930">
        <v>1</v>
      </c>
      <c r="G930">
        <v>0</v>
      </c>
    </row>
    <row r="931" spans="1:7" x14ac:dyDescent="0.2">
      <c r="A931">
        <v>2000</v>
      </c>
      <c r="B931">
        <v>0.1074</v>
      </c>
      <c r="C931" t="s">
        <v>5442</v>
      </c>
      <c r="D931">
        <v>86004</v>
      </c>
      <c r="E931">
        <v>36</v>
      </c>
      <c r="F931">
        <v>8</v>
      </c>
      <c r="G931">
        <v>0</v>
      </c>
    </row>
    <row r="932" spans="1:7" x14ac:dyDescent="0.2">
      <c r="A932">
        <v>5000</v>
      </c>
      <c r="B932">
        <v>0.1343</v>
      </c>
      <c r="C932" t="s">
        <v>5440</v>
      </c>
      <c r="D932">
        <v>40000</v>
      </c>
      <c r="E932">
        <v>60</v>
      </c>
      <c r="F932">
        <v>4</v>
      </c>
      <c r="G932">
        <v>1</v>
      </c>
    </row>
    <row r="933" spans="1:7" x14ac:dyDescent="0.2">
      <c r="A933">
        <v>8000</v>
      </c>
      <c r="B933">
        <v>5.79E-2</v>
      </c>
      <c r="C933" t="s">
        <v>5442</v>
      </c>
      <c r="D933">
        <v>48000</v>
      </c>
      <c r="E933">
        <v>36</v>
      </c>
      <c r="F933">
        <v>4</v>
      </c>
      <c r="G933">
        <v>0</v>
      </c>
    </row>
    <row r="934" spans="1:7" x14ac:dyDescent="0.2">
      <c r="A934">
        <v>13600</v>
      </c>
      <c r="B934">
        <v>0.1111</v>
      </c>
      <c r="C934" t="s">
        <v>5440</v>
      </c>
      <c r="D934">
        <v>95000</v>
      </c>
      <c r="E934">
        <v>36</v>
      </c>
      <c r="F934">
        <v>2</v>
      </c>
      <c r="G934">
        <v>0</v>
      </c>
    </row>
    <row r="935" spans="1:7" x14ac:dyDescent="0.2">
      <c r="A935">
        <v>4800</v>
      </c>
      <c r="B935">
        <v>0.1565</v>
      </c>
      <c r="C935" t="s">
        <v>5440</v>
      </c>
      <c r="D935">
        <v>78000</v>
      </c>
      <c r="E935">
        <v>60</v>
      </c>
      <c r="F935">
        <v>3</v>
      </c>
      <c r="G935">
        <v>0</v>
      </c>
    </row>
    <row r="936" spans="1:7" x14ac:dyDescent="0.2">
      <c r="A936">
        <v>12000</v>
      </c>
      <c r="B936">
        <v>6.9199999999999998E-2</v>
      </c>
      <c r="C936" t="s">
        <v>5441</v>
      </c>
      <c r="D936">
        <v>49700</v>
      </c>
      <c r="E936">
        <v>36</v>
      </c>
      <c r="F936">
        <v>0.5</v>
      </c>
      <c r="G936">
        <v>0</v>
      </c>
    </row>
    <row r="937" spans="1:7" x14ac:dyDescent="0.2">
      <c r="A937">
        <v>9600</v>
      </c>
      <c r="B937">
        <v>0.1268</v>
      </c>
      <c r="C937" t="s">
        <v>5441</v>
      </c>
      <c r="D937">
        <v>58516</v>
      </c>
      <c r="E937">
        <v>60</v>
      </c>
      <c r="F937">
        <v>10</v>
      </c>
      <c r="G937">
        <v>0</v>
      </c>
    </row>
    <row r="938" spans="1:7" x14ac:dyDescent="0.2">
      <c r="A938">
        <v>6000</v>
      </c>
      <c r="B938">
        <v>5.4199999999999998E-2</v>
      </c>
      <c r="C938" t="s">
        <v>5440</v>
      </c>
      <c r="D938">
        <v>46200</v>
      </c>
      <c r="E938">
        <v>36</v>
      </c>
      <c r="F938">
        <v>10</v>
      </c>
      <c r="G938">
        <v>0</v>
      </c>
    </row>
    <row r="939" spans="1:7" x14ac:dyDescent="0.2">
      <c r="A939">
        <v>6200</v>
      </c>
      <c r="B939">
        <v>0.14910000000000001</v>
      </c>
      <c r="C939" t="s">
        <v>5440</v>
      </c>
      <c r="D939">
        <v>30000</v>
      </c>
      <c r="E939">
        <v>36</v>
      </c>
      <c r="F939">
        <v>3</v>
      </c>
      <c r="G939">
        <v>0</v>
      </c>
    </row>
    <row r="940" spans="1:7" x14ac:dyDescent="0.2">
      <c r="A940">
        <v>14500</v>
      </c>
      <c r="B940">
        <v>0.1</v>
      </c>
      <c r="C940" t="s">
        <v>5441</v>
      </c>
      <c r="D940">
        <v>77400</v>
      </c>
      <c r="E940">
        <v>60</v>
      </c>
      <c r="F940">
        <v>10</v>
      </c>
      <c r="G940">
        <v>0</v>
      </c>
    </row>
    <row r="941" spans="1:7" x14ac:dyDescent="0.2">
      <c r="A941">
        <v>3000</v>
      </c>
      <c r="B941">
        <v>7.2900000000000006E-2</v>
      </c>
      <c r="C941" t="s">
        <v>5441</v>
      </c>
      <c r="D941">
        <v>150000</v>
      </c>
      <c r="E941">
        <v>36</v>
      </c>
      <c r="F941">
        <v>8</v>
      </c>
      <c r="G941">
        <v>0</v>
      </c>
    </row>
    <row r="942" spans="1:7" x14ac:dyDescent="0.2">
      <c r="A942">
        <v>9000</v>
      </c>
      <c r="B942">
        <v>5.79E-2</v>
      </c>
      <c r="C942" t="s">
        <v>5440</v>
      </c>
      <c r="D942">
        <v>84000</v>
      </c>
      <c r="E942">
        <v>36</v>
      </c>
      <c r="F942">
        <v>3</v>
      </c>
      <c r="G942">
        <v>0</v>
      </c>
    </row>
    <row r="943" spans="1:7" x14ac:dyDescent="0.2">
      <c r="A943">
        <v>12000</v>
      </c>
      <c r="B943">
        <v>0.1343</v>
      </c>
      <c r="C943" t="s">
        <v>5441</v>
      </c>
      <c r="D943">
        <v>55000</v>
      </c>
      <c r="E943">
        <v>60</v>
      </c>
      <c r="F943">
        <v>10</v>
      </c>
      <c r="G943">
        <v>0</v>
      </c>
    </row>
    <row r="944" spans="1:7" x14ac:dyDescent="0.2">
      <c r="A944">
        <v>12000</v>
      </c>
      <c r="B944">
        <v>7.2900000000000006E-2</v>
      </c>
      <c r="C944" t="s">
        <v>5441</v>
      </c>
      <c r="D944">
        <v>60000</v>
      </c>
      <c r="E944">
        <v>36</v>
      </c>
      <c r="F944">
        <v>4</v>
      </c>
      <c r="G944">
        <v>0</v>
      </c>
    </row>
    <row r="945" spans="1:7" x14ac:dyDescent="0.2">
      <c r="A945">
        <v>4800</v>
      </c>
      <c r="B945">
        <v>5.79E-2</v>
      </c>
      <c r="C945" t="s">
        <v>5441</v>
      </c>
      <c r="D945">
        <v>22800</v>
      </c>
      <c r="E945">
        <v>36</v>
      </c>
      <c r="F945">
        <v>3</v>
      </c>
      <c r="G945">
        <v>0</v>
      </c>
    </row>
    <row r="946" spans="1:7" x14ac:dyDescent="0.2">
      <c r="A946">
        <v>8000</v>
      </c>
      <c r="B946">
        <v>0.16769999999999999</v>
      </c>
      <c r="C946" t="s">
        <v>5441</v>
      </c>
      <c r="D946">
        <v>99996</v>
      </c>
      <c r="E946">
        <v>60</v>
      </c>
      <c r="F946">
        <v>10</v>
      </c>
      <c r="G946">
        <v>0</v>
      </c>
    </row>
    <row r="947" spans="1:7" x14ac:dyDescent="0.2">
      <c r="A947">
        <v>6450</v>
      </c>
      <c r="B947">
        <v>0.1037</v>
      </c>
      <c r="C947" t="s">
        <v>5441</v>
      </c>
      <c r="D947">
        <v>126000</v>
      </c>
      <c r="E947">
        <v>36</v>
      </c>
      <c r="F947">
        <v>2</v>
      </c>
      <c r="G947">
        <v>0</v>
      </c>
    </row>
    <row r="948" spans="1:7" x14ac:dyDescent="0.2">
      <c r="A948">
        <v>5000</v>
      </c>
      <c r="B948">
        <v>7.6600000000000001E-2</v>
      </c>
      <c r="C948" t="s">
        <v>5440</v>
      </c>
      <c r="D948">
        <v>29730</v>
      </c>
      <c r="E948">
        <v>36</v>
      </c>
      <c r="F948">
        <v>2</v>
      </c>
      <c r="G948">
        <v>0</v>
      </c>
    </row>
    <row r="949" spans="1:7" x14ac:dyDescent="0.2">
      <c r="A949">
        <v>10000</v>
      </c>
      <c r="B949">
        <v>5.79E-2</v>
      </c>
      <c r="C949" t="s">
        <v>5440</v>
      </c>
      <c r="D949">
        <v>60000</v>
      </c>
      <c r="E949">
        <v>36</v>
      </c>
      <c r="F949">
        <v>5</v>
      </c>
      <c r="G949">
        <v>0</v>
      </c>
    </row>
    <row r="950" spans="1:7" x14ac:dyDescent="0.2">
      <c r="A950">
        <v>22750</v>
      </c>
      <c r="B950">
        <v>0.1714</v>
      </c>
      <c r="C950" t="s">
        <v>5440</v>
      </c>
      <c r="D950">
        <v>51000</v>
      </c>
      <c r="E950">
        <v>60</v>
      </c>
      <c r="F950">
        <v>10</v>
      </c>
      <c r="G950">
        <v>0</v>
      </c>
    </row>
    <row r="951" spans="1:7" x14ac:dyDescent="0.2">
      <c r="A951">
        <v>25000</v>
      </c>
      <c r="B951">
        <v>0.1343</v>
      </c>
      <c r="C951" t="s">
        <v>5441</v>
      </c>
      <c r="D951">
        <v>79000</v>
      </c>
      <c r="E951">
        <v>36</v>
      </c>
      <c r="F951">
        <v>10</v>
      </c>
      <c r="G951">
        <v>1</v>
      </c>
    </row>
    <row r="952" spans="1:7" x14ac:dyDescent="0.2">
      <c r="A952">
        <v>12000</v>
      </c>
      <c r="B952">
        <v>0.1111</v>
      </c>
      <c r="C952" t="s">
        <v>5440</v>
      </c>
      <c r="D952">
        <v>39000</v>
      </c>
      <c r="E952">
        <v>36</v>
      </c>
      <c r="F952">
        <v>1</v>
      </c>
      <c r="G952">
        <v>0</v>
      </c>
    </row>
    <row r="953" spans="1:7" x14ac:dyDescent="0.2">
      <c r="A953">
        <v>13000</v>
      </c>
      <c r="B953">
        <v>6.9199999999999998E-2</v>
      </c>
      <c r="C953" t="s">
        <v>5440</v>
      </c>
      <c r="D953">
        <v>37000</v>
      </c>
      <c r="E953">
        <v>36</v>
      </c>
      <c r="F953">
        <v>3</v>
      </c>
      <c r="G953">
        <v>0</v>
      </c>
    </row>
    <row r="954" spans="1:7" x14ac:dyDescent="0.2">
      <c r="A954">
        <v>3000</v>
      </c>
      <c r="B954">
        <v>7.2900000000000006E-2</v>
      </c>
      <c r="C954" t="s">
        <v>5440</v>
      </c>
      <c r="D954">
        <v>70000</v>
      </c>
      <c r="E954">
        <v>36</v>
      </c>
      <c r="F954">
        <v>2</v>
      </c>
      <c r="G954">
        <v>0</v>
      </c>
    </row>
    <row r="955" spans="1:7" x14ac:dyDescent="0.2">
      <c r="A955">
        <v>12250</v>
      </c>
      <c r="B955">
        <v>7.2900000000000006E-2</v>
      </c>
      <c r="C955" t="s">
        <v>5440</v>
      </c>
      <c r="D955">
        <v>32000</v>
      </c>
      <c r="E955">
        <v>36</v>
      </c>
      <c r="F955">
        <v>4</v>
      </c>
      <c r="G955">
        <v>0</v>
      </c>
    </row>
    <row r="956" spans="1:7" x14ac:dyDescent="0.2">
      <c r="A956">
        <v>25000</v>
      </c>
      <c r="B956">
        <v>0.16400000000000001</v>
      </c>
      <c r="C956" t="s">
        <v>5440</v>
      </c>
      <c r="D956">
        <v>119400</v>
      </c>
      <c r="E956">
        <v>60</v>
      </c>
      <c r="F956">
        <v>6</v>
      </c>
      <c r="G956">
        <v>1</v>
      </c>
    </row>
    <row r="957" spans="1:7" x14ac:dyDescent="0.2">
      <c r="A957">
        <v>5550</v>
      </c>
      <c r="B957">
        <v>0.1037</v>
      </c>
      <c r="C957" t="s">
        <v>5442</v>
      </c>
      <c r="D957">
        <v>14400</v>
      </c>
      <c r="E957">
        <v>36</v>
      </c>
      <c r="F957">
        <v>2</v>
      </c>
      <c r="G957">
        <v>0</v>
      </c>
    </row>
    <row r="958" spans="1:7" x14ac:dyDescent="0.2">
      <c r="A958">
        <v>25000</v>
      </c>
      <c r="B958">
        <v>0.2011</v>
      </c>
      <c r="C958" t="s">
        <v>5441</v>
      </c>
      <c r="D958">
        <v>151000</v>
      </c>
      <c r="E958">
        <v>60</v>
      </c>
      <c r="F958">
        <v>10</v>
      </c>
      <c r="G958">
        <v>0</v>
      </c>
    </row>
    <row r="959" spans="1:7" x14ac:dyDescent="0.2">
      <c r="A959">
        <v>1200</v>
      </c>
      <c r="B959">
        <v>0.1074</v>
      </c>
      <c r="C959" t="s">
        <v>5441</v>
      </c>
      <c r="D959">
        <v>64000</v>
      </c>
      <c r="E959">
        <v>36</v>
      </c>
      <c r="F959">
        <v>10</v>
      </c>
      <c r="G959">
        <v>0</v>
      </c>
    </row>
    <row r="960" spans="1:7" x14ac:dyDescent="0.2">
      <c r="A960">
        <v>6000</v>
      </c>
      <c r="B960">
        <v>0.1111</v>
      </c>
      <c r="C960" t="s">
        <v>5441</v>
      </c>
      <c r="D960">
        <v>70000</v>
      </c>
      <c r="E960">
        <v>60</v>
      </c>
      <c r="F960">
        <v>10</v>
      </c>
      <c r="G960">
        <v>0</v>
      </c>
    </row>
    <row r="961" spans="1:7" x14ac:dyDescent="0.2">
      <c r="A961">
        <v>24000</v>
      </c>
      <c r="B961">
        <v>6.54E-2</v>
      </c>
      <c r="C961" t="s">
        <v>5441</v>
      </c>
      <c r="D961">
        <v>115000</v>
      </c>
      <c r="E961">
        <v>36</v>
      </c>
      <c r="F961">
        <v>3</v>
      </c>
      <c r="G961">
        <v>0</v>
      </c>
    </row>
    <row r="962" spans="1:7" x14ac:dyDescent="0.2">
      <c r="A962">
        <v>20000</v>
      </c>
      <c r="B962">
        <v>6.54E-2</v>
      </c>
      <c r="C962" t="s">
        <v>5441</v>
      </c>
      <c r="D962">
        <v>63844</v>
      </c>
      <c r="E962">
        <v>36</v>
      </c>
      <c r="F962">
        <v>10</v>
      </c>
      <c r="G962">
        <v>0</v>
      </c>
    </row>
    <row r="963" spans="1:7" x14ac:dyDescent="0.2">
      <c r="A963">
        <v>4000</v>
      </c>
      <c r="B963">
        <v>0.12230000000000001</v>
      </c>
      <c r="C963" t="s">
        <v>5440</v>
      </c>
      <c r="D963">
        <v>65499</v>
      </c>
      <c r="E963">
        <v>36</v>
      </c>
      <c r="F963">
        <v>10</v>
      </c>
      <c r="G963">
        <v>0</v>
      </c>
    </row>
    <row r="964" spans="1:7" x14ac:dyDescent="0.2">
      <c r="A964">
        <v>4900</v>
      </c>
      <c r="B964">
        <v>9.9900000000000003E-2</v>
      </c>
      <c r="C964" t="s">
        <v>5440</v>
      </c>
      <c r="D964">
        <v>51630</v>
      </c>
      <c r="E964">
        <v>36</v>
      </c>
      <c r="F964">
        <v>0.5</v>
      </c>
      <c r="G964">
        <v>0</v>
      </c>
    </row>
    <row r="965" spans="1:7" x14ac:dyDescent="0.2">
      <c r="A965">
        <v>3000</v>
      </c>
      <c r="B965">
        <v>0.17430000000000001</v>
      </c>
      <c r="C965" t="s">
        <v>5440</v>
      </c>
      <c r="D965">
        <v>21000</v>
      </c>
      <c r="E965">
        <v>60</v>
      </c>
      <c r="F965">
        <v>0.5</v>
      </c>
      <c r="G965">
        <v>0</v>
      </c>
    </row>
    <row r="966" spans="1:7" x14ac:dyDescent="0.2">
      <c r="A966">
        <v>25000</v>
      </c>
      <c r="B966">
        <v>0.1036</v>
      </c>
      <c r="C966" t="s">
        <v>5441</v>
      </c>
      <c r="D966">
        <v>110000</v>
      </c>
      <c r="E966">
        <v>36</v>
      </c>
      <c r="F966">
        <v>10</v>
      </c>
      <c r="G966">
        <v>0</v>
      </c>
    </row>
    <row r="967" spans="1:7" x14ac:dyDescent="0.2">
      <c r="A967">
        <v>1500</v>
      </c>
      <c r="B967">
        <v>0.12230000000000001</v>
      </c>
      <c r="C967" t="s">
        <v>5441</v>
      </c>
      <c r="D967">
        <v>84996</v>
      </c>
      <c r="E967">
        <v>36</v>
      </c>
      <c r="F967">
        <v>6</v>
      </c>
      <c r="G967">
        <v>0</v>
      </c>
    </row>
    <row r="968" spans="1:7" x14ac:dyDescent="0.2">
      <c r="A968">
        <v>8500</v>
      </c>
      <c r="B968">
        <v>6.54E-2</v>
      </c>
      <c r="C968" t="s">
        <v>5440</v>
      </c>
      <c r="D968">
        <v>49232.04</v>
      </c>
      <c r="E968">
        <v>36</v>
      </c>
      <c r="F968">
        <v>8</v>
      </c>
      <c r="G968">
        <v>0</v>
      </c>
    </row>
    <row r="969" spans="1:7" x14ac:dyDescent="0.2">
      <c r="A969">
        <v>15125</v>
      </c>
      <c r="B969">
        <v>0.1036</v>
      </c>
      <c r="C969" t="s">
        <v>5440</v>
      </c>
      <c r="D969">
        <v>82308</v>
      </c>
      <c r="E969">
        <v>36</v>
      </c>
      <c r="F969">
        <v>4</v>
      </c>
      <c r="G969">
        <v>0</v>
      </c>
    </row>
    <row r="970" spans="1:7" x14ac:dyDescent="0.2">
      <c r="A970">
        <v>4400</v>
      </c>
      <c r="B970">
        <v>6.9099999999999995E-2</v>
      </c>
      <c r="C970" t="s">
        <v>5440</v>
      </c>
      <c r="D970">
        <v>20000</v>
      </c>
      <c r="E970">
        <v>36</v>
      </c>
      <c r="F970">
        <v>3</v>
      </c>
      <c r="G970">
        <v>0</v>
      </c>
    </row>
    <row r="971" spans="1:7" x14ac:dyDescent="0.2">
      <c r="A971">
        <v>8000</v>
      </c>
      <c r="B971">
        <v>6.1699999999999998E-2</v>
      </c>
      <c r="C971" t="s">
        <v>5441</v>
      </c>
      <c r="D971">
        <v>63000</v>
      </c>
      <c r="E971">
        <v>36</v>
      </c>
      <c r="F971">
        <v>6</v>
      </c>
      <c r="G971">
        <v>0</v>
      </c>
    </row>
    <row r="972" spans="1:7" x14ac:dyDescent="0.2">
      <c r="A972">
        <v>16800</v>
      </c>
      <c r="B972">
        <v>6.1699999999999998E-2</v>
      </c>
      <c r="C972" t="s">
        <v>5441</v>
      </c>
      <c r="D972">
        <v>43200</v>
      </c>
      <c r="E972">
        <v>36</v>
      </c>
      <c r="F972">
        <v>3</v>
      </c>
      <c r="G972">
        <v>1</v>
      </c>
    </row>
    <row r="973" spans="1:7" x14ac:dyDescent="0.2">
      <c r="A973">
        <v>3200</v>
      </c>
      <c r="B973">
        <v>0.1298</v>
      </c>
      <c r="C973" t="s">
        <v>5440</v>
      </c>
      <c r="D973">
        <v>55000</v>
      </c>
      <c r="E973">
        <v>36</v>
      </c>
      <c r="F973">
        <v>2</v>
      </c>
      <c r="G973">
        <v>0</v>
      </c>
    </row>
    <row r="974" spans="1:7" x14ac:dyDescent="0.2">
      <c r="A974">
        <v>8000</v>
      </c>
      <c r="B974">
        <v>0.1409</v>
      </c>
      <c r="C974" t="s">
        <v>5440</v>
      </c>
      <c r="D974">
        <v>56000</v>
      </c>
      <c r="E974">
        <v>36</v>
      </c>
      <c r="F974">
        <v>10</v>
      </c>
      <c r="G974">
        <v>0</v>
      </c>
    </row>
    <row r="975" spans="1:7" x14ac:dyDescent="0.2">
      <c r="A975">
        <v>15000</v>
      </c>
      <c r="B975">
        <v>0.16320000000000001</v>
      </c>
      <c r="C975" t="s">
        <v>5441</v>
      </c>
      <c r="D975">
        <v>170000</v>
      </c>
      <c r="E975">
        <v>36</v>
      </c>
      <c r="F975">
        <v>10</v>
      </c>
      <c r="G975">
        <v>1</v>
      </c>
    </row>
    <row r="976" spans="1:7" x14ac:dyDescent="0.2">
      <c r="A976">
        <v>19000</v>
      </c>
      <c r="B976">
        <v>0.1706</v>
      </c>
      <c r="C976" t="s">
        <v>5440</v>
      </c>
      <c r="D976">
        <v>46000</v>
      </c>
      <c r="E976">
        <v>60</v>
      </c>
      <c r="F976">
        <v>2</v>
      </c>
      <c r="G976">
        <v>0</v>
      </c>
    </row>
    <row r="977" spans="1:7" x14ac:dyDescent="0.2">
      <c r="A977">
        <v>5575</v>
      </c>
      <c r="B977">
        <v>0.152</v>
      </c>
      <c r="C977" t="s">
        <v>5441</v>
      </c>
      <c r="D977">
        <v>120000</v>
      </c>
      <c r="E977">
        <v>36</v>
      </c>
      <c r="F977">
        <v>0.5</v>
      </c>
      <c r="G977">
        <v>0</v>
      </c>
    </row>
    <row r="978" spans="1:7" x14ac:dyDescent="0.2">
      <c r="A978">
        <v>6675</v>
      </c>
      <c r="B978">
        <v>6.54E-2</v>
      </c>
      <c r="C978" t="s">
        <v>5442</v>
      </c>
      <c r="D978">
        <v>75000</v>
      </c>
      <c r="E978">
        <v>36</v>
      </c>
      <c r="F978">
        <v>0.5</v>
      </c>
      <c r="G978">
        <v>0</v>
      </c>
    </row>
    <row r="979" spans="1:7" x14ac:dyDescent="0.2">
      <c r="A979">
        <v>1450</v>
      </c>
      <c r="B979">
        <v>6.1699999999999998E-2</v>
      </c>
      <c r="C979" t="s">
        <v>5441</v>
      </c>
      <c r="D979">
        <v>45000</v>
      </c>
      <c r="E979">
        <v>36</v>
      </c>
      <c r="F979">
        <v>0.5</v>
      </c>
      <c r="G979">
        <v>0</v>
      </c>
    </row>
    <row r="980" spans="1:7" x14ac:dyDescent="0.2">
      <c r="A980">
        <v>4725</v>
      </c>
      <c r="B980">
        <v>6.54E-2</v>
      </c>
      <c r="C980" t="s">
        <v>5440</v>
      </c>
      <c r="D980">
        <v>27600</v>
      </c>
      <c r="E980">
        <v>36</v>
      </c>
      <c r="F980">
        <v>0.5</v>
      </c>
      <c r="G980">
        <v>0</v>
      </c>
    </row>
    <row r="981" spans="1:7" x14ac:dyDescent="0.2">
      <c r="A981">
        <v>4600</v>
      </c>
      <c r="B981">
        <v>9.9900000000000003E-2</v>
      </c>
      <c r="C981" t="s">
        <v>5441</v>
      </c>
      <c r="D981">
        <v>130000</v>
      </c>
      <c r="E981">
        <v>60</v>
      </c>
      <c r="F981">
        <v>0.5</v>
      </c>
      <c r="G981">
        <v>0</v>
      </c>
    </row>
    <row r="982" spans="1:7" x14ac:dyDescent="0.2">
      <c r="A982">
        <v>4200</v>
      </c>
      <c r="B982">
        <v>0.12230000000000001</v>
      </c>
      <c r="C982" t="s">
        <v>5441</v>
      </c>
      <c r="D982">
        <v>125000</v>
      </c>
      <c r="E982">
        <v>60</v>
      </c>
      <c r="F982">
        <v>0.5</v>
      </c>
      <c r="G982">
        <v>0</v>
      </c>
    </row>
    <row r="983" spans="1:7" x14ac:dyDescent="0.2">
      <c r="A983">
        <v>10000</v>
      </c>
      <c r="B983">
        <v>6.54E-2</v>
      </c>
      <c r="C983" t="s">
        <v>5440</v>
      </c>
      <c r="D983">
        <v>42000</v>
      </c>
      <c r="E983">
        <v>36</v>
      </c>
      <c r="F983">
        <v>1</v>
      </c>
      <c r="G983">
        <v>0</v>
      </c>
    </row>
    <row r="984" spans="1:7" x14ac:dyDescent="0.2">
      <c r="A984">
        <v>5000</v>
      </c>
      <c r="B984">
        <v>8.8800000000000004E-2</v>
      </c>
      <c r="C984" t="s">
        <v>5441</v>
      </c>
      <c r="D984">
        <v>32000</v>
      </c>
      <c r="E984">
        <v>36</v>
      </c>
      <c r="F984">
        <v>9</v>
      </c>
      <c r="G984">
        <v>0</v>
      </c>
    </row>
    <row r="985" spans="1:7" x14ac:dyDescent="0.2">
      <c r="A985">
        <v>7200</v>
      </c>
      <c r="B985">
        <v>0.12609999999999999</v>
      </c>
      <c r="C985" t="s">
        <v>5440</v>
      </c>
      <c r="D985">
        <v>32000</v>
      </c>
      <c r="E985">
        <v>36</v>
      </c>
      <c r="F985">
        <v>3</v>
      </c>
      <c r="G985">
        <v>0</v>
      </c>
    </row>
    <row r="986" spans="1:7" x14ac:dyDescent="0.2">
      <c r="A986">
        <v>3500</v>
      </c>
      <c r="B986">
        <v>0.12609999999999999</v>
      </c>
      <c r="C986" t="s">
        <v>5440</v>
      </c>
      <c r="D986">
        <v>20640</v>
      </c>
      <c r="E986">
        <v>36</v>
      </c>
      <c r="F986">
        <v>2</v>
      </c>
      <c r="G986">
        <v>0</v>
      </c>
    </row>
    <row r="987" spans="1:7" x14ac:dyDescent="0.2">
      <c r="A987">
        <v>8000</v>
      </c>
      <c r="B987">
        <v>0.152</v>
      </c>
      <c r="C987" t="s">
        <v>5440</v>
      </c>
      <c r="D987">
        <v>60000</v>
      </c>
      <c r="E987">
        <v>60</v>
      </c>
      <c r="F987">
        <v>2</v>
      </c>
      <c r="G987">
        <v>0</v>
      </c>
    </row>
    <row r="988" spans="1:7" x14ac:dyDescent="0.2">
      <c r="A988">
        <v>22000</v>
      </c>
      <c r="B988">
        <v>8.8800000000000004E-2</v>
      </c>
      <c r="C988" t="s">
        <v>5441</v>
      </c>
      <c r="D988">
        <v>72500</v>
      </c>
      <c r="E988">
        <v>36</v>
      </c>
      <c r="F988">
        <v>0.5</v>
      </c>
      <c r="G988">
        <v>1</v>
      </c>
    </row>
    <row r="989" spans="1:7" x14ac:dyDescent="0.2">
      <c r="A989">
        <v>12000</v>
      </c>
      <c r="B989">
        <v>5.79E-2</v>
      </c>
      <c r="C989" t="s">
        <v>5441</v>
      </c>
      <c r="D989">
        <v>185000</v>
      </c>
      <c r="E989">
        <v>36</v>
      </c>
      <c r="F989">
        <v>3</v>
      </c>
      <c r="G989">
        <v>0</v>
      </c>
    </row>
    <row r="990" spans="1:7" x14ac:dyDescent="0.2">
      <c r="A990">
        <v>10000</v>
      </c>
      <c r="B990">
        <v>9.6199999999999994E-2</v>
      </c>
      <c r="C990" t="s">
        <v>5442</v>
      </c>
      <c r="D990">
        <v>63000</v>
      </c>
      <c r="E990">
        <v>60</v>
      </c>
      <c r="F990">
        <v>0.5</v>
      </c>
      <c r="G990">
        <v>1</v>
      </c>
    </row>
    <row r="991" spans="1:7" x14ac:dyDescent="0.2">
      <c r="A991">
        <v>14000</v>
      </c>
      <c r="B991">
        <v>6.9099999999999995E-2</v>
      </c>
      <c r="C991" t="s">
        <v>5440</v>
      </c>
      <c r="D991">
        <v>63000</v>
      </c>
      <c r="E991">
        <v>36</v>
      </c>
      <c r="F991">
        <v>10</v>
      </c>
      <c r="G991">
        <v>0</v>
      </c>
    </row>
    <row r="992" spans="1:7" x14ac:dyDescent="0.2">
      <c r="A992">
        <v>3000</v>
      </c>
      <c r="B992">
        <v>0.1298</v>
      </c>
      <c r="C992" t="s">
        <v>5440</v>
      </c>
      <c r="D992">
        <v>30000</v>
      </c>
      <c r="E992">
        <v>36</v>
      </c>
      <c r="F992">
        <v>3</v>
      </c>
      <c r="G992">
        <v>0</v>
      </c>
    </row>
    <row r="993" spans="1:7" x14ac:dyDescent="0.2">
      <c r="A993">
        <v>18000</v>
      </c>
      <c r="B993">
        <v>5.79E-2</v>
      </c>
      <c r="C993" t="s">
        <v>5440</v>
      </c>
      <c r="D993">
        <v>175000</v>
      </c>
      <c r="E993">
        <v>36</v>
      </c>
      <c r="F993">
        <v>1</v>
      </c>
      <c r="G993">
        <v>0</v>
      </c>
    </row>
    <row r="994" spans="1:7" x14ac:dyDescent="0.2">
      <c r="A994">
        <v>4800</v>
      </c>
      <c r="B994">
        <v>0.13350000000000001</v>
      </c>
      <c r="C994" t="s">
        <v>5440</v>
      </c>
      <c r="D994">
        <v>26085.360000000001</v>
      </c>
      <c r="E994">
        <v>36</v>
      </c>
      <c r="F994">
        <v>2</v>
      </c>
      <c r="G994">
        <v>0</v>
      </c>
    </row>
    <row r="995" spans="1:7" x14ac:dyDescent="0.2">
      <c r="A995">
        <v>24000</v>
      </c>
      <c r="B995">
        <v>6.54E-2</v>
      </c>
      <c r="C995" t="s">
        <v>5441</v>
      </c>
      <c r="D995">
        <v>160000</v>
      </c>
      <c r="E995">
        <v>36</v>
      </c>
      <c r="F995">
        <v>3</v>
      </c>
      <c r="G995">
        <v>0</v>
      </c>
    </row>
    <row r="996" spans="1:7" x14ac:dyDescent="0.2">
      <c r="A996">
        <v>12000</v>
      </c>
      <c r="B996">
        <v>0.152</v>
      </c>
      <c r="C996" t="s">
        <v>5440</v>
      </c>
      <c r="D996">
        <v>67000</v>
      </c>
      <c r="E996">
        <v>60</v>
      </c>
      <c r="F996">
        <v>0.5</v>
      </c>
      <c r="G996">
        <v>0</v>
      </c>
    </row>
    <row r="997" spans="1:7" x14ac:dyDescent="0.2">
      <c r="A997">
        <v>13000</v>
      </c>
      <c r="B997">
        <v>9.9900000000000003E-2</v>
      </c>
      <c r="C997" t="s">
        <v>5441</v>
      </c>
      <c r="D997">
        <v>77500</v>
      </c>
      <c r="E997">
        <v>36</v>
      </c>
      <c r="F997">
        <v>3</v>
      </c>
      <c r="G997">
        <v>0</v>
      </c>
    </row>
    <row r="998" spans="1:7" x14ac:dyDescent="0.2">
      <c r="A998">
        <v>10000</v>
      </c>
      <c r="B998">
        <v>6.9099999999999995E-2</v>
      </c>
      <c r="C998" t="s">
        <v>5440</v>
      </c>
      <c r="D998">
        <v>52000</v>
      </c>
      <c r="E998">
        <v>36</v>
      </c>
      <c r="F998">
        <v>1</v>
      </c>
      <c r="G998">
        <v>0</v>
      </c>
    </row>
    <row r="999" spans="1:7" x14ac:dyDescent="0.2">
      <c r="A999">
        <v>10200</v>
      </c>
      <c r="B999">
        <v>0.1036</v>
      </c>
      <c r="C999" t="s">
        <v>5441</v>
      </c>
      <c r="D999">
        <v>32500</v>
      </c>
      <c r="E999">
        <v>60</v>
      </c>
      <c r="F999">
        <v>5</v>
      </c>
      <c r="G999">
        <v>0</v>
      </c>
    </row>
    <row r="1000" spans="1:7" x14ac:dyDescent="0.2">
      <c r="A1000">
        <v>11000</v>
      </c>
      <c r="B1000">
        <v>6.9099999999999995E-2</v>
      </c>
      <c r="C1000" t="s">
        <v>5441</v>
      </c>
      <c r="D1000">
        <v>126000</v>
      </c>
      <c r="E1000">
        <v>36</v>
      </c>
      <c r="F1000">
        <v>0.5</v>
      </c>
      <c r="G1000">
        <v>0</v>
      </c>
    </row>
    <row r="1001" spans="1:7" x14ac:dyDescent="0.2">
      <c r="A1001">
        <v>2600</v>
      </c>
      <c r="B1001">
        <v>9.2499999999999999E-2</v>
      </c>
      <c r="C1001" t="s">
        <v>5440</v>
      </c>
      <c r="D1001">
        <v>37000</v>
      </c>
      <c r="E1001">
        <v>36</v>
      </c>
      <c r="F1001">
        <v>2</v>
      </c>
      <c r="G1001">
        <v>0</v>
      </c>
    </row>
    <row r="1002" spans="1:7" x14ac:dyDescent="0.2">
      <c r="A1002">
        <v>6000</v>
      </c>
      <c r="B1002">
        <v>5.79E-2</v>
      </c>
      <c r="C1002" t="s">
        <v>5441</v>
      </c>
      <c r="D1002">
        <v>51000</v>
      </c>
      <c r="E1002">
        <v>36</v>
      </c>
      <c r="F1002">
        <v>6</v>
      </c>
      <c r="G1002">
        <v>0</v>
      </c>
    </row>
    <row r="1003" spans="1:7" x14ac:dyDescent="0.2">
      <c r="A1003">
        <v>13800</v>
      </c>
      <c r="B1003">
        <v>6.9099999999999995E-2</v>
      </c>
      <c r="C1003" t="s">
        <v>5441</v>
      </c>
      <c r="D1003">
        <v>43000</v>
      </c>
      <c r="E1003">
        <v>36</v>
      </c>
      <c r="F1003">
        <v>4</v>
      </c>
      <c r="G1003">
        <v>0</v>
      </c>
    </row>
    <row r="1004" spans="1:7" x14ac:dyDescent="0.2">
      <c r="A1004">
        <v>2600</v>
      </c>
      <c r="B1004">
        <v>9.2499999999999999E-2</v>
      </c>
      <c r="C1004" t="s">
        <v>5441</v>
      </c>
      <c r="D1004">
        <v>72000</v>
      </c>
      <c r="E1004">
        <v>36</v>
      </c>
      <c r="F1004">
        <v>2</v>
      </c>
      <c r="G1004">
        <v>0</v>
      </c>
    </row>
    <row r="1005" spans="1:7" x14ac:dyDescent="0.2">
      <c r="A1005">
        <v>5000</v>
      </c>
      <c r="B1005">
        <v>8.8800000000000004E-2</v>
      </c>
      <c r="C1005" t="s">
        <v>5440</v>
      </c>
      <c r="D1005">
        <v>304800</v>
      </c>
      <c r="E1005">
        <v>36</v>
      </c>
      <c r="F1005">
        <v>6</v>
      </c>
      <c r="G1005">
        <v>1</v>
      </c>
    </row>
    <row r="1006" spans="1:7" x14ac:dyDescent="0.2">
      <c r="A1006">
        <v>20000</v>
      </c>
      <c r="B1006">
        <v>0.18540000000000001</v>
      </c>
      <c r="C1006" t="s">
        <v>5441</v>
      </c>
      <c r="D1006">
        <v>105000</v>
      </c>
      <c r="E1006">
        <v>60</v>
      </c>
      <c r="F1006">
        <v>6</v>
      </c>
      <c r="G1006">
        <v>0</v>
      </c>
    </row>
    <row r="1007" spans="1:7" x14ac:dyDescent="0.2">
      <c r="A1007">
        <v>16750</v>
      </c>
      <c r="B1007">
        <v>0.1409</v>
      </c>
      <c r="C1007" t="s">
        <v>5440</v>
      </c>
      <c r="D1007">
        <v>39996</v>
      </c>
      <c r="E1007">
        <v>36</v>
      </c>
      <c r="F1007">
        <v>4</v>
      </c>
      <c r="G1007">
        <v>0</v>
      </c>
    </row>
    <row r="1008" spans="1:7" x14ac:dyDescent="0.2">
      <c r="A1008">
        <v>20000</v>
      </c>
      <c r="B1008">
        <v>0.1706</v>
      </c>
      <c r="C1008" t="s">
        <v>5440</v>
      </c>
      <c r="D1008">
        <v>111855</v>
      </c>
      <c r="E1008">
        <v>36</v>
      </c>
      <c r="F1008">
        <v>2</v>
      </c>
      <c r="G1008">
        <v>0</v>
      </c>
    </row>
    <row r="1009" spans="1:7" x14ac:dyDescent="0.2">
      <c r="A1009">
        <v>11000</v>
      </c>
      <c r="B1009">
        <v>0.1298</v>
      </c>
      <c r="C1009" t="s">
        <v>5440</v>
      </c>
      <c r="D1009">
        <v>60000</v>
      </c>
      <c r="E1009">
        <v>60</v>
      </c>
      <c r="F1009">
        <v>10</v>
      </c>
      <c r="G1009">
        <v>0</v>
      </c>
    </row>
    <row r="1010" spans="1:7" x14ac:dyDescent="0.2">
      <c r="A1010">
        <v>10000</v>
      </c>
      <c r="B1010">
        <v>0.1036</v>
      </c>
      <c r="C1010" t="s">
        <v>5441</v>
      </c>
      <c r="D1010">
        <v>70000</v>
      </c>
      <c r="E1010">
        <v>36</v>
      </c>
      <c r="F1010">
        <v>3</v>
      </c>
      <c r="G1010">
        <v>0</v>
      </c>
    </row>
    <row r="1011" spans="1:7" x14ac:dyDescent="0.2">
      <c r="A1011">
        <v>12000</v>
      </c>
      <c r="B1011">
        <v>0.1298</v>
      </c>
      <c r="C1011" t="s">
        <v>5442</v>
      </c>
      <c r="D1011">
        <v>96000</v>
      </c>
      <c r="E1011">
        <v>60</v>
      </c>
      <c r="F1011">
        <v>8</v>
      </c>
      <c r="G1011">
        <v>0</v>
      </c>
    </row>
    <row r="1012" spans="1:7" x14ac:dyDescent="0.2">
      <c r="A1012">
        <v>5600</v>
      </c>
      <c r="B1012">
        <v>5.4199999999999998E-2</v>
      </c>
      <c r="C1012" t="s">
        <v>5441</v>
      </c>
      <c r="D1012">
        <v>39000</v>
      </c>
      <c r="E1012">
        <v>36</v>
      </c>
      <c r="F1012">
        <v>3</v>
      </c>
      <c r="G1012">
        <v>0</v>
      </c>
    </row>
    <row r="1013" spans="1:7" x14ac:dyDescent="0.2">
      <c r="A1013">
        <v>10000</v>
      </c>
      <c r="B1013">
        <v>6.54E-2</v>
      </c>
      <c r="C1013" t="s">
        <v>5441</v>
      </c>
      <c r="D1013">
        <v>129700</v>
      </c>
      <c r="E1013">
        <v>36</v>
      </c>
      <c r="F1013">
        <v>1</v>
      </c>
      <c r="G1013">
        <v>0</v>
      </c>
    </row>
    <row r="1014" spans="1:7" x14ac:dyDescent="0.2">
      <c r="A1014">
        <v>11000</v>
      </c>
      <c r="B1014">
        <v>9.2499999999999999E-2</v>
      </c>
      <c r="C1014" t="s">
        <v>5440</v>
      </c>
      <c r="D1014">
        <v>104000</v>
      </c>
      <c r="E1014">
        <v>36</v>
      </c>
      <c r="F1014">
        <v>8</v>
      </c>
      <c r="G1014">
        <v>0</v>
      </c>
    </row>
    <row r="1015" spans="1:7" x14ac:dyDescent="0.2">
      <c r="A1015">
        <v>1000</v>
      </c>
      <c r="B1015">
        <v>9.6199999999999994E-2</v>
      </c>
      <c r="C1015" t="s">
        <v>5440</v>
      </c>
      <c r="D1015">
        <v>38400</v>
      </c>
      <c r="E1015">
        <v>36</v>
      </c>
      <c r="F1015">
        <v>6</v>
      </c>
      <c r="G1015">
        <v>0</v>
      </c>
    </row>
    <row r="1016" spans="1:7" x14ac:dyDescent="0.2">
      <c r="A1016">
        <v>16000</v>
      </c>
      <c r="B1016">
        <v>0.1036</v>
      </c>
      <c r="C1016" t="s">
        <v>5441</v>
      </c>
      <c r="D1016">
        <v>97200</v>
      </c>
      <c r="E1016">
        <v>60</v>
      </c>
      <c r="F1016">
        <v>5</v>
      </c>
      <c r="G1016">
        <v>1</v>
      </c>
    </row>
    <row r="1017" spans="1:7" x14ac:dyDescent="0.2">
      <c r="A1017">
        <v>1500</v>
      </c>
      <c r="B1017">
        <v>9.6199999999999994E-2</v>
      </c>
      <c r="C1017" t="s">
        <v>5440</v>
      </c>
      <c r="D1017">
        <v>54000</v>
      </c>
      <c r="E1017">
        <v>36</v>
      </c>
      <c r="F1017">
        <v>10</v>
      </c>
      <c r="G1017">
        <v>0</v>
      </c>
    </row>
    <row r="1018" spans="1:7" x14ac:dyDescent="0.2">
      <c r="A1018">
        <v>19000</v>
      </c>
      <c r="B1018">
        <v>0.14829999999999999</v>
      </c>
      <c r="C1018" t="s">
        <v>5440</v>
      </c>
      <c r="D1018">
        <v>51500</v>
      </c>
      <c r="E1018">
        <v>36</v>
      </c>
      <c r="F1018">
        <v>6</v>
      </c>
      <c r="G1018">
        <v>0</v>
      </c>
    </row>
    <row r="1019" spans="1:7" x14ac:dyDescent="0.2">
      <c r="A1019">
        <v>4500</v>
      </c>
      <c r="B1019">
        <v>0.1298</v>
      </c>
      <c r="C1019" t="s">
        <v>5441</v>
      </c>
      <c r="D1019">
        <v>50000</v>
      </c>
      <c r="E1019">
        <v>36</v>
      </c>
      <c r="F1019">
        <v>8</v>
      </c>
      <c r="G1019">
        <v>1</v>
      </c>
    </row>
    <row r="1020" spans="1:7" x14ac:dyDescent="0.2">
      <c r="A1020">
        <v>7200</v>
      </c>
      <c r="B1020">
        <v>6.1699999999999998E-2</v>
      </c>
      <c r="C1020" t="s">
        <v>5441</v>
      </c>
      <c r="D1020">
        <v>90000</v>
      </c>
      <c r="E1020">
        <v>36</v>
      </c>
      <c r="F1020">
        <v>0.5</v>
      </c>
      <c r="G1020">
        <v>0</v>
      </c>
    </row>
    <row r="1021" spans="1:7" x14ac:dyDescent="0.2">
      <c r="A1021">
        <v>12500</v>
      </c>
      <c r="B1021">
        <v>6.9099999999999995E-2</v>
      </c>
      <c r="C1021" t="s">
        <v>5440</v>
      </c>
      <c r="D1021">
        <v>65000</v>
      </c>
      <c r="E1021">
        <v>36</v>
      </c>
      <c r="F1021">
        <v>1</v>
      </c>
      <c r="G1021">
        <v>0</v>
      </c>
    </row>
    <row r="1022" spans="1:7" x14ac:dyDescent="0.2">
      <c r="A1022">
        <v>12000</v>
      </c>
      <c r="B1022">
        <v>5.79E-2</v>
      </c>
      <c r="C1022" t="s">
        <v>5441</v>
      </c>
      <c r="D1022">
        <v>96000</v>
      </c>
      <c r="E1022">
        <v>36</v>
      </c>
      <c r="F1022">
        <v>2</v>
      </c>
      <c r="G1022">
        <v>0</v>
      </c>
    </row>
    <row r="1023" spans="1:7" x14ac:dyDescent="0.2">
      <c r="A1023">
        <v>12000</v>
      </c>
      <c r="B1023">
        <v>5.79E-2</v>
      </c>
      <c r="C1023" t="s">
        <v>5440</v>
      </c>
      <c r="D1023">
        <v>90000</v>
      </c>
      <c r="E1023">
        <v>36</v>
      </c>
      <c r="F1023">
        <v>7</v>
      </c>
      <c r="G1023">
        <v>0</v>
      </c>
    </row>
    <row r="1024" spans="1:7" x14ac:dyDescent="0.2">
      <c r="A1024">
        <v>6400</v>
      </c>
      <c r="B1024">
        <v>6.9099999999999995E-2</v>
      </c>
      <c r="C1024" t="s">
        <v>5441</v>
      </c>
      <c r="D1024">
        <v>45600</v>
      </c>
      <c r="E1024">
        <v>36</v>
      </c>
      <c r="F1024">
        <v>5</v>
      </c>
      <c r="G1024">
        <v>1</v>
      </c>
    </row>
    <row r="1025" spans="1:7" x14ac:dyDescent="0.2">
      <c r="A1025">
        <v>20000</v>
      </c>
      <c r="B1025">
        <v>8.8800000000000004E-2</v>
      </c>
      <c r="C1025" t="s">
        <v>5441</v>
      </c>
      <c r="D1025">
        <v>84996</v>
      </c>
      <c r="E1025">
        <v>36</v>
      </c>
      <c r="F1025">
        <v>5</v>
      </c>
      <c r="G1025">
        <v>0</v>
      </c>
    </row>
    <row r="1026" spans="1:7" x14ac:dyDescent="0.2">
      <c r="A1026">
        <v>3600</v>
      </c>
      <c r="B1026">
        <v>9.2499999999999999E-2</v>
      </c>
      <c r="C1026" t="s">
        <v>5441</v>
      </c>
      <c r="D1026">
        <v>62000</v>
      </c>
      <c r="E1026">
        <v>60</v>
      </c>
      <c r="F1026">
        <v>10</v>
      </c>
      <c r="G1026">
        <v>0</v>
      </c>
    </row>
    <row r="1027" spans="1:7" x14ac:dyDescent="0.2">
      <c r="A1027">
        <v>15000</v>
      </c>
      <c r="B1027">
        <v>8.8800000000000004E-2</v>
      </c>
      <c r="C1027" t="s">
        <v>5440</v>
      </c>
      <c r="D1027">
        <v>96000</v>
      </c>
      <c r="E1027">
        <v>36</v>
      </c>
      <c r="F1027">
        <v>2</v>
      </c>
      <c r="G1027">
        <v>0</v>
      </c>
    </row>
    <row r="1028" spans="1:7" x14ac:dyDescent="0.2">
      <c r="A1028">
        <v>25000</v>
      </c>
      <c r="B1028">
        <v>0.152</v>
      </c>
      <c r="C1028" t="s">
        <v>5440</v>
      </c>
      <c r="D1028">
        <v>75000</v>
      </c>
      <c r="E1028">
        <v>36</v>
      </c>
      <c r="F1028">
        <v>9</v>
      </c>
      <c r="G1028">
        <v>0</v>
      </c>
    </row>
    <row r="1029" spans="1:7" x14ac:dyDescent="0.2">
      <c r="A1029">
        <v>24000</v>
      </c>
      <c r="B1029">
        <v>0.1966</v>
      </c>
      <c r="C1029" t="s">
        <v>5441</v>
      </c>
      <c r="D1029">
        <v>68559.960000000006</v>
      </c>
      <c r="E1029">
        <v>60</v>
      </c>
      <c r="F1029">
        <v>10</v>
      </c>
      <c r="G1029">
        <v>0</v>
      </c>
    </row>
    <row r="1030" spans="1:7" x14ac:dyDescent="0.2">
      <c r="A1030">
        <v>25000</v>
      </c>
      <c r="B1030">
        <v>9.9900000000000003E-2</v>
      </c>
      <c r="C1030" t="s">
        <v>5441</v>
      </c>
      <c r="D1030">
        <v>65000</v>
      </c>
      <c r="E1030">
        <v>36</v>
      </c>
      <c r="F1030">
        <v>10</v>
      </c>
      <c r="G1030">
        <v>1</v>
      </c>
    </row>
    <row r="1031" spans="1:7" x14ac:dyDescent="0.2">
      <c r="A1031">
        <v>9400</v>
      </c>
      <c r="B1031">
        <v>6.9099999999999995E-2</v>
      </c>
      <c r="C1031" t="s">
        <v>5440</v>
      </c>
      <c r="D1031">
        <v>31200</v>
      </c>
      <c r="E1031">
        <v>36</v>
      </c>
      <c r="F1031">
        <v>2</v>
      </c>
      <c r="G1031">
        <v>0</v>
      </c>
    </row>
    <row r="1032" spans="1:7" x14ac:dyDescent="0.2">
      <c r="A1032">
        <v>25000</v>
      </c>
      <c r="B1032">
        <v>0.13350000000000001</v>
      </c>
      <c r="C1032" t="s">
        <v>5441</v>
      </c>
      <c r="D1032">
        <v>50000</v>
      </c>
      <c r="E1032">
        <v>60</v>
      </c>
      <c r="F1032">
        <v>0.5</v>
      </c>
      <c r="G1032">
        <v>1</v>
      </c>
    </row>
    <row r="1033" spans="1:7" x14ac:dyDescent="0.2">
      <c r="A1033">
        <v>6350</v>
      </c>
      <c r="B1033">
        <v>5.79E-2</v>
      </c>
      <c r="C1033" t="s">
        <v>5440</v>
      </c>
      <c r="D1033">
        <v>38000</v>
      </c>
      <c r="E1033">
        <v>36</v>
      </c>
      <c r="F1033">
        <v>3</v>
      </c>
      <c r="G1033">
        <v>0</v>
      </c>
    </row>
    <row r="1034" spans="1:7" x14ac:dyDescent="0.2">
      <c r="A1034">
        <v>1000</v>
      </c>
      <c r="B1034">
        <v>9.9900000000000003E-2</v>
      </c>
      <c r="C1034" t="s">
        <v>5441</v>
      </c>
      <c r="D1034">
        <v>85000</v>
      </c>
      <c r="E1034">
        <v>36</v>
      </c>
      <c r="F1034">
        <v>4</v>
      </c>
      <c r="G1034">
        <v>0</v>
      </c>
    </row>
    <row r="1035" spans="1:7" x14ac:dyDescent="0.2">
      <c r="A1035">
        <v>10000</v>
      </c>
      <c r="B1035">
        <v>9.6199999999999994E-2</v>
      </c>
      <c r="C1035" t="s">
        <v>5441</v>
      </c>
      <c r="D1035">
        <v>66996</v>
      </c>
      <c r="E1035">
        <v>36</v>
      </c>
      <c r="F1035">
        <v>5</v>
      </c>
      <c r="G1035">
        <v>0</v>
      </c>
    </row>
    <row r="1036" spans="1:7" x14ac:dyDescent="0.2">
      <c r="A1036">
        <v>24000</v>
      </c>
      <c r="B1036">
        <v>0.16689999999999999</v>
      </c>
      <c r="C1036" t="s">
        <v>5441</v>
      </c>
      <c r="D1036">
        <v>65000</v>
      </c>
      <c r="E1036">
        <v>60</v>
      </c>
      <c r="F1036">
        <v>2</v>
      </c>
      <c r="G1036">
        <v>0</v>
      </c>
    </row>
    <row r="1037" spans="1:7" x14ac:dyDescent="0.2">
      <c r="A1037">
        <v>25000</v>
      </c>
      <c r="B1037">
        <v>0.13350000000000001</v>
      </c>
      <c r="C1037" t="s">
        <v>5440</v>
      </c>
      <c r="D1037">
        <v>63600</v>
      </c>
      <c r="E1037">
        <v>60</v>
      </c>
      <c r="F1037">
        <v>4</v>
      </c>
      <c r="G1037">
        <v>0</v>
      </c>
    </row>
    <row r="1038" spans="1:7" x14ac:dyDescent="0.2">
      <c r="A1038">
        <v>7500</v>
      </c>
      <c r="B1038">
        <v>0.12609999999999999</v>
      </c>
      <c r="C1038" t="s">
        <v>5440</v>
      </c>
      <c r="D1038">
        <v>71500</v>
      </c>
      <c r="E1038">
        <v>60</v>
      </c>
      <c r="F1038">
        <v>3</v>
      </c>
      <c r="G1038">
        <v>0</v>
      </c>
    </row>
    <row r="1039" spans="1:7" x14ac:dyDescent="0.2">
      <c r="A1039">
        <v>10000</v>
      </c>
      <c r="B1039">
        <v>0.17430000000000001</v>
      </c>
      <c r="C1039" t="s">
        <v>5441</v>
      </c>
      <c r="D1039">
        <v>54000</v>
      </c>
      <c r="E1039">
        <v>60</v>
      </c>
      <c r="F1039">
        <v>5</v>
      </c>
      <c r="G1039">
        <v>1</v>
      </c>
    </row>
    <row r="1040" spans="1:7" x14ac:dyDescent="0.2">
      <c r="A1040">
        <v>6000</v>
      </c>
      <c r="B1040">
        <v>6.54E-2</v>
      </c>
      <c r="C1040" t="s">
        <v>5441</v>
      </c>
      <c r="D1040">
        <v>78200</v>
      </c>
      <c r="E1040">
        <v>36</v>
      </c>
      <c r="F1040">
        <v>10</v>
      </c>
      <c r="G1040">
        <v>0</v>
      </c>
    </row>
    <row r="1041" spans="1:7" x14ac:dyDescent="0.2">
      <c r="A1041">
        <v>7000</v>
      </c>
      <c r="B1041">
        <v>6.9099999999999995E-2</v>
      </c>
      <c r="C1041" t="s">
        <v>5441</v>
      </c>
      <c r="D1041">
        <v>37000</v>
      </c>
      <c r="E1041">
        <v>36</v>
      </c>
      <c r="F1041">
        <v>3</v>
      </c>
      <c r="G1041">
        <v>0</v>
      </c>
    </row>
    <row r="1042" spans="1:7" x14ac:dyDescent="0.2">
      <c r="A1042">
        <v>15000</v>
      </c>
      <c r="B1042">
        <v>0.1036</v>
      </c>
      <c r="C1042" t="s">
        <v>5442</v>
      </c>
      <c r="D1042">
        <v>57000</v>
      </c>
      <c r="E1042">
        <v>60</v>
      </c>
      <c r="F1042">
        <v>10</v>
      </c>
      <c r="G1042">
        <v>0</v>
      </c>
    </row>
    <row r="1043" spans="1:7" x14ac:dyDescent="0.2">
      <c r="A1043">
        <v>14000</v>
      </c>
      <c r="B1043">
        <v>5.79E-2</v>
      </c>
      <c r="C1043" t="s">
        <v>5441</v>
      </c>
      <c r="D1043">
        <v>85000</v>
      </c>
      <c r="E1043">
        <v>36</v>
      </c>
      <c r="F1043">
        <v>0.5</v>
      </c>
      <c r="G1043">
        <v>0</v>
      </c>
    </row>
    <row r="1044" spans="1:7" x14ac:dyDescent="0.2">
      <c r="A1044">
        <v>10000</v>
      </c>
      <c r="B1044">
        <v>0.13350000000000001</v>
      </c>
      <c r="C1044" t="s">
        <v>5440</v>
      </c>
      <c r="D1044">
        <v>30000</v>
      </c>
      <c r="E1044">
        <v>60</v>
      </c>
      <c r="F1044">
        <v>10</v>
      </c>
      <c r="G1044">
        <v>1</v>
      </c>
    </row>
    <row r="1045" spans="1:7" x14ac:dyDescent="0.2">
      <c r="A1045">
        <v>10000</v>
      </c>
      <c r="B1045">
        <v>9.9900000000000003E-2</v>
      </c>
      <c r="C1045" t="s">
        <v>5440</v>
      </c>
      <c r="D1045" s="79">
        <v>100000</v>
      </c>
      <c r="E1045">
        <v>36</v>
      </c>
      <c r="F1045">
        <v>0.5</v>
      </c>
      <c r="G1045">
        <v>0</v>
      </c>
    </row>
    <row r="1046" spans="1:7" x14ac:dyDescent="0.2">
      <c r="A1046">
        <v>5500</v>
      </c>
      <c r="B1046">
        <v>0.13719999999999999</v>
      </c>
      <c r="C1046" t="s">
        <v>5440</v>
      </c>
      <c r="D1046">
        <v>26400</v>
      </c>
      <c r="E1046">
        <v>36</v>
      </c>
      <c r="F1046">
        <v>0.5</v>
      </c>
      <c r="G1046">
        <v>0</v>
      </c>
    </row>
    <row r="1047" spans="1:7" x14ac:dyDescent="0.2">
      <c r="A1047">
        <v>10000</v>
      </c>
      <c r="B1047">
        <v>6.54E-2</v>
      </c>
      <c r="C1047" t="s">
        <v>5441</v>
      </c>
      <c r="D1047" s="79">
        <v>100000</v>
      </c>
      <c r="E1047">
        <v>36</v>
      </c>
      <c r="F1047">
        <v>10</v>
      </c>
      <c r="G1047">
        <v>0</v>
      </c>
    </row>
    <row r="1048" spans="1:7" x14ac:dyDescent="0.2">
      <c r="A1048">
        <v>15000</v>
      </c>
      <c r="B1048">
        <v>0.1036</v>
      </c>
      <c r="C1048" t="s">
        <v>5441</v>
      </c>
      <c r="D1048">
        <v>65000</v>
      </c>
      <c r="E1048">
        <v>36</v>
      </c>
      <c r="F1048">
        <v>5</v>
      </c>
      <c r="G1048">
        <v>0</v>
      </c>
    </row>
    <row r="1049" spans="1:7" x14ac:dyDescent="0.2">
      <c r="A1049">
        <v>7000</v>
      </c>
      <c r="B1049">
        <v>0.1409</v>
      </c>
      <c r="C1049" t="s">
        <v>5442</v>
      </c>
      <c r="D1049">
        <v>52000</v>
      </c>
      <c r="E1049">
        <v>36</v>
      </c>
      <c r="F1049">
        <v>4</v>
      </c>
      <c r="G1049">
        <v>0</v>
      </c>
    </row>
    <row r="1050" spans="1:7" x14ac:dyDescent="0.2">
      <c r="A1050">
        <v>8000</v>
      </c>
      <c r="B1050">
        <v>0.12609999999999999</v>
      </c>
      <c r="C1050" t="s">
        <v>5440</v>
      </c>
      <c r="D1050">
        <v>31416</v>
      </c>
      <c r="E1050">
        <v>36</v>
      </c>
      <c r="F1050">
        <v>5</v>
      </c>
      <c r="G1050">
        <v>0</v>
      </c>
    </row>
    <row r="1051" spans="1:7" x14ac:dyDescent="0.2">
      <c r="A1051">
        <v>25000</v>
      </c>
      <c r="B1051">
        <v>0.14829999999999999</v>
      </c>
      <c r="C1051" t="s">
        <v>5440</v>
      </c>
      <c r="D1051">
        <v>60000</v>
      </c>
      <c r="E1051">
        <v>36</v>
      </c>
      <c r="F1051">
        <v>7</v>
      </c>
      <c r="G1051">
        <v>0</v>
      </c>
    </row>
    <row r="1052" spans="1:7" x14ac:dyDescent="0.2">
      <c r="A1052">
        <v>3600</v>
      </c>
      <c r="B1052">
        <v>6.9099999999999995E-2</v>
      </c>
      <c r="C1052" t="s">
        <v>5440</v>
      </c>
      <c r="D1052">
        <v>18000</v>
      </c>
      <c r="E1052">
        <v>36</v>
      </c>
      <c r="F1052">
        <v>0.5</v>
      </c>
      <c r="G1052">
        <v>0</v>
      </c>
    </row>
    <row r="1053" spans="1:7" x14ac:dyDescent="0.2">
      <c r="A1053">
        <v>6000</v>
      </c>
      <c r="B1053">
        <v>9.9900000000000003E-2</v>
      </c>
      <c r="C1053" t="s">
        <v>5440</v>
      </c>
      <c r="D1053">
        <v>19200</v>
      </c>
      <c r="E1053">
        <v>60</v>
      </c>
      <c r="F1053">
        <v>0.5</v>
      </c>
      <c r="G1053">
        <v>0</v>
      </c>
    </row>
    <row r="1054" spans="1:7" x14ac:dyDescent="0.2">
      <c r="A1054">
        <v>15000</v>
      </c>
      <c r="B1054">
        <v>0.1817</v>
      </c>
      <c r="C1054" t="s">
        <v>5441</v>
      </c>
      <c r="D1054">
        <v>38400</v>
      </c>
      <c r="E1054">
        <v>60</v>
      </c>
      <c r="F1054">
        <v>0.5</v>
      </c>
      <c r="G1054">
        <v>1</v>
      </c>
    </row>
    <row r="1055" spans="1:7" x14ac:dyDescent="0.2">
      <c r="A1055">
        <v>25000</v>
      </c>
      <c r="B1055">
        <v>0.1298</v>
      </c>
      <c r="C1055" t="s">
        <v>5441</v>
      </c>
      <c r="D1055">
        <v>151200</v>
      </c>
      <c r="E1055">
        <v>60</v>
      </c>
      <c r="F1055">
        <v>10</v>
      </c>
      <c r="G1055">
        <v>0</v>
      </c>
    </row>
    <row r="1056" spans="1:7" x14ac:dyDescent="0.2">
      <c r="A1056">
        <v>12000</v>
      </c>
      <c r="B1056">
        <v>5.4199999999999998E-2</v>
      </c>
      <c r="C1056" t="s">
        <v>5441</v>
      </c>
      <c r="D1056">
        <v>150000</v>
      </c>
      <c r="E1056">
        <v>36</v>
      </c>
      <c r="F1056">
        <v>10</v>
      </c>
      <c r="G1056">
        <v>0</v>
      </c>
    </row>
    <row r="1057" spans="1:7" x14ac:dyDescent="0.2">
      <c r="A1057">
        <v>6500</v>
      </c>
      <c r="B1057">
        <v>5.79E-2</v>
      </c>
      <c r="C1057" t="s">
        <v>5440</v>
      </c>
      <c r="D1057">
        <v>40116.120000000003</v>
      </c>
      <c r="E1057">
        <v>36</v>
      </c>
      <c r="F1057">
        <v>2</v>
      </c>
      <c r="G1057">
        <v>0</v>
      </c>
    </row>
    <row r="1058" spans="1:7" x14ac:dyDescent="0.2">
      <c r="A1058">
        <v>15000</v>
      </c>
      <c r="B1058">
        <v>6.54E-2</v>
      </c>
      <c r="C1058" t="s">
        <v>5441</v>
      </c>
      <c r="D1058">
        <v>75000</v>
      </c>
      <c r="E1058">
        <v>60</v>
      </c>
      <c r="F1058">
        <v>3</v>
      </c>
      <c r="G1058">
        <v>0</v>
      </c>
    </row>
    <row r="1059" spans="1:7" x14ac:dyDescent="0.2">
      <c r="A1059">
        <v>1800</v>
      </c>
      <c r="B1059">
        <v>6.54E-2</v>
      </c>
      <c r="C1059" t="s">
        <v>5442</v>
      </c>
      <c r="D1059">
        <v>36000</v>
      </c>
      <c r="E1059">
        <v>36</v>
      </c>
      <c r="F1059">
        <v>1</v>
      </c>
      <c r="G1059">
        <v>0</v>
      </c>
    </row>
    <row r="1060" spans="1:7" x14ac:dyDescent="0.2">
      <c r="A1060">
        <v>14400</v>
      </c>
      <c r="B1060">
        <v>0.152</v>
      </c>
      <c r="C1060" t="s">
        <v>5440</v>
      </c>
      <c r="D1060">
        <v>108500</v>
      </c>
      <c r="E1060">
        <v>36</v>
      </c>
      <c r="F1060">
        <v>4</v>
      </c>
      <c r="G1060">
        <v>0</v>
      </c>
    </row>
    <row r="1061" spans="1:7" x14ac:dyDescent="0.2">
      <c r="A1061">
        <v>25000</v>
      </c>
      <c r="B1061">
        <v>0.1706</v>
      </c>
      <c r="C1061" t="s">
        <v>5440</v>
      </c>
      <c r="D1061">
        <v>70000</v>
      </c>
      <c r="E1061">
        <v>60</v>
      </c>
      <c r="F1061">
        <v>1</v>
      </c>
      <c r="G1061">
        <v>1</v>
      </c>
    </row>
    <row r="1062" spans="1:7" x14ac:dyDescent="0.2">
      <c r="A1062">
        <v>10550</v>
      </c>
      <c r="B1062">
        <v>0.14460000000000001</v>
      </c>
      <c r="C1062" t="s">
        <v>5440</v>
      </c>
      <c r="D1062">
        <v>48000</v>
      </c>
      <c r="E1062">
        <v>60</v>
      </c>
      <c r="F1062">
        <v>8</v>
      </c>
      <c r="G1062">
        <v>0</v>
      </c>
    </row>
    <row r="1063" spans="1:7" x14ac:dyDescent="0.2">
      <c r="A1063">
        <v>16000</v>
      </c>
      <c r="B1063">
        <v>0.1409</v>
      </c>
      <c r="C1063" t="s">
        <v>5441</v>
      </c>
      <c r="D1063">
        <v>89000</v>
      </c>
      <c r="E1063">
        <v>36</v>
      </c>
      <c r="F1063">
        <v>4</v>
      </c>
      <c r="G1063">
        <v>0</v>
      </c>
    </row>
    <row r="1064" spans="1:7" x14ac:dyDescent="0.2">
      <c r="A1064">
        <v>3000</v>
      </c>
      <c r="B1064">
        <v>6.9099999999999995E-2</v>
      </c>
      <c r="C1064" t="s">
        <v>5440</v>
      </c>
      <c r="D1064">
        <v>50000</v>
      </c>
      <c r="E1064">
        <v>36</v>
      </c>
      <c r="F1064">
        <v>0.5</v>
      </c>
      <c r="G1064">
        <v>0</v>
      </c>
    </row>
    <row r="1065" spans="1:7" x14ac:dyDescent="0.2">
      <c r="A1065">
        <v>6000</v>
      </c>
      <c r="B1065">
        <v>9.2499999999999999E-2</v>
      </c>
      <c r="C1065" t="s">
        <v>5442</v>
      </c>
      <c r="D1065">
        <v>69996</v>
      </c>
      <c r="E1065">
        <v>60</v>
      </c>
      <c r="F1065">
        <v>10</v>
      </c>
      <c r="G1065">
        <v>0</v>
      </c>
    </row>
    <row r="1066" spans="1:7" x14ac:dyDescent="0.2">
      <c r="A1066">
        <v>20000</v>
      </c>
      <c r="B1066">
        <v>6.54E-2</v>
      </c>
      <c r="C1066" t="s">
        <v>5441</v>
      </c>
      <c r="D1066">
        <v>105000</v>
      </c>
      <c r="E1066">
        <v>36</v>
      </c>
      <c r="F1066">
        <v>10</v>
      </c>
      <c r="G1066">
        <v>0</v>
      </c>
    </row>
    <row r="1067" spans="1:7" x14ac:dyDescent="0.2">
      <c r="A1067">
        <v>3500</v>
      </c>
      <c r="B1067">
        <v>0.13350000000000001</v>
      </c>
      <c r="C1067" t="s">
        <v>5440</v>
      </c>
      <c r="D1067">
        <v>18456</v>
      </c>
      <c r="E1067">
        <v>36</v>
      </c>
      <c r="F1067">
        <v>2</v>
      </c>
      <c r="G1067">
        <v>0</v>
      </c>
    </row>
    <row r="1068" spans="1:7" x14ac:dyDescent="0.2">
      <c r="A1068">
        <v>15000</v>
      </c>
      <c r="B1068">
        <v>6.9099999999999995E-2</v>
      </c>
      <c r="C1068" t="s">
        <v>5441</v>
      </c>
      <c r="D1068">
        <v>105201</v>
      </c>
      <c r="E1068">
        <v>36</v>
      </c>
      <c r="F1068">
        <v>10</v>
      </c>
      <c r="G1068">
        <v>0</v>
      </c>
    </row>
    <row r="1069" spans="1:7" x14ac:dyDescent="0.2">
      <c r="A1069">
        <v>8400</v>
      </c>
      <c r="B1069">
        <v>0.1036</v>
      </c>
      <c r="C1069" t="s">
        <v>5440</v>
      </c>
      <c r="D1069">
        <v>84600</v>
      </c>
      <c r="E1069">
        <v>60</v>
      </c>
      <c r="F1069">
        <v>4</v>
      </c>
      <c r="G1069">
        <v>0</v>
      </c>
    </row>
    <row r="1070" spans="1:7" x14ac:dyDescent="0.2">
      <c r="A1070">
        <v>15000</v>
      </c>
      <c r="B1070">
        <v>0.14829999999999999</v>
      </c>
      <c r="C1070" t="s">
        <v>5441</v>
      </c>
      <c r="D1070">
        <v>60000</v>
      </c>
      <c r="E1070">
        <v>36</v>
      </c>
      <c r="F1070">
        <v>2</v>
      </c>
      <c r="G1070">
        <v>0</v>
      </c>
    </row>
    <row r="1071" spans="1:7" x14ac:dyDescent="0.2">
      <c r="A1071">
        <v>3600</v>
      </c>
      <c r="B1071">
        <v>6.9099999999999995E-2</v>
      </c>
      <c r="C1071" t="s">
        <v>5440</v>
      </c>
      <c r="D1071">
        <v>45000</v>
      </c>
      <c r="E1071">
        <v>36</v>
      </c>
      <c r="F1071">
        <v>0.5</v>
      </c>
      <c r="G1071">
        <v>0</v>
      </c>
    </row>
    <row r="1072" spans="1:7" x14ac:dyDescent="0.2">
      <c r="A1072">
        <v>10000</v>
      </c>
      <c r="B1072">
        <v>0.15570000000000001</v>
      </c>
      <c r="C1072" t="s">
        <v>5441</v>
      </c>
      <c r="D1072">
        <v>95000</v>
      </c>
      <c r="E1072">
        <v>60</v>
      </c>
      <c r="F1072">
        <v>10</v>
      </c>
      <c r="G1072">
        <v>0</v>
      </c>
    </row>
    <row r="1073" spans="1:7" x14ac:dyDescent="0.2">
      <c r="A1073">
        <v>5000</v>
      </c>
      <c r="B1073">
        <v>0.1036</v>
      </c>
      <c r="C1073" t="s">
        <v>5440</v>
      </c>
      <c r="D1073">
        <v>45000</v>
      </c>
      <c r="E1073">
        <v>60</v>
      </c>
      <c r="F1073">
        <v>4</v>
      </c>
      <c r="G1073">
        <v>0</v>
      </c>
    </row>
    <row r="1074" spans="1:7" x14ac:dyDescent="0.2">
      <c r="A1074">
        <v>20000</v>
      </c>
      <c r="B1074">
        <v>6.1699999999999998E-2</v>
      </c>
      <c r="C1074" t="s">
        <v>5441</v>
      </c>
      <c r="D1074" s="79">
        <v>100000</v>
      </c>
      <c r="E1074">
        <v>36</v>
      </c>
      <c r="F1074">
        <v>1</v>
      </c>
      <c r="G1074">
        <v>0</v>
      </c>
    </row>
    <row r="1075" spans="1:7" x14ac:dyDescent="0.2">
      <c r="A1075">
        <v>7300</v>
      </c>
      <c r="B1075">
        <v>6.9099999999999995E-2</v>
      </c>
      <c r="C1075" t="s">
        <v>5440</v>
      </c>
      <c r="D1075">
        <v>38000</v>
      </c>
      <c r="E1075">
        <v>36</v>
      </c>
      <c r="F1075">
        <v>1</v>
      </c>
      <c r="G1075">
        <v>0</v>
      </c>
    </row>
    <row r="1076" spans="1:7" x14ac:dyDescent="0.2">
      <c r="A1076">
        <v>5700</v>
      </c>
      <c r="B1076">
        <v>6.9099999999999995E-2</v>
      </c>
      <c r="C1076" t="s">
        <v>5441</v>
      </c>
      <c r="D1076">
        <v>45000</v>
      </c>
      <c r="E1076">
        <v>36</v>
      </c>
      <c r="F1076">
        <v>3</v>
      </c>
      <c r="G1076">
        <v>0</v>
      </c>
    </row>
    <row r="1077" spans="1:7" x14ac:dyDescent="0.2">
      <c r="A1077">
        <v>18250</v>
      </c>
      <c r="B1077">
        <v>0.16689999999999999</v>
      </c>
      <c r="C1077" t="s">
        <v>5441</v>
      </c>
      <c r="D1077">
        <v>60000</v>
      </c>
      <c r="E1077">
        <v>60</v>
      </c>
      <c r="F1077">
        <v>6</v>
      </c>
      <c r="G1077">
        <v>0</v>
      </c>
    </row>
    <row r="1078" spans="1:7" x14ac:dyDescent="0.2">
      <c r="A1078">
        <v>5000</v>
      </c>
      <c r="B1078">
        <v>0.12230000000000001</v>
      </c>
      <c r="C1078" t="s">
        <v>5441</v>
      </c>
      <c r="D1078">
        <v>50000</v>
      </c>
      <c r="E1078">
        <v>36</v>
      </c>
      <c r="F1078">
        <v>2</v>
      </c>
      <c r="G1078">
        <v>1</v>
      </c>
    </row>
    <row r="1079" spans="1:7" x14ac:dyDescent="0.2">
      <c r="A1079">
        <v>3300</v>
      </c>
      <c r="B1079">
        <v>0.15570000000000001</v>
      </c>
      <c r="C1079" t="s">
        <v>5441</v>
      </c>
      <c r="D1079">
        <v>47000</v>
      </c>
      <c r="E1079">
        <v>60</v>
      </c>
      <c r="F1079">
        <v>3</v>
      </c>
      <c r="G1079">
        <v>0</v>
      </c>
    </row>
    <row r="1080" spans="1:7" x14ac:dyDescent="0.2">
      <c r="A1080">
        <v>15000</v>
      </c>
      <c r="B1080">
        <v>6.9099999999999995E-2</v>
      </c>
      <c r="C1080" t="s">
        <v>5441</v>
      </c>
      <c r="D1080">
        <v>118500</v>
      </c>
      <c r="E1080">
        <v>36</v>
      </c>
      <c r="F1080">
        <v>4</v>
      </c>
      <c r="G1080">
        <v>0</v>
      </c>
    </row>
    <row r="1081" spans="1:7" x14ac:dyDescent="0.2">
      <c r="A1081">
        <v>3000</v>
      </c>
      <c r="B1081">
        <v>6.1699999999999998E-2</v>
      </c>
      <c r="C1081" t="s">
        <v>5441</v>
      </c>
      <c r="D1081">
        <v>80000</v>
      </c>
      <c r="E1081">
        <v>36</v>
      </c>
      <c r="F1081">
        <v>10</v>
      </c>
      <c r="G1081">
        <v>0</v>
      </c>
    </row>
    <row r="1082" spans="1:7" x14ac:dyDescent="0.2">
      <c r="A1082">
        <v>8000</v>
      </c>
      <c r="B1082">
        <v>6.1699999999999998E-2</v>
      </c>
      <c r="C1082" t="s">
        <v>5440</v>
      </c>
      <c r="D1082">
        <v>35000</v>
      </c>
      <c r="E1082">
        <v>36</v>
      </c>
      <c r="F1082">
        <v>1</v>
      </c>
      <c r="G1082">
        <v>0</v>
      </c>
    </row>
    <row r="1083" spans="1:7" x14ac:dyDescent="0.2">
      <c r="A1083">
        <v>3600</v>
      </c>
      <c r="B1083">
        <v>0.1409</v>
      </c>
      <c r="C1083" t="s">
        <v>5440</v>
      </c>
      <c r="D1083">
        <v>24996</v>
      </c>
      <c r="E1083">
        <v>36</v>
      </c>
      <c r="F1083">
        <v>1</v>
      </c>
      <c r="G1083">
        <v>0</v>
      </c>
    </row>
    <row r="1084" spans="1:7" x14ac:dyDescent="0.2">
      <c r="A1084">
        <v>2200</v>
      </c>
      <c r="B1084">
        <v>5.4199999999999998E-2</v>
      </c>
      <c r="C1084" t="s">
        <v>5442</v>
      </c>
      <c r="D1084">
        <v>55000</v>
      </c>
      <c r="E1084">
        <v>36</v>
      </c>
      <c r="F1084">
        <v>2</v>
      </c>
      <c r="G1084">
        <v>0</v>
      </c>
    </row>
    <row r="1085" spans="1:7" x14ac:dyDescent="0.2">
      <c r="A1085">
        <v>12800</v>
      </c>
      <c r="B1085">
        <v>0.16689999999999999</v>
      </c>
      <c r="C1085" t="s">
        <v>5441</v>
      </c>
      <c r="D1085">
        <v>119000</v>
      </c>
      <c r="E1085">
        <v>60</v>
      </c>
      <c r="F1085">
        <v>10</v>
      </c>
      <c r="G1085">
        <v>0</v>
      </c>
    </row>
    <row r="1086" spans="1:7" x14ac:dyDescent="0.2">
      <c r="A1086">
        <v>6400</v>
      </c>
      <c r="B1086">
        <v>0.13350000000000001</v>
      </c>
      <c r="C1086" t="s">
        <v>5440</v>
      </c>
      <c r="D1086">
        <v>50000</v>
      </c>
      <c r="E1086">
        <v>36</v>
      </c>
      <c r="F1086">
        <v>0.5</v>
      </c>
      <c r="G1086">
        <v>0</v>
      </c>
    </row>
    <row r="1087" spans="1:7" x14ac:dyDescent="0.2">
      <c r="A1087">
        <v>6000</v>
      </c>
      <c r="B1087">
        <v>0.14460000000000001</v>
      </c>
      <c r="C1087" t="s">
        <v>5441</v>
      </c>
      <c r="D1087">
        <v>26500</v>
      </c>
      <c r="E1087">
        <v>36</v>
      </c>
      <c r="F1087">
        <v>3</v>
      </c>
      <c r="G1087">
        <v>0</v>
      </c>
    </row>
    <row r="1088" spans="1:7" x14ac:dyDescent="0.2">
      <c r="A1088">
        <v>25000</v>
      </c>
      <c r="B1088">
        <v>9.2499999999999999E-2</v>
      </c>
      <c r="C1088" t="s">
        <v>5441</v>
      </c>
      <c r="D1088">
        <v>85000</v>
      </c>
      <c r="E1088">
        <v>36</v>
      </c>
      <c r="F1088">
        <v>10</v>
      </c>
      <c r="G1088">
        <v>0</v>
      </c>
    </row>
    <row r="1089" spans="1:7" x14ac:dyDescent="0.2">
      <c r="A1089">
        <v>15000</v>
      </c>
      <c r="B1089">
        <v>0.16689999999999999</v>
      </c>
      <c r="C1089" t="s">
        <v>5440</v>
      </c>
      <c r="D1089">
        <v>30000</v>
      </c>
      <c r="E1089">
        <v>60</v>
      </c>
      <c r="F1089">
        <v>4</v>
      </c>
      <c r="G1089">
        <v>0</v>
      </c>
    </row>
    <row r="1090" spans="1:7" x14ac:dyDescent="0.2">
      <c r="A1090">
        <v>12000</v>
      </c>
      <c r="B1090">
        <v>0.1409</v>
      </c>
      <c r="C1090" t="s">
        <v>5441</v>
      </c>
      <c r="D1090">
        <v>250000</v>
      </c>
      <c r="E1090">
        <v>36</v>
      </c>
      <c r="F1090">
        <v>10</v>
      </c>
      <c r="G1090">
        <v>0</v>
      </c>
    </row>
    <row r="1091" spans="1:7" x14ac:dyDescent="0.2">
      <c r="A1091">
        <v>12000</v>
      </c>
      <c r="B1091">
        <v>0.13719999999999999</v>
      </c>
      <c r="C1091" t="s">
        <v>5440</v>
      </c>
      <c r="D1091">
        <v>75000</v>
      </c>
      <c r="E1091">
        <v>60</v>
      </c>
      <c r="F1091">
        <v>3</v>
      </c>
      <c r="G1091">
        <v>0</v>
      </c>
    </row>
    <row r="1092" spans="1:7" x14ac:dyDescent="0.2">
      <c r="A1092">
        <v>15000</v>
      </c>
      <c r="B1092">
        <v>6.1699999999999998E-2</v>
      </c>
      <c r="C1092" t="s">
        <v>5441</v>
      </c>
      <c r="D1092" s="79">
        <v>100000</v>
      </c>
      <c r="E1092">
        <v>36</v>
      </c>
      <c r="F1092">
        <v>8</v>
      </c>
      <c r="G1092">
        <v>0</v>
      </c>
    </row>
    <row r="1093" spans="1:7" x14ac:dyDescent="0.2">
      <c r="A1093">
        <v>20000</v>
      </c>
      <c r="B1093">
        <v>0.152</v>
      </c>
      <c r="C1093" t="s">
        <v>5440</v>
      </c>
      <c r="D1093">
        <v>71167</v>
      </c>
      <c r="E1093">
        <v>36</v>
      </c>
      <c r="F1093">
        <v>3</v>
      </c>
      <c r="G1093">
        <v>1</v>
      </c>
    </row>
    <row r="1094" spans="1:7" x14ac:dyDescent="0.2">
      <c r="A1094">
        <v>8000</v>
      </c>
      <c r="B1094">
        <v>9.9900000000000003E-2</v>
      </c>
      <c r="C1094" t="s">
        <v>5440</v>
      </c>
      <c r="D1094">
        <v>34000</v>
      </c>
      <c r="E1094">
        <v>36</v>
      </c>
      <c r="F1094">
        <v>6</v>
      </c>
      <c r="G1094">
        <v>0</v>
      </c>
    </row>
    <row r="1095" spans="1:7" x14ac:dyDescent="0.2">
      <c r="A1095">
        <v>3000</v>
      </c>
      <c r="B1095">
        <v>0.13719999999999999</v>
      </c>
      <c r="C1095" t="s">
        <v>5440</v>
      </c>
      <c r="D1095">
        <v>43200</v>
      </c>
      <c r="E1095">
        <v>36</v>
      </c>
      <c r="F1095">
        <v>4</v>
      </c>
      <c r="G1095">
        <v>0</v>
      </c>
    </row>
    <row r="1096" spans="1:7" x14ac:dyDescent="0.2">
      <c r="A1096">
        <v>5000</v>
      </c>
      <c r="B1096">
        <v>9.9900000000000003E-2</v>
      </c>
      <c r="C1096" t="s">
        <v>5441</v>
      </c>
      <c r="D1096">
        <v>93600</v>
      </c>
      <c r="E1096">
        <v>36</v>
      </c>
      <c r="F1096">
        <v>10</v>
      </c>
      <c r="G1096">
        <v>0</v>
      </c>
    </row>
    <row r="1097" spans="1:7" x14ac:dyDescent="0.2">
      <c r="A1097">
        <v>12000</v>
      </c>
      <c r="B1097">
        <v>0.12609999999999999</v>
      </c>
      <c r="C1097" t="s">
        <v>5441</v>
      </c>
      <c r="D1097">
        <v>35000</v>
      </c>
      <c r="E1097">
        <v>60</v>
      </c>
      <c r="F1097">
        <v>9</v>
      </c>
      <c r="G1097">
        <v>0</v>
      </c>
    </row>
    <row r="1098" spans="1:7" x14ac:dyDescent="0.2">
      <c r="A1098">
        <v>13000</v>
      </c>
      <c r="B1098">
        <v>0.1595</v>
      </c>
      <c r="C1098" t="s">
        <v>5442</v>
      </c>
      <c r="D1098">
        <v>43200</v>
      </c>
      <c r="E1098">
        <v>36</v>
      </c>
      <c r="F1098">
        <v>6</v>
      </c>
      <c r="G1098">
        <v>0</v>
      </c>
    </row>
    <row r="1099" spans="1:7" x14ac:dyDescent="0.2">
      <c r="A1099">
        <v>10000</v>
      </c>
      <c r="B1099">
        <v>6.9099999999999995E-2</v>
      </c>
      <c r="C1099" t="s">
        <v>5441</v>
      </c>
      <c r="D1099">
        <v>48000</v>
      </c>
      <c r="E1099">
        <v>60</v>
      </c>
      <c r="F1099">
        <v>8</v>
      </c>
      <c r="G1099">
        <v>0</v>
      </c>
    </row>
    <row r="1100" spans="1:7" x14ac:dyDescent="0.2">
      <c r="A1100">
        <v>4000</v>
      </c>
      <c r="B1100">
        <v>9.9900000000000003E-2</v>
      </c>
      <c r="C1100" t="s">
        <v>5440</v>
      </c>
      <c r="D1100">
        <v>72000</v>
      </c>
      <c r="E1100">
        <v>36</v>
      </c>
      <c r="F1100">
        <v>10</v>
      </c>
      <c r="G1100">
        <v>0</v>
      </c>
    </row>
    <row r="1101" spans="1:7" x14ac:dyDescent="0.2">
      <c r="A1101">
        <v>6500</v>
      </c>
      <c r="B1101">
        <v>6.9099999999999995E-2</v>
      </c>
      <c r="C1101" t="s">
        <v>5440</v>
      </c>
      <c r="D1101">
        <v>60000</v>
      </c>
      <c r="E1101">
        <v>60</v>
      </c>
      <c r="F1101">
        <v>4</v>
      </c>
      <c r="G1101">
        <v>0</v>
      </c>
    </row>
    <row r="1102" spans="1:7" x14ac:dyDescent="0.2">
      <c r="A1102">
        <v>1400</v>
      </c>
      <c r="B1102">
        <v>0.12230000000000001</v>
      </c>
      <c r="C1102" t="s">
        <v>5440</v>
      </c>
      <c r="D1102">
        <v>125000</v>
      </c>
      <c r="E1102">
        <v>36</v>
      </c>
      <c r="F1102">
        <v>1</v>
      </c>
      <c r="G1102">
        <v>0</v>
      </c>
    </row>
    <row r="1103" spans="1:7" x14ac:dyDescent="0.2">
      <c r="A1103">
        <v>11000</v>
      </c>
      <c r="B1103">
        <v>6.9099999999999995E-2</v>
      </c>
      <c r="C1103" t="s">
        <v>5441</v>
      </c>
      <c r="D1103">
        <v>45000</v>
      </c>
      <c r="E1103">
        <v>60</v>
      </c>
      <c r="F1103">
        <v>3</v>
      </c>
      <c r="G1103">
        <v>0</v>
      </c>
    </row>
    <row r="1104" spans="1:7" x14ac:dyDescent="0.2">
      <c r="A1104">
        <v>6000</v>
      </c>
      <c r="B1104">
        <v>6.54E-2</v>
      </c>
      <c r="C1104" t="s">
        <v>5441</v>
      </c>
      <c r="D1104">
        <v>61000</v>
      </c>
      <c r="E1104">
        <v>36</v>
      </c>
      <c r="F1104">
        <v>0.5</v>
      </c>
      <c r="G1104">
        <v>0</v>
      </c>
    </row>
    <row r="1105" spans="1:7" x14ac:dyDescent="0.2">
      <c r="A1105">
        <v>22000</v>
      </c>
      <c r="B1105">
        <v>0.1817</v>
      </c>
      <c r="C1105" t="s">
        <v>5441</v>
      </c>
      <c r="D1105">
        <v>119500</v>
      </c>
      <c r="E1105">
        <v>60</v>
      </c>
      <c r="F1105">
        <v>10</v>
      </c>
      <c r="G1105">
        <v>0</v>
      </c>
    </row>
    <row r="1106" spans="1:7" x14ac:dyDescent="0.2">
      <c r="A1106">
        <v>25000</v>
      </c>
      <c r="B1106">
        <v>0.14460000000000001</v>
      </c>
      <c r="C1106" t="s">
        <v>5440</v>
      </c>
      <c r="D1106">
        <v>130000</v>
      </c>
      <c r="E1106">
        <v>60</v>
      </c>
      <c r="F1106">
        <v>3</v>
      </c>
      <c r="G1106">
        <v>0</v>
      </c>
    </row>
    <row r="1107" spans="1:7" x14ac:dyDescent="0.2">
      <c r="A1107">
        <v>13200</v>
      </c>
      <c r="B1107">
        <v>6.1699999999999998E-2</v>
      </c>
      <c r="C1107" t="s">
        <v>5440</v>
      </c>
      <c r="D1107">
        <v>75000</v>
      </c>
      <c r="E1107">
        <v>36</v>
      </c>
      <c r="F1107">
        <v>3</v>
      </c>
      <c r="G1107">
        <v>0</v>
      </c>
    </row>
    <row r="1108" spans="1:7" x14ac:dyDescent="0.2">
      <c r="A1108">
        <v>15000</v>
      </c>
      <c r="B1108">
        <v>6.9099999999999995E-2</v>
      </c>
      <c r="C1108" t="s">
        <v>5441</v>
      </c>
      <c r="D1108">
        <v>65000</v>
      </c>
      <c r="E1108">
        <v>60</v>
      </c>
      <c r="F1108">
        <v>10</v>
      </c>
      <c r="G1108">
        <v>0</v>
      </c>
    </row>
    <row r="1109" spans="1:7" x14ac:dyDescent="0.2">
      <c r="A1109">
        <v>20000</v>
      </c>
      <c r="B1109">
        <v>6.9099999999999995E-2</v>
      </c>
      <c r="C1109" t="s">
        <v>5441</v>
      </c>
      <c r="D1109">
        <v>77000</v>
      </c>
      <c r="E1109">
        <v>60</v>
      </c>
      <c r="F1109">
        <v>6</v>
      </c>
      <c r="G1109">
        <v>0</v>
      </c>
    </row>
    <row r="1110" spans="1:7" x14ac:dyDescent="0.2">
      <c r="A1110">
        <v>12000</v>
      </c>
      <c r="B1110">
        <v>0.14460000000000001</v>
      </c>
      <c r="C1110" t="s">
        <v>5440</v>
      </c>
      <c r="D1110">
        <v>92004</v>
      </c>
      <c r="E1110">
        <v>36</v>
      </c>
      <c r="F1110">
        <v>10</v>
      </c>
      <c r="G1110">
        <v>0</v>
      </c>
    </row>
    <row r="1111" spans="1:7" x14ac:dyDescent="0.2">
      <c r="A1111">
        <v>16000</v>
      </c>
      <c r="B1111">
        <v>6.9099999999999995E-2</v>
      </c>
      <c r="C1111" t="s">
        <v>5441</v>
      </c>
      <c r="D1111">
        <v>60000</v>
      </c>
      <c r="E1111">
        <v>60</v>
      </c>
      <c r="F1111">
        <v>4</v>
      </c>
      <c r="G1111">
        <v>1</v>
      </c>
    </row>
    <row r="1112" spans="1:7" x14ac:dyDescent="0.2">
      <c r="A1112">
        <v>3200</v>
      </c>
      <c r="B1112">
        <v>9.2499999999999999E-2</v>
      </c>
      <c r="C1112" t="s">
        <v>5441</v>
      </c>
      <c r="D1112">
        <v>70000</v>
      </c>
      <c r="E1112">
        <v>36</v>
      </c>
      <c r="F1112">
        <v>3</v>
      </c>
      <c r="G1112">
        <v>0</v>
      </c>
    </row>
    <row r="1113" spans="1:7" x14ac:dyDescent="0.2">
      <c r="A1113">
        <v>3700</v>
      </c>
      <c r="B1113">
        <v>5.4199999999999998E-2</v>
      </c>
      <c r="C1113" t="s">
        <v>5441</v>
      </c>
      <c r="D1113">
        <v>63000</v>
      </c>
      <c r="E1113">
        <v>36</v>
      </c>
      <c r="F1113">
        <v>10</v>
      </c>
      <c r="G1113">
        <v>0</v>
      </c>
    </row>
    <row r="1114" spans="1:7" x14ac:dyDescent="0.2">
      <c r="A1114">
        <v>8000</v>
      </c>
      <c r="B1114">
        <v>6.9099999999999995E-2</v>
      </c>
      <c r="C1114" t="s">
        <v>5440</v>
      </c>
      <c r="D1114">
        <v>55000</v>
      </c>
      <c r="E1114">
        <v>36</v>
      </c>
      <c r="F1114">
        <v>1</v>
      </c>
      <c r="G1114">
        <v>1</v>
      </c>
    </row>
    <row r="1115" spans="1:7" x14ac:dyDescent="0.2">
      <c r="A1115">
        <v>17500</v>
      </c>
      <c r="B1115">
        <v>6.54E-2</v>
      </c>
      <c r="C1115" t="s">
        <v>5440</v>
      </c>
      <c r="D1115">
        <v>53352</v>
      </c>
      <c r="E1115">
        <v>36</v>
      </c>
      <c r="F1115">
        <v>3</v>
      </c>
      <c r="G1115">
        <v>0</v>
      </c>
    </row>
    <row r="1116" spans="1:7" x14ac:dyDescent="0.2">
      <c r="A1116">
        <v>25000</v>
      </c>
      <c r="B1116">
        <v>0.14460000000000001</v>
      </c>
      <c r="C1116" t="s">
        <v>5441</v>
      </c>
      <c r="D1116">
        <v>65000</v>
      </c>
      <c r="E1116">
        <v>60</v>
      </c>
      <c r="F1116">
        <v>10</v>
      </c>
      <c r="G1116">
        <v>0</v>
      </c>
    </row>
    <row r="1117" spans="1:7" x14ac:dyDescent="0.2">
      <c r="A1117">
        <v>5000</v>
      </c>
      <c r="B1117">
        <v>0.1409</v>
      </c>
      <c r="C1117" t="s">
        <v>5442</v>
      </c>
      <c r="D1117">
        <v>23040</v>
      </c>
      <c r="E1117">
        <v>36</v>
      </c>
      <c r="F1117">
        <v>1</v>
      </c>
      <c r="G1117">
        <v>0</v>
      </c>
    </row>
    <row r="1118" spans="1:7" x14ac:dyDescent="0.2">
      <c r="A1118">
        <v>10500</v>
      </c>
      <c r="B1118">
        <v>0.1036</v>
      </c>
      <c r="C1118" t="s">
        <v>5441</v>
      </c>
      <c r="D1118">
        <v>105000</v>
      </c>
      <c r="E1118">
        <v>60</v>
      </c>
      <c r="F1118">
        <v>6</v>
      </c>
      <c r="G1118">
        <v>0</v>
      </c>
    </row>
    <row r="1119" spans="1:7" x14ac:dyDescent="0.2">
      <c r="A1119">
        <v>15250</v>
      </c>
      <c r="B1119">
        <v>0.17430000000000001</v>
      </c>
      <c r="C1119" t="s">
        <v>5441</v>
      </c>
      <c r="D1119">
        <v>43900</v>
      </c>
      <c r="E1119">
        <v>60</v>
      </c>
      <c r="F1119">
        <v>10</v>
      </c>
      <c r="G1119">
        <v>0</v>
      </c>
    </row>
    <row r="1120" spans="1:7" x14ac:dyDescent="0.2">
      <c r="A1120">
        <v>5000</v>
      </c>
      <c r="B1120">
        <v>6.9099999999999995E-2</v>
      </c>
      <c r="C1120" t="s">
        <v>5440</v>
      </c>
      <c r="D1120">
        <v>24414</v>
      </c>
      <c r="E1120">
        <v>36</v>
      </c>
      <c r="F1120">
        <v>0.5</v>
      </c>
      <c r="G1120">
        <v>0</v>
      </c>
    </row>
    <row r="1121" spans="1:7" x14ac:dyDescent="0.2">
      <c r="A1121">
        <v>5000</v>
      </c>
      <c r="B1121">
        <v>0.14460000000000001</v>
      </c>
      <c r="C1121" t="s">
        <v>5441</v>
      </c>
      <c r="D1121">
        <v>37000</v>
      </c>
      <c r="E1121">
        <v>36</v>
      </c>
      <c r="F1121">
        <v>2</v>
      </c>
      <c r="G1121">
        <v>0</v>
      </c>
    </row>
    <row r="1122" spans="1:7" x14ac:dyDescent="0.2">
      <c r="A1122">
        <v>10000</v>
      </c>
      <c r="B1122">
        <v>0.14460000000000001</v>
      </c>
      <c r="C1122" t="s">
        <v>5441</v>
      </c>
      <c r="D1122">
        <v>36000</v>
      </c>
      <c r="E1122">
        <v>60</v>
      </c>
      <c r="F1122">
        <v>7</v>
      </c>
      <c r="G1122">
        <v>1</v>
      </c>
    </row>
    <row r="1123" spans="1:7" x14ac:dyDescent="0.2">
      <c r="A1123">
        <v>20000</v>
      </c>
      <c r="B1123">
        <v>9.6199999999999994E-2</v>
      </c>
      <c r="C1123" t="s">
        <v>5441</v>
      </c>
      <c r="D1123">
        <v>105000</v>
      </c>
      <c r="E1123">
        <v>60</v>
      </c>
      <c r="F1123">
        <v>10</v>
      </c>
      <c r="G1123">
        <v>0</v>
      </c>
    </row>
    <row r="1124" spans="1:7" x14ac:dyDescent="0.2">
      <c r="A1124">
        <v>19000</v>
      </c>
      <c r="B1124">
        <v>6.9099999999999995E-2</v>
      </c>
      <c r="C1124" t="s">
        <v>5440</v>
      </c>
      <c r="D1124">
        <v>30000</v>
      </c>
      <c r="E1124">
        <v>60</v>
      </c>
      <c r="F1124">
        <v>0.5</v>
      </c>
      <c r="G1124">
        <v>0</v>
      </c>
    </row>
    <row r="1125" spans="1:7" x14ac:dyDescent="0.2">
      <c r="A1125">
        <v>8500</v>
      </c>
      <c r="B1125">
        <v>9.9900000000000003E-2</v>
      </c>
      <c r="C1125" t="s">
        <v>5442</v>
      </c>
      <c r="D1125">
        <v>25000</v>
      </c>
      <c r="E1125">
        <v>60</v>
      </c>
      <c r="F1125">
        <v>10</v>
      </c>
      <c r="G1125">
        <v>0</v>
      </c>
    </row>
    <row r="1126" spans="1:7" x14ac:dyDescent="0.2">
      <c r="A1126">
        <v>4000</v>
      </c>
      <c r="B1126">
        <v>0.13719999999999999</v>
      </c>
      <c r="C1126" t="s">
        <v>5440</v>
      </c>
      <c r="D1126">
        <v>26400</v>
      </c>
      <c r="E1126">
        <v>36</v>
      </c>
      <c r="F1126">
        <v>4</v>
      </c>
      <c r="G1126">
        <v>0</v>
      </c>
    </row>
    <row r="1127" spans="1:7" x14ac:dyDescent="0.2">
      <c r="A1127">
        <v>9600</v>
      </c>
      <c r="B1127">
        <v>0.14460000000000001</v>
      </c>
      <c r="C1127" t="s">
        <v>5440</v>
      </c>
      <c r="D1127">
        <v>52000</v>
      </c>
      <c r="E1127">
        <v>36</v>
      </c>
      <c r="F1127">
        <v>6</v>
      </c>
      <c r="G1127">
        <v>0</v>
      </c>
    </row>
    <row r="1128" spans="1:7" x14ac:dyDescent="0.2">
      <c r="A1128">
        <v>12000</v>
      </c>
      <c r="B1128">
        <v>0.1036</v>
      </c>
      <c r="C1128" t="s">
        <v>5440</v>
      </c>
      <c r="D1128">
        <v>24000</v>
      </c>
      <c r="E1128">
        <v>36</v>
      </c>
      <c r="F1128">
        <v>3</v>
      </c>
      <c r="G1128">
        <v>0</v>
      </c>
    </row>
    <row r="1129" spans="1:7" x14ac:dyDescent="0.2">
      <c r="A1129">
        <v>20000</v>
      </c>
      <c r="B1129">
        <v>6.9099999999999995E-2</v>
      </c>
      <c r="C1129" t="s">
        <v>5441</v>
      </c>
      <c r="D1129" s="79">
        <v>100000</v>
      </c>
      <c r="E1129">
        <v>36</v>
      </c>
      <c r="F1129">
        <v>7</v>
      </c>
      <c r="G1129">
        <v>0</v>
      </c>
    </row>
    <row r="1130" spans="1:7" x14ac:dyDescent="0.2">
      <c r="A1130">
        <v>8000</v>
      </c>
      <c r="B1130">
        <v>0.16689999999999999</v>
      </c>
      <c r="C1130" t="s">
        <v>5440</v>
      </c>
      <c r="D1130">
        <v>20400</v>
      </c>
      <c r="E1130">
        <v>60</v>
      </c>
      <c r="F1130">
        <v>0.5</v>
      </c>
      <c r="G1130">
        <v>1</v>
      </c>
    </row>
    <row r="1131" spans="1:7" x14ac:dyDescent="0.2">
      <c r="A1131">
        <v>9600</v>
      </c>
      <c r="B1131">
        <v>0.152</v>
      </c>
      <c r="C1131" t="s">
        <v>5441</v>
      </c>
      <c r="D1131">
        <v>63400</v>
      </c>
      <c r="E1131">
        <v>60</v>
      </c>
      <c r="F1131">
        <v>10</v>
      </c>
      <c r="G1131">
        <v>0</v>
      </c>
    </row>
    <row r="1132" spans="1:7" x14ac:dyDescent="0.2">
      <c r="A1132">
        <v>15000</v>
      </c>
      <c r="B1132">
        <v>6.9099999999999995E-2</v>
      </c>
      <c r="C1132" t="s">
        <v>5442</v>
      </c>
      <c r="D1132">
        <v>90000</v>
      </c>
      <c r="E1132">
        <v>60</v>
      </c>
      <c r="F1132">
        <v>9</v>
      </c>
      <c r="G1132">
        <v>0</v>
      </c>
    </row>
    <row r="1133" spans="1:7" x14ac:dyDescent="0.2">
      <c r="A1133">
        <v>10000</v>
      </c>
      <c r="B1133">
        <v>0.12230000000000001</v>
      </c>
      <c r="C1133" t="s">
        <v>5440</v>
      </c>
      <c r="D1133">
        <v>31000</v>
      </c>
      <c r="E1133">
        <v>60</v>
      </c>
      <c r="F1133">
        <v>2</v>
      </c>
      <c r="G1133">
        <v>1</v>
      </c>
    </row>
    <row r="1134" spans="1:7" x14ac:dyDescent="0.2">
      <c r="A1134">
        <v>25000</v>
      </c>
      <c r="B1134">
        <v>0.17560000000000001</v>
      </c>
      <c r="C1134" t="s">
        <v>5441</v>
      </c>
      <c r="D1134">
        <v>106000</v>
      </c>
      <c r="E1134">
        <v>36</v>
      </c>
      <c r="F1134">
        <v>1</v>
      </c>
      <c r="G1134">
        <v>1</v>
      </c>
    </row>
    <row r="1135" spans="1:7" x14ac:dyDescent="0.2">
      <c r="A1135">
        <v>9000</v>
      </c>
      <c r="B1135">
        <v>0.1361</v>
      </c>
      <c r="C1135" t="s">
        <v>5440</v>
      </c>
      <c r="D1135">
        <v>60000</v>
      </c>
      <c r="E1135">
        <v>36</v>
      </c>
      <c r="F1135">
        <v>7</v>
      </c>
      <c r="G1135">
        <v>0</v>
      </c>
    </row>
    <row r="1136" spans="1:7" x14ac:dyDescent="0.2">
      <c r="A1136">
        <v>14000</v>
      </c>
      <c r="B1136">
        <v>0.12609999999999999</v>
      </c>
      <c r="C1136" t="s">
        <v>5441</v>
      </c>
      <c r="D1136">
        <v>65004</v>
      </c>
      <c r="E1136">
        <v>60</v>
      </c>
      <c r="F1136">
        <v>1</v>
      </c>
      <c r="G1136">
        <v>1</v>
      </c>
    </row>
    <row r="1137" spans="1:7" x14ac:dyDescent="0.2">
      <c r="A1137">
        <v>12000</v>
      </c>
      <c r="B1137">
        <v>6.9099999999999995E-2</v>
      </c>
      <c r="C1137" t="s">
        <v>5441</v>
      </c>
      <c r="D1137" s="79">
        <v>100000</v>
      </c>
      <c r="E1137">
        <v>36</v>
      </c>
      <c r="F1137">
        <v>1</v>
      </c>
      <c r="G1137">
        <v>0</v>
      </c>
    </row>
    <row r="1138" spans="1:7" x14ac:dyDescent="0.2">
      <c r="A1138">
        <v>4650</v>
      </c>
      <c r="B1138">
        <v>0.1323</v>
      </c>
      <c r="C1138" t="s">
        <v>5440</v>
      </c>
      <c r="D1138">
        <v>31500</v>
      </c>
      <c r="E1138">
        <v>36</v>
      </c>
      <c r="F1138">
        <v>2</v>
      </c>
      <c r="G1138">
        <v>0</v>
      </c>
    </row>
    <row r="1139" spans="1:7" x14ac:dyDescent="0.2">
      <c r="A1139">
        <v>5200</v>
      </c>
      <c r="B1139">
        <v>0.1186</v>
      </c>
      <c r="C1139" t="s">
        <v>5440</v>
      </c>
      <c r="D1139">
        <v>21600</v>
      </c>
      <c r="E1139">
        <v>36</v>
      </c>
      <c r="F1139">
        <v>0.5</v>
      </c>
      <c r="G1139">
        <v>1</v>
      </c>
    </row>
    <row r="1140" spans="1:7" x14ac:dyDescent="0.2">
      <c r="A1140">
        <v>4000</v>
      </c>
      <c r="B1140">
        <v>6.3899999999999998E-2</v>
      </c>
      <c r="C1140" t="s">
        <v>5442</v>
      </c>
      <c r="D1140">
        <v>33600</v>
      </c>
      <c r="E1140">
        <v>36</v>
      </c>
      <c r="F1140">
        <v>10</v>
      </c>
      <c r="G1140">
        <v>0</v>
      </c>
    </row>
    <row r="1141" spans="1:7" x14ac:dyDescent="0.2">
      <c r="A1141">
        <v>5000</v>
      </c>
      <c r="B1141">
        <v>7.1400000000000005E-2</v>
      </c>
      <c r="C1141" t="s">
        <v>5442</v>
      </c>
      <c r="D1141">
        <v>50000</v>
      </c>
      <c r="E1141">
        <v>36</v>
      </c>
      <c r="F1141">
        <v>5</v>
      </c>
      <c r="G1141">
        <v>0</v>
      </c>
    </row>
    <row r="1142" spans="1:7" x14ac:dyDescent="0.2">
      <c r="A1142">
        <v>13000</v>
      </c>
      <c r="B1142">
        <v>0.16819999999999999</v>
      </c>
      <c r="C1142" t="s">
        <v>5441</v>
      </c>
      <c r="D1142">
        <v>42000</v>
      </c>
      <c r="E1142">
        <v>60</v>
      </c>
      <c r="F1142">
        <v>9</v>
      </c>
      <c r="G1142">
        <v>1</v>
      </c>
    </row>
    <row r="1143" spans="1:7" x14ac:dyDescent="0.2">
      <c r="A1143">
        <v>5600</v>
      </c>
      <c r="B1143">
        <v>0.16320000000000001</v>
      </c>
      <c r="C1143" t="s">
        <v>5440</v>
      </c>
      <c r="D1143">
        <v>49500</v>
      </c>
      <c r="E1143">
        <v>60</v>
      </c>
      <c r="F1143">
        <v>7</v>
      </c>
      <c r="G1143">
        <v>0</v>
      </c>
    </row>
    <row r="1144" spans="1:7" x14ac:dyDescent="0.2">
      <c r="A1144">
        <v>6000</v>
      </c>
      <c r="B1144">
        <v>7.8799999999999995E-2</v>
      </c>
      <c r="C1144" t="s">
        <v>5440</v>
      </c>
      <c r="D1144">
        <v>48000</v>
      </c>
      <c r="E1144">
        <v>36</v>
      </c>
      <c r="F1144">
        <v>0.5</v>
      </c>
      <c r="G1144">
        <v>0</v>
      </c>
    </row>
    <row r="1145" spans="1:7" x14ac:dyDescent="0.2">
      <c r="A1145">
        <v>15000</v>
      </c>
      <c r="B1145">
        <v>0.1186</v>
      </c>
      <c r="C1145" t="s">
        <v>5441</v>
      </c>
      <c r="D1145">
        <v>47800</v>
      </c>
      <c r="E1145">
        <v>36</v>
      </c>
      <c r="F1145">
        <v>3</v>
      </c>
      <c r="G1145">
        <v>0</v>
      </c>
    </row>
    <row r="1146" spans="1:7" x14ac:dyDescent="0.2">
      <c r="A1146">
        <v>24000</v>
      </c>
      <c r="B1146">
        <v>0.1361</v>
      </c>
      <c r="C1146" t="s">
        <v>5441</v>
      </c>
      <c r="D1146">
        <v>72000</v>
      </c>
      <c r="E1146">
        <v>60</v>
      </c>
      <c r="F1146">
        <v>5</v>
      </c>
      <c r="G1146">
        <v>0</v>
      </c>
    </row>
    <row r="1147" spans="1:7" x14ac:dyDescent="0.2">
      <c r="A1147">
        <v>20000</v>
      </c>
      <c r="B1147">
        <v>7.8799999999999995E-2</v>
      </c>
      <c r="C1147" t="s">
        <v>5441</v>
      </c>
      <c r="D1147">
        <v>96000</v>
      </c>
      <c r="E1147">
        <v>36</v>
      </c>
      <c r="F1147">
        <v>3</v>
      </c>
      <c r="G1147">
        <v>0</v>
      </c>
    </row>
    <row r="1148" spans="1:7" x14ac:dyDescent="0.2">
      <c r="A1148">
        <v>10000</v>
      </c>
      <c r="B1148">
        <v>0.13980000000000001</v>
      </c>
      <c r="C1148" t="s">
        <v>5441</v>
      </c>
      <c r="D1148">
        <v>30000</v>
      </c>
      <c r="E1148">
        <v>60</v>
      </c>
      <c r="F1148">
        <v>4</v>
      </c>
      <c r="G1148">
        <v>0</v>
      </c>
    </row>
    <row r="1149" spans="1:7" x14ac:dyDescent="0.2">
      <c r="A1149">
        <v>1200</v>
      </c>
      <c r="B1149">
        <v>0.15210000000000001</v>
      </c>
      <c r="C1149" t="s">
        <v>5441</v>
      </c>
      <c r="D1149">
        <v>85000</v>
      </c>
      <c r="E1149">
        <v>60</v>
      </c>
      <c r="F1149">
        <v>2</v>
      </c>
      <c r="G1149">
        <v>0</v>
      </c>
    </row>
    <row r="1150" spans="1:7" x14ac:dyDescent="0.2">
      <c r="A1150">
        <v>13000</v>
      </c>
      <c r="B1150">
        <v>0.1361</v>
      </c>
      <c r="C1150" t="s">
        <v>5440</v>
      </c>
      <c r="D1150">
        <v>36000</v>
      </c>
      <c r="E1150">
        <v>36</v>
      </c>
      <c r="F1150">
        <v>0.5</v>
      </c>
      <c r="G1150">
        <v>0</v>
      </c>
    </row>
    <row r="1151" spans="1:7" x14ac:dyDescent="0.2">
      <c r="A1151">
        <v>3000</v>
      </c>
      <c r="B1151">
        <v>0.1149</v>
      </c>
      <c r="C1151" t="s">
        <v>5441</v>
      </c>
      <c r="D1151">
        <v>96000</v>
      </c>
      <c r="E1151">
        <v>36</v>
      </c>
      <c r="F1151">
        <v>4</v>
      </c>
      <c r="G1151">
        <v>0</v>
      </c>
    </row>
    <row r="1152" spans="1:7" x14ac:dyDescent="0.2">
      <c r="A1152">
        <v>25000</v>
      </c>
      <c r="B1152">
        <v>0.1075</v>
      </c>
      <c r="C1152" t="s">
        <v>5441</v>
      </c>
      <c r="D1152">
        <v>125000</v>
      </c>
      <c r="E1152">
        <v>36</v>
      </c>
      <c r="F1152">
        <v>2</v>
      </c>
      <c r="G1152">
        <v>0</v>
      </c>
    </row>
    <row r="1153" spans="1:7" x14ac:dyDescent="0.2">
      <c r="A1153">
        <v>23000</v>
      </c>
      <c r="B1153">
        <v>0.1484</v>
      </c>
      <c r="C1153" t="s">
        <v>5441</v>
      </c>
      <c r="D1153">
        <v>53000</v>
      </c>
      <c r="E1153">
        <v>36</v>
      </c>
      <c r="F1153">
        <v>10</v>
      </c>
      <c r="G1153">
        <v>1</v>
      </c>
    </row>
    <row r="1154" spans="1:7" x14ac:dyDescent="0.2">
      <c r="A1154">
        <v>4200</v>
      </c>
      <c r="B1154">
        <v>0.13980000000000001</v>
      </c>
      <c r="C1154" t="s">
        <v>5440</v>
      </c>
      <c r="D1154">
        <v>53500</v>
      </c>
      <c r="E1154">
        <v>36</v>
      </c>
      <c r="F1154">
        <v>1</v>
      </c>
      <c r="G1154">
        <v>0</v>
      </c>
    </row>
    <row r="1155" spans="1:7" x14ac:dyDescent="0.2">
      <c r="A1155">
        <v>6000</v>
      </c>
      <c r="B1155">
        <v>7.8799999999999995E-2</v>
      </c>
      <c r="C1155" t="s">
        <v>5440</v>
      </c>
      <c r="D1155">
        <v>44500</v>
      </c>
      <c r="E1155">
        <v>36</v>
      </c>
      <c r="F1155">
        <v>5</v>
      </c>
      <c r="G1155">
        <v>0</v>
      </c>
    </row>
    <row r="1156" spans="1:7" x14ac:dyDescent="0.2">
      <c r="A1156">
        <v>9975</v>
      </c>
      <c r="B1156">
        <v>7.51E-2</v>
      </c>
      <c r="C1156" t="s">
        <v>5440</v>
      </c>
      <c r="D1156">
        <v>65000</v>
      </c>
      <c r="E1156">
        <v>36</v>
      </c>
      <c r="F1156">
        <v>0.5</v>
      </c>
      <c r="G1156">
        <v>0</v>
      </c>
    </row>
    <row r="1157" spans="1:7" x14ac:dyDescent="0.2">
      <c r="A1157">
        <v>4800</v>
      </c>
      <c r="B1157">
        <v>0.1075</v>
      </c>
      <c r="C1157" t="s">
        <v>5441</v>
      </c>
      <c r="D1157">
        <v>42400</v>
      </c>
      <c r="E1157">
        <v>60</v>
      </c>
      <c r="F1157">
        <v>4</v>
      </c>
      <c r="G1157">
        <v>0</v>
      </c>
    </row>
    <row r="1158" spans="1:7" x14ac:dyDescent="0.2">
      <c r="A1158">
        <v>10000</v>
      </c>
      <c r="B1158">
        <v>0.1149</v>
      </c>
      <c r="C1158" t="s">
        <v>5440</v>
      </c>
      <c r="D1158">
        <v>31000</v>
      </c>
      <c r="E1158">
        <v>60</v>
      </c>
      <c r="F1158">
        <v>2</v>
      </c>
      <c r="G1158">
        <v>0</v>
      </c>
    </row>
    <row r="1159" spans="1:7" x14ac:dyDescent="0.2">
      <c r="A1159">
        <v>12000</v>
      </c>
      <c r="B1159">
        <v>0.1075</v>
      </c>
      <c r="C1159" t="s">
        <v>5440</v>
      </c>
      <c r="D1159">
        <v>123144</v>
      </c>
      <c r="E1159">
        <v>36</v>
      </c>
      <c r="F1159">
        <v>2</v>
      </c>
      <c r="G1159">
        <v>0</v>
      </c>
    </row>
    <row r="1160" spans="1:7" x14ac:dyDescent="0.2">
      <c r="A1160">
        <v>13000</v>
      </c>
      <c r="B1160">
        <v>7.8799999999999995E-2</v>
      </c>
      <c r="C1160" t="s">
        <v>5441</v>
      </c>
      <c r="D1160" s="79">
        <v>100000</v>
      </c>
      <c r="E1160">
        <v>36</v>
      </c>
      <c r="F1160">
        <v>10</v>
      </c>
      <c r="G1160">
        <v>0</v>
      </c>
    </row>
    <row r="1161" spans="1:7" x14ac:dyDescent="0.2">
      <c r="A1161">
        <v>20000</v>
      </c>
      <c r="B1161">
        <v>0.11119999999999999</v>
      </c>
      <c r="C1161" t="s">
        <v>5441</v>
      </c>
      <c r="D1161">
        <v>48000</v>
      </c>
      <c r="E1161">
        <v>36</v>
      </c>
      <c r="F1161">
        <v>10</v>
      </c>
      <c r="G1161">
        <v>0</v>
      </c>
    </row>
    <row r="1162" spans="1:7" x14ac:dyDescent="0.2">
      <c r="A1162">
        <v>2900</v>
      </c>
      <c r="B1162">
        <v>0.1186</v>
      </c>
      <c r="C1162" t="s">
        <v>5441</v>
      </c>
      <c r="D1162">
        <v>65000</v>
      </c>
      <c r="E1162">
        <v>60</v>
      </c>
      <c r="F1162">
        <v>4</v>
      </c>
      <c r="G1162">
        <v>0</v>
      </c>
    </row>
    <row r="1163" spans="1:7" x14ac:dyDescent="0.2">
      <c r="A1163">
        <v>12500</v>
      </c>
      <c r="B1163">
        <v>0.17929999999999999</v>
      </c>
      <c r="C1163" t="s">
        <v>5441</v>
      </c>
      <c r="D1163">
        <v>90000</v>
      </c>
      <c r="E1163">
        <v>60</v>
      </c>
      <c r="F1163">
        <v>10</v>
      </c>
      <c r="G1163">
        <v>0</v>
      </c>
    </row>
    <row r="1164" spans="1:7" x14ac:dyDescent="0.2">
      <c r="A1164">
        <v>12000</v>
      </c>
      <c r="B1164">
        <v>0.1186</v>
      </c>
      <c r="C1164" t="s">
        <v>5441</v>
      </c>
      <c r="D1164" s="79">
        <v>100000</v>
      </c>
      <c r="E1164">
        <v>60</v>
      </c>
      <c r="F1164">
        <v>5</v>
      </c>
      <c r="G1164">
        <v>0</v>
      </c>
    </row>
    <row r="1165" spans="1:7" x14ac:dyDescent="0.2">
      <c r="A1165">
        <v>15000</v>
      </c>
      <c r="B1165">
        <v>0.183</v>
      </c>
      <c r="C1165" t="s">
        <v>5440</v>
      </c>
      <c r="D1165">
        <v>82000</v>
      </c>
      <c r="E1165">
        <v>60</v>
      </c>
      <c r="F1165">
        <v>9</v>
      </c>
      <c r="G1165">
        <v>0</v>
      </c>
    </row>
    <row r="1166" spans="1:7" x14ac:dyDescent="0.2">
      <c r="A1166">
        <v>8000</v>
      </c>
      <c r="B1166">
        <v>0.19789999999999999</v>
      </c>
      <c r="C1166" t="s">
        <v>5440</v>
      </c>
      <c r="D1166">
        <v>41000</v>
      </c>
      <c r="E1166">
        <v>36</v>
      </c>
      <c r="F1166">
        <v>0.5</v>
      </c>
      <c r="G1166">
        <v>0</v>
      </c>
    </row>
    <row r="1167" spans="1:7" x14ac:dyDescent="0.2">
      <c r="A1167">
        <v>9600</v>
      </c>
      <c r="B1167">
        <v>0.11119999999999999</v>
      </c>
      <c r="C1167" t="s">
        <v>5441</v>
      </c>
      <c r="D1167">
        <v>35000</v>
      </c>
      <c r="E1167">
        <v>60</v>
      </c>
      <c r="F1167">
        <v>4</v>
      </c>
      <c r="G1167">
        <v>0</v>
      </c>
    </row>
    <row r="1168" spans="1:7" x14ac:dyDescent="0.2">
      <c r="A1168">
        <v>12600</v>
      </c>
      <c r="B1168">
        <v>0.16320000000000001</v>
      </c>
      <c r="C1168" t="s">
        <v>5440</v>
      </c>
      <c r="D1168">
        <v>66996</v>
      </c>
      <c r="E1168">
        <v>60</v>
      </c>
      <c r="F1168">
        <v>7</v>
      </c>
      <c r="G1168">
        <v>0</v>
      </c>
    </row>
    <row r="1169" spans="1:7" x14ac:dyDescent="0.2">
      <c r="A1169">
        <v>10500</v>
      </c>
      <c r="B1169">
        <v>0.1595</v>
      </c>
      <c r="C1169" t="s">
        <v>5441</v>
      </c>
      <c r="D1169">
        <v>85000</v>
      </c>
      <c r="E1169">
        <v>60</v>
      </c>
      <c r="F1169">
        <v>4</v>
      </c>
      <c r="G1169">
        <v>0</v>
      </c>
    </row>
    <row r="1170" spans="1:7" x14ac:dyDescent="0.2">
      <c r="A1170">
        <v>4000</v>
      </c>
      <c r="B1170">
        <v>0.11119999999999999</v>
      </c>
      <c r="C1170" t="s">
        <v>5440</v>
      </c>
      <c r="D1170">
        <v>34200</v>
      </c>
      <c r="E1170">
        <v>36</v>
      </c>
      <c r="F1170">
        <v>1</v>
      </c>
      <c r="G1170">
        <v>0</v>
      </c>
    </row>
    <row r="1171" spans="1:7" x14ac:dyDescent="0.2">
      <c r="A1171">
        <v>8700</v>
      </c>
      <c r="B1171">
        <v>6.7599999999999993E-2</v>
      </c>
      <c r="C1171" t="s">
        <v>5441</v>
      </c>
      <c r="D1171">
        <v>72000</v>
      </c>
      <c r="E1171">
        <v>36</v>
      </c>
      <c r="F1171">
        <v>5</v>
      </c>
      <c r="G1171">
        <v>0</v>
      </c>
    </row>
    <row r="1172" spans="1:7" x14ac:dyDescent="0.2">
      <c r="A1172">
        <v>1000</v>
      </c>
      <c r="B1172">
        <v>0.11119999999999999</v>
      </c>
      <c r="C1172" t="s">
        <v>5440</v>
      </c>
      <c r="D1172">
        <v>42000</v>
      </c>
      <c r="E1172">
        <v>36</v>
      </c>
      <c r="F1172">
        <v>7</v>
      </c>
      <c r="G1172">
        <v>0</v>
      </c>
    </row>
    <row r="1173" spans="1:7" x14ac:dyDescent="0.2">
      <c r="A1173">
        <v>12300</v>
      </c>
      <c r="B1173">
        <v>0.1075</v>
      </c>
      <c r="C1173" t="s">
        <v>5440</v>
      </c>
      <c r="D1173">
        <v>28080</v>
      </c>
      <c r="E1173">
        <v>60</v>
      </c>
      <c r="F1173">
        <v>3</v>
      </c>
      <c r="G1173">
        <v>0</v>
      </c>
    </row>
    <row r="1174" spans="1:7" x14ac:dyDescent="0.2">
      <c r="A1174">
        <v>6000</v>
      </c>
      <c r="B1174">
        <v>7.8799999999999995E-2</v>
      </c>
      <c r="C1174" t="s">
        <v>5440</v>
      </c>
      <c r="D1174">
        <v>21600</v>
      </c>
      <c r="E1174">
        <v>36</v>
      </c>
      <c r="F1174">
        <v>9</v>
      </c>
      <c r="G1174">
        <v>0</v>
      </c>
    </row>
    <row r="1175" spans="1:7" x14ac:dyDescent="0.2">
      <c r="A1175">
        <v>6000</v>
      </c>
      <c r="B1175">
        <v>0.1149</v>
      </c>
      <c r="C1175" t="s">
        <v>5440</v>
      </c>
      <c r="D1175">
        <v>42000</v>
      </c>
      <c r="E1175">
        <v>60</v>
      </c>
      <c r="F1175">
        <v>3</v>
      </c>
      <c r="G1175">
        <v>1</v>
      </c>
    </row>
    <row r="1176" spans="1:7" x14ac:dyDescent="0.2">
      <c r="A1176">
        <v>4800</v>
      </c>
      <c r="B1176">
        <v>0.13980000000000001</v>
      </c>
      <c r="C1176" t="s">
        <v>5440</v>
      </c>
      <c r="D1176">
        <v>80000</v>
      </c>
      <c r="E1176">
        <v>60</v>
      </c>
      <c r="F1176">
        <v>3</v>
      </c>
      <c r="G1176">
        <v>1</v>
      </c>
    </row>
    <row r="1177" spans="1:7" x14ac:dyDescent="0.2">
      <c r="A1177">
        <v>5500</v>
      </c>
      <c r="B1177">
        <v>0.1149</v>
      </c>
      <c r="C1177" t="s">
        <v>5441</v>
      </c>
      <c r="D1177">
        <v>46800</v>
      </c>
      <c r="E1177">
        <v>36</v>
      </c>
      <c r="F1177">
        <v>10</v>
      </c>
      <c r="G1177">
        <v>0</v>
      </c>
    </row>
    <row r="1178" spans="1:7" x14ac:dyDescent="0.2">
      <c r="A1178">
        <v>10000</v>
      </c>
      <c r="B1178">
        <v>0.1323</v>
      </c>
      <c r="C1178" t="s">
        <v>5441</v>
      </c>
      <c r="D1178">
        <v>41000</v>
      </c>
      <c r="E1178">
        <v>60</v>
      </c>
      <c r="F1178">
        <v>10</v>
      </c>
      <c r="G1178">
        <v>1</v>
      </c>
    </row>
    <row r="1179" spans="1:7" x14ac:dyDescent="0.2">
      <c r="A1179">
        <v>5000</v>
      </c>
      <c r="B1179">
        <v>0.1323</v>
      </c>
      <c r="C1179" t="s">
        <v>5440</v>
      </c>
      <c r="D1179">
        <v>75000</v>
      </c>
      <c r="E1179">
        <v>36</v>
      </c>
      <c r="F1179">
        <v>4</v>
      </c>
      <c r="G1179">
        <v>0</v>
      </c>
    </row>
    <row r="1180" spans="1:7" x14ac:dyDescent="0.2">
      <c r="A1180">
        <v>25000</v>
      </c>
      <c r="B1180">
        <v>0.13980000000000001</v>
      </c>
      <c r="C1180" t="s">
        <v>5441</v>
      </c>
      <c r="D1180">
        <v>69996</v>
      </c>
      <c r="E1180">
        <v>60</v>
      </c>
      <c r="F1180">
        <v>3</v>
      </c>
      <c r="G1180">
        <v>0</v>
      </c>
    </row>
    <row r="1181" spans="1:7" x14ac:dyDescent="0.2">
      <c r="A1181">
        <v>25000</v>
      </c>
      <c r="B1181">
        <v>0.1149</v>
      </c>
      <c r="C1181" t="s">
        <v>5441</v>
      </c>
      <c r="D1181">
        <v>180000</v>
      </c>
      <c r="E1181">
        <v>60</v>
      </c>
      <c r="F1181">
        <v>0.5</v>
      </c>
      <c r="G1181">
        <v>0</v>
      </c>
    </row>
    <row r="1182" spans="1:7" x14ac:dyDescent="0.2">
      <c r="A1182">
        <v>10000</v>
      </c>
      <c r="B1182">
        <v>0.11119999999999999</v>
      </c>
      <c r="C1182" t="s">
        <v>5441</v>
      </c>
      <c r="D1182">
        <v>43344</v>
      </c>
      <c r="E1182">
        <v>36</v>
      </c>
      <c r="F1182">
        <v>4</v>
      </c>
      <c r="G1182">
        <v>0</v>
      </c>
    </row>
    <row r="1183" spans="1:7" x14ac:dyDescent="0.2">
      <c r="A1183">
        <v>5300</v>
      </c>
      <c r="B1183">
        <v>0.11119999999999999</v>
      </c>
      <c r="C1183" t="s">
        <v>5441</v>
      </c>
      <c r="D1183">
        <v>92304</v>
      </c>
      <c r="E1183">
        <v>60</v>
      </c>
      <c r="F1183">
        <v>0.5</v>
      </c>
      <c r="G1183">
        <v>0</v>
      </c>
    </row>
    <row r="1184" spans="1:7" x14ac:dyDescent="0.2">
      <c r="A1184">
        <v>8800</v>
      </c>
      <c r="B1184">
        <v>7.51E-2</v>
      </c>
      <c r="C1184" t="s">
        <v>5441</v>
      </c>
      <c r="D1184">
        <v>67000</v>
      </c>
      <c r="E1184">
        <v>36</v>
      </c>
      <c r="F1184">
        <v>7</v>
      </c>
      <c r="G1184">
        <v>0</v>
      </c>
    </row>
    <row r="1185" spans="1:7" x14ac:dyDescent="0.2">
      <c r="A1185">
        <v>5500</v>
      </c>
      <c r="B1185">
        <v>0.1038</v>
      </c>
      <c r="C1185" t="s">
        <v>5441</v>
      </c>
      <c r="D1185">
        <v>94000</v>
      </c>
      <c r="E1185">
        <v>60</v>
      </c>
      <c r="F1185">
        <v>5</v>
      </c>
      <c r="G1185">
        <v>0</v>
      </c>
    </row>
    <row r="1186" spans="1:7" x14ac:dyDescent="0.2">
      <c r="A1186">
        <v>16750</v>
      </c>
      <c r="B1186">
        <v>7.8799999999999995E-2</v>
      </c>
      <c r="C1186" t="s">
        <v>5441</v>
      </c>
      <c r="D1186">
        <v>45344</v>
      </c>
      <c r="E1186">
        <v>36</v>
      </c>
      <c r="F1186">
        <v>10</v>
      </c>
      <c r="G1186">
        <v>0</v>
      </c>
    </row>
    <row r="1187" spans="1:7" x14ac:dyDescent="0.2">
      <c r="A1187">
        <v>16500</v>
      </c>
      <c r="B1187">
        <v>0.1075</v>
      </c>
      <c r="C1187" t="s">
        <v>5440</v>
      </c>
      <c r="D1187">
        <v>40428</v>
      </c>
      <c r="E1187">
        <v>36</v>
      </c>
      <c r="F1187">
        <v>4</v>
      </c>
      <c r="G1187">
        <v>0</v>
      </c>
    </row>
    <row r="1188" spans="1:7" x14ac:dyDescent="0.2">
      <c r="A1188">
        <v>16000</v>
      </c>
      <c r="B1188">
        <v>0.11119999999999999</v>
      </c>
      <c r="C1188" t="s">
        <v>5440</v>
      </c>
      <c r="D1188">
        <v>40000</v>
      </c>
      <c r="E1188">
        <v>60</v>
      </c>
      <c r="F1188">
        <v>3</v>
      </c>
      <c r="G1188">
        <v>0</v>
      </c>
    </row>
    <row r="1189" spans="1:7" x14ac:dyDescent="0.2">
      <c r="A1189">
        <v>14000</v>
      </c>
      <c r="B1189">
        <v>0.13980000000000001</v>
      </c>
      <c r="C1189" t="s">
        <v>5440</v>
      </c>
      <c r="D1189">
        <v>37750</v>
      </c>
      <c r="E1189">
        <v>60</v>
      </c>
      <c r="F1189">
        <v>0.5</v>
      </c>
      <c r="G1189">
        <v>0</v>
      </c>
    </row>
    <row r="1190" spans="1:7" x14ac:dyDescent="0.2">
      <c r="A1190">
        <v>3800</v>
      </c>
      <c r="B1190">
        <v>7.8799999999999995E-2</v>
      </c>
      <c r="C1190" t="s">
        <v>5441</v>
      </c>
      <c r="D1190">
        <v>36000</v>
      </c>
      <c r="E1190">
        <v>60</v>
      </c>
      <c r="F1190">
        <v>4</v>
      </c>
      <c r="G1190">
        <v>0</v>
      </c>
    </row>
    <row r="1191" spans="1:7" x14ac:dyDescent="0.2">
      <c r="A1191">
        <v>6000</v>
      </c>
      <c r="B1191">
        <v>0.13980000000000001</v>
      </c>
      <c r="C1191" t="s">
        <v>5440</v>
      </c>
      <c r="D1191">
        <v>60000</v>
      </c>
      <c r="E1191">
        <v>36</v>
      </c>
      <c r="F1191">
        <v>6</v>
      </c>
      <c r="G1191">
        <v>0</v>
      </c>
    </row>
    <row r="1192" spans="1:7" x14ac:dyDescent="0.2">
      <c r="A1192">
        <v>10000</v>
      </c>
      <c r="B1192">
        <v>0.1075</v>
      </c>
      <c r="C1192" t="s">
        <v>5441</v>
      </c>
      <c r="D1192">
        <v>55000</v>
      </c>
      <c r="E1192">
        <v>36</v>
      </c>
      <c r="F1192">
        <v>1</v>
      </c>
      <c r="G1192">
        <v>0</v>
      </c>
    </row>
    <row r="1193" spans="1:7" x14ac:dyDescent="0.2">
      <c r="A1193">
        <v>8500</v>
      </c>
      <c r="B1193">
        <v>0.15579999999999999</v>
      </c>
      <c r="C1193" t="s">
        <v>5440</v>
      </c>
      <c r="D1193">
        <v>43000</v>
      </c>
      <c r="E1193">
        <v>36</v>
      </c>
      <c r="F1193">
        <v>5</v>
      </c>
      <c r="G1193">
        <v>0</v>
      </c>
    </row>
    <row r="1194" spans="1:7" x14ac:dyDescent="0.2">
      <c r="A1194">
        <v>1200</v>
      </c>
      <c r="B1194">
        <v>7.8799999999999995E-2</v>
      </c>
      <c r="C1194" t="s">
        <v>5440</v>
      </c>
      <c r="D1194">
        <v>39996</v>
      </c>
      <c r="E1194">
        <v>36</v>
      </c>
      <c r="F1194">
        <v>6</v>
      </c>
      <c r="G1194">
        <v>0</v>
      </c>
    </row>
    <row r="1195" spans="1:7" x14ac:dyDescent="0.2">
      <c r="A1195">
        <v>13000</v>
      </c>
      <c r="B1195">
        <v>7.8799999999999995E-2</v>
      </c>
      <c r="C1195" t="s">
        <v>5441</v>
      </c>
      <c r="D1195">
        <v>37000</v>
      </c>
      <c r="E1195">
        <v>36</v>
      </c>
      <c r="F1195">
        <v>3</v>
      </c>
      <c r="G1195">
        <v>1</v>
      </c>
    </row>
    <row r="1196" spans="1:7" x14ac:dyDescent="0.2">
      <c r="A1196">
        <v>4500</v>
      </c>
      <c r="B1196">
        <v>6.3899999999999998E-2</v>
      </c>
      <c r="C1196" t="s">
        <v>5441</v>
      </c>
      <c r="D1196">
        <v>47748</v>
      </c>
      <c r="E1196">
        <v>36</v>
      </c>
      <c r="F1196">
        <v>5</v>
      </c>
      <c r="G1196">
        <v>0</v>
      </c>
    </row>
    <row r="1197" spans="1:7" x14ac:dyDescent="0.2">
      <c r="A1197">
        <v>8000</v>
      </c>
      <c r="B1197">
        <v>7.1400000000000005E-2</v>
      </c>
      <c r="C1197" t="s">
        <v>5441</v>
      </c>
      <c r="D1197">
        <v>41869</v>
      </c>
      <c r="E1197">
        <v>36</v>
      </c>
      <c r="F1197">
        <v>8</v>
      </c>
      <c r="G1197">
        <v>0</v>
      </c>
    </row>
    <row r="1198" spans="1:7" x14ac:dyDescent="0.2">
      <c r="A1198">
        <v>7750</v>
      </c>
      <c r="B1198">
        <v>0.1323</v>
      </c>
      <c r="C1198" t="s">
        <v>5441</v>
      </c>
      <c r="D1198" s="79">
        <v>100000</v>
      </c>
      <c r="E1198">
        <v>36</v>
      </c>
      <c r="F1198">
        <v>1</v>
      </c>
      <c r="G1198">
        <v>1</v>
      </c>
    </row>
    <row r="1199" spans="1:7" x14ac:dyDescent="0.2">
      <c r="A1199">
        <v>4000</v>
      </c>
      <c r="B1199">
        <v>0.14349999999999999</v>
      </c>
      <c r="C1199" t="s">
        <v>5440</v>
      </c>
      <c r="D1199">
        <v>48000</v>
      </c>
      <c r="E1199">
        <v>36</v>
      </c>
      <c r="F1199">
        <v>7</v>
      </c>
      <c r="G1199">
        <v>0</v>
      </c>
    </row>
    <row r="1200" spans="1:7" x14ac:dyDescent="0.2">
      <c r="A1200">
        <v>6000</v>
      </c>
      <c r="B1200">
        <v>0.1149</v>
      </c>
      <c r="C1200" t="s">
        <v>5441</v>
      </c>
      <c r="D1200">
        <v>117000</v>
      </c>
      <c r="E1200">
        <v>60</v>
      </c>
      <c r="F1200">
        <v>10</v>
      </c>
      <c r="G1200">
        <v>0</v>
      </c>
    </row>
    <row r="1201" spans="1:7" x14ac:dyDescent="0.2">
      <c r="A1201">
        <v>17450</v>
      </c>
      <c r="B1201">
        <v>0.1719</v>
      </c>
      <c r="C1201" t="s">
        <v>5440</v>
      </c>
      <c r="D1201">
        <v>50004</v>
      </c>
      <c r="E1201">
        <v>60</v>
      </c>
      <c r="F1201">
        <v>10</v>
      </c>
      <c r="G1201">
        <v>0</v>
      </c>
    </row>
    <row r="1202" spans="1:7" x14ac:dyDescent="0.2">
      <c r="A1202">
        <v>14000</v>
      </c>
      <c r="B1202">
        <v>0.15579999999999999</v>
      </c>
      <c r="C1202" t="s">
        <v>5440</v>
      </c>
      <c r="D1202">
        <v>46000</v>
      </c>
      <c r="E1202">
        <v>36</v>
      </c>
      <c r="F1202">
        <v>4</v>
      </c>
      <c r="G1202">
        <v>0</v>
      </c>
    </row>
    <row r="1203" spans="1:7" x14ac:dyDescent="0.2">
      <c r="A1203">
        <v>8000</v>
      </c>
      <c r="B1203">
        <v>0.1361</v>
      </c>
      <c r="C1203" t="s">
        <v>5440</v>
      </c>
      <c r="D1203">
        <v>19200</v>
      </c>
      <c r="E1203">
        <v>36</v>
      </c>
      <c r="F1203">
        <v>1</v>
      </c>
      <c r="G1203">
        <v>0</v>
      </c>
    </row>
    <row r="1204" spans="1:7" x14ac:dyDescent="0.2">
      <c r="A1204">
        <v>21000</v>
      </c>
      <c r="B1204">
        <v>0.13980000000000001</v>
      </c>
      <c r="C1204" t="s">
        <v>5440</v>
      </c>
      <c r="D1204">
        <v>70500</v>
      </c>
      <c r="E1204">
        <v>36</v>
      </c>
      <c r="F1204">
        <v>3</v>
      </c>
      <c r="G1204">
        <v>0</v>
      </c>
    </row>
    <row r="1205" spans="1:7" x14ac:dyDescent="0.2">
      <c r="A1205">
        <v>10000</v>
      </c>
      <c r="B1205">
        <v>0.17560000000000001</v>
      </c>
      <c r="C1205" t="s">
        <v>5441</v>
      </c>
      <c r="D1205">
        <v>50000</v>
      </c>
      <c r="E1205">
        <v>60</v>
      </c>
      <c r="F1205">
        <v>2</v>
      </c>
      <c r="G1205">
        <v>0</v>
      </c>
    </row>
    <row r="1206" spans="1:7" x14ac:dyDescent="0.2">
      <c r="A1206">
        <v>16000</v>
      </c>
      <c r="B1206">
        <v>0.16819999999999999</v>
      </c>
      <c r="C1206" t="s">
        <v>5440</v>
      </c>
      <c r="D1206">
        <v>68000</v>
      </c>
      <c r="E1206">
        <v>60</v>
      </c>
      <c r="F1206">
        <v>0.5</v>
      </c>
      <c r="G1206">
        <v>0</v>
      </c>
    </row>
    <row r="1207" spans="1:7" x14ac:dyDescent="0.2">
      <c r="A1207">
        <v>5000</v>
      </c>
      <c r="B1207">
        <v>7.8799999999999995E-2</v>
      </c>
      <c r="C1207" t="s">
        <v>5440</v>
      </c>
      <c r="D1207">
        <v>35000</v>
      </c>
      <c r="E1207">
        <v>36</v>
      </c>
      <c r="F1207">
        <v>10</v>
      </c>
      <c r="G1207">
        <v>0</v>
      </c>
    </row>
    <row r="1208" spans="1:7" x14ac:dyDescent="0.2">
      <c r="A1208">
        <v>15000</v>
      </c>
      <c r="B1208">
        <v>0.17560000000000001</v>
      </c>
      <c r="C1208" t="s">
        <v>5441</v>
      </c>
      <c r="D1208">
        <v>52000</v>
      </c>
      <c r="E1208">
        <v>60</v>
      </c>
      <c r="F1208">
        <v>1</v>
      </c>
      <c r="G1208">
        <v>0</v>
      </c>
    </row>
    <row r="1209" spans="1:7" x14ac:dyDescent="0.2">
      <c r="A1209">
        <v>2000</v>
      </c>
      <c r="B1209">
        <v>6.7599999999999993E-2</v>
      </c>
      <c r="C1209" t="s">
        <v>5441</v>
      </c>
      <c r="D1209">
        <v>63600</v>
      </c>
      <c r="E1209">
        <v>36</v>
      </c>
      <c r="F1209">
        <v>10</v>
      </c>
      <c r="G1209">
        <v>1</v>
      </c>
    </row>
    <row r="1210" spans="1:7" x14ac:dyDescent="0.2">
      <c r="A1210">
        <v>4750</v>
      </c>
      <c r="B1210">
        <v>0.1472</v>
      </c>
      <c r="C1210" t="s">
        <v>5442</v>
      </c>
      <c r="D1210">
        <v>24000</v>
      </c>
      <c r="E1210">
        <v>36</v>
      </c>
      <c r="F1210">
        <v>4</v>
      </c>
      <c r="G1210">
        <v>1</v>
      </c>
    </row>
    <row r="1211" spans="1:7" x14ac:dyDescent="0.2">
      <c r="A1211">
        <v>10000</v>
      </c>
      <c r="B1211">
        <v>7.51E-2</v>
      </c>
      <c r="C1211" t="s">
        <v>5441</v>
      </c>
      <c r="D1211">
        <v>60000</v>
      </c>
      <c r="E1211">
        <v>36</v>
      </c>
      <c r="F1211">
        <v>9</v>
      </c>
      <c r="G1211">
        <v>0</v>
      </c>
    </row>
    <row r="1212" spans="1:7" x14ac:dyDescent="0.2">
      <c r="A1212">
        <v>14000</v>
      </c>
      <c r="B1212">
        <v>0.1075</v>
      </c>
      <c r="C1212" t="s">
        <v>5441</v>
      </c>
      <c r="D1212">
        <v>80004</v>
      </c>
      <c r="E1212">
        <v>60</v>
      </c>
      <c r="F1212">
        <v>0.5</v>
      </c>
      <c r="G1212">
        <v>0</v>
      </c>
    </row>
    <row r="1213" spans="1:7" x14ac:dyDescent="0.2">
      <c r="A1213">
        <v>15000</v>
      </c>
      <c r="B1213">
        <v>0.11119999999999999</v>
      </c>
      <c r="C1213" t="s">
        <v>5441</v>
      </c>
      <c r="D1213">
        <v>65000</v>
      </c>
      <c r="E1213">
        <v>36</v>
      </c>
      <c r="F1213">
        <v>1</v>
      </c>
      <c r="G1213">
        <v>0</v>
      </c>
    </row>
    <row r="1214" spans="1:7" x14ac:dyDescent="0.2">
      <c r="A1214">
        <v>4500</v>
      </c>
      <c r="B1214">
        <v>0.1323</v>
      </c>
      <c r="C1214" t="s">
        <v>5442</v>
      </c>
      <c r="D1214">
        <v>36996</v>
      </c>
      <c r="E1214">
        <v>60</v>
      </c>
      <c r="F1214">
        <v>7</v>
      </c>
      <c r="G1214">
        <v>0</v>
      </c>
    </row>
    <row r="1215" spans="1:7" x14ac:dyDescent="0.2">
      <c r="A1215">
        <v>10000</v>
      </c>
      <c r="B1215">
        <v>0.1186</v>
      </c>
      <c r="C1215" t="s">
        <v>5441</v>
      </c>
      <c r="D1215">
        <v>110004</v>
      </c>
      <c r="E1215">
        <v>60</v>
      </c>
      <c r="F1215">
        <v>10</v>
      </c>
      <c r="G1215">
        <v>0</v>
      </c>
    </row>
    <row r="1216" spans="1:7" x14ac:dyDescent="0.2">
      <c r="A1216">
        <v>25000</v>
      </c>
      <c r="B1216">
        <v>0.1149</v>
      </c>
      <c r="C1216" t="s">
        <v>5441</v>
      </c>
      <c r="D1216">
        <v>54000</v>
      </c>
      <c r="E1216">
        <v>36</v>
      </c>
      <c r="F1216">
        <v>10</v>
      </c>
      <c r="G1216">
        <v>0</v>
      </c>
    </row>
    <row r="1217" spans="1:7" x14ac:dyDescent="0.2">
      <c r="A1217">
        <v>11900</v>
      </c>
      <c r="B1217">
        <v>0.1361</v>
      </c>
      <c r="C1217" t="s">
        <v>5440</v>
      </c>
      <c r="D1217">
        <v>36000</v>
      </c>
      <c r="E1217">
        <v>60</v>
      </c>
      <c r="F1217">
        <v>1</v>
      </c>
      <c r="G1217">
        <v>0</v>
      </c>
    </row>
    <row r="1218" spans="1:7" x14ac:dyDescent="0.2">
      <c r="A1218">
        <v>8000</v>
      </c>
      <c r="B1218">
        <v>0.1075</v>
      </c>
      <c r="C1218" t="s">
        <v>5440</v>
      </c>
      <c r="D1218">
        <v>55000</v>
      </c>
      <c r="E1218">
        <v>60</v>
      </c>
      <c r="F1218">
        <v>2</v>
      </c>
      <c r="G1218">
        <v>0</v>
      </c>
    </row>
    <row r="1219" spans="1:7" x14ac:dyDescent="0.2">
      <c r="A1219">
        <v>15000</v>
      </c>
      <c r="B1219">
        <v>0.1595</v>
      </c>
      <c r="C1219" t="s">
        <v>5441</v>
      </c>
      <c r="D1219">
        <v>71496</v>
      </c>
      <c r="E1219">
        <v>36</v>
      </c>
      <c r="F1219">
        <v>5</v>
      </c>
      <c r="G1219">
        <v>0</v>
      </c>
    </row>
    <row r="1220" spans="1:7" x14ac:dyDescent="0.2">
      <c r="A1220">
        <v>1800</v>
      </c>
      <c r="B1220">
        <v>0.11119999999999999</v>
      </c>
      <c r="C1220" t="s">
        <v>5440</v>
      </c>
      <c r="D1220">
        <v>168288</v>
      </c>
      <c r="E1220">
        <v>36</v>
      </c>
      <c r="F1220">
        <v>5</v>
      </c>
      <c r="G1220">
        <v>0</v>
      </c>
    </row>
    <row r="1221" spans="1:7" x14ac:dyDescent="0.2">
      <c r="A1221">
        <v>19750</v>
      </c>
      <c r="B1221">
        <v>0.1149</v>
      </c>
      <c r="C1221" t="s">
        <v>5441</v>
      </c>
      <c r="D1221">
        <v>48000</v>
      </c>
      <c r="E1221">
        <v>60</v>
      </c>
      <c r="F1221">
        <v>10</v>
      </c>
      <c r="G1221">
        <v>0</v>
      </c>
    </row>
    <row r="1222" spans="1:7" x14ac:dyDescent="0.2">
      <c r="A1222">
        <v>17500</v>
      </c>
      <c r="B1222">
        <v>0.17929999999999999</v>
      </c>
      <c r="C1222" t="s">
        <v>5441</v>
      </c>
      <c r="D1222">
        <v>92300</v>
      </c>
      <c r="E1222">
        <v>36</v>
      </c>
      <c r="F1222">
        <v>6</v>
      </c>
      <c r="G1222">
        <v>0</v>
      </c>
    </row>
    <row r="1223" spans="1:7" x14ac:dyDescent="0.2">
      <c r="A1223">
        <v>6000</v>
      </c>
      <c r="B1223">
        <v>7.8799999999999995E-2</v>
      </c>
      <c r="C1223" t="s">
        <v>5441</v>
      </c>
      <c r="D1223">
        <v>90000</v>
      </c>
      <c r="E1223">
        <v>36</v>
      </c>
      <c r="F1223">
        <v>10</v>
      </c>
      <c r="G1223">
        <v>0</v>
      </c>
    </row>
    <row r="1224" spans="1:7" x14ac:dyDescent="0.2">
      <c r="A1224">
        <v>12000</v>
      </c>
      <c r="B1224">
        <v>0.11119999999999999</v>
      </c>
      <c r="C1224" t="s">
        <v>5440</v>
      </c>
      <c r="D1224">
        <v>140000</v>
      </c>
      <c r="E1224">
        <v>36</v>
      </c>
      <c r="F1224">
        <v>5</v>
      </c>
      <c r="G1224">
        <v>0</v>
      </c>
    </row>
    <row r="1225" spans="1:7" x14ac:dyDescent="0.2">
      <c r="A1225">
        <v>8000</v>
      </c>
      <c r="B1225">
        <v>7.51E-2</v>
      </c>
      <c r="C1225" t="s">
        <v>5441</v>
      </c>
      <c r="D1225">
        <v>29160</v>
      </c>
      <c r="E1225">
        <v>36</v>
      </c>
      <c r="F1225">
        <v>2</v>
      </c>
      <c r="G1225">
        <v>0</v>
      </c>
    </row>
    <row r="1226" spans="1:7" x14ac:dyDescent="0.2">
      <c r="A1226">
        <v>3500</v>
      </c>
      <c r="B1226">
        <v>0.1149</v>
      </c>
      <c r="C1226" t="s">
        <v>5441</v>
      </c>
      <c r="D1226">
        <v>71000</v>
      </c>
      <c r="E1226">
        <v>36</v>
      </c>
      <c r="F1226">
        <v>10</v>
      </c>
      <c r="G1226">
        <v>0</v>
      </c>
    </row>
    <row r="1227" spans="1:7" x14ac:dyDescent="0.2">
      <c r="A1227">
        <v>3000</v>
      </c>
      <c r="B1227">
        <v>0.1075</v>
      </c>
      <c r="C1227" t="s">
        <v>5440</v>
      </c>
      <c r="D1227">
        <v>150000</v>
      </c>
      <c r="E1227">
        <v>36</v>
      </c>
      <c r="F1227">
        <v>10</v>
      </c>
      <c r="G1227">
        <v>0</v>
      </c>
    </row>
    <row r="1228" spans="1:7" x14ac:dyDescent="0.2">
      <c r="A1228">
        <v>5000</v>
      </c>
      <c r="B1228">
        <v>7.51E-2</v>
      </c>
      <c r="C1228" t="s">
        <v>5442</v>
      </c>
      <c r="D1228">
        <v>41718</v>
      </c>
      <c r="E1228">
        <v>36</v>
      </c>
      <c r="F1228">
        <v>3</v>
      </c>
      <c r="G1228">
        <v>0</v>
      </c>
    </row>
    <row r="1229" spans="1:7" x14ac:dyDescent="0.2">
      <c r="A1229">
        <v>18000</v>
      </c>
      <c r="B1229">
        <v>7.51E-2</v>
      </c>
      <c r="C1229" t="s">
        <v>5441</v>
      </c>
      <c r="D1229">
        <v>96500</v>
      </c>
      <c r="E1229">
        <v>36</v>
      </c>
      <c r="F1229">
        <v>4</v>
      </c>
      <c r="G1229">
        <v>0</v>
      </c>
    </row>
    <row r="1230" spans="1:7" x14ac:dyDescent="0.2">
      <c r="A1230">
        <v>25000</v>
      </c>
      <c r="B1230">
        <v>0.1719</v>
      </c>
      <c r="C1230" t="s">
        <v>5440</v>
      </c>
      <c r="D1230">
        <v>135000</v>
      </c>
      <c r="E1230">
        <v>36</v>
      </c>
      <c r="F1230">
        <v>2</v>
      </c>
      <c r="G1230">
        <v>0</v>
      </c>
    </row>
    <row r="1231" spans="1:7" x14ac:dyDescent="0.2">
      <c r="A1231">
        <v>3600</v>
      </c>
      <c r="B1231">
        <v>0.1323</v>
      </c>
      <c r="C1231" t="s">
        <v>5441</v>
      </c>
      <c r="D1231" s="79">
        <v>100000</v>
      </c>
      <c r="E1231">
        <v>36</v>
      </c>
      <c r="F1231">
        <v>10</v>
      </c>
      <c r="G1231">
        <v>0</v>
      </c>
    </row>
    <row r="1232" spans="1:7" x14ac:dyDescent="0.2">
      <c r="A1232">
        <v>6250</v>
      </c>
      <c r="B1232">
        <v>7.1400000000000005E-2</v>
      </c>
      <c r="C1232" t="s">
        <v>5441</v>
      </c>
      <c r="D1232">
        <v>43000</v>
      </c>
      <c r="E1232">
        <v>36</v>
      </c>
      <c r="F1232">
        <v>7</v>
      </c>
      <c r="G1232">
        <v>1</v>
      </c>
    </row>
    <row r="1233" spans="1:7" x14ac:dyDescent="0.2">
      <c r="A1233">
        <v>5000</v>
      </c>
      <c r="B1233">
        <v>0.1472</v>
      </c>
      <c r="C1233" t="s">
        <v>5440</v>
      </c>
      <c r="D1233">
        <v>24000</v>
      </c>
      <c r="E1233">
        <v>36</v>
      </c>
      <c r="F1233">
        <v>2</v>
      </c>
      <c r="G1233">
        <v>0</v>
      </c>
    </row>
    <row r="1234" spans="1:7" x14ac:dyDescent="0.2">
      <c r="A1234">
        <v>5300</v>
      </c>
      <c r="B1234">
        <v>0.1323</v>
      </c>
      <c r="C1234" t="s">
        <v>5441</v>
      </c>
      <c r="D1234">
        <v>45000</v>
      </c>
      <c r="E1234">
        <v>36</v>
      </c>
      <c r="F1234">
        <v>3</v>
      </c>
      <c r="G1234">
        <v>0</v>
      </c>
    </row>
    <row r="1235" spans="1:7" x14ac:dyDescent="0.2">
      <c r="A1235">
        <v>2000</v>
      </c>
      <c r="B1235">
        <v>0.1038</v>
      </c>
      <c r="C1235" t="s">
        <v>5440</v>
      </c>
      <c r="D1235">
        <v>24000</v>
      </c>
      <c r="E1235">
        <v>36</v>
      </c>
      <c r="F1235">
        <v>0.5</v>
      </c>
      <c r="G1235">
        <v>0</v>
      </c>
    </row>
    <row r="1236" spans="1:7" x14ac:dyDescent="0.2">
      <c r="A1236">
        <v>4500</v>
      </c>
      <c r="B1236">
        <v>0.11119999999999999</v>
      </c>
      <c r="C1236" t="s">
        <v>5441</v>
      </c>
      <c r="D1236">
        <v>58200</v>
      </c>
      <c r="E1236">
        <v>36</v>
      </c>
      <c r="F1236">
        <v>8</v>
      </c>
      <c r="G1236">
        <v>0</v>
      </c>
    </row>
    <row r="1237" spans="1:7" x14ac:dyDescent="0.2">
      <c r="A1237">
        <v>10000</v>
      </c>
      <c r="B1237">
        <v>0.1361</v>
      </c>
      <c r="C1237" t="s">
        <v>5440</v>
      </c>
      <c r="D1237">
        <v>48450</v>
      </c>
      <c r="E1237">
        <v>36</v>
      </c>
      <c r="F1237">
        <v>2</v>
      </c>
      <c r="G1237">
        <v>0</v>
      </c>
    </row>
    <row r="1238" spans="1:7" x14ac:dyDescent="0.2">
      <c r="A1238">
        <v>2500</v>
      </c>
      <c r="B1238">
        <v>7.1400000000000005E-2</v>
      </c>
      <c r="C1238" t="s">
        <v>5441</v>
      </c>
      <c r="D1238">
        <v>175000</v>
      </c>
      <c r="E1238">
        <v>36</v>
      </c>
      <c r="F1238">
        <v>8</v>
      </c>
      <c r="G1238">
        <v>0</v>
      </c>
    </row>
    <row r="1239" spans="1:7" x14ac:dyDescent="0.2">
      <c r="A1239">
        <v>4000</v>
      </c>
      <c r="B1239">
        <v>0.1719</v>
      </c>
      <c r="C1239" t="s">
        <v>5441</v>
      </c>
      <c r="D1239">
        <v>58000</v>
      </c>
      <c r="E1239">
        <v>60</v>
      </c>
      <c r="F1239">
        <v>0.5</v>
      </c>
      <c r="G1239">
        <v>0</v>
      </c>
    </row>
    <row r="1240" spans="1:7" x14ac:dyDescent="0.2">
      <c r="A1240">
        <v>14500</v>
      </c>
      <c r="B1240">
        <v>0.15579999999999999</v>
      </c>
      <c r="C1240" t="s">
        <v>5440</v>
      </c>
      <c r="D1240">
        <v>45500</v>
      </c>
      <c r="E1240">
        <v>60</v>
      </c>
      <c r="F1240">
        <v>0.5</v>
      </c>
      <c r="G1240">
        <v>0</v>
      </c>
    </row>
    <row r="1241" spans="1:7" x14ac:dyDescent="0.2">
      <c r="A1241">
        <v>25000</v>
      </c>
      <c r="B1241">
        <v>0.1186</v>
      </c>
      <c r="C1241" t="s">
        <v>5441</v>
      </c>
      <c r="D1241">
        <v>71983</v>
      </c>
      <c r="E1241">
        <v>60</v>
      </c>
      <c r="F1241">
        <v>10</v>
      </c>
      <c r="G1241">
        <v>1</v>
      </c>
    </row>
    <row r="1242" spans="1:7" x14ac:dyDescent="0.2">
      <c r="A1242">
        <v>12000</v>
      </c>
      <c r="B1242">
        <v>0.16450000000000001</v>
      </c>
      <c r="C1242" t="s">
        <v>5441</v>
      </c>
      <c r="D1242">
        <v>69996</v>
      </c>
      <c r="E1242">
        <v>60</v>
      </c>
      <c r="F1242">
        <v>5</v>
      </c>
      <c r="G1242">
        <v>1</v>
      </c>
    </row>
    <row r="1243" spans="1:7" x14ac:dyDescent="0.2">
      <c r="A1243">
        <v>15000</v>
      </c>
      <c r="B1243">
        <v>0.1075</v>
      </c>
      <c r="C1243" t="s">
        <v>5441</v>
      </c>
      <c r="D1243">
        <v>141000</v>
      </c>
      <c r="E1243">
        <v>36</v>
      </c>
      <c r="F1243">
        <v>1</v>
      </c>
      <c r="G1243">
        <v>0</v>
      </c>
    </row>
    <row r="1244" spans="1:7" x14ac:dyDescent="0.2">
      <c r="A1244">
        <v>8500</v>
      </c>
      <c r="B1244">
        <v>0.1149</v>
      </c>
      <c r="C1244" t="s">
        <v>5440</v>
      </c>
      <c r="D1244">
        <v>50000</v>
      </c>
      <c r="E1244">
        <v>36</v>
      </c>
      <c r="F1244">
        <v>9</v>
      </c>
      <c r="G1244">
        <v>1</v>
      </c>
    </row>
    <row r="1245" spans="1:7" x14ac:dyDescent="0.2">
      <c r="A1245">
        <v>13750</v>
      </c>
      <c r="B1245">
        <v>0.1075</v>
      </c>
      <c r="C1245" t="s">
        <v>5441</v>
      </c>
      <c r="D1245">
        <v>70000</v>
      </c>
      <c r="E1245">
        <v>36</v>
      </c>
      <c r="F1245">
        <v>4</v>
      </c>
      <c r="G1245">
        <v>0</v>
      </c>
    </row>
    <row r="1246" spans="1:7" x14ac:dyDescent="0.2">
      <c r="A1246">
        <v>5000</v>
      </c>
      <c r="B1246">
        <v>0.1361</v>
      </c>
      <c r="C1246" t="s">
        <v>5441</v>
      </c>
      <c r="D1246">
        <v>42000</v>
      </c>
      <c r="E1246">
        <v>60</v>
      </c>
      <c r="F1246">
        <v>10</v>
      </c>
      <c r="G1246">
        <v>0</v>
      </c>
    </row>
    <row r="1247" spans="1:7" x14ac:dyDescent="0.2">
      <c r="A1247">
        <v>8000</v>
      </c>
      <c r="B1247">
        <v>7.51E-2</v>
      </c>
      <c r="C1247" t="s">
        <v>5441</v>
      </c>
      <c r="D1247">
        <v>85000</v>
      </c>
      <c r="E1247">
        <v>36</v>
      </c>
      <c r="F1247">
        <v>2</v>
      </c>
      <c r="G1247">
        <v>0</v>
      </c>
    </row>
    <row r="1248" spans="1:7" x14ac:dyDescent="0.2">
      <c r="A1248">
        <v>5000</v>
      </c>
      <c r="B1248">
        <v>7.8799999999999995E-2</v>
      </c>
      <c r="C1248" t="s">
        <v>5440</v>
      </c>
      <c r="D1248">
        <v>34000</v>
      </c>
      <c r="E1248">
        <v>36</v>
      </c>
      <c r="F1248">
        <v>4</v>
      </c>
      <c r="G1248">
        <v>0</v>
      </c>
    </row>
    <row r="1249" spans="1:7" x14ac:dyDescent="0.2">
      <c r="A1249">
        <v>3000</v>
      </c>
      <c r="B1249">
        <v>0.1186</v>
      </c>
      <c r="C1249" t="s">
        <v>5440</v>
      </c>
      <c r="D1249">
        <v>31200</v>
      </c>
      <c r="E1249">
        <v>36</v>
      </c>
      <c r="F1249">
        <v>3</v>
      </c>
      <c r="G1249">
        <v>0</v>
      </c>
    </row>
    <row r="1250" spans="1:7" x14ac:dyDescent="0.2">
      <c r="A1250">
        <v>12000</v>
      </c>
      <c r="B1250">
        <v>0.1484</v>
      </c>
      <c r="C1250" t="s">
        <v>5440</v>
      </c>
      <c r="D1250">
        <v>34500</v>
      </c>
      <c r="E1250">
        <v>36</v>
      </c>
      <c r="F1250">
        <v>3</v>
      </c>
      <c r="G1250">
        <v>0</v>
      </c>
    </row>
    <row r="1251" spans="1:7" x14ac:dyDescent="0.2">
      <c r="A1251">
        <v>4000</v>
      </c>
      <c r="B1251">
        <v>7.8799999999999995E-2</v>
      </c>
      <c r="C1251" t="s">
        <v>5441</v>
      </c>
      <c r="D1251">
        <v>95000</v>
      </c>
      <c r="E1251">
        <v>36</v>
      </c>
      <c r="F1251">
        <v>2</v>
      </c>
      <c r="G1251">
        <v>0</v>
      </c>
    </row>
    <row r="1252" spans="1:7" x14ac:dyDescent="0.2">
      <c r="A1252">
        <v>16000</v>
      </c>
      <c r="B1252">
        <v>0.1149</v>
      </c>
      <c r="C1252" t="s">
        <v>5440</v>
      </c>
      <c r="D1252">
        <v>47000</v>
      </c>
      <c r="E1252">
        <v>60</v>
      </c>
      <c r="F1252">
        <v>9</v>
      </c>
      <c r="G1252">
        <v>0</v>
      </c>
    </row>
    <row r="1253" spans="1:7" x14ac:dyDescent="0.2">
      <c r="A1253">
        <v>11400</v>
      </c>
      <c r="B1253">
        <v>0.1484</v>
      </c>
      <c r="C1253" t="s">
        <v>5440</v>
      </c>
      <c r="D1253">
        <v>79000</v>
      </c>
      <c r="E1253">
        <v>36</v>
      </c>
      <c r="F1253">
        <v>1</v>
      </c>
      <c r="G1253">
        <v>0</v>
      </c>
    </row>
    <row r="1254" spans="1:7" x14ac:dyDescent="0.2">
      <c r="A1254">
        <v>20000</v>
      </c>
      <c r="B1254">
        <v>0.1149</v>
      </c>
      <c r="C1254" t="s">
        <v>5440</v>
      </c>
      <c r="D1254">
        <v>65000</v>
      </c>
      <c r="E1254">
        <v>36</v>
      </c>
      <c r="F1254">
        <v>7</v>
      </c>
      <c r="G1254">
        <v>0</v>
      </c>
    </row>
    <row r="1255" spans="1:7" x14ac:dyDescent="0.2">
      <c r="A1255">
        <v>3050</v>
      </c>
      <c r="B1255">
        <v>0.1038</v>
      </c>
      <c r="C1255" t="s">
        <v>5440</v>
      </c>
      <c r="D1255">
        <v>15120</v>
      </c>
      <c r="E1255">
        <v>36</v>
      </c>
      <c r="F1255">
        <v>6</v>
      </c>
      <c r="G1255">
        <v>0</v>
      </c>
    </row>
    <row r="1256" spans="1:7" x14ac:dyDescent="0.2">
      <c r="A1256">
        <v>8000</v>
      </c>
      <c r="B1256">
        <v>0.1361</v>
      </c>
      <c r="C1256" t="s">
        <v>5441</v>
      </c>
      <c r="D1256">
        <v>136092</v>
      </c>
      <c r="E1256">
        <v>36</v>
      </c>
      <c r="F1256">
        <v>2</v>
      </c>
      <c r="G1256">
        <v>0</v>
      </c>
    </row>
    <row r="1257" spans="1:7" x14ac:dyDescent="0.2">
      <c r="A1257">
        <v>6000</v>
      </c>
      <c r="B1257">
        <v>0.1038</v>
      </c>
      <c r="C1257" t="s">
        <v>5441</v>
      </c>
      <c r="D1257">
        <v>57600</v>
      </c>
      <c r="E1257">
        <v>60</v>
      </c>
      <c r="F1257">
        <v>10</v>
      </c>
      <c r="G1257">
        <v>0</v>
      </c>
    </row>
    <row r="1258" spans="1:7" x14ac:dyDescent="0.2">
      <c r="A1258">
        <v>20000</v>
      </c>
      <c r="B1258">
        <v>0.16320000000000001</v>
      </c>
      <c r="C1258" t="s">
        <v>5440</v>
      </c>
      <c r="D1258">
        <v>98000</v>
      </c>
      <c r="E1258">
        <v>60</v>
      </c>
      <c r="F1258">
        <v>10</v>
      </c>
      <c r="G1258">
        <v>0</v>
      </c>
    </row>
    <row r="1259" spans="1:7" x14ac:dyDescent="0.2">
      <c r="A1259">
        <v>10000</v>
      </c>
      <c r="B1259">
        <v>0.15579999999999999</v>
      </c>
      <c r="C1259" t="s">
        <v>5440</v>
      </c>
      <c r="D1259">
        <v>33488</v>
      </c>
      <c r="E1259">
        <v>60</v>
      </c>
      <c r="F1259">
        <v>4</v>
      </c>
      <c r="G1259">
        <v>0</v>
      </c>
    </row>
    <row r="1260" spans="1:7" x14ac:dyDescent="0.2">
      <c r="A1260">
        <v>8400</v>
      </c>
      <c r="B1260">
        <v>0.1186</v>
      </c>
      <c r="C1260" t="s">
        <v>5440</v>
      </c>
      <c r="D1260">
        <v>52800</v>
      </c>
      <c r="E1260">
        <v>36</v>
      </c>
      <c r="F1260">
        <v>2</v>
      </c>
      <c r="G1260">
        <v>0</v>
      </c>
    </row>
    <row r="1261" spans="1:7" x14ac:dyDescent="0.2">
      <c r="A1261">
        <v>10000</v>
      </c>
      <c r="B1261">
        <v>0.1595</v>
      </c>
      <c r="C1261" t="s">
        <v>5440</v>
      </c>
      <c r="D1261">
        <v>60000</v>
      </c>
      <c r="E1261">
        <v>36</v>
      </c>
      <c r="F1261">
        <v>3</v>
      </c>
      <c r="G1261">
        <v>0</v>
      </c>
    </row>
    <row r="1262" spans="1:7" x14ac:dyDescent="0.2">
      <c r="A1262">
        <v>13400</v>
      </c>
      <c r="B1262">
        <v>0.1323</v>
      </c>
      <c r="C1262" t="s">
        <v>5440</v>
      </c>
      <c r="D1262">
        <v>50400</v>
      </c>
      <c r="E1262">
        <v>60</v>
      </c>
      <c r="F1262">
        <v>8</v>
      </c>
      <c r="G1262">
        <v>0</v>
      </c>
    </row>
    <row r="1263" spans="1:7" x14ac:dyDescent="0.2">
      <c r="A1263">
        <v>15000</v>
      </c>
      <c r="B1263">
        <v>0.183</v>
      </c>
      <c r="C1263" t="s">
        <v>5440</v>
      </c>
      <c r="D1263">
        <v>87050</v>
      </c>
      <c r="E1263">
        <v>60</v>
      </c>
      <c r="F1263">
        <v>0.5</v>
      </c>
      <c r="G1263">
        <v>0</v>
      </c>
    </row>
    <row r="1264" spans="1:7" x14ac:dyDescent="0.2">
      <c r="A1264">
        <v>25000</v>
      </c>
      <c r="B1264">
        <v>0.19409999999999999</v>
      </c>
      <c r="C1264" t="s">
        <v>5440</v>
      </c>
      <c r="D1264">
        <v>97000</v>
      </c>
      <c r="E1264">
        <v>36</v>
      </c>
      <c r="F1264">
        <v>8</v>
      </c>
      <c r="G1264">
        <v>0</v>
      </c>
    </row>
    <row r="1265" spans="1:7" x14ac:dyDescent="0.2">
      <c r="A1265">
        <v>6500</v>
      </c>
      <c r="B1265">
        <v>7.8799999999999995E-2</v>
      </c>
      <c r="C1265" t="s">
        <v>5441</v>
      </c>
      <c r="D1265">
        <v>118200</v>
      </c>
      <c r="E1265">
        <v>60</v>
      </c>
      <c r="F1265">
        <v>10</v>
      </c>
      <c r="G1265">
        <v>0</v>
      </c>
    </row>
    <row r="1266" spans="1:7" x14ac:dyDescent="0.2">
      <c r="A1266">
        <v>24250</v>
      </c>
      <c r="B1266">
        <v>0.17560000000000001</v>
      </c>
      <c r="C1266" t="s">
        <v>5441</v>
      </c>
      <c r="D1266">
        <v>66840</v>
      </c>
      <c r="E1266">
        <v>60</v>
      </c>
      <c r="F1266">
        <v>6</v>
      </c>
      <c r="G1266">
        <v>1</v>
      </c>
    </row>
    <row r="1267" spans="1:7" x14ac:dyDescent="0.2">
      <c r="A1267">
        <v>12000</v>
      </c>
      <c r="B1267">
        <v>0.1038</v>
      </c>
      <c r="C1267" t="s">
        <v>5442</v>
      </c>
      <c r="D1267">
        <v>56600</v>
      </c>
      <c r="E1267">
        <v>36</v>
      </c>
      <c r="F1267">
        <v>3</v>
      </c>
      <c r="G1267">
        <v>1</v>
      </c>
    </row>
    <row r="1268" spans="1:7" x14ac:dyDescent="0.2">
      <c r="A1268">
        <v>8000</v>
      </c>
      <c r="B1268">
        <v>0.1361</v>
      </c>
      <c r="C1268" t="s">
        <v>5441</v>
      </c>
      <c r="D1268">
        <v>50000</v>
      </c>
      <c r="E1268">
        <v>36</v>
      </c>
      <c r="F1268">
        <v>2</v>
      </c>
      <c r="G1268">
        <v>0</v>
      </c>
    </row>
    <row r="1269" spans="1:7" x14ac:dyDescent="0.2">
      <c r="A1269">
        <v>2100</v>
      </c>
      <c r="B1269">
        <v>0.1472</v>
      </c>
      <c r="C1269" t="s">
        <v>5440</v>
      </c>
      <c r="D1269">
        <v>34800</v>
      </c>
      <c r="E1269">
        <v>36</v>
      </c>
      <c r="F1269">
        <v>1</v>
      </c>
      <c r="G1269">
        <v>0</v>
      </c>
    </row>
    <row r="1270" spans="1:7" x14ac:dyDescent="0.2">
      <c r="A1270">
        <v>8000</v>
      </c>
      <c r="B1270">
        <v>0.13980000000000001</v>
      </c>
      <c r="C1270" t="s">
        <v>5440</v>
      </c>
      <c r="D1270">
        <v>50000</v>
      </c>
      <c r="E1270">
        <v>36</v>
      </c>
      <c r="F1270">
        <v>1</v>
      </c>
      <c r="G1270">
        <v>0</v>
      </c>
    </row>
    <row r="1271" spans="1:7" x14ac:dyDescent="0.2">
      <c r="A1271">
        <v>4600</v>
      </c>
      <c r="B1271">
        <v>0.15579999999999999</v>
      </c>
      <c r="C1271" t="s">
        <v>5440</v>
      </c>
      <c r="D1271">
        <v>46500</v>
      </c>
      <c r="E1271">
        <v>36</v>
      </c>
      <c r="F1271">
        <v>3</v>
      </c>
      <c r="G1271">
        <v>0</v>
      </c>
    </row>
    <row r="1272" spans="1:7" x14ac:dyDescent="0.2">
      <c r="A1272">
        <v>25000</v>
      </c>
      <c r="B1272">
        <v>0.16320000000000001</v>
      </c>
      <c r="C1272" t="s">
        <v>5440</v>
      </c>
      <c r="D1272">
        <v>72000</v>
      </c>
      <c r="E1272">
        <v>36</v>
      </c>
      <c r="F1272">
        <v>5</v>
      </c>
      <c r="G1272">
        <v>0</v>
      </c>
    </row>
    <row r="1273" spans="1:7" x14ac:dyDescent="0.2">
      <c r="A1273">
        <v>7000</v>
      </c>
      <c r="B1273">
        <v>0.1361</v>
      </c>
      <c r="C1273" t="s">
        <v>5441</v>
      </c>
      <c r="D1273">
        <v>60000</v>
      </c>
      <c r="E1273">
        <v>36</v>
      </c>
      <c r="F1273">
        <v>7</v>
      </c>
      <c r="G1273">
        <v>0</v>
      </c>
    </row>
    <row r="1274" spans="1:7" x14ac:dyDescent="0.2">
      <c r="A1274">
        <v>6000</v>
      </c>
      <c r="B1274">
        <v>0.15579999999999999</v>
      </c>
      <c r="C1274" t="s">
        <v>5440</v>
      </c>
      <c r="D1274">
        <v>39600</v>
      </c>
      <c r="E1274">
        <v>36</v>
      </c>
      <c r="F1274">
        <v>9</v>
      </c>
      <c r="G1274">
        <v>0</v>
      </c>
    </row>
    <row r="1275" spans="1:7" x14ac:dyDescent="0.2">
      <c r="A1275">
        <v>12000</v>
      </c>
      <c r="B1275">
        <v>7.8799999999999995E-2</v>
      </c>
      <c r="C1275" t="s">
        <v>5440</v>
      </c>
      <c r="D1275">
        <v>55500</v>
      </c>
      <c r="E1275">
        <v>36</v>
      </c>
      <c r="F1275">
        <v>10</v>
      </c>
      <c r="G1275">
        <v>0</v>
      </c>
    </row>
    <row r="1276" spans="1:7" x14ac:dyDescent="0.2">
      <c r="A1276">
        <v>17800</v>
      </c>
      <c r="B1276">
        <v>0.1149</v>
      </c>
      <c r="C1276" t="s">
        <v>5441</v>
      </c>
      <c r="D1276">
        <v>75000</v>
      </c>
      <c r="E1276">
        <v>60</v>
      </c>
      <c r="F1276">
        <v>2</v>
      </c>
      <c r="G1276">
        <v>0</v>
      </c>
    </row>
    <row r="1277" spans="1:7" x14ac:dyDescent="0.2">
      <c r="A1277">
        <v>18500</v>
      </c>
      <c r="B1277">
        <v>0.1361</v>
      </c>
      <c r="C1277" t="s">
        <v>5440</v>
      </c>
      <c r="D1277">
        <v>55784</v>
      </c>
      <c r="E1277">
        <v>36</v>
      </c>
      <c r="F1277">
        <v>2</v>
      </c>
      <c r="G1277">
        <v>0</v>
      </c>
    </row>
    <row r="1278" spans="1:7" x14ac:dyDescent="0.2">
      <c r="A1278">
        <v>20000</v>
      </c>
      <c r="B1278">
        <v>0.16320000000000001</v>
      </c>
      <c r="C1278" t="s">
        <v>5442</v>
      </c>
      <c r="D1278">
        <v>68000</v>
      </c>
      <c r="E1278">
        <v>60</v>
      </c>
      <c r="F1278">
        <v>5</v>
      </c>
      <c r="G1278">
        <v>0</v>
      </c>
    </row>
    <row r="1279" spans="1:7" x14ac:dyDescent="0.2">
      <c r="A1279">
        <v>4000</v>
      </c>
      <c r="B1279">
        <v>0.14349999999999999</v>
      </c>
      <c r="C1279" t="s">
        <v>5440</v>
      </c>
      <c r="D1279">
        <v>63500</v>
      </c>
      <c r="E1279">
        <v>36</v>
      </c>
      <c r="F1279">
        <v>0.5</v>
      </c>
      <c r="G1279">
        <v>0</v>
      </c>
    </row>
    <row r="1280" spans="1:7" x14ac:dyDescent="0.2">
      <c r="A1280">
        <v>15000</v>
      </c>
      <c r="B1280">
        <v>7.51E-2</v>
      </c>
      <c r="C1280" t="s">
        <v>5440</v>
      </c>
      <c r="D1280">
        <v>48000</v>
      </c>
      <c r="E1280">
        <v>36</v>
      </c>
      <c r="F1280">
        <v>6</v>
      </c>
      <c r="G1280">
        <v>0</v>
      </c>
    </row>
    <row r="1281" spans="1:7" x14ac:dyDescent="0.2">
      <c r="A1281">
        <v>5000</v>
      </c>
      <c r="B1281">
        <v>0.1323</v>
      </c>
      <c r="C1281" t="s">
        <v>5440</v>
      </c>
      <c r="D1281">
        <v>150000</v>
      </c>
      <c r="E1281">
        <v>36</v>
      </c>
      <c r="F1281">
        <v>4</v>
      </c>
      <c r="G1281">
        <v>1</v>
      </c>
    </row>
    <row r="1282" spans="1:7" x14ac:dyDescent="0.2">
      <c r="A1282">
        <v>13000</v>
      </c>
      <c r="B1282">
        <v>0.1595</v>
      </c>
      <c r="C1282" t="s">
        <v>5441</v>
      </c>
      <c r="D1282">
        <v>25000</v>
      </c>
      <c r="E1282">
        <v>60</v>
      </c>
      <c r="F1282">
        <v>10</v>
      </c>
      <c r="G1282">
        <v>0</v>
      </c>
    </row>
    <row r="1283" spans="1:7" x14ac:dyDescent="0.2">
      <c r="A1283">
        <v>4500</v>
      </c>
      <c r="B1283">
        <v>7.1400000000000005E-2</v>
      </c>
      <c r="C1283" t="s">
        <v>5441</v>
      </c>
      <c r="D1283">
        <v>45000</v>
      </c>
      <c r="E1283">
        <v>36</v>
      </c>
      <c r="F1283">
        <v>3</v>
      </c>
      <c r="G1283">
        <v>0</v>
      </c>
    </row>
    <row r="1284" spans="1:7" x14ac:dyDescent="0.2">
      <c r="A1284">
        <v>25000</v>
      </c>
      <c r="B1284">
        <v>0.1323</v>
      </c>
      <c r="C1284" t="s">
        <v>5441</v>
      </c>
      <c r="D1284">
        <v>180000</v>
      </c>
      <c r="E1284">
        <v>60</v>
      </c>
      <c r="F1284">
        <v>4</v>
      </c>
      <c r="G1284">
        <v>0</v>
      </c>
    </row>
    <row r="1285" spans="1:7" x14ac:dyDescent="0.2">
      <c r="A1285">
        <v>9600</v>
      </c>
      <c r="B1285">
        <v>7.51E-2</v>
      </c>
      <c r="C1285" t="s">
        <v>5441</v>
      </c>
      <c r="D1285">
        <v>48000</v>
      </c>
      <c r="E1285">
        <v>36</v>
      </c>
      <c r="F1285">
        <v>5</v>
      </c>
      <c r="G1285">
        <v>0</v>
      </c>
    </row>
    <row r="1286" spans="1:7" x14ac:dyDescent="0.2">
      <c r="A1286">
        <v>18000</v>
      </c>
      <c r="B1286">
        <v>7.8799999999999995E-2</v>
      </c>
      <c r="C1286" t="s">
        <v>5440</v>
      </c>
      <c r="D1286">
        <v>72000</v>
      </c>
      <c r="E1286">
        <v>36</v>
      </c>
      <c r="F1286">
        <v>4</v>
      </c>
      <c r="G1286">
        <v>0</v>
      </c>
    </row>
    <row r="1287" spans="1:7" x14ac:dyDescent="0.2">
      <c r="A1287">
        <v>10000</v>
      </c>
      <c r="B1287">
        <v>0.1149</v>
      </c>
      <c r="C1287" t="s">
        <v>5440</v>
      </c>
      <c r="D1287">
        <v>120000</v>
      </c>
      <c r="E1287">
        <v>36</v>
      </c>
      <c r="F1287">
        <v>2</v>
      </c>
      <c r="G1287">
        <v>0</v>
      </c>
    </row>
    <row r="1288" spans="1:7" x14ac:dyDescent="0.2">
      <c r="A1288">
        <v>2000</v>
      </c>
      <c r="B1288">
        <v>0.1149</v>
      </c>
      <c r="C1288" t="s">
        <v>5442</v>
      </c>
      <c r="D1288">
        <v>55308</v>
      </c>
      <c r="E1288">
        <v>36</v>
      </c>
      <c r="F1288">
        <v>8</v>
      </c>
      <c r="G1288">
        <v>1</v>
      </c>
    </row>
    <row r="1289" spans="1:7" x14ac:dyDescent="0.2">
      <c r="A1289">
        <v>25000</v>
      </c>
      <c r="B1289">
        <v>0.1867</v>
      </c>
      <c r="C1289" t="s">
        <v>5441</v>
      </c>
      <c r="D1289">
        <v>236004</v>
      </c>
      <c r="E1289">
        <v>60</v>
      </c>
      <c r="F1289">
        <v>10</v>
      </c>
      <c r="G1289">
        <v>0</v>
      </c>
    </row>
    <row r="1290" spans="1:7" x14ac:dyDescent="0.2">
      <c r="A1290">
        <v>5850</v>
      </c>
      <c r="B1290">
        <v>0.11119999999999999</v>
      </c>
      <c r="C1290" t="s">
        <v>5440</v>
      </c>
      <c r="D1290">
        <v>46000</v>
      </c>
      <c r="E1290">
        <v>36</v>
      </c>
      <c r="F1290">
        <v>1</v>
      </c>
      <c r="G1290">
        <v>0</v>
      </c>
    </row>
    <row r="1291" spans="1:7" x14ac:dyDescent="0.2">
      <c r="A1291">
        <v>3050</v>
      </c>
      <c r="B1291">
        <v>7.8799999999999995E-2</v>
      </c>
      <c r="C1291" t="s">
        <v>5441</v>
      </c>
      <c r="D1291">
        <v>30000</v>
      </c>
      <c r="E1291">
        <v>36</v>
      </c>
      <c r="F1291">
        <v>10</v>
      </c>
      <c r="G1291">
        <v>0</v>
      </c>
    </row>
    <row r="1292" spans="1:7" x14ac:dyDescent="0.2">
      <c r="A1292">
        <v>10000</v>
      </c>
      <c r="B1292">
        <v>0.1323</v>
      </c>
      <c r="C1292" t="s">
        <v>5441</v>
      </c>
      <c r="D1292">
        <v>85603</v>
      </c>
      <c r="E1292">
        <v>60</v>
      </c>
      <c r="F1292">
        <v>10</v>
      </c>
      <c r="G1292">
        <v>0</v>
      </c>
    </row>
    <row r="1293" spans="1:7" x14ac:dyDescent="0.2">
      <c r="A1293">
        <v>17000</v>
      </c>
      <c r="B1293">
        <v>0.1361</v>
      </c>
      <c r="C1293" t="s">
        <v>5441</v>
      </c>
      <c r="D1293" s="79">
        <v>100000</v>
      </c>
      <c r="E1293">
        <v>36</v>
      </c>
      <c r="F1293">
        <v>0.5</v>
      </c>
      <c r="G1293">
        <v>0</v>
      </c>
    </row>
    <row r="1294" spans="1:7" x14ac:dyDescent="0.2">
      <c r="A1294">
        <v>6000</v>
      </c>
      <c r="B1294">
        <v>0.1186</v>
      </c>
      <c r="C1294" t="s">
        <v>5440</v>
      </c>
      <c r="D1294">
        <v>48996</v>
      </c>
      <c r="E1294">
        <v>36</v>
      </c>
      <c r="F1294">
        <v>10</v>
      </c>
      <c r="G1294">
        <v>0</v>
      </c>
    </row>
    <row r="1295" spans="1:7" x14ac:dyDescent="0.2">
      <c r="A1295">
        <v>4500</v>
      </c>
      <c r="B1295">
        <v>7.51E-2</v>
      </c>
      <c r="C1295" t="s">
        <v>5440</v>
      </c>
      <c r="D1295">
        <v>15600</v>
      </c>
      <c r="E1295">
        <v>36</v>
      </c>
      <c r="F1295">
        <v>3</v>
      </c>
      <c r="G1295">
        <v>0</v>
      </c>
    </row>
    <row r="1296" spans="1:7" x14ac:dyDescent="0.2">
      <c r="A1296">
        <v>12000</v>
      </c>
      <c r="B1296">
        <v>0.1484</v>
      </c>
      <c r="C1296" t="s">
        <v>5441</v>
      </c>
      <c r="D1296">
        <v>72000</v>
      </c>
      <c r="E1296">
        <v>36</v>
      </c>
      <c r="F1296">
        <v>5</v>
      </c>
      <c r="G1296">
        <v>0</v>
      </c>
    </row>
    <row r="1297" spans="1:7" x14ac:dyDescent="0.2">
      <c r="A1297">
        <v>6000</v>
      </c>
      <c r="B1297">
        <v>0.1323</v>
      </c>
      <c r="C1297" t="s">
        <v>5441</v>
      </c>
      <c r="D1297">
        <v>50000</v>
      </c>
      <c r="E1297">
        <v>36</v>
      </c>
      <c r="F1297">
        <v>0.5</v>
      </c>
      <c r="G1297">
        <v>1</v>
      </c>
    </row>
    <row r="1298" spans="1:7" x14ac:dyDescent="0.2">
      <c r="A1298">
        <v>14500</v>
      </c>
      <c r="B1298">
        <v>0.1186</v>
      </c>
      <c r="C1298" t="s">
        <v>5441</v>
      </c>
      <c r="D1298">
        <v>78000</v>
      </c>
      <c r="E1298">
        <v>60</v>
      </c>
      <c r="F1298">
        <v>10</v>
      </c>
      <c r="G1298">
        <v>0</v>
      </c>
    </row>
    <row r="1299" spans="1:7" x14ac:dyDescent="0.2">
      <c r="A1299">
        <v>6000</v>
      </c>
      <c r="B1299">
        <v>0.1075</v>
      </c>
      <c r="C1299" t="s">
        <v>5440</v>
      </c>
      <c r="D1299">
        <v>26000</v>
      </c>
      <c r="E1299">
        <v>36</v>
      </c>
      <c r="F1299">
        <v>6</v>
      </c>
      <c r="G1299">
        <v>0</v>
      </c>
    </row>
    <row r="1300" spans="1:7" x14ac:dyDescent="0.2">
      <c r="A1300">
        <v>7000</v>
      </c>
      <c r="B1300">
        <v>0.16450000000000001</v>
      </c>
      <c r="C1300" t="s">
        <v>5442</v>
      </c>
      <c r="D1300">
        <v>45000</v>
      </c>
      <c r="E1300">
        <v>60</v>
      </c>
      <c r="F1300">
        <v>7</v>
      </c>
      <c r="G1300">
        <v>0</v>
      </c>
    </row>
    <row r="1301" spans="1:7" x14ac:dyDescent="0.2">
      <c r="A1301">
        <v>15000</v>
      </c>
      <c r="B1301">
        <v>0.11119999999999999</v>
      </c>
      <c r="C1301" t="s">
        <v>5440</v>
      </c>
      <c r="D1301">
        <v>65000</v>
      </c>
      <c r="E1301">
        <v>36</v>
      </c>
      <c r="F1301">
        <v>10</v>
      </c>
      <c r="G1301">
        <v>0</v>
      </c>
    </row>
    <row r="1302" spans="1:7" x14ac:dyDescent="0.2">
      <c r="A1302">
        <v>1500</v>
      </c>
      <c r="B1302">
        <v>0.13980000000000001</v>
      </c>
      <c r="C1302" t="s">
        <v>5440</v>
      </c>
      <c r="D1302">
        <v>54000</v>
      </c>
      <c r="E1302">
        <v>36</v>
      </c>
      <c r="F1302">
        <v>1</v>
      </c>
      <c r="G1302">
        <v>0</v>
      </c>
    </row>
    <row r="1303" spans="1:7" x14ac:dyDescent="0.2">
      <c r="A1303">
        <v>20400</v>
      </c>
      <c r="B1303">
        <v>0.1323</v>
      </c>
      <c r="C1303" t="s">
        <v>5441</v>
      </c>
      <c r="D1303">
        <v>90000</v>
      </c>
      <c r="E1303">
        <v>60</v>
      </c>
      <c r="F1303">
        <v>10</v>
      </c>
      <c r="G1303">
        <v>0</v>
      </c>
    </row>
    <row r="1304" spans="1:7" x14ac:dyDescent="0.2">
      <c r="A1304">
        <v>4000</v>
      </c>
      <c r="B1304">
        <v>6.3899999999999998E-2</v>
      </c>
      <c r="C1304" t="s">
        <v>5440</v>
      </c>
      <c r="D1304">
        <v>28000</v>
      </c>
      <c r="E1304">
        <v>36</v>
      </c>
      <c r="F1304">
        <v>6</v>
      </c>
      <c r="G1304">
        <v>0</v>
      </c>
    </row>
    <row r="1305" spans="1:7" x14ac:dyDescent="0.2">
      <c r="A1305">
        <v>8400</v>
      </c>
      <c r="B1305">
        <v>7.51E-2</v>
      </c>
      <c r="C1305" t="s">
        <v>5440</v>
      </c>
      <c r="D1305">
        <v>65004</v>
      </c>
      <c r="E1305">
        <v>36</v>
      </c>
      <c r="F1305">
        <v>3</v>
      </c>
      <c r="G1305">
        <v>0</v>
      </c>
    </row>
    <row r="1306" spans="1:7" x14ac:dyDescent="0.2">
      <c r="A1306">
        <v>10200</v>
      </c>
      <c r="B1306">
        <v>0.15210000000000001</v>
      </c>
      <c r="C1306" t="s">
        <v>5440</v>
      </c>
      <c r="D1306">
        <v>50004</v>
      </c>
      <c r="E1306">
        <v>36</v>
      </c>
      <c r="F1306">
        <v>10</v>
      </c>
      <c r="G1306">
        <v>0</v>
      </c>
    </row>
    <row r="1307" spans="1:7" x14ac:dyDescent="0.2">
      <c r="A1307">
        <v>10000</v>
      </c>
      <c r="B1307">
        <v>0.1595</v>
      </c>
      <c r="C1307" t="s">
        <v>5440</v>
      </c>
      <c r="D1307">
        <v>40000</v>
      </c>
      <c r="E1307">
        <v>60</v>
      </c>
      <c r="F1307">
        <v>10</v>
      </c>
      <c r="G1307">
        <v>1</v>
      </c>
    </row>
    <row r="1308" spans="1:7" x14ac:dyDescent="0.2">
      <c r="A1308">
        <v>5600</v>
      </c>
      <c r="B1308">
        <v>0.1075</v>
      </c>
      <c r="C1308" t="s">
        <v>5441</v>
      </c>
      <c r="D1308">
        <v>60000</v>
      </c>
      <c r="E1308">
        <v>60</v>
      </c>
      <c r="F1308">
        <v>10</v>
      </c>
      <c r="G1308">
        <v>0</v>
      </c>
    </row>
    <row r="1309" spans="1:7" x14ac:dyDescent="0.2">
      <c r="A1309">
        <v>6000</v>
      </c>
      <c r="B1309">
        <v>0.1075</v>
      </c>
      <c r="C1309" t="s">
        <v>5440</v>
      </c>
      <c r="D1309">
        <v>35004</v>
      </c>
      <c r="E1309">
        <v>36</v>
      </c>
      <c r="F1309">
        <v>4</v>
      </c>
      <c r="G1309">
        <v>1</v>
      </c>
    </row>
    <row r="1310" spans="1:7" x14ac:dyDescent="0.2">
      <c r="A1310">
        <v>7500</v>
      </c>
      <c r="B1310">
        <v>0.1038</v>
      </c>
      <c r="C1310" t="s">
        <v>5441</v>
      </c>
      <c r="D1310">
        <v>28000</v>
      </c>
      <c r="E1310">
        <v>60</v>
      </c>
      <c r="F1310">
        <v>5</v>
      </c>
      <c r="G1310">
        <v>0</v>
      </c>
    </row>
    <row r="1311" spans="1:7" x14ac:dyDescent="0.2">
      <c r="A1311">
        <v>15000</v>
      </c>
      <c r="B1311">
        <v>7.8799999999999995E-2</v>
      </c>
      <c r="C1311" t="s">
        <v>5441</v>
      </c>
      <c r="D1311">
        <v>62000</v>
      </c>
      <c r="E1311">
        <v>36</v>
      </c>
      <c r="F1311">
        <v>3</v>
      </c>
      <c r="G1311">
        <v>0</v>
      </c>
    </row>
    <row r="1312" spans="1:7" x14ac:dyDescent="0.2">
      <c r="A1312">
        <v>15000</v>
      </c>
      <c r="B1312">
        <v>0.1867</v>
      </c>
      <c r="C1312" t="s">
        <v>5440</v>
      </c>
      <c r="D1312">
        <v>63129.36</v>
      </c>
      <c r="E1312">
        <v>60</v>
      </c>
      <c r="F1312">
        <v>10</v>
      </c>
      <c r="G1312">
        <v>1</v>
      </c>
    </row>
    <row r="1313" spans="1:7" x14ac:dyDescent="0.2">
      <c r="A1313">
        <v>7400</v>
      </c>
      <c r="B1313">
        <v>0.1484</v>
      </c>
      <c r="C1313" t="s">
        <v>5441</v>
      </c>
      <c r="D1313">
        <v>71000</v>
      </c>
      <c r="E1313">
        <v>36</v>
      </c>
      <c r="F1313">
        <v>2</v>
      </c>
      <c r="G1313">
        <v>0</v>
      </c>
    </row>
    <row r="1314" spans="1:7" x14ac:dyDescent="0.2">
      <c r="A1314">
        <v>3000</v>
      </c>
      <c r="B1314">
        <v>0.1472</v>
      </c>
      <c r="C1314" t="s">
        <v>5441</v>
      </c>
      <c r="D1314">
        <v>128000</v>
      </c>
      <c r="E1314">
        <v>36</v>
      </c>
      <c r="F1314">
        <v>10</v>
      </c>
      <c r="G1314">
        <v>0</v>
      </c>
    </row>
    <row r="1315" spans="1:7" x14ac:dyDescent="0.2">
      <c r="A1315">
        <v>12600</v>
      </c>
      <c r="B1315">
        <v>0.1075</v>
      </c>
      <c r="C1315" t="s">
        <v>5440</v>
      </c>
      <c r="D1315">
        <v>110000</v>
      </c>
      <c r="E1315">
        <v>36</v>
      </c>
      <c r="F1315">
        <v>3</v>
      </c>
      <c r="G1315">
        <v>0</v>
      </c>
    </row>
    <row r="1316" spans="1:7" x14ac:dyDescent="0.2">
      <c r="A1316">
        <v>10000</v>
      </c>
      <c r="B1316">
        <v>0.1149</v>
      </c>
      <c r="C1316" t="s">
        <v>5441</v>
      </c>
      <c r="D1316">
        <v>83000</v>
      </c>
      <c r="E1316">
        <v>60</v>
      </c>
      <c r="F1316">
        <v>10</v>
      </c>
      <c r="G1316">
        <v>0</v>
      </c>
    </row>
    <row r="1317" spans="1:7" x14ac:dyDescent="0.2">
      <c r="A1317">
        <v>11200</v>
      </c>
      <c r="B1317">
        <v>0.13980000000000001</v>
      </c>
      <c r="C1317" t="s">
        <v>5440</v>
      </c>
      <c r="D1317">
        <v>43000</v>
      </c>
      <c r="E1317">
        <v>60</v>
      </c>
      <c r="F1317">
        <v>2</v>
      </c>
      <c r="G1317">
        <v>0</v>
      </c>
    </row>
    <row r="1318" spans="1:7" x14ac:dyDescent="0.2">
      <c r="A1318">
        <v>25000</v>
      </c>
      <c r="B1318">
        <v>0.16819999999999999</v>
      </c>
      <c r="C1318" t="s">
        <v>5440</v>
      </c>
      <c r="D1318">
        <v>139900</v>
      </c>
      <c r="E1318">
        <v>60</v>
      </c>
      <c r="F1318">
        <v>10</v>
      </c>
      <c r="G1318">
        <v>0</v>
      </c>
    </row>
    <row r="1319" spans="1:7" x14ac:dyDescent="0.2">
      <c r="A1319">
        <v>24000</v>
      </c>
      <c r="B1319">
        <v>0.1361</v>
      </c>
      <c r="C1319" t="s">
        <v>5441</v>
      </c>
      <c r="D1319">
        <v>79200</v>
      </c>
      <c r="E1319">
        <v>60</v>
      </c>
      <c r="F1319">
        <v>10</v>
      </c>
      <c r="G1319">
        <v>0</v>
      </c>
    </row>
    <row r="1320" spans="1:7" x14ac:dyDescent="0.2">
      <c r="A1320">
        <v>6000</v>
      </c>
      <c r="B1320">
        <v>7.51E-2</v>
      </c>
      <c r="C1320" t="s">
        <v>5440</v>
      </c>
      <c r="D1320">
        <v>84996</v>
      </c>
      <c r="E1320">
        <v>36</v>
      </c>
      <c r="F1320">
        <v>5</v>
      </c>
      <c r="G1320">
        <v>1</v>
      </c>
    </row>
    <row r="1321" spans="1:7" x14ac:dyDescent="0.2">
      <c r="A1321">
        <v>11000</v>
      </c>
      <c r="B1321">
        <v>7.51E-2</v>
      </c>
      <c r="C1321" t="s">
        <v>5440</v>
      </c>
      <c r="D1321">
        <v>75000</v>
      </c>
      <c r="E1321">
        <v>36</v>
      </c>
      <c r="F1321">
        <v>5</v>
      </c>
      <c r="G1321">
        <v>0</v>
      </c>
    </row>
    <row r="1322" spans="1:7" x14ac:dyDescent="0.2">
      <c r="A1322">
        <v>10000</v>
      </c>
      <c r="B1322">
        <v>0.1361</v>
      </c>
      <c r="C1322" t="s">
        <v>5441</v>
      </c>
      <c r="D1322">
        <v>59650</v>
      </c>
      <c r="E1322">
        <v>36</v>
      </c>
      <c r="F1322">
        <v>10</v>
      </c>
      <c r="G1322">
        <v>0</v>
      </c>
    </row>
    <row r="1323" spans="1:7" x14ac:dyDescent="0.2">
      <c r="A1323">
        <v>10000</v>
      </c>
      <c r="B1323">
        <v>0.14349999999999999</v>
      </c>
      <c r="C1323" t="s">
        <v>5441</v>
      </c>
      <c r="D1323">
        <v>35004</v>
      </c>
      <c r="E1323">
        <v>36</v>
      </c>
      <c r="F1323">
        <v>5</v>
      </c>
      <c r="G1323">
        <v>0</v>
      </c>
    </row>
    <row r="1324" spans="1:7" x14ac:dyDescent="0.2">
      <c r="A1324">
        <v>20000</v>
      </c>
      <c r="B1324">
        <v>0.1323</v>
      </c>
      <c r="C1324" t="s">
        <v>5441</v>
      </c>
      <c r="D1324">
        <v>114107</v>
      </c>
      <c r="E1324">
        <v>60</v>
      </c>
      <c r="F1324">
        <v>10</v>
      </c>
      <c r="G1324">
        <v>0</v>
      </c>
    </row>
    <row r="1325" spans="1:7" x14ac:dyDescent="0.2">
      <c r="A1325">
        <v>11000</v>
      </c>
      <c r="B1325">
        <v>0.1075</v>
      </c>
      <c r="C1325" t="s">
        <v>5441</v>
      </c>
      <c r="D1325">
        <v>77022</v>
      </c>
      <c r="E1325">
        <v>60</v>
      </c>
      <c r="F1325">
        <v>10</v>
      </c>
      <c r="G1325">
        <v>1</v>
      </c>
    </row>
    <row r="1326" spans="1:7" x14ac:dyDescent="0.2">
      <c r="A1326">
        <v>15000</v>
      </c>
      <c r="B1326">
        <v>0.17560000000000001</v>
      </c>
      <c r="C1326" t="s">
        <v>5440</v>
      </c>
      <c r="D1326">
        <v>37000</v>
      </c>
      <c r="E1326">
        <v>60</v>
      </c>
      <c r="F1326">
        <v>4</v>
      </c>
      <c r="G1326">
        <v>0</v>
      </c>
    </row>
    <row r="1327" spans="1:7" x14ac:dyDescent="0.2">
      <c r="A1327">
        <v>10000</v>
      </c>
      <c r="B1327">
        <v>0.1075</v>
      </c>
      <c r="C1327" t="s">
        <v>5441</v>
      </c>
      <c r="D1327">
        <v>49500</v>
      </c>
      <c r="E1327">
        <v>36</v>
      </c>
      <c r="F1327">
        <v>3</v>
      </c>
      <c r="G1327">
        <v>0</v>
      </c>
    </row>
    <row r="1328" spans="1:7" x14ac:dyDescent="0.2">
      <c r="A1328">
        <v>18000</v>
      </c>
      <c r="B1328">
        <v>0.1867</v>
      </c>
      <c r="C1328" t="s">
        <v>5441</v>
      </c>
      <c r="D1328">
        <v>115956</v>
      </c>
      <c r="E1328">
        <v>60</v>
      </c>
      <c r="F1328">
        <v>10</v>
      </c>
      <c r="G1328">
        <v>0</v>
      </c>
    </row>
    <row r="1329" spans="1:7" x14ac:dyDescent="0.2">
      <c r="A1329">
        <v>24250</v>
      </c>
      <c r="B1329">
        <v>0.1323</v>
      </c>
      <c r="C1329" t="s">
        <v>5440</v>
      </c>
      <c r="D1329">
        <v>101004</v>
      </c>
      <c r="E1329">
        <v>60</v>
      </c>
      <c r="F1329">
        <v>6</v>
      </c>
      <c r="G1329">
        <v>0</v>
      </c>
    </row>
    <row r="1330" spans="1:7" x14ac:dyDescent="0.2">
      <c r="A1330">
        <v>5000</v>
      </c>
      <c r="B1330">
        <v>0.15210000000000001</v>
      </c>
      <c r="C1330" t="s">
        <v>5440</v>
      </c>
      <c r="D1330">
        <v>66000</v>
      </c>
      <c r="E1330">
        <v>36</v>
      </c>
      <c r="F1330">
        <v>2</v>
      </c>
      <c r="G1330">
        <v>0</v>
      </c>
    </row>
    <row r="1331" spans="1:7" x14ac:dyDescent="0.2">
      <c r="A1331">
        <v>3250</v>
      </c>
      <c r="B1331">
        <v>0.1323</v>
      </c>
      <c r="C1331" t="s">
        <v>5441</v>
      </c>
      <c r="D1331">
        <v>68000</v>
      </c>
      <c r="E1331">
        <v>36</v>
      </c>
      <c r="F1331">
        <v>10</v>
      </c>
      <c r="G1331">
        <v>0</v>
      </c>
    </row>
    <row r="1332" spans="1:7" x14ac:dyDescent="0.2">
      <c r="A1332">
        <v>10000</v>
      </c>
      <c r="B1332">
        <v>0.15579999999999999</v>
      </c>
      <c r="C1332" t="s">
        <v>5441</v>
      </c>
      <c r="D1332">
        <v>45000</v>
      </c>
      <c r="E1332">
        <v>60</v>
      </c>
      <c r="F1332">
        <v>5</v>
      </c>
      <c r="G1332">
        <v>0</v>
      </c>
    </row>
    <row r="1333" spans="1:7" x14ac:dyDescent="0.2">
      <c r="A1333">
        <v>2800</v>
      </c>
      <c r="B1333">
        <v>7.8799999999999995E-2</v>
      </c>
      <c r="C1333" t="s">
        <v>5441</v>
      </c>
      <c r="D1333">
        <v>86800</v>
      </c>
      <c r="E1333">
        <v>36</v>
      </c>
      <c r="F1333">
        <v>6</v>
      </c>
      <c r="G1333">
        <v>0</v>
      </c>
    </row>
    <row r="1334" spans="1:7" x14ac:dyDescent="0.2">
      <c r="A1334">
        <v>10000</v>
      </c>
      <c r="B1334">
        <v>7.8799999999999995E-2</v>
      </c>
      <c r="C1334" t="s">
        <v>5440</v>
      </c>
      <c r="D1334">
        <v>37000</v>
      </c>
      <c r="E1334">
        <v>36</v>
      </c>
      <c r="F1334">
        <v>2</v>
      </c>
      <c r="G1334">
        <v>0</v>
      </c>
    </row>
    <row r="1335" spans="1:7" x14ac:dyDescent="0.2">
      <c r="A1335">
        <v>5000</v>
      </c>
      <c r="B1335">
        <v>0.1361</v>
      </c>
      <c r="C1335" t="s">
        <v>5441</v>
      </c>
      <c r="D1335">
        <v>59000</v>
      </c>
      <c r="E1335">
        <v>36</v>
      </c>
      <c r="F1335">
        <v>0.5</v>
      </c>
      <c r="G1335">
        <v>0</v>
      </c>
    </row>
    <row r="1336" spans="1:7" x14ac:dyDescent="0.2">
      <c r="A1336">
        <v>17000</v>
      </c>
      <c r="B1336">
        <v>0.1149</v>
      </c>
      <c r="C1336" t="s">
        <v>5440</v>
      </c>
      <c r="D1336">
        <v>30996</v>
      </c>
      <c r="E1336">
        <v>60</v>
      </c>
      <c r="F1336">
        <v>2</v>
      </c>
      <c r="G1336">
        <v>1</v>
      </c>
    </row>
    <row r="1337" spans="1:7" x14ac:dyDescent="0.2">
      <c r="A1337">
        <v>7000</v>
      </c>
      <c r="B1337">
        <v>0.1867</v>
      </c>
      <c r="C1337" t="s">
        <v>5440</v>
      </c>
      <c r="D1337">
        <v>27000</v>
      </c>
      <c r="E1337">
        <v>60</v>
      </c>
      <c r="F1337">
        <v>4</v>
      </c>
      <c r="G1337">
        <v>1</v>
      </c>
    </row>
    <row r="1338" spans="1:7" x14ac:dyDescent="0.2">
      <c r="A1338">
        <v>1200</v>
      </c>
      <c r="B1338">
        <v>6.7599999999999993E-2</v>
      </c>
      <c r="C1338" t="s">
        <v>5441</v>
      </c>
      <c r="D1338">
        <v>48000</v>
      </c>
      <c r="E1338">
        <v>36</v>
      </c>
      <c r="F1338">
        <v>4</v>
      </c>
      <c r="G1338">
        <v>0</v>
      </c>
    </row>
    <row r="1339" spans="1:7" x14ac:dyDescent="0.2">
      <c r="A1339">
        <v>24250</v>
      </c>
      <c r="B1339">
        <v>0.17560000000000001</v>
      </c>
      <c r="C1339" t="s">
        <v>5440</v>
      </c>
      <c r="D1339">
        <v>68400</v>
      </c>
      <c r="E1339">
        <v>36</v>
      </c>
      <c r="F1339">
        <v>10</v>
      </c>
      <c r="G1339">
        <v>0</v>
      </c>
    </row>
    <row r="1340" spans="1:7" x14ac:dyDescent="0.2">
      <c r="A1340">
        <v>8000</v>
      </c>
      <c r="B1340">
        <v>0.1038</v>
      </c>
      <c r="C1340" t="s">
        <v>5442</v>
      </c>
      <c r="D1340">
        <v>33000</v>
      </c>
      <c r="E1340">
        <v>36</v>
      </c>
      <c r="F1340">
        <v>7</v>
      </c>
      <c r="G1340">
        <v>0</v>
      </c>
    </row>
    <row r="1341" spans="1:7" x14ac:dyDescent="0.2">
      <c r="A1341">
        <v>18000</v>
      </c>
      <c r="B1341">
        <v>0.1361</v>
      </c>
      <c r="C1341" t="s">
        <v>5441</v>
      </c>
      <c r="D1341">
        <v>120000</v>
      </c>
      <c r="E1341">
        <v>60</v>
      </c>
      <c r="F1341">
        <v>6</v>
      </c>
      <c r="G1341">
        <v>0</v>
      </c>
    </row>
    <row r="1342" spans="1:7" x14ac:dyDescent="0.2">
      <c r="A1342">
        <v>2000</v>
      </c>
      <c r="B1342">
        <v>0.1038</v>
      </c>
      <c r="C1342" t="s">
        <v>5441</v>
      </c>
      <c r="D1342">
        <v>96000</v>
      </c>
      <c r="E1342">
        <v>36</v>
      </c>
      <c r="F1342">
        <v>10</v>
      </c>
      <c r="G1342">
        <v>0</v>
      </c>
    </row>
    <row r="1343" spans="1:7" x14ac:dyDescent="0.2">
      <c r="A1343">
        <v>1800</v>
      </c>
      <c r="B1343">
        <v>6.7599999999999993E-2</v>
      </c>
      <c r="C1343" t="s">
        <v>5441</v>
      </c>
      <c r="D1343">
        <v>58000</v>
      </c>
      <c r="E1343">
        <v>36</v>
      </c>
      <c r="F1343">
        <v>8</v>
      </c>
      <c r="G1343">
        <v>0</v>
      </c>
    </row>
    <row r="1344" spans="1:7" x14ac:dyDescent="0.2">
      <c r="A1344">
        <v>25000</v>
      </c>
      <c r="B1344">
        <v>0.15579999999999999</v>
      </c>
      <c r="C1344" t="s">
        <v>5441</v>
      </c>
      <c r="D1344">
        <v>91200</v>
      </c>
      <c r="E1344">
        <v>36</v>
      </c>
      <c r="F1344">
        <v>3</v>
      </c>
      <c r="G1344">
        <v>1</v>
      </c>
    </row>
    <row r="1345" spans="1:7" x14ac:dyDescent="0.2">
      <c r="A1345">
        <v>4300</v>
      </c>
      <c r="B1345">
        <v>0.1186</v>
      </c>
      <c r="C1345" t="s">
        <v>5440</v>
      </c>
      <c r="D1345">
        <v>23000</v>
      </c>
      <c r="E1345">
        <v>36</v>
      </c>
      <c r="F1345">
        <v>4</v>
      </c>
      <c r="G1345">
        <v>0</v>
      </c>
    </row>
    <row r="1346" spans="1:7" x14ac:dyDescent="0.2">
      <c r="A1346">
        <v>5000</v>
      </c>
      <c r="B1346">
        <v>0.1361</v>
      </c>
      <c r="C1346" t="s">
        <v>5440</v>
      </c>
      <c r="D1346">
        <v>42996</v>
      </c>
      <c r="E1346">
        <v>36</v>
      </c>
      <c r="F1346">
        <v>1</v>
      </c>
      <c r="G1346">
        <v>0</v>
      </c>
    </row>
    <row r="1347" spans="1:7" x14ac:dyDescent="0.2">
      <c r="A1347">
        <v>14000</v>
      </c>
      <c r="B1347">
        <v>0.1186</v>
      </c>
      <c r="C1347" t="s">
        <v>5440</v>
      </c>
      <c r="D1347">
        <v>35004</v>
      </c>
      <c r="E1347">
        <v>60</v>
      </c>
      <c r="F1347">
        <v>1</v>
      </c>
      <c r="G1347">
        <v>0</v>
      </c>
    </row>
    <row r="1348" spans="1:7" x14ac:dyDescent="0.2">
      <c r="A1348">
        <v>6500</v>
      </c>
      <c r="B1348">
        <v>0.11119999999999999</v>
      </c>
      <c r="C1348" t="s">
        <v>5441</v>
      </c>
      <c r="D1348">
        <v>40000</v>
      </c>
      <c r="E1348">
        <v>60</v>
      </c>
      <c r="F1348">
        <v>6</v>
      </c>
      <c r="G1348">
        <v>1</v>
      </c>
    </row>
    <row r="1349" spans="1:7" x14ac:dyDescent="0.2">
      <c r="A1349">
        <v>3000</v>
      </c>
      <c r="B1349">
        <v>0.1484</v>
      </c>
      <c r="C1349" t="s">
        <v>5441</v>
      </c>
      <c r="D1349">
        <v>62000</v>
      </c>
      <c r="E1349">
        <v>36</v>
      </c>
      <c r="F1349">
        <v>4</v>
      </c>
      <c r="G1349">
        <v>0</v>
      </c>
    </row>
    <row r="1350" spans="1:7" x14ac:dyDescent="0.2">
      <c r="A1350">
        <v>12000</v>
      </c>
      <c r="B1350">
        <v>0.1323</v>
      </c>
      <c r="C1350" t="s">
        <v>5440</v>
      </c>
      <c r="D1350">
        <v>40000</v>
      </c>
      <c r="E1350">
        <v>60</v>
      </c>
      <c r="F1350">
        <v>0.5</v>
      </c>
      <c r="G1350">
        <v>1</v>
      </c>
    </row>
    <row r="1351" spans="1:7" x14ac:dyDescent="0.2">
      <c r="A1351">
        <v>3000</v>
      </c>
      <c r="B1351">
        <v>7.51E-2</v>
      </c>
      <c r="C1351" t="s">
        <v>5442</v>
      </c>
      <c r="D1351">
        <v>42000</v>
      </c>
      <c r="E1351">
        <v>36</v>
      </c>
      <c r="F1351">
        <v>7</v>
      </c>
      <c r="G1351">
        <v>0</v>
      </c>
    </row>
    <row r="1352" spans="1:7" x14ac:dyDescent="0.2">
      <c r="A1352">
        <v>13200</v>
      </c>
      <c r="B1352">
        <v>0.17560000000000001</v>
      </c>
      <c r="C1352" t="s">
        <v>5441</v>
      </c>
      <c r="D1352">
        <v>140000</v>
      </c>
      <c r="E1352">
        <v>60</v>
      </c>
      <c r="F1352">
        <v>4</v>
      </c>
      <c r="G1352">
        <v>0</v>
      </c>
    </row>
    <row r="1353" spans="1:7" x14ac:dyDescent="0.2">
      <c r="A1353">
        <v>13600</v>
      </c>
      <c r="B1353">
        <v>0.15210000000000001</v>
      </c>
      <c r="C1353" t="s">
        <v>5441</v>
      </c>
      <c r="D1353">
        <v>45500</v>
      </c>
      <c r="E1353">
        <v>60</v>
      </c>
      <c r="F1353">
        <v>2</v>
      </c>
      <c r="G1353">
        <v>0</v>
      </c>
    </row>
    <row r="1354" spans="1:7" x14ac:dyDescent="0.2">
      <c r="A1354">
        <v>10000</v>
      </c>
      <c r="B1354">
        <v>7.8799999999999995E-2</v>
      </c>
      <c r="C1354" t="s">
        <v>5440</v>
      </c>
      <c r="D1354">
        <v>38244</v>
      </c>
      <c r="E1354">
        <v>36</v>
      </c>
      <c r="F1354">
        <v>6</v>
      </c>
      <c r="G1354">
        <v>0</v>
      </c>
    </row>
    <row r="1355" spans="1:7" x14ac:dyDescent="0.2">
      <c r="A1355">
        <v>10000</v>
      </c>
      <c r="B1355">
        <v>0.14349999999999999</v>
      </c>
      <c r="C1355" t="s">
        <v>5441</v>
      </c>
      <c r="D1355">
        <v>62000</v>
      </c>
      <c r="E1355">
        <v>36</v>
      </c>
      <c r="F1355">
        <v>1</v>
      </c>
      <c r="G1355">
        <v>1</v>
      </c>
    </row>
    <row r="1356" spans="1:7" x14ac:dyDescent="0.2">
      <c r="A1356">
        <v>12000</v>
      </c>
      <c r="B1356">
        <v>7.8799999999999995E-2</v>
      </c>
      <c r="C1356" t="s">
        <v>5441</v>
      </c>
      <c r="D1356">
        <v>160000</v>
      </c>
      <c r="E1356">
        <v>36</v>
      </c>
      <c r="F1356">
        <v>9</v>
      </c>
      <c r="G1356">
        <v>0</v>
      </c>
    </row>
    <row r="1357" spans="1:7" x14ac:dyDescent="0.2">
      <c r="A1357">
        <v>12000</v>
      </c>
      <c r="B1357">
        <v>0.1075</v>
      </c>
      <c r="C1357" t="s">
        <v>5441</v>
      </c>
      <c r="D1357">
        <v>60000</v>
      </c>
      <c r="E1357">
        <v>36</v>
      </c>
      <c r="F1357">
        <v>0.5</v>
      </c>
      <c r="G1357">
        <v>0</v>
      </c>
    </row>
    <row r="1358" spans="1:7" x14ac:dyDescent="0.2">
      <c r="A1358">
        <v>6000</v>
      </c>
      <c r="B1358">
        <v>0.1361</v>
      </c>
      <c r="C1358" t="s">
        <v>5442</v>
      </c>
      <c r="D1358">
        <v>36000</v>
      </c>
      <c r="E1358">
        <v>60</v>
      </c>
      <c r="F1358">
        <v>3</v>
      </c>
      <c r="G1358">
        <v>0</v>
      </c>
    </row>
    <row r="1359" spans="1:7" x14ac:dyDescent="0.2">
      <c r="A1359">
        <v>7200</v>
      </c>
      <c r="B1359">
        <v>0.1361</v>
      </c>
      <c r="C1359" t="s">
        <v>5440</v>
      </c>
      <c r="D1359">
        <v>37400</v>
      </c>
      <c r="E1359">
        <v>60</v>
      </c>
      <c r="F1359">
        <v>0.5</v>
      </c>
      <c r="G1359">
        <v>0</v>
      </c>
    </row>
    <row r="1360" spans="1:7" x14ac:dyDescent="0.2">
      <c r="A1360">
        <v>15000</v>
      </c>
      <c r="B1360">
        <v>0.1186</v>
      </c>
      <c r="C1360" t="s">
        <v>5441</v>
      </c>
      <c r="D1360">
        <v>67000</v>
      </c>
      <c r="E1360">
        <v>60</v>
      </c>
      <c r="F1360">
        <v>3</v>
      </c>
      <c r="G1360">
        <v>0</v>
      </c>
    </row>
    <row r="1361" spans="1:7" x14ac:dyDescent="0.2">
      <c r="A1361">
        <v>24000</v>
      </c>
      <c r="B1361">
        <v>7.8799999999999995E-2</v>
      </c>
      <c r="C1361" t="s">
        <v>5441</v>
      </c>
      <c r="D1361">
        <v>72000</v>
      </c>
      <c r="E1361">
        <v>36</v>
      </c>
      <c r="F1361">
        <v>7</v>
      </c>
      <c r="G1361">
        <v>0</v>
      </c>
    </row>
    <row r="1362" spans="1:7" x14ac:dyDescent="0.2">
      <c r="A1362">
        <v>5000</v>
      </c>
      <c r="B1362">
        <v>7.8799999999999995E-2</v>
      </c>
      <c r="C1362" t="s">
        <v>5441</v>
      </c>
      <c r="D1362">
        <v>60000</v>
      </c>
      <c r="E1362">
        <v>36</v>
      </c>
      <c r="F1362">
        <v>9</v>
      </c>
      <c r="G1362">
        <v>0</v>
      </c>
    </row>
    <row r="1363" spans="1:7" x14ac:dyDescent="0.2">
      <c r="A1363">
        <v>16750</v>
      </c>
      <c r="B1363">
        <v>0.15579999999999999</v>
      </c>
      <c r="C1363" t="s">
        <v>5442</v>
      </c>
      <c r="D1363">
        <v>30000</v>
      </c>
      <c r="E1363">
        <v>60</v>
      </c>
      <c r="F1363">
        <v>0.5</v>
      </c>
      <c r="G1363">
        <v>0</v>
      </c>
    </row>
    <row r="1364" spans="1:7" x14ac:dyDescent="0.2">
      <c r="A1364">
        <v>10000</v>
      </c>
      <c r="B1364">
        <v>0.1186</v>
      </c>
      <c r="C1364" t="s">
        <v>5440</v>
      </c>
      <c r="D1364">
        <v>83004</v>
      </c>
      <c r="E1364">
        <v>36</v>
      </c>
      <c r="F1364">
        <v>3</v>
      </c>
      <c r="G1364">
        <v>0</v>
      </c>
    </row>
    <row r="1365" spans="1:7" x14ac:dyDescent="0.2">
      <c r="A1365">
        <v>2800</v>
      </c>
      <c r="B1365">
        <v>0.16819999999999999</v>
      </c>
      <c r="C1365" t="s">
        <v>5441</v>
      </c>
      <c r="D1365">
        <v>49000</v>
      </c>
      <c r="E1365">
        <v>60</v>
      </c>
      <c r="F1365">
        <v>10</v>
      </c>
      <c r="G1365">
        <v>0</v>
      </c>
    </row>
    <row r="1366" spans="1:7" x14ac:dyDescent="0.2">
      <c r="A1366">
        <v>1500</v>
      </c>
      <c r="B1366">
        <v>0.15210000000000001</v>
      </c>
      <c r="C1366" t="s">
        <v>5440</v>
      </c>
      <c r="D1366">
        <v>96000</v>
      </c>
      <c r="E1366">
        <v>36</v>
      </c>
      <c r="F1366">
        <v>4</v>
      </c>
      <c r="G1366">
        <v>0</v>
      </c>
    </row>
    <row r="1367" spans="1:7" x14ac:dyDescent="0.2">
      <c r="A1367">
        <v>3100</v>
      </c>
      <c r="B1367">
        <v>0.15210000000000001</v>
      </c>
      <c r="C1367" t="s">
        <v>5440</v>
      </c>
      <c r="D1367">
        <v>32280</v>
      </c>
      <c r="E1367">
        <v>60</v>
      </c>
      <c r="F1367">
        <v>2</v>
      </c>
      <c r="G1367">
        <v>0</v>
      </c>
    </row>
    <row r="1368" spans="1:7" x14ac:dyDescent="0.2">
      <c r="A1368">
        <v>7000</v>
      </c>
      <c r="B1368">
        <v>0.1361</v>
      </c>
      <c r="C1368" t="s">
        <v>5440</v>
      </c>
      <c r="D1368">
        <v>33000</v>
      </c>
      <c r="E1368">
        <v>36</v>
      </c>
      <c r="F1368">
        <v>1</v>
      </c>
      <c r="G1368">
        <v>0</v>
      </c>
    </row>
    <row r="1369" spans="1:7" x14ac:dyDescent="0.2">
      <c r="A1369">
        <v>16000</v>
      </c>
      <c r="B1369">
        <v>0.14349999999999999</v>
      </c>
      <c r="C1369" t="s">
        <v>5441</v>
      </c>
      <c r="D1369">
        <v>53000</v>
      </c>
      <c r="E1369">
        <v>36</v>
      </c>
      <c r="F1369">
        <v>10</v>
      </c>
      <c r="G1369">
        <v>1</v>
      </c>
    </row>
    <row r="1370" spans="1:7" x14ac:dyDescent="0.2">
      <c r="A1370">
        <v>6000</v>
      </c>
      <c r="B1370">
        <v>0.1075</v>
      </c>
      <c r="C1370" t="s">
        <v>5440</v>
      </c>
      <c r="D1370">
        <v>57000</v>
      </c>
      <c r="E1370">
        <v>36</v>
      </c>
      <c r="F1370">
        <v>3</v>
      </c>
      <c r="G1370">
        <v>0</v>
      </c>
    </row>
    <row r="1371" spans="1:7" x14ac:dyDescent="0.2">
      <c r="A1371">
        <v>21000</v>
      </c>
      <c r="B1371">
        <v>0.1149</v>
      </c>
      <c r="C1371" t="s">
        <v>5442</v>
      </c>
      <c r="D1371">
        <v>35700</v>
      </c>
      <c r="E1371">
        <v>60</v>
      </c>
      <c r="F1371">
        <v>0.5</v>
      </c>
      <c r="G1371">
        <v>0</v>
      </c>
    </row>
    <row r="1372" spans="1:7" x14ac:dyDescent="0.2">
      <c r="A1372">
        <v>1500</v>
      </c>
      <c r="B1372">
        <v>0.13109999999999999</v>
      </c>
      <c r="C1372" t="s">
        <v>5441</v>
      </c>
      <c r="D1372">
        <v>50004</v>
      </c>
      <c r="E1372">
        <v>36</v>
      </c>
      <c r="F1372">
        <v>1</v>
      </c>
      <c r="G1372">
        <v>0</v>
      </c>
    </row>
    <row r="1373" spans="1:7" x14ac:dyDescent="0.2">
      <c r="A1373">
        <v>8000</v>
      </c>
      <c r="B1373">
        <v>7.1400000000000005E-2</v>
      </c>
      <c r="C1373" t="s">
        <v>5440</v>
      </c>
      <c r="D1373">
        <v>36996</v>
      </c>
      <c r="E1373">
        <v>36</v>
      </c>
      <c r="F1373">
        <v>10</v>
      </c>
      <c r="G1373">
        <v>1</v>
      </c>
    </row>
    <row r="1374" spans="1:7" x14ac:dyDescent="0.2">
      <c r="A1374">
        <v>20000</v>
      </c>
      <c r="B1374">
        <v>0.157</v>
      </c>
      <c r="C1374" t="s">
        <v>5441</v>
      </c>
      <c r="D1374">
        <v>157000</v>
      </c>
      <c r="E1374">
        <v>60</v>
      </c>
      <c r="F1374">
        <v>10</v>
      </c>
      <c r="G1374">
        <v>0</v>
      </c>
    </row>
    <row r="1375" spans="1:7" x14ac:dyDescent="0.2">
      <c r="A1375">
        <v>12000</v>
      </c>
      <c r="B1375">
        <v>0.1099</v>
      </c>
      <c r="C1375" t="s">
        <v>5441</v>
      </c>
      <c r="D1375">
        <v>70000</v>
      </c>
      <c r="E1375">
        <v>60</v>
      </c>
      <c r="F1375">
        <v>4</v>
      </c>
      <c r="G1375">
        <v>0</v>
      </c>
    </row>
    <row r="1376" spans="1:7" x14ac:dyDescent="0.2">
      <c r="A1376">
        <v>20000</v>
      </c>
      <c r="B1376">
        <v>0.183</v>
      </c>
      <c r="C1376" t="s">
        <v>5440</v>
      </c>
      <c r="D1376">
        <v>130606</v>
      </c>
      <c r="E1376">
        <v>36</v>
      </c>
      <c r="F1376">
        <v>7</v>
      </c>
      <c r="G1376">
        <v>0</v>
      </c>
    </row>
    <row r="1377" spans="1:7" x14ac:dyDescent="0.2">
      <c r="A1377">
        <v>4500</v>
      </c>
      <c r="B1377">
        <v>0.10249999999999999</v>
      </c>
      <c r="C1377" t="s">
        <v>5440</v>
      </c>
      <c r="D1377">
        <v>39600</v>
      </c>
      <c r="E1377">
        <v>36</v>
      </c>
      <c r="F1377">
        <v>6</v>
      </c>
      <c r="G1377">
        <v>0</v>
      </c>
    </row>
    <row r="1378" spans="1:7" x14ac:dyDescent="0.2">
      <c r="A1378">
        <v>3000</v>
      </c>
      <c r="B1378">
        <v>0.15329999999999999</v>
      </c>
      <c r="C1378" t="s">
        <v>5440</v>
      </c>
      <c r="D1378">
        <v>42708</v>
      </c>
      <c r="E1378">
        <v>36</v>
      </c>
      <c r="F1378">
        <v>2</v>
      </c>
      <c r="G1378">
        <v>0</v>
      </c>
    </row>
    <row r="1379" spans="1:7" x14ac:dyDescent="0.2">
      <c r="A1379">
        <v>10000</v>
      </c>
      <c r="B1379">
        <v>7.51E-2</v>
      </c>
      <c r="C1379" t="s">
        <v>5441</v>
      </c>
      <c r="D1379">
        <v>39996</v>
      </c>
      <c r="E1379">
        <v>36</v>
      </c>
      <c r="F1379">
        <v>5</v>
      </c>
      <c r="G1379">
        <v>0</v>
      </c>
    </row>
    <row r="1380" spans="1:7" x14ac:dyDescent="0.2">
      <c r="A1380">
        <v>25000</v>
      </c>
      <c r="B1380">
        <v>0.11360000000000001</v>
      </c>
      <c r="C1380" t="s">
        <v>5440</v>
      </c>
      <c r="D1380">
        <v>56952</v>
      </c>
      <c r="E1380">
        <v>36</v>
      </c>
      <c r="F1380">
        <v>3</v>
      </c>
      <c r="G1380">
        <v>0</v>
      </c>
    </row>
    <row r="1381" spans="1:7" x14ac:dyDescent="0.2">
      <c r="A1381">
        <v>10000</v>
      </c>
      <c r="B1381">
        <v>0.11360000000000001</v>
      </c>
      <c r="C1381" t="s">
        <v>5440</v>
      </c>
      <c r="D1381">
        <v>56000</v>
      </c>
      <c r="E1381">
        <v>36</v>
      </c>
      <c r="F1381">
        <v>7</v>
      </c>
      <c r="G1381">
        <v>0</v>
      </c>
    </row>
    <row r="1382" spans="1:7" x14ac:dyDescent="0.2">
      <c r="A1382">
        <v>24000</v>
      </c>
      <c r="B1382">
        <v>0.19409999999999999</v>
      </c>
      <c r="C1382" t="s">
        <v>5441</v>
      </c>
      <c r="D1382">
        <v>135000</v>
      </c>
      <c r="E1382">
        <v>60</v>
      </c>
      <c r="F1382">
        <v>10</v>
      </c>
      <c r="G1382">
        <v>1</v>
      </c>
    </row>
    <row r="1383" spans="1:7" x14ac:dyDescent="0.2">
      <c r="A1383">
        <v>25000</v>
      </c>
      <c r="B1383">
        <v>0.1099</v>
      </c>
      <c r="C1383" t="s">
        <v>5441</v>
      </c>
      <c r="D1383">
        <v>120000</v>
      </c>
      <c r="E1383">
        <v>36</v>
      </c>
      <c r="F1383">
        <v>10</v>
      </c>
      <c r="G1383">
        <v>1</v>
      </c>
    </row>
    <row r="1384" spans="1:7" x14ac:dyDescent="0.2">
      <c r="A1384">
        <v>6000</v>
      </c>
      <c r="B1384">
        <v>7.1400000000000005E-2</v>
      </c>
      <c r="C1384" t="s">
        <v>5441</v>
      </c>
      <c r="D1384">
        <v>69000</v>
      </c>
      <c r="E1384">
        <v>36</v>
      </c>
      <c r="F1384">
        <v>10</v>
      </c>
      <c r="G1384">
        <v>0</v>
      </c>
    </row>
    <row r="1385" spans="1:7" x14ac:dyDescent="0.2">
      <c r="A1385">
        <v>4400</v>
      </c>
      <c r="B1385">
        <v>7.8799999999999995E-2</v>
      </c>
      <c r="C1385" t="s">
        <v>5441</v>
      </c>
      <c r="D1385">
        <v>66000</v>
      </c>
      <c r="E1385">
        <v>60</v>
      </c>
      <c r="F1385">
        <v>10</v>
      </c>
      <c r="G1385">
        <v>0</v>
      </c>
    </row>
    <row r="1386" spans="1:7" x14ac:dyDescent="0.2">
      <c r="A1386">
        <v>25000</v>
      </c>
      <c r="B1386">
        <v>0.17560000000000001</v>
      </c>
      <c r="C1386" t="s">
        <v>5440</v>
      </c>
      <c r="D1386">
        <v>73000</v>
      </c>
      <c r="E1386">
        <v>60</v>
      </c>
      <c r="F1386">
        <v>9</v>
      </c>
      <c r="G1386">
        <v>1</v>
      </c>
    </row>
    <row r="1387" spans="1:7" x14ac:dyDescent="0.2">
      <c r="A1387">
        <v>4000</v>
      </c>
      <c r="B1387">
        <v>0.1459</v>
      </c>
      <c r="C1387" t="s">
        <v>5440</v>
      </c>
      <c r="D1387">
        <v>34000</v>
      </c>
      <c r="E1387">
        <v>36</v>
      </c>
      <c r="F1387">
        <v>10</v>
      </c>
      <c r="G1387">
        <v>1</v>
      </c>
    </row>
    <row r="1388" spans="1:7" x14ac:dyDescent="0.2">
      <c r="A1388">
        <v>12325</v>
      </c>
      <c r="B1388">
        <v>0.1273</v>
      </c>
      <c r="C1388" t="s">
        <v>5440</v>
      </c>
      <c r="D1388">
        <v>75000</v>
      </c>
      <c r="E1388">
        <v>36</v>
      </c>
      <c r="F1388">
        <v>6</v>
      </c>
      <c r="G1388">
        <v>0</v>
      </c>
    </row>
    <row r="1389" spans="1:7" x14ac:dyDescent="0.2">
      <c r="A1389">
        <v>13200</v>
      </c>
      <c r="B1389">
        <v>0.17929999999999999</v>
      </c>
      <c r="C1389" t="s">
        <v>5440</v>
      </c>
      <c r="D1389">
        <v>46800</v>
      </c>
      <c r="E1389">
        <v>60</v>
      </c>
      <c r="F1389">
        <v>10</v>
      </c>
      <c r="G1389">
        <v>0</v>
      </c>
    </row>
    <row r="1390" spans="1:7" x14ac:dyDescent="0.2">
      <c r="A1390">
        <v>15000</v>
      </c>
      <c r="B1390">
        <v>0.10249999999999999</v>
      </c>
      <c r="C1390" t="s">
        <v>5441</v>
      </c>
      <c r="D1390">
        <v>110000</v>
      </c>
      <c r="E1390">
        <v>36</v>
      </c>
      <c r="F1390">
        <v>5</v>
      </c>
      <c r="G1390">
        <v>0</v>
      </c>
    </row>
    <row r="1391" spans="1:7" x14ac:dyDescent="0.2">
      <c r="A1391">
        <v>10000</v>
      </c>
      <c r="B1391">
        <v>0.1099</v>
      </c>
      <c r="C1391" t="s">
        <v>5440</v>
      </c>
      <c r="D1391">
        <v>41926</v>
      </c>
      <c r="E1391">
        <v>60</v>
      </c>
      <c r="F1391">
        <v>10</v>
      </c>
      <c r="G1391">
        <v>0</v>
      </c>
    </row>
    <row r="1392" spans="1:7" x14ac:dyDescent="0.2">
      <c r="A1392">
        <v>5000</v>
      </c>
      <c r="B1392">
        <v>0.14219999999999999</v>
      </c>
      <c r="C1392" t="s">
        <v>5440</v>
      </c>
      <c r="D1392">
        <v>33000</v>
      </c>
      <c r="E1392">
        <v>36</v>
      </c>
      <c r="F1392">
        <v>4</v>
      </c>
      <c r="G1392">
        <v>0</v>
      </c>
    </row>
    <row r="1393" spans="1:7" x14ac:dyDescent="0.2">
      <c r="A1393">
        <v>6000</v>
      </c>
      <c r="B1393">
        <v>0.1273</v>
      </c>
      <c r="C1393" t="s">
        <v>5440</v>
      </c>
      <c r="D1393">
        <v>40000</v>
      </c>
      <c r="E1393">
        <v>36</v>
      </c>
      <c r="F1393">
        <v>4</v>
      </c>
      <c r="G1393">
        <v>0</v>
      </c>
    </row>
    <row r="1394" spans="1:7" x14ac:dyDescent="0.2">
      <c r="A1394">
        <v>10450</v>
      </c>
      <c r="B1394">
        <v>7.51E-2</v>
      </c>
      <c r="C1394" t="s">
        <v>5440</v>
      </c>
      <c r="D1394">
        <v>55500</v>
      </c>
      <c r="E1394">
        <v>36</v>
      </c>
      <c r="F1394">
        <v>2</v>
      </c>
      <c r="G1394">
        <v>0</v>
      </c>
    </row>
    <row r="1395" spans="1:7" x14ac:dyDescent="0.2">
      <c r="A1395">
        <v>21500</v>
      </c>
      <c r="B1395">
        <v>0.1062</v>
      </c>
      <c r="C1395" t="s">
        <v>5440</v>
      </c>
      <c r="D1395">
        <v>132000</v>
      </c>
      <c r="E1395">
        <v>36</v>
      </c>
      <c r="F1395">
        <v>10</v>
      </c>
      <c r="G1395">
        <v>0</v>
      </c>
    </row>
    <row r="1396" spans="1:7" x14ac:dyDescent="0.2">
      <c r="A1396">
        <v>8400</v>
      </c>
      <c r="B1396">
        <v>7.8799999999999995E-2</v>
      </c>
      <c r="C1396" t="s">
        <v>5441</v>
      </c>
      <c r="D1396">
        <v>70000</v>
      </c>
      <c r="E1396">
        <v>36</v>
      </c>
      <c r="F1396">
        <v>10</v>
      </c>
      <c r="G1396">
        <v>0</v>
      </c>
    </row>
    <row r="1397" spans="1:7" x14ac:dyDescent="0.2">
      <c r="A1397">
        <v>4000</v>
      </c>
      <c r="B1397">
        <v>0.13850000000000001</v>
      </c>
      <c r="C1397" t="s">
        <v>5440</v>
      </c>
      <c r="D1397">
        <v>70000</v>
      </c>
      <c r="E1397">
        <v>36</v>
      </c>
      <c r="F1397">
        <v>5</v>
      </c>
      <c r="G1397">
        <v>0</v>
      </c>
    </row>
    <row r="1398" spans="1:7" x14ac:dyDescent="0.2">
      <c r="A1398">
        <v>20000</v>
      </c>
      <c r="B1398">
        <v>0.14960000000000001</v>
      </c>
      <c r="C1398" t="s">
        <v>5441</v>
      </c>
      <c r="D1398">
        <v>79894</v>
      </c>
      <c r="E1398">
        <v>36</v>
      </c>
      <c r="F1398">
        <v>7</v>
      </c>
      <c r="G1398">
        <v>0</v>
      </c>
    </row>
    <row r="1399" spans="1:7" x14ac:dyDescent="0.2">
      <c r="A1399">
        <v>7000</v>
      </c>
      <c r="B1399">
        <v>7.51E-2</v>
      </c>
      <c r="C1399" t="s">
        <v>5440</v>
      </c>
      <c r="D1399">
        <v>50000</v>
      </c>
      <c r="E1399">
        <v>36</v>
      </c>
      <c r="F1399">
        <v>3</v>
      </c>
      <c r="G1399">
        <v>0</v>
      </c>
    </row>
    <row r="1400" spans="1:7" x14ac:dyDescent="0.2">
      <c r="A1400">
        <v>15000</v>
      </c>
      <c r="B1400">
        <v>0.1062</v>
      </c>
      <c r="C1400" t="s">
        <v>5440</v>
      </c>
      <c r="D1400">
        <v>66000</v>
      </c>
      <c r="E1400">
        <v>36</v>
      </c>
      <c r="F1400">
        <v>10</v>
      </c>
      <c r="G1400">
        <v>1</v>
      </c>
    </row>
    <row r="1401" spans="1:7" x14ac:dyDescent="0.2">
      <c r="A1401">
        <v>4000</v>
      </c>
      <c r="B1401">
        <v>0.1099</v>
      </c>
      <c r="C1401" t="s">
        <v>5440</v>
      </c>
      <c r="D1401">
        <v>45576</v>
      </c>
      <c r="E1401">
        <v>36</v>
      </c>
      <c r="F1401">
        <v>1</v>
      </c>
      <c r="G1401">
        <v>0</v>
      </c>
    </row>
    <row r="1402" spans="1:7" x14ac:dyDescent="0.2">
      <c r="A1402">
        <v>17500</v>
      </c>
      <c r="B1402">
        <v>0.13109999999999999</v>
      </c>
      <c r="C1402" t="s">
        <v>5441</v>
      </c>
      <c r="D1402">
        <v>58000</v>
      </c>
      <c r="E1402">
        <v>36</v>
      </c>
      <c r="F1402">
        <v>8</v>
      </c>
      <c r="G1402">
        <v>0</v>
      </c>
    </row>
    <row r="1403" spans="1:7" x14ac:dyDescent="0.2">
      <c r="A1403">
        <v>2650</v>
      </c>
      <c r="B1403">
        <v>9.8799999999999999E-2</v>
      </c>
      <c r="C1403" t="s">
        <v>5441</v>
      </c>
      <c r="D1403">
        <v>60589</v>
      </c>
      <c r="E1403">
        <v>36</v>
      </c>
      <c r="F1403">
        <v>1</v>
      </c>
      <c r="G1403">
        <v>0</v>
      </c>
    </row>
    <row r="1404" spans="1:7" x14ac:dyDescent="0.2">
      <c r="A1404">
        <v>3200</v>
      </c>
      <c r="B1404">
        <v>0.14219999999999999</v>
      </c>
      <c r="C1404" t="s">
        <v>5441</v>
      </c>
      <c r="D1404">
        <v>40800</v>
      </c>
      <c r="E1404">
        <v>36</v>
      </c>
      <c r="F1404">
        <v>10</v>
      </c>
      <c r="G1404">
        <v>0</v>
      </c>
    </row>
    <row r="1405" spans="1:7" x14ac:dyDescent="0.2">
      <c r="A1405">
        <v>25000</v>
      </c>
      <c r="B1405">
        <v>0.1273</v>
      </c>
      <c r="C1405" t="s">
        <v>5441</v>
      </c>
      <c r="D1405">
        <v>110004</v>
      </c>
      <c r="E1405">
        <v>36</v>
      </c>
      <c r="F1405">
        <v>5</v>
      </c>
      <c r="G1405">
        <v>0</v>
      </c>
    </row>
    <row r="1406" spans="1:7" x14ac:dyDescent="0.2">
      <c r="A1406">
        <v>16800</v>
      </c>
      <c r="B1406">
        <v>0.1459</v>
      </c>
      <c r="C1406" t="s">
        <v>5441</v>
      </c>
      <c r="D1406">
        <v>54000</v>
      </c>
      <c r="E1406">
        <v>36</v>
      </c>
      <c r="F1406">
        <v>10</v>
      </c>
      <c r="G1406">
        <v>0</v>
      </c>
    </row>
    <row r="1407" spans="1:7" x14ac:dyDescent="0.2">
      <c r="A1407">
        <v>10000</v>
      </c>
      <c r="B1407">
        <v>0.157</v>
      </c>
      <c r="C1407" t="s">
        <v>5441</v>
      </c>
      <c r="D1407">
        <v>70000</v>
      </c>
      <c r="E1407">
        <v>36</v>
      </c>
      <c r="F1407">
        <v>6</v>
      </c>
      <c r="G1407">
        <v>0</v>
      </c>
    </row>
    <row r="1408" spans="1:7" x14ac:dyDescent="0.2">
      <c r="A1408">
        <v>5000</v>
      </c>
      <c r="B1408">
        <v>0.13109999999999999</v>
      </c>
      <c r="C1408" t="s">
        <v>5440</v>
      </c>
      <c r="D1408">
        <v>17676</v>
      </c>
      <c r="E1408">
        <v>36</v>
      </c>
      <c r="F1408">
        <v>3</v>
      </c>
      <c r="G1408">
        <v>0</v>
      </c>
    </row>
    <row r="1409" spans="1:7" x14ac:dyDescent="0.2">
      <c r="A1409">
        <v>11000</v>
      </c>
      <c r="B1409">
        <v>7.8799999999999995E-2</v>
      </c>
      <c r="C1409" t="s">
        <v>5440</v>
      </c>
      <c r="D1409">
        <v>48996</v>
      </c>
      <c r="E1409">
        <v>36</v>
      </c>
      <c r="F1409">
        <v>10</v>
      </c>
      <c r="G1409">
        <v>0</v>
      </c>
    </row>
    <row r="1410" spans="1:7" x14ac:dyDescent="0.2">
      <c r="A1410">
        <v>10000</v>
      </c>
      <c r="B1410">
        <v>7.51E-2</v>
      </c>
      <c r="C1410" t="s">
        <v>5442</v>
      </c>
      <c r="D1410">
        <v>35004</v>
      </c>
      <c r="E1410">
        <v>36</v>
      </c>
      <c r="F1410">
        <v>0.5</v>
      </c>
      <c r="G1410">
        <v>0</v>
      </c>
    </row>
    <row r="1411" spans="1:7" x14ac:dyDescent="0.2">
      <c r="A1411">
        <v>6500</v>
      </c>
      <c r="B1411">
        <v>0.10249999999999999</v>
      </c>
      <c r="C1411" t="s">
        <v>5440</v>
      </c>
      <c r="D1411">
        <v>66000</v>
      </c>
      <c r="E1411">
        <v>36</v>
      </c>
      <c r="F1411">
        <v>7</v>
      </c>
      <c r="G1411">
        <v>0</v>
      </c>
    </row>
    <row r="1412" spans="1:7" x14ac:dyDescent="0.2">
      <c r="A1412">
        <v>20000</v>
      </c>
      <c r="B1412">
        <v>0.1273</v>
      </c>
      <c r="C1412" t="s">
        <v>5440</v>
      </c>
      <c r="D1412">
        <v>132000</v>
      </c>
      <c r="E1412">
        <v>36</v>
      </c>
      <c r="F1412">
        <v>6</v>
      </c>
      <c r="G1412">
        <v>0</v>
      </c>
    </row>
    <row r="1413" spans="1:7" x14ac:dyDescent="0.2">
      <c r="A1413">
        <v>4975</v>
      </c>
      <c r="B1413">
        <v>7.51E-2</v>
      </c>
      <c r="C1413" t="s">
        <v>5440</v>
      </c>
      <c r="D1413">
        <v>34000</v>
      </c>
      <c r="E1413">
        <v>36</v>
      </c>
      <c r="F1413">
        <v>3</v>
      </c>
      <c r="G1413">
        <v>1</v>
      </c>
    </row>
    <row r="1414" spans="1:7" x14ac:dyDescent="0.2">
      <c r="A1414">
        <v>14000</v>
      </c>
      <c r="B1414">
        <v>0.16819999999999999</v>
      </c>
      <c r="C1414" t="s">
        <v>5441</v>
      </c>
      <c r="D1414">
        <v>97200</v>
      </c>
      <c r="E1414">
        <v>36</v>
      </c>
      <c r="F1414">
        <v>5</v>
      </c>
      <c r="G1414">
        <v>1</v>
      </c>
    </row>
    <row r="1415" spans="1:7" x14ac:dyDescent="0.2">
      <c r="A1415">
        <v>20000</v>
      </c>
      <c r="B1415">
        <v>0.13850000000000001</v>
      </c>
      <c r="C1415" t="s">
        <v>5440</v>
      </c>
      <c r="D1415">
        <v>80000</v>
      </c>
      <c r="E1415">
        <v>36</v>
      </c>
      <c r="F1415">
        <v>2</v>
      </c>
      <c r="G1415">
        <v>1</v>
      </c>
    </row>
    <row r="1416" spans="1:7" x14ac:dyDescent="0.2">
      <c r="A1416">
        <v>10000</v>
      </c>
      <c r="B1416">
        <v>0.14219999999999999</v>
      </c>
      <c r="C1416" t="s">
        <v>5441</v>
      </c>
      <c r="D1416">
        <v>186480</v>
      </c>
      <c r="E1416">
        <v>36</v>
      </c>
      <c r="F1416">
        <v>10</v>
      </c>
      <c r="G1416">
        <v>0</v>
      </c>
    </row>
    <row r="1417" spans="1:7" x14ac:dyDescent="0.2">
      <c r="A1417">
        <v>20000</v>
      </c>
      <c r="B1417">
        <v>0.1459</v>
      </c>
      <c r="C1417" t="s">
        <v>5440</v>
      </c>
      <c r="D1417">
        <v>72000</v>
      </c>
      <c r="E1417">
        <v>36</v>
      </c>
      <c r="F1417">
        <v>9</v>
      </c>
      <c r="G1417">
        <v>0</v>
      </c>
    </row>
    <row r="1418" spans="1:7" x14ac:dyDescent="0.2">
      <c r="A1418">
        <v>10000</v>
      </c>
      <c r="B1418">
        <v>0.1273</v>
      </c>
      <c r="C1418" t="s">
        <v>5441</v>
      </c>
      <c r="D1418">
        <v>41000</v>
      </c>
      <c r="E1418">
        <v>36</v>
      </c>
      <c r="F1418">
        <v>1</v>
      </c>
      <c r="G1418">
        <v>0</v>
      </c>
    </row>
    <row r="1419" spans="1:7" x14ac:dyDescent="0.2">
      <c r="A1419">
        <v>5000</v>
      </c>
      <c r="B1419">
        <v>7.8799999999999995E-2</v>
      </c>
      <c r="C1419" t="s">
        <v>5440</v>
      </c>
      <c r="D1419">
        <v>46000</v>
      </c>
      <c r="E1419">
        <v>36</v>
      </c>
      <c r="F1419">
        <v>4</v>
      </c>
      <c r="G1419">
        <v>0</v>
      </c>
    </row>
    <row r="1420" spans="1:7" x14ac:dyDescent="0.2">
      <c r="A1420">
        <v>10000</v>
      </c>
      <c r="B1420">
        <v>0.14960000000000001</v>
      </c>
      <c r="C1420" t="s">
        <v>5441</v>
      </c>
      <c r="D1420">
        <v>72000</v>
      </c>
      <c r="E1420">
        <v>36</v>
      </c>
      <c r="F1420">
        <v>9</v>
      </c>
      <c r="G1420">
        <v>0</v>
      </c>
    </row>
    <row r="1421" spans="1:7" x14ac:dyDescent="0.2">
      <c r="A1421">
        <v>12000</v>
      </c>
      <c r="B1421">
        <v>7.8799999999999995E-2</v>
      </c>
      <c r="C1421" t="s">
        <v>5440</v>
      </c>
      <c r="D1421">
        <v>95000</v>
      </c>
      <c r="E1421">
        <v>36</v>
      </c>
      <c r="F1421">
        <v>3</v>
      </c>
      <c r="G1421">
        <v>0</v>
      </c>
    </row>
    <row r="1422" spans="1:7" x14ac:dyDescent="0.2">
      <c r="A1422">
        <v>10000</v>
      </c>
      <c r="B1422">
        <v>0.1273</v>
      </c>
      <c r="C1422" t="s">
        <v>5441</v>
      </c>
      <c r="D1422">
        <v>39996</v>
      </c>
      <c r="E1422">
        <v>36</v>
      </c>
      <c r="F1422">
        <v>8</v>
      </c>
      <c r="G1422">
        <v>0</v>
      </c>
    </row>
    <row r="1423" spans="1:7" x14ac:dyDescent="0.2">
      <c r="A1423">
        <v>6500</v>
      </c>
      <c r="B1423">
        <v>7.51E-2</v>
      </c>
      <c r="C1423" t="s">
        <v>5441</v>
      </c>
      <c r="D1423">
        <v>92052</v>
      </c>
      <c r="E1423">
        <v>36</v>
      </c>
      <c r="F1423">
        <v>6</v>
      </c>
      <c r="G1423">
        <v>0</v>
      </c>
    </row>
    <row r="1424" spans="1:7" x14ac:dyDescent="0.2">
      <c r="A1424">
        <v>20000</v>
      </c>
      <c r="B1424">
        <v>9.8799999999999999E-2</v>
      </c>
      <c r="C1424" t="s">
        <v>5440</v>
      </c>
      <c r="D1424">
        <v>55000</v>
      </c>
      <c r="E1424">
        <v>36</v>
      </c>
      <c r="F1424">
        <v>0.5</v>
      </c>
      <c r="G1424">
        <v>0</v>
      </c>
    </row>
    <row r="1425" spans="1:7" x14ac:dyDescent="0.2">
      <c r="A1425">
        <v>17000</v>
      </c>
      <c r="B1425">
        <v>0.10249999999999999</v>
      </c>
      <c r="C1425" t="s">
        <v>5441</v>
      </c>
      <c r="D1425">
        <v>105000</v>
      </c>
      <c r="E1425">
        <v>36</v>
      </c>
      <c r="F1425">
        <v>10</v>
      </c>
      <c r="G1425">
        <v>0</v>
      </c>
    </row>
    <row r="1426" spans="1:7" x14ac:dyDescent="0.2">
      <c r="A1426">
        <v>22000</v>
      </c>
      <c r="B1426">
        <v>0.1062</v>
      </c>
      <c r="C1426" t="s">
        <v>5440</v>
      </c>
      <c r="D1426">
        <v>75000</v>
      </c>
      <c r="E1426">
        <v>36</v>
      </c>
      <c r="F1426">
        <v>5</v>
      </c>
      <c r="G1426">
        <v>0</v>
      </c>
    </row>
    <row r="1427" spans="1:7" x14ac:dyDescent="0.2">
      <c r="A1427">
        <v>15000</v>
      </c>
      <c r="B1427">
        <v>0.1348</v>
      </c>
      <c r="C1427" t="s">
        <v>5440</v>
      </c>
      <c r="D1427">
        <v>28896</v>
      </c>
      <c r="E1427">
        <v>36</v>
      </c>
      <c r="F1427">
        <v>6</v>
      </c>
      <c r="G1427">
        <v>0</v>
      </c>
    </row>
    <row r="1428" spans="1:7" x14ac:dyDescent="0.2">
      <c r="A1428">
        <v>10750</v>
      </c>
      <c r="B1428">
        <v>0.13109999999999999</v>
      </c>
      <c r="C1428" t="s">
        <v>5441</v>
      </c>
      <c r="D1428">
        <v>53000</v>
      </c>
      <c r="E1428">
        <v>36</v>
      </c>
      <c r="F1428">
        <v>10</v>
      </c>
      <c r="G1428">
        <v>0</v>
      </c>
    </row>
    <row r="1429" spans="1:7" x14ac:dyDescent="0.2">
      <c r="A1429">
        <v>25000</v>
      </c>
      <c r="B1429">
        <v>0.10249999999999999</v>
      </c>
      <c r="C1429" t="s">
        <v>5441</v>
      </c>
      <c r="D1429">
        <v>84000</v>
      </c>
      <c r="E1429">
        <v>36</v>
      </c>
      <c r="F1429">
        <v>10</v>
      </c>
      <c r="G1429">
        <v>0</v>
      </c>
    </row>
    <row r="1430" spans="1:7" x14ac:dyDescent="0.2">
      <c r="A1430">
        <v>14000</v>
      </c>
      <c r="B1430">
        <v>9.8799999999999999E-2</v>
      </c>
      <c r="C1430" t="s">
        <v>5440</v>
      </c>
      <c r="D1430">
        <v>42000</v>
      </c>
      <c r="E1430">
        <v>36</v>
      </c>
      <c r="F1430">
        <v>0.5</v>
      </c>
      <c r="G1430">
        <v>0</v>
      </c>
    </row>
    <row r="1431" spans="1:7" x14ac:dyDescent="0.2">
      <c r="A1431">
        <v>21000</v>
      </c>
      <c r="B1431">
        <v>0.16450000000000001</v>
      </c>
      <c r="C1431" t="s">
        <v>5441</v>
      </c>
      <c r="D1431">
        <v>65600</v>
      </c>
      <c r="E1431">
        <v>36</v>
      </c>
      <c r="F1431">
        <v>9</v>
      </c>
      <c r="G1431">
        <v>1</v>
      </c>
    </row>
    <row r="1432" spans="1:7" x14ac:dyDescent="0.2">
      <c r="A1432">
        <v>20000</v>
      </c>
      <c r="B1432">
        <v>0.13109999999999999</v>
      </c>
      <c r="C1432" t="s">
        <v>5441</v>
      </c>
      <c r="D1432">
        <v>125000</v>
      </c>
      <c r="E1432">
        <v>36</v>
      </c>
      <c r="F1432">
        <v>7</v>
      </c>
      <c r="G1432">
        <v>0</v>
      </c>
    </row>
    <row r="1433" spans="1:7" x14ac:dyDescent="0.2">
      <c r="A1433">
        <v>5000</v>
      </c>
      <c r="B1433">
        <v>0.11360000000000001</v>
      </c>
      <c r="C1433" t="s">
        <v>5441</v>
      </c>
      <c r="D1433">
        <v>50000</v>
      </c>
      <c r="E1433">
        <v>36</v>
      </c>
      <c r="F1433">
        <v>9</v>
      </c>
      <c r="G1433">
        <v>0</v>
      </c>
    </row>
    <row r="1434" spans="1:7" x14ac:dyDescent="0.2">
      <c r="A1434">
        <v>12000</v>
      </c>
      <c r="B1434">
        <v>0.11360000000000001</v>
      </c>
      <c r="C1434" t="s">
        <v>5440</v>
      </c>
      <c r="D1434">
        <v>30000</v>
      </c>
      <c r="E1434">
        <v>36</v>
      </c>
      <c r="F1434">
        <v>5</v>
      </c>
      <c r="G1434">
        <v>0</v>
      </c>
    </row>
    <row r="1435" spans="1:7" x14ac:dyDescent="0.2">
      <c r="A1435">
        <v>5000</v>
      </c>
      <c r="B1435">
        <v>7.51E-2</v>
      </c>
      <c r="C1435" t="s">
        <v>5440</v>
      </c>
      <c r="D1435">
        <v>41000</v>
      </c>
      <c r="E1435">
        <v>36</v>
      </c>
      <c r="F1435">
        <v>2</v>
      </c>
      <c r="G1435">
        <v>0</v>
      </c>
    </row>
    <row r="1436" spans="1:7" x14ac:dyDescent="0.2">
      <c r="A1436">
        <v>17500</v>
      </c>
      <c r="B1436">
        <v>0.14219999999999999</v>
      </c>
      <c r="C1436" t="s">
        <v>5440</v>
      </c>
      <c r="D1436">
        <v>36000</v>
      </c>
      <c r="E1436">
        <v>36</v>
      </c>
      <c r="F1436">
        <v>2</v>
      </c>
      <c r="G1436">
        <v>0</v>
      </c>
    </row>
    <row r="1437" spans="1:7" x14ac:dyDescent="0.2">
      <c r="A1437">
        <v>4500</v>
      </c>
      <c r="B1437">
        <v>0.14219999999999999</v>
      </c>
      <c r="C1437" t="s">
        <v>5440</v>
      </c>
      <c r="D1437">
        <v>60000</v>
      </c>
      <c r="E1437">
        <v>36</v>
      </c>
      <c r="F1437">
        <v>5</v>
      </c>
      <c r="G1437">
        <v>0</v>
      </c>
    </row>
    <row r="1438" spans="1:7" x14ac:dyDescent="0.2">
      <c r="A1438">
        <v>3000</v>
      </c>
      <c r="B1438">
        <v>0.13850000000000001</v>
      </c>
      <c r="C1438" t="s">
        <v>5441</v>
      </c>
      <c r="D1438">
        <v>63755</v>
      </c>
      <c r="E1438">
        <v>36</v>
      </c>
      <c r="F1438">
        <v>10</v>
      </c>
      <c r="G1438">
        <v>0</v>
      </c>
    </row>
    <row r="1439" spans="1:7" x14ac:dyDescent="0.2">
      <c r="A1439">
        <v>14000</v>
      </c>
      <c r="B1439">
        <v>0.13850000000000001</v>
      </c>
      <c r="C1439" t="s">
        <v>5441</v>
      </c>
      <c r="D1439">
        <v>69582</v>
      </c>
      <c r="E1439">
        <v>36</v>
      </c>
      <c r="F1439">
        <v>3</v>
      </c>
      <c r="G1439">
        <v>1</v>
      </c>
    </row>
    <row r="1440" spans="1:7" x14ac:dyDescent="0.2">
      <c r="A1440">
        <v>1000</v>
      </c>
      <c r="B1440">
        <v>0.1099</v>
      </c>
      <c r="C1440" t="s">
        <v>5440</v>
      </c>
      <c r="D1440">
        <v>36000</v>
      </c>
      <c r="E1440">
        <v>36</v>
      </c>
      <c r="F1440">
        <v>3</v>
      </c>
      <c r="G1440">
        <v>0</v>
      </c>
    </row>
    <row r="1441" spans="1:7" x14ac:dyDescent="0.2">
      <c r="A1441">
        <v>15000</v>
      </c>
      <c r="B1441">
        <v>0.1348</v>
      </c>
      <c r="C1441" t="s">
        <v>5441</v>
      </c>
      <c r="D1441">
        <v>96000</v>
      </c>
      <c r="E1441">
        <v>36</v>
      </c>
      <c r="F1441">
        <v>4</v>
      </c>
      <c r="G1441">
        <v>0</v>
      </c>
    </row>
    <row r="1442" spans="1:7" x14ac:dyDescent="0.2">
      <c r="A1442">
        <v>20000</v>
      </c>
      <c r="B1442">
        <v>0.1062</v>
      </c>
      <c r="C1442" t="s">
        <v>5440</v>
      </c>
      <c r="D1442">
        <v>105000</v>
      </c>
      <c r="E1442">
        <v>36</v>
      </c>
      <c r="F1442">
        <v>4</v>
      </c>
      <c r="G1442">
        <v>0</v>
      </c>
    </row>
    <row r="1443" spans="1:7" x14ac:dyDescent="0.2">
      <c r="A1443">
        <v>4000</v>
      </c>
      <c r="B1443">
        <v>0.1348</v>
      </c>
      <c r="C1443" t="s">
        <v>5441</v>
      </c>
      <c r="D1443">
        <v>65000</v>
      </c>
      <c r="E1443">
        <v>36</v>
      </c>
      <c r="F1443">
        <v>3</v>
      </c>
      <c r="G1443">
        <v>0</v>
      </c>
    </row>
    <row r="1444" spans="1:7" x14ac:dyDescent="0.2">
      <c r="A1444">
        <v>10000</v>
      </c>
      <c r="B1444">
        <v>0.1459</v>
      </c>
      <c r="C1444" t="s">
        <v>5441</v>
      </c>
      <c r="D1444">
        <v>74000</v>
      </c>
      <c r="E1444">
        <v>36</v>
      </c>
      <c r="F1444">
        <v>5</v>
      </c>
      <c r="G1444">
        <v>0</v>
      </c>
    </row>
    <row r="1445" spans="1:7" x14ac:dyDescent="0.2">
      <c r="A1445">
        <v>3000</v>
      </c>
      <c r="B1445">
        <v>0.1099</v>
      </c>
      <c r="C1445" t="s">
        <v>5440</v>
      </c>
      <c r="D1445">
        <v>50000</v>
      </c>
      <c r="E1445">
        <v>36</v>
      </c>
      <c r="F1445">
        <v>9</v>
      </c>
      <c r="G1445">
        <v>0</v>
      </c>
    </row>
    <row r="1446" spans="1:7" x14ac:dyDescent="0.2">
      <c r="A1446">
        <v>5000</v>
      </c>
      <c r="B1446">
        <v>0.13850000000000001</v>
      </c>
      <c r="C1446" t="s">
        <v>5441</v>
      </c>
      <c r="D1446">
        <v>80000</v>
      </c>
      <c r="E1446">
        <v>36</v>
      </c>
      <c r="F1446">
        <v>2</v>
      </c>
      <c r="G1446">
        <v>0</v>
      </c>
    </row>
    <row r="1447" spans="1:7" x14ac:dyDescent="0.2">
      <c r="A1447">
        <v>3000</v>
      </c>
      <c r="B1447">
        <v>0.1348</v>
      </c>
      <c r="C1447" t="s">
        <v>5440</v>
      </c>
      <c r="D1447">
        <v>42224</v>
      </c>
      <c r="E1447">
        <v>36</v>
      </c>
      <c r="F1447">
        <v>9</v>
      </c>
      <c r="G1447">
        <v>0</v>
      </c>
    </row>
    <row r="1448" spans="1:7" x14ac:dyDescent="0.2">
      <c r="A1448">
        <v>17500</v>
      </c>
      <c r="B1448">
        <v>0.13850000000000001</v>
      </c>
      <c r="C1448" t="s">
        <v>5441</v>
      </c>
      <c r="D1448">
        <v>64700</v>
      </c>
      <c r="E1448">
        <v>36</v>
      </c>
      <c r="F1448">
        <v>5</v>
      </c>
      <c r="G1448">
        <v>0</v>
      </c>
    </row>
    <row r="1449" spans="1:7" x14ac:dyDescent="0.2">
      <c r="A1449">
        <v>14000</v>
      </c>
      <c r="B1449">
        <v>0.13850000000000001</v>
      </c>
      <c r="C1449" t="s">
        <v>5440</v>
      </c>
      <c r="D1449" s="79">
        <v>100000</v>
      </c>
      <c r="E1449">
        <v>36</v>
      </c>
      <c r="F1449">
        <v>6</v>
      </c>
      <c r="G1449">
        <v>0</v>
      </c>
    </row>
    <row r="1450" spans="1:7" x14ac:dyDescent="0.2">
      <c r="A1450">
        <v>14000</v>
      </c>
      <c r="B1450">
        <v>0.13109999999999999</v>
      </c>
      <c r="C1450" t="s">
        <v>5440</v>
      </c>
      <c r="D1450">
        <v>140000</v>
      </c>
      <c r="E1450">
        <v>36</v>
      </c>
      <c r="F1450">
        <v>0.5</v>
      </c>
      <c r="G1450">
        <v>0</v>
      </c>
    </row>
    <row r="1451" spans="1:7" x14ac:dyDescent="0.2">
      <c r="A1451">
        <v>7500</v>
      </c>
      <c r="B1451">
        <v>0.13109999999999999</v>
      </c>
      <c r="C1451" t="s">
        <v>5442</v>
      </c>
      <c r="D1451">
        <v>83600</v>
      </c>
      <c r="E1451">
        <v>36</v>
      </c>
      <c r="F1451">
        <v>10</v>
      </c>
      <c r="G1451">
        <v>0</v>
      </c>
    </row>
    <row r="1452" spans="1:7" x14ac:dyDescent="0.2">
      <c r="A1452">
        <v>5600</v>
      </c>
      <c r="B1452">
        <v>0.1273</v>
      </c>
      <c r="C1452" t="s">
        <v>5440</v>
      </c>
      <c r="D1452">
        <v>24000</v>
      </c>
      <c r="E1452">
        <v>36</v>
      </c>
      <c r="F1452">
        <v>0.5</v>
      </c>
      <c r="G1452">
        <v>0</v>
      </c>
    </row>
    <row r="1453" spans="1:7" x14ac:dyDescent="0.2">
      <c r="A1453">
        <v>8000</v>
      </c>
      <c r="B1453">
        <v>9.8799999999999999E-2</v>
      </c>
      <c r="C1453" t="s">
        <v>5440</v>
      </c>
      <c r="D1453">
        <v>28800</v>
      </c>
      <c r="E1453">
        <v>36</v>
      </c>
      <c r="F1453">
        <v>10</v>
      </c>
      <c r="G1453">
        <v>0</v>
      </c>
    </row>
    <row r="1454" spans="1:7" x14ac:dyDescent="0.2">
      <c r="A1454">
        <v>25000</v>
      </c>
      <c r="B1454">
        <v>0.1062</v>
      </c>
      <c r="C1454" t="s">
        <v>5441</v>
      </c>
      <c r="D1454">
        <v>80000</v>
      </c>
      <c r="E1454">
        <v>36</v>
      </c>
      <c r="F1454">
        <v>10</v>
      </c>
      <c r="G1454">
        <v>0</v>
      </c>
    </row>
    <row r="1455" spans="1:7" x14ac:dyDescent="0.2">
      <c r="A1455">
        <v>4000</v>
      </c>
      <c r="B1455">
        <v>0.1099</v>
      </c>
      <c r="C1455" t="s">
        <v>5440</v>
      </c>
      <c r="D1455">
        <v>35500</v>
      </c>
      <c r="E1455">
        <v>36</v>
      </c>
      <c r="F1455">
        <v>5</v>
      </c>
      <c r="G1455">
        <v>0</v>
      </c>
    </row>
    <row r="1456" spans="1:7" x14ac:dyDescent="0.2">
      <c r="A1456">
        <v>12200</v>
      </c>
      <c r="B1456">
        <v>0.11360000000000001</v>
      </c>
      <c r="C1456" t="s">
        <v>5442</v>
      </c>
      <c r="D1456">
        <v>40900</v>
      </c>
      <c r="E1456">
        <v>36</v>
      </c>
      <c r="F1456">
        <v>5</v>
      </c>
      <c r="G1456">
        <v>0</v>
      </c>
    </row>
    <row r="1457" spans="1:7" x14ac:dyDescent="0.2">
      <c r="A1457">
        <v>16000</v>
      </c>
      <c r="B1457">
        <v>0.1062</v>
      </c>
      <c r="C1457" t="s">
        <v>5441</v>
      </c>
      <c r="D1457">
        <v>70000</v>
      </c>
      <c r="E1457">
        <v>36</v>
      </c>
      <c r="F1457">
        <v>9</v>
      </c>
      <c r="G1457">
        <v>0</v>
      </c>
    </row>
    <row r="1458" spans="1:7" x14ac:dyDescent="0.2">
      <c r="A1458">
        <v>5000</v>
      </c>
      <c r="B1458">
        <v>0.1099</v>
      </c>
      <c r="C1458" t="s">
        <v>5440</v>
      </c>
      <c r="D1458">
        <v>106000</v>
      </c>
      <c r="E1458">
        <v>36</v>
      </c>
      <c r="F1458">
        <v>4</v>
      </c>
      <c r="G1458">
        <v>0</v>
      </c>
    </row>
    <row r="1459" spans="1:7" x14ac:dyDescent="0.2">
      <c r="A1459">
        <v>10000</v>
      </c>
      <c r="B1459">
        <v>7.8799999999999995E-2</v>
      </c>
      <c r="C1459" t="s">
        <v>5441</v>
      </c>
      <c r="D1459">
        <v>75000</v>
      </c>
      <c r="E1459">
        <v>36</v>
      </c>
      <c r="F1459">
        <v>2</v>
      </c>
      <c r="G1459">
        <v>0</v>
      </c>
    </row>
    <row r="1460" spans="1:7" x14ac:dyDescent="0.2">
      <c r="A1460">
        <v>10000</v>
      </c>
      <c r="B1460">
        <v>0.1099</v>
      </c>
      <c r="C1460" t="s">
        <v>5441</v>
      </c>
      <c r="D1460">
        <v>125000</v>
      </c>
      <c r="E1460">
        <v>36</v>
      </c>
      <c r="F1460">
        <v>10</v>
      </c>
      <c r="G1460">
        <v>0</v>
      </c>
    </row>
    <row r="1461" spans="1:7" x14ac:dyDescent="0.2">
      <c r="A1461">
        <v>17500</v>
      </c>
      <c r="B1461">
        <v>0.1459</v>
      </c>
      <c r="C1461" t="s">
        <v>5441</v>
      </c>
      <c r="D1461">
        <v>92400</v>
      </c>
      <c r="E1461">
        <v>36</v>
      </c>
      <c r="F1461">
        <v>6</v>
      </c>
      <c r="G1461">
        <v>0</v>
      </c>
    </row>
    <row r="1462" spans="1:7" x14ac:dyDescent="0.2">
      <c r="A1462">
        <v>24000</v>
      </c>
      <c r="B1462">
        <v>0.11360000000000001</v>
      </c>
      <c r="C1462" t="s">
        <v>5441</v>
      </c>
      <c r="D1462">
        <v>90000</v>
      </c>
      <c r="E1462">
        <v>36</v>
      </c>
      <c r="F1462">
        <v>2</v>
      </c>
      <c r="G1462">
        <v>0</v>
      </c>
    </row>
    <row r="1463" spans="1:7" x14ac:dyDescent="0.2">
      <c r="A1463">
        <v>6000</v>
      </c>
      <c r="B1463">
        <v>0.14960000000000001</v>
      </c>
      <c r="C1463" t="s">
        <v>5440</v>
      </c>
      <c r="D1463">
        <v>48000</v>
      </c>
      <c r="E1463">
        <v>36</v>
      </c>
      <c r="F1463">
        <v>2</v>
      </c>
      <c r="G1463">
        <v>0</v>
      </c>
    </row>
    <row r="1464" spans="1:7" x14ac:dyDescent="0.2">
      <c r="A1464">
        <v>10000</v>
      </c>
      <c r="B1464">
        <v>0.1459</v>
      </c>
      <c r="C1464" t="s">
        <v>5441</v>
      </c>
      <c r="D1464">
        <v>42000</v>
      </c>
      <c r="E1464">
        <v>36</v>
      </c>
      <c r="F1464">
        <v>10</v>
      </c>
      <c r="G1464">
        <v>0</v>
      </c>
    </row>
    <row r="1465" spans="1:7" x14ac:dyDescent="0.2">
      <c r="A1465">
        <v>14300</v>
      </c>
      <c r="B1465">
        <v>7.51E-2</v>
      </c>
      <c r="C1465" t="s">
        <v>5440</v>
      </c>
      <c r="D1465">
        <v>74880</v>
      </c>
      <c r="E1465">
        <v>36</v>
      </c>
      <c r="F1465">
        <v>6</v>
      </c>
      <c r="G1465">
        <v>0</v>
      </c>
    </row>
    <row r="1466" spans="1:7" x14ac:dyDescent="0.2">
      <c r="A1466">
        <v>8500</v>
      </c>
      <c r="B1466">
        <v>0.14960000000000001</v>
      </c>
      <c r="C1466" t="s">
        <v>5441</v>
      </c>
      <c r="D1466">
        <v>42000</v>
      </c>
      <c r="E1466">
        <v>36</v>
      </c>
      <c r="F1466">
        <v>10</v>
      </c>
      <c r="G1466">
        <v>0</v>
      </c>
    </row>
    <row r="1467" spans="1:7" x14ac:dyDescent="0.2">
      <c r="A1467">
        <v>12000</v>
      </c>
      <c r="B1467">
        <v>0.14219999999999999</v>
      </c>
      <c r="C1467" t="s">
        <v>5440</v>
      </c>
      <c r="D1467">
        <v>37500</v>
      </c>
      <c r="E1467">
        <v>36</v>
      </c>
      <c r="F1467">
        <v>4</v>
      </c>
      <c r="G1467">
        <v>0</v>
      </c>
    </row>
    <row r="1468" spans="1:7" x14ac:dyDescent="0.2">
      <c r="A1468">
        <v>16000</v>
      </c>
      <c r="B1468">
        <v>0.1062</v>
      </c>
      <c r="C1468" t="s">
        <v>5440</v>
      </c>
      <c r="D1468">
        <v>50000</v>
      </c>
      <c r="E1468">
        <v>36</v>
      </c>
      <c r="F1468">
        <v>10</v>
      </c>
      <c r="G1468">
        <v>0</v>
      </c>
    </row>
    <row r="1469" spans="1:7" x14ac:dyDescent="0.2">
      <c r="A1469">
        <v>14750</v>
      </c>
      <c r="B1469">
        <v>9.8799999999999999E-2</v>
      </c>
      <c r="C1469" t="s">
        <v>5440</v>
      </c>
      <c r="D1469">
        <v>42000</v>
      </c>
      <c r="E1469">
        <v>36</v>
      </c>
      <c r="F1469">
        <v>4</v>
      </c>
      <c r="G1469">
        <v>0</v>
      </c>
    </row>
    <row r="1470" spans="1:7" x14ac:dyDescent="0.2">
      <c r="A1470">
        <v>12000</v>
      </c>
      <c r="B1470">
        <v>0.1099</v>
      </c>
      <c r="C1470" t="s">
        <v>5441</v>
      </c>
      <c r="D1470">
        <v>56000</v>
      </c>
      <c r="E1470">
        <v>36</v>
      </c>
      <c r="F1470">
        <v>5</v>
      </c>
      <c r="G1470">
        <v>0</v>
      </c>
    </row>
    <row r="1471" spans="1:7" x14ac:dyDescent="0.2">
      <c r="A1471">
        <v>6000</v>
      </c>
      <c r="B1471">
        <v>7.1400000000000005E-2</v>
      </c>
      <c r="C1471" t="s">
        <v>5441</v>
      </c>
      <c r="D1471">
        <v>228000</v>
      </c>
      <c r="E1471">
        <v>36</v>
      </c>
      <c r="F1471">
        <v>10</v>
      </c>
      <c r="G1471">
        <v>0</v>
      </c>
    </row>
    <row r="1472" spans="1:7" x14ac:dyDescent="0.2">
      <c r="A1472">
        <v>10000</v>
      </c>
      <c r="B1472">
        <v>0.10249999999999999</v>
      </c>
      <c r="C1472" t="s">
        <v>5442</v>
      </c>
      <c r="D1472">
        <v>186000</v>
      </c>
      <c r="E1472">
        <v>36</v>
      </c>
      <c r="F1472">
        <v>10</v>
      </c>
      <c r="G1472">
        <v>1</v>
      </c>
    </row>
    <row r="1473" spans="1:7" x14ac:dyDescent="0.2">
      <c r="A1473">
        <v>7000</v>
      </c>
      <c r="B1473">
        <v>7.51E-2</v>
      </c>
      <c r="C1473" t="s">
        <v>5441</v>
      </c>
      <c r="D1473">
        <v>123000</v>
      </c>
      <c r="E1473">
        <v>36</v>
      </c>
      <c r="F1473">
        <v>10</v>
      </c>
      <c r="G1473">
        <v>0</v>
      </c>
    </row>
    <row r="1474" spans="1:7" x14ac:dyDescent="0.2">
      <c r="A1474">
        <v>7500</v>
      </c>
      <c r="B1474">
        <v>0.1273</v>
      </c>
      <c r="C1474" t="s">
        <v>5440</v>
      </c>
      <c r="D1474">
        <v>40000</v>
      </c>
      <c r="E1474">
        <v>36</v>
      </c>
      <c r="F1474">
        <v>7</v>
      </c>
      <c r="G1474">
        <v>0</v>
      </c>
    </row>
    <row r="1475" spans="1:7" x14ac:dyDescent="0.2">
      <c r="A1475">
        <v>12000</v>
      </c>
      <c r="B1475">
        <v>0.11360000000000001</v>
      </c>
      <c r="C1475" t="s">
        <v>5440</v>
      </c>
      <c r="D1475">
        <v>42500</v>
      </c>
      <c r="E1475">
        <v>36</v>
      </c>
      <c r="F1475">
        <v>9</v>
      </c>
      <c r="G1475">
        <v>0</v>
      </c>
    </row>
    <row r="1476" spans="1:7" x14ac:dyDescent="0.2">
      <c r="A1476">
        <v>24000</v>
      </c>
      <c r="B1476">
        <v>0.1062</v>
      </c>
      <c r="C1476" t="s">
        <v>5441</v>
      </c>
      <c r="D1476">
        <v>320000</v>
      </c>
      <c r="E1476">
        <v>36</v>
      </c>
      <c r="F1476">
        <v>10</v>
      </c>
      <c r="G1476">
        <v>1</v>
      </c>
    </row>
    <row r="1477" spans="1:7" x14ac:dyDescent="0.2">
      <c r="A1477">
        <v>3000</v>
      </c>
      <c r="B1477">
        <v>0.17929999999999999</v>
      </c>
      <c r="C1477" t="s">
        <v>5440</v>
      </c>
      <c r="D1477">
        <v>42000</v>
      </c>
      <c r="E1477">
        <v>36</v>
      </c>
      <c r="F1477">
        <v>5</v>
      </c>
      <c r="G1477">
        <v>0</v>
      </c>
    </row>
    <row r="1478" spans="1:7" x14ac:dyDescent="0.2">
      <c r="A1478">
        <v>7000</v>
      </c>
      <c r="B1478">
        <v>7.8799999999999995E-2</v>
      </c>
      <c r="C1478" t="s">
        <v>5440</v>
      </c>
      <c r="D1478">
        <v>28038</v>
      </c>
      <c r="E1478">
        <v>36</v>
      </c>
      <c r="F1478">
        <v>2</v>
      </c>
      <c r="G1478">
        <v>0</v>
      </c>
    </row>
    <row r="1479" spans="1:7" x14ac:dyDescent="0.2">
      <c r="A1479">
        <v>15000</v>
      </c>
      <c r="B1479">
        <v>0.10249999999999999</v>
      </c>
      <c r="C1479" t="s">
        <v>5441</v>
      </c>
      <c r="D1479">
        <v>81120</v>
      </c>
      <c r="E1479">
        <v>36</v>
      </c>
      <c r="F1479">
        <v>3</v>
      </c>
      <c r="G1479">
        <v>0</v>
      </c>
    </row>
    <row r="1480" spans="1:7" x14ac:dyDescent="0.2">
      <c r="A1480">
        <v>25000</v>
      </c>
      <c r="B1480">
        <v>0.157</v>
      </c>
      <c r="C1480" t="s">
        <v>5440</v>
      </c>
      <c r="D1480">
        <v>47000</v>
      </c>
      <c r="E1480">
        <v>36</v>
      </c>
      <c r="F1480">
        <v>3</v>
      </c>
      <c r="G1480">
        <v>0</v>
      </c>
    </row>
    <row r="1481" spans="1:7" x14ac:dyDescent="0.2">
      <c r="A1481">
        <v>14500</v>
      </c>
      <c r="B1481">
        <v>7.8799999999999995E-2</v>
      </c>
      <c r="C1481" t="s">
        <v>5441</v>
      </c>
      <c r="D1481">
        <v>92400</v>
      </c>
      <c r="E1481">
        <v>36</v>
      </c>
      <c r="F1481">
        <v>8</v>
      </c>
      <c r="G1481">
        <v>0</v>
      </c>
    </row>
    <row r="1482" spans="1:7" x14ac:dyDescent="0.2">
      <c r="A1482">
        <v>1600</v>
      </c>
      <c r="B1482">
        <v>9.8799999999999999E-2</v>
      </c>
      <c r="C1482" t="s">
        <v>5441</v>
      </c>
      <c r="D1482">
        <v>87500</v>
      </c>
      <c r="E1482">
        <v>36</v>
      </c>
      <c r="F1482">
        <v>2</v>
      </c>
      <c r="G1482">
        <v>0</v>
      </c>
    </row>
    <row r="1483" spans="1:7" x14ac:dyDescent="0.2">
      <c r="A1483">
        <v>6000</v>
      </c>
      <c r="B1483">
        <v>0.14219999999999999</v>
      </c>
      <c r="C1483" t="s">
        <v>5442</v>
      </c>
      <c r="D1483">
        <v>50000</v>
      </c>
      <c r="E1483">
        <v>36</v>
      </c>
      <c r="F1483">
        <v>2</v>
      </c>
      <c r="G1483">
        <v>0</v>
      </c>
    </row>
    <row r="1484" spans="1:7" x14ac:dyDescent="0.2">
      <c r="A1484">
        <v>12000</v>
      </c>
      <c r="B1484">
        <v>0.1099</v>
      </c>
      <c r="C1484" t="s">
        <v>5440</v>
      </c>
      <c r="D1484">
        <v>70000</v>
      </c>
      <c r="E1484">
        <v>36</v>
      </c>
      <c r="F1484">
        <v>6</v>
      </c>
      <c r="G1484">
        <v>0</v>
      </c>
    </row>
    <row r="1485" spans="1:7" x14ac:dyDescent="0.2">
      <c r="A1485">
        <v>10000</v>
      </c>
      <c r="B1485">
        <v>9.8799999999999999E-2</v>
      </c>
      <c r="C1485" t="s">
        <v>5441</v>
      </c>
      <c r="D1485">
        <v>69000</v>
      </c>
      <c r="E1485">
        <v>36</v>
      </c>
      <c r="F1485">
        <v>10</v>
      </c>
      <c r="G1485">
        <v>0</v>
      </c>
    </row>
    <row r="1486" spans="1:7" x14ac:dyDescent="0.2">
      <c r="A1486">
        <v>6000</v>
      </c>
      <c r="B1486">
        <v>0.14219999999999999</v>
      </c>
      <c r="C1486" t="s">
        <v>5440</v>
      </c>
      <c r="D1486">
        <v>29820</v>
      </c>
      <c r="E1486">
        <v>36</v>
      </c>
      <c r="F1486">
        <v>0.5</v>
      </c>
      <c r="G1486">
        <v>0</v>
      </c>
    </row>
    <row r="1487" spans="1:7" x14ac:dyDescent="0.2">
      <c r="A1487">
        <v>9000</v>
      </c>
      <c r="B1487">
        <v>0.1273</v>
      </c>
      <c r="C1487" t="s">
        <v>5440</v>
      </c>
      <c r="D1487">
        <v>36000</v>
      </c>
      <c r="E1487">
        <v>36</v>
      </c>
      <c r="F1487">
        <v>3</v>
      </c>
      <c r="G1487">
        <v>0</v>
      </c>
    </row>
    <row r="1488" spans="1:7" x14ac:dyDescent="0.2">
      <c r="A1488">
        <v>15000</v>
      </c>
      <c r="B1488">
        <v>0.11360000000000001</v>
      </c>
      <c r="C1488" t="s">
        <v>5441</v>
      </c>
      <c r="D1488">
        <v>46000</v>
      </c>
      <c r="E1488">
        <v>36</v>
      </c>
      <c r="F1488">
        <v>5</v>
      </c>
      <c r="G1488">
        <v>1</v>
      </c>
    </row>
    <row r="1489" spans="1:7" x14ac:dyDescent="0.2">
      <c r="A1489">
        <v>25000</v>
      </c>
      <c r="B1489">
        <v>0.11360000000000001</v>
      </c>
      <c r="C1489" t="s">
        <v>5441</v>
      </c>
      <c r="D1489">
        <v>105897</v>
      </c>
      <c r="E1489">
        <v>36</v>
      </c>
      <c r="F1489">
        <v>10</v>
      </c>
      <c r="G1489">
        <v>0</v>
      </c>
    </row>
    <row r="1490" spans="1:7" x14ac:dyDescent="0.2">
      <c r="A1490">
        <v>6800</v>
      </c>
      <c r="B1490">
        <v>0.1062</v>
      </c>
      <c r="C1490" t="s">
        <v>5442</v>
      </c>
      <c r="D1490">
        <v>45000</v>
      </c>
      <c r="E1490">
        <v>36</v>
      </c>
      <c r="F1490">
        <v>0.5</v>
      </c>
      <c r="G1490">
        <v>0</v>
      </c>
    </row>
    <row r="1491" spans="1:7" x14ac:dyDescent="0.2">
      <c r="A1491">
        <v>25000</v>
      </c>
      <c r="B1491">
        <v>0.16070000000000001</v>
      </c>
      <c r="C1491" t="s">
        <v>5441</v>
      </c>
      <c r="D1491">
        <v>120000</v>
      </c>
      <c r="E1491">
        <v>36</v>
      </c>
      <c r="F1491">
        <v>4</v>
      </c>
      <c r="G1491">
        <v>0</v>
      </c>
    </row>
    <row r="1492" spans="1:7" x14ac:dyDescent="0.2">
      <c r="A1492">
        <v>22000</v>
      </c>
      <c r="B1492">
        <v>0.11360000000000001</v>
      </c>
      <c r="C1492" t="s">
        <v>5440</v>
      </c>
      <c r="D1492">
        <v>70000</v>
      </c>
      <c r="E1492">
        <v>36</v>
      </c>
      <c r="F1492">
        <v>3</v>
      </c>
      <c r="G1492">
        <v>0</v>
      </c>
    </row>
    <row r="1493" spans="1:7" x14ac:dyDescent="0.2">
      <c r="A1493">
        <v>14400</v>
      </c>
      <c r="B1493">
        <v>0.16819999999999999</v>
      </c>
      <c r="C1493" t="s">
        <v>5440</v>
      </c>
      <c r="D1493">
        <v>40320</v>
      </c>
      <c r="E1493">
        <v>36</v>
      </c>
      <c r="F1493">
        <v>5</v>
      </c>
      <c r="G1493">
        <v>0</v>
      </c>
    </row>
    <row r="1494" spans="1:7" x14ac:dyDescent="0.2">
      <c r="A1494">
        <v>12000</v>
      </c>
      <c r="B1494">
        <v>0.11360000000000001</v>
      </c>
      <c r="C1494" t="s">
        <v>5440</v>
      </c>
      <c r="D1494">
        <v>65000</v>
      </c>
      <c r="E1494">
        <v>36</v>
      </c>
      <c r="F1494">
        <v>0.5</v>
      </c>
      <c r="G1494">
        <v>0</v>
      </c>
    </row>
    <row r="1495" spans="1:7" x14ac:dyDescent="0.2">
      <c r="A1495">
        <v>18000</v>
      </c>
      <c r="B1495">
        <v>0.14219999999999999</v>
      </c>
      <c r="C1495" t="s">
        <v>5441</v>
      </c>
      <c r="D1495">
        <v>72000</v>
      </c>
      <c r="E1495">
        <v>36</v>
      </c>
      <c r="F1495">
        <v>5</v>
      </c>
      <c r="G1495">
        <v>1</v>
      </c>
    </row>
    <row r="1496" spans="1:7" x14ac:dyDescent="0.2">
      <c r="A1496">
        <v>6000</v>
      </c>
      <c r="B1496">
        <v>7.51E-2</v>
      </c>
      <c r="C1496" t="s">
        <v>5441</v>
      </c>
      <c r="D1496">
        <v>121500</v>
      </c>
      <c r="E1496">
        <v>36</v>
      </c>
      <c r="F1496">
        <v>10</v>
      </c>
      <c r="G1496">
        <v>0</v>
      </c>
    </row>
    <row r="1497" spans="1:7" x14ac:dyDescent="0.2">
      <c r="A1497">
        <v>4000</v>
      </c>
      <c r="B1497">
        <v>9.8799999999999999E-2</v>
      </c>
      <c r="C1497" t="s">
        <v>5440</v>
      </c>
      <c r="D1497">
        <v>33227</v>
      </c>
      <c r="E1497">
        <v>36</v>
      </c>
      <c r="F1497">
        <v>2</v>
      </c>
      <c r="G1497">
        <v>0</v>
      </c>
    </row>
    <row r="1498" spans="1:7" x14ac:dyDescent="0.2">
      <c r="A1498">
        <v>16000</v>
      </c>
      <c r="B1498">
        <v>0.14219999999999999</v>
      </c>
      <c r="C1498" t="s">
        <v>5440</v>
      </c>
      <c r="D1498">
        <v>50000</v>
      </c>
      <c r="E1498">
        <v>36</v>
      </c>
      <c r="F1498">
        <v>3</v>
      </c>
      <c r="G1498">
        <v>0</v>
      </c>
    </row>
    <row r="1499" spans="1:7" x14ac:dyDescent="0.2">
      <c r="A1499">
        <v>5000</v>
      </c>
      <c r="B1499">
        <v>0.11360000000000001</v>
      </c>
      <c r="C1499" t="s">
        <v>5440</v>
      </c>
      <c r="D1499">
        <v>38000</v>
      </c>
      <c r="E1499">
        <v>36</v>
      </c>
      <c r="F1499">
        <v>0.5</v>
      </c>
      <c r="G1499">
        <v>0</v>
      </c>
    </row>
    <row r="1500" spans="1:7" x14ac:dyDescent="0.2">
      <c r="A1500">
        <v>25000</v>
      </c>
      <c r="B1500">
        <v>0.1062</v>
      </c>
      <c r="C1500" t="s">
        <v>5441</v>
      </c>
      <c r="D1500">
        <v>159600</v>
      </c>
      <c r="E1500">
        <v>36</v>
      </c>
      <c r="F1500">
        <v>1</v>
      </c>
      <c r="G1500">
        <v>0</v>
      </c>
    </row>
    <row r="1501" spans="1:7" x14ac:dyDescent="0.2">
      <c r="A1501">
        <v>14000</v>
      </c>
      <c r="B1501">
        <v>0.1348</v>
      </c>
      <c r="C1501" t="s">
        <v>5440</v>
      </c>
      <c r="D1501">
        <v>41400</v>
      </c>
      <c r="E1501">
        <v>36</v>
      </c>
      <c r="F1501">
        <v>2</v>
      </c>
      <c r="G1501">
        <v>0</v>
      </c>
    </row>
    <row r="1502" spans="1:7" x14ac:dyDescent="0.2">
      <c r="A1502">
        <v>5000</v>
      </c>
      <c r="B1502">
        <v>7.51E-2</v>
      </c>
      <c r="C1502" t="s">
        <v>5440</v>
      </c>
      <c r="D1502">
        <v>62400</v>
      </c>
      <c r="E1502">
        <v>36</v>
      </c>
      <c r="F1502">
        <v>5</v>
      </c>
      <c r="G1502">
        <v>0</v>
      </c>
    </row>
    <row r="1503" spans="1:7" x14ac:dyDescent="0.2">
      <c r="A1503">
        <v>14000</v>
      </c>
      <c r="B1503">
        <v>0.1273</v>
      </c>
      <c r="C1503" t="s">
        <v>5441</v>
      </c>
      <c r="D1503">
        <v>73008</v>
      </c>
      <c r="E1503">
        <v>36</v>
      </c>
      <c r="F1503">
        <v>2</v>
      </c>
      <c r="G1503">
        <v>0</v>
      </c>
    </row>
    <row r="1504" spans="1:7" x14ac:dyDescent="0.2">
      <c r="A1504">
        <v>10000</v>
      </c>
      <c r="B1504">
        <v>0.15329999999999999</v>
      </c>
      <c r="C1504" t="s">
        <v>5440</v>
      </c>
      <c r="D1504">
        <v>83628</v>
      </c>
      <c r="E1504">
        <v>36</v>
      </c>
      <c r="F1504">
        <v>10</v>
      </c>
      <c r="G1504">
        <v>0</v>
      </c>
    </row>
    <row r="1505" spans="1:7" x14ac:dyDescent="0.2">
      <c r="A1505">
        <v>15500</v>
      </c>
      <c r="B1505">
        <v>7.8799999999999995E-2</v>
      </c>
      <c r="C1505" t="s">
        <v>5440</v>
      </c>
      <c r="D1505">
        <v>125000</v>
      </c>
      <c r="E1505">
        <v>36</v>
      </c>
      <c r="F1505">
        <v>0.5</v>
      </c>
      <c r="G1505">
        <v>0</v>
      </c>
    </row>
    <row r="1506" spans="1:7" x14ac:dyDescent="0.2">
      <c r="A1506">
        <v>25000</v>
      </c>
      <c r="B1506">
        <v>0.14960000000000001</v>
      </c>
      <c r="C1506" t="s">
        <v>5440</v>
      </c>
      <c r="D1506">
        <v>91000</v>
      </c>
      <c r="E1506">
        <v>36</v>
      </c>
      <c r="F1506">
        <v>9</v>
      </c>
      <c r="G1506">
        <v>0</v>
      </c>
    </row>
    <row r="1507" spans="1:7" x14ac:dyDescent="0.2">
      <c r="A1507">
        <v>13000</v>
      </c>
      <c r="B1507">
        <v>0.10249999999999999</v>
      </c>
      <c r="C1507" t="s">
        <v>5440</v>
      </c>
      <c r="D1507">
        <v>50000</v>
      </c>
      <c r="E1507">
        <v>36</v>
      </c>
      <c r="F1507">
        <v>10</v>
      </c>
      <c r="G1507">
        <v>0</v>
      </c>
    </row>
    <row r="1508" spans="1:7" x14ac:dyDescent="0.2">
      <c r="A1508">
        <v>5000</v>
      </c>
      <c r="B1508">
        <v>7.1400000000000005E-2</v>
      </c>
      <c r="C1508" t="s">
        <v>5442</v>
      </c>
      <c r="D1508" s="79">
        <v>100000</v>
      </c>
      <c r="E1508">
        <v>36</v>
      </c>
      <c r="F1508">
        <v>10</v>
      </c>
      <c r="G1508">
        <v>0</v>
      </c>
    </row>
    <row r="1509" spans="1:7" x14ac:dyDescent="0.2">
      <c r="A1509">
        <v>10000</v>
      </c>
      <c r="B1509">
        <v>0.14219999999999999</v>
      </c>
      <c r="C1509" t="s">
        <v>5440</v>
      </c>
      <c r="D1509">
        <v>45000</v>
      </c>
      <c r="E1509">
        <v>36</v>
      </c>
      <c r="F1509">
        <v>8</v>
      </c>
      <c r="G1509">
        <v>0</v>
      </c>
    </row>
    <row r="1510" spans="1:7" x14ac:dyDescent="0.2">
      <c r="A1510">
        <v>12000</v>
      </c>
      <c r="B1510">
        <v>0.14219999999999999</v>
      </c>
      <c r="C1510" t="s">
        <v>5440</v>
      </c>
      <c r="D1510">
        <v>75000</v>
      </c>
      <c r="E1510">
        <v>36</v>
      </c>
      <c r="F1510">
        <v>7</v>
      </c>
      <c r="G1510">
        <v>0</v>
      </c>
    </row>
    <row r="1511" spans="1:7" x14ac:dyDescent="0.2">
      <c r="A1511">
        <v>12000</v>
      </c>
      <c r="B1511">
        <v>7.8799999999999995E-2</v>
      </c>
      <c r="C1511" t="s">
        <v>5440</v>
      </c>
      <c r="D1511">
        <v>38304</v>
      </c>
      <c r="E1511">
        <v>36</v>
      </c>
      <c r="F1511">
        <v>3</v>
      </c>
      <c r="G1511">
        <v>0</v>
      </c>
    </row>
    <row r="1512" spans="1:7" x14ac:dyDescent="0.2">
      <c r="A1512">
        <v>25000</v>
      </c>
      <c r="B1512">
        <v>0.1099</v>
      </c>
      <c r="C1512" t="s">
        <v>5442</v>
      </c>
      <c r="D1512">
        <v>75000</v>
      </c>
      <c r="E1512">
        <v>36</v>
      </c>
      <c r="F1512">
        <v>2</v>
      </c>
      <c r="G1512">
        <v>0</v>
      </c>
    </row>
    <row r="1513" spans="1:7" x14ac:dyDescent="0.2">
      <c r="A1513">
        <v>12000</v>
      </c>
      <c r="B1513">
        <v>0.1348</v>
      </c>
      <c r="C1513" t="s">
        <v>5440</v>
      </c>
      <c r="D1513">
        <v>50600</v>
      </c>
      <c r="E1513">
        <v>36</v>
      </c>
      <c r="F1513">
        <v>1</v>
      </c>
      <c r="G1513">
        <v>0</v>
      </c>
    </row>
    <row r="1514" spans="1:7" x14ac:dyDescent="0.2">
      <c r="A1514">
        <v>8000</v>
      </c>
      <c r="B1514">
        <v>0.1062</v>
      </c>
      <c r="C1514" t="s">
        <v>5440</v>
      </c>
      <c r="D1514">
        <v>58033</v>
      </c>
      <c r="E1514">
        <v>36</v>
      </c>
      <c r="F1514">
        <v>4</v>
      </c>
      <c r="G1514">
        <v>0</v>
      </c>
    </row>
    <row r="1515" spans="1:7" x14ac:dyDescent="0.2">
      <c r="A1515">
        <v>5500</v>
      </c>
      <c r="B1515">
        <v>0.1099</v>
      </c>
      <c r="C1515" t="s">
        <v>5440</v>
      </c>
      <c r="D1515">
        <v>48880</v>
      </c>
      <c r="E1515">
        <v>36</v>
      </c>
      <c r="F1515">
        <v>2</v>
      </c>
      <c r="G1515">
        <v>0</v>
      </c>
    </row>
    <row r="1516" spans="1:7" x14ac:dyDescent="0.2">
      <c r="A1516">
        <v>9000</v>
      </c>
      <c r="B1516">
        <v>7.8799999999999995E-2</v>
      </c>
      <c r="C1516" t="s">
        <v>5440</v>
      </c>
      <c r="D1516">
        <v>48000</v>
      </c>
      <c r="E1516">
        <v>36</v>
      </c>
      <c r="F1516">
        <v>2</v>
      </c>
      <c r="G1516">
        <v>0</v>
      </c>
    </row>
    <row r="1517" spans="1:7" x14ac:dyDescent="0.2">
      <c r="A1517">
        <v>16000</v>
      </c>
      <c r="B1517">
        <v>0.1099</v>
      </c>
      <c r="C1517" t="s">
        <v>5441</v>
      </c>
      <c r="D1517">
        <v>38000</v>
      </c>
      <c r="E1517">
        <v>36</v>
      </c>
      <c r="F1517">
        <v>3</v>
      </c>
      <c r="G1517">
        <v>0</v>
      </c>
    </row>
    <row r="1518" spans="1:7" x14ac:dyDescent="0.2">
      <c r="A1518">
        <v>10800</v>
      </c>
      <c r="B1518">
        <v>0.1459</v>
      </c>
      <c r="C1518" t="s">
        <v>5442</v>
      </c>
      <c r="D1518">
        <v>25100</v>
      </c>
      <c r="E1518">
        <v>36</v>
      </c>
      <c r="F1518">
        <v>10</v>
      </c>
      <c r="G1518">
        <v>0</v>
      </c>
    </row>
    <row r="1519" spans="1:7" x14ac:dyDescent="0.2">
      <c r="A1519">
        <v>25000</v>
      </c>
      <c r="B1519">
        <v>0.1062</v>
      </c>
      <c r="C1519" t="s">
        <v>5441</v>
      </c>
      <c r="D1519">
        <v>150000</v>
      </c>
      <c r="E1519">
        <v>36</v>
      </c>
      <c r="F1519">
        <v>10</v>
      </c>
      <c r="G1519">
        <v>0</v>
      </c>
    </row>
    <row r="1520" spans="1:7" x14ac:dyDescent="0.2">
      <c r="A1520">
        <v>7500</v>
      </c>
      <c r="B1520">
        <v>0.13850000000000001</v>
      </c>
      <c r="C1520" t="s">
        <v>5440</v>
      </c>
      <c r="D1520">
        <v>57600</v>
      </c>
      <c r="E1520">
        <v>36</v>
      </c>
      <c r="F1520">
        <v>5</v>
      </c>
      <c r="G1520">
        <v>0</v>
      </c>
    </row>
    <row r="1521" spans="1:7" x14ac:dyDescent="0.2">
      <c r="A1521">
        <v>10000</v>
      </c>
      <c r="B1521">
        <v>7.51E-2</v>
      </c>
      <c r="C1521" t="s">
        <v>5441</v>
      </c>
      <c r="D1521">
        <v>94000</v>
      </c>
      <c r="E1521">
        <v>36</v>
      </c>
      <c r="F1521">
        <v>9</v>
      </c>
      <c r="G1521">
        <v>0</v>
      </c>
    </row>
    <row r="1522" spans="1:7" x14ac:dyDescent="0.2">
      <c r="A1522">
        <v>15000</v>
      </c>
      <c r="B1522">
        <v>9.8799999999999999E-2</v>
      </c>
      <c r="C1522" t="s">
        <v>5441</v>
      </c>
      <c r="D1522">
        <v>85000</v>
      </c>
      <c r="E1522">
        <v>36</v>
      </c>
      <c r="F1522">
        <v>4</v>
      </c>
      <c r="G1522">
        <v>0</v>
      </c>
    </row>
    <row r="1523" spans="1:7" x14ac:dyDescent="0.2">
      <c r="A1523">
        <v>7500</v>
      </c>
      <c r="B1523">
        <v>0.11360000000000001</v>
      </c>
      <c r="C1523" t="s">
        <v>5440</v>
      </c>
      <c r="D1523">
        <v>36000</v>
      </c>
      <c r="E1523">
        <v>36</v>
      </c>
      <c r="F1523">
        <v>10</v>
      </c>
      <c r="G1523">
        <v>0</v>
      </c>
    </row>
    <row r="1524" spans="1:7" x14ac:dyDescent="0.2">
      <c r="A1524">
        <v>16000</v>
      </c>
      <c r="B1524">
        <v>0.1273</v>
      </c>
      <c r="C1524" t="s">
        <v>5440</v>
      </c>
      <c r="D1524">
        <v>45000</v>
      </c>
      <c r="E1524">
        <v>36</v>
      </c>
      <c r="F1524">
        <v>3</v>
      </c>
      <c r="G1524">
        <v>1</v>
      </c>
    </row>
    <row r="1525" spans="1:7" x14ac:dyDescent="0.2">
      <c r="A1525">
        <v>22000</v>
      </c>
      <c r="B1525">
        <v>0.11360000000000001</v>
      </c>
      <c r="C1525" t="s">
        <v>5440</v>
      </c>
      <c r="D1525">
        <v>110000</v>
      </c>
      <c r="E1525">
        <v>36</v>
      </c>
      <c r="F1525">
        <v>0.5</v>
      </c>
      <c r="G1525">
        <v>0</v>
      </c>
    </row>
    <row r="1526" spans="1:7" x14ac:dyDescent="0.2">
      <c r="A1526">
        <v>4000</v>
      </c>
      <c r="B1526">
        <v>0.13569999999999999</v>
      </c>
      <c r="C1526" t="s">
        <v>5441</v>
      </c>
      <c r="D1526">
        <v>81600</v>
      </c>
      <c r="E1526">
        <v>36</v>
      </c>
      <c r="F1526">
        <v>0.5</v>
      </c>
      <c r="G1526">
        <v>0</v>
      </c>
    </row>
    <row r="1527" spans="1:7" x14ac:dyDescent="0.2">
      <c r="A1527">
        <v>4500</v>
      </c>
      <c r="B1527">
        <v>0.1183</v>
      </c>
      <c r="C1527" t="s">
        <v>5441</v>
      </c>
      <c r="D1527">
        <v>12960</v>
      </c>
      <c r="E1527">
        <v>36</v>
      </c>
      <c r="F1527">
        <v>0.5</v>
      </c>
      <c r="G1527">
        <v>0</v>
      </c>
    </row>
    <row r="1528" spans="1:7" x14ac:dyDescent="0.2">
      <c r="A1528">
        <v>17600</v>
      </c>
      <c r="B1528">
        <v>0.1426</v>
      </c>
      <c r="C1528" t="s">
        <v>5440</v>
      </c>
      <c r="D1528">
        <v>88000</v>
      </c>
      <c r="E1528">
        <v>36</v>
      </c>
      <c r="F1528">
        <v>8</v>
      </c>
      <c r="G1528">
        <v>0</v>
      </c>
    </row>
    <row r="1529" spans="1:7" x14ac:dyDescent="0.2">
      <c r="A1529">
        <v>6000</v>
      </c>
      <c r="B1529">
        <v>0.1426</v>
      </c>
      <c r="C1529" t="s">
        <v>5440</v>
      </c>
      <c r="D1529">
        <v>20800</v>
      </c>
      <c r="E1529">
        <v>36</v>
      </c>
      <c r="F1529">
        <v>0.5</v>
      </c>
      <c r="G1529">
        <v>0</v>
      </c>
    </row>
    <row r="1530" spans="1:7" x14ac:dyDescent="0.2">
      <c r="A1530">
        <v>5000</v>
      </c>
      <c r="B1530">
        <v>7.7399999999999997E-2</v>
      </c>
      <c r="C1530" t="s">
        <v>5442</v>
      </c>
      <c r="D1530">
        <v>39124</v>
      </c>
      <c r="E1530">
        <v>36</v>
      </c>
      <c r="F1530">
        <v>10</v>
      </c>
      <c r="G1530">
        <v>0</v>
      </c>
    </row>
    <row r="1531" spans="1:7" x14ac:dyDescent="0.2">
      <c r="A1531">
        <v>7800</v>
      </c>
      <c r="B1531">
        <v>8.9399999999999993E-2</v>
      </c>
      <c r="C1531" t="s">
        <v>5441</v>
      </c>
      <c r="D1531">
        <v>48000</v>
      </c>
      <c r="E1531">
        <v>36</v>
      </c>
      <c r="F1531">
        <v>5</v>
      </c>
      <c r="G1531">
        <v>0</v>
      </c>
    </row>
    <row r="1532" spans="1:7" x14ac:dyDescent="0.2">
      <c r="A1532">
        <v>25000</v>
      </c>
      <c r="B1532">
        <v>0.12529999999999999</v>
      </c>
      <c r="C1532" t="s">
        <v>5441</v>
      </c>
      <c r="D1532">
        <v>113000</v>
      </c>
      <c r="E1532">
        <v>36</v>
      </c>
      <c r="F1532">
        <v>10</v>
      </c>
      <c r="G1532">
        <v>0</v>
      </c>
    </row>
    <row r="1533" spans="1:7" x14ac:dyDescent="0.2">
      <c r="A1533">
        <v>25000</v>
      </c>
      <c r="B1533">
        <v>0.15310000000000001</v>
      </c>
      <c r="C1533" t="s">
        <v>5441</v>
      </c>
      <c r="D1533">
        <v>240000</v>
      </c>
      <c r="E1533">
        <v>36</v>
      </c>
      <c r="F1533">
        <v>0.5</v>
      </c>
      <c r="G1533">
        <v>1</v>
      </c>
    </row>
    <row r="1534" spans="1:7" x14ac:dyDescent="0.2">
      <c r="A1534">
        <v>18600</v>
      </c>
      <c r="B1534">
        <v>0.13569999999999999</v>
      </c>
      <c r="C1534" t="s">
        <v>5440</v>
      </c>
      <c r="D1534">
        <v>95000</v>
      </c>
      <c r="E1534">
        <v>36</v>
      </c>
      <c r="F1534">
        <v>5</v>
      </c>
      <c r="G1534">
        <v>0</v>
      </c>
    </row>
    <row r="1535" spans="1:7" x14ac:dyDescent="0.2">
      <c r="A1535">
        <v>6250</v>
      </c>
      <c r="B1535">
        <v>0.12529999999999999</v>
      </c>
      <c r="C1535" t="s">
        <v>5440</v>
      </c>
      <c r="D1535">
        <v>24000</v>
      </c>
      <c r="E1535">
        <v>36</v>
      </c>
      <c r="F1535">
        <v>0.5</v>
      </c>
      <c r="G1535">
        <v>0</v>
      </c>
    </row>
    <row r="1536" spans="1:7" x14ac:dyDescent="0.2">
      <c r="A1536">
        <v>5000</v>
      </c>
      <c r="B1536">
        <v>0.1114</v>
      </c>
      <c r="C1536" t="s">
        <v>5441</v>
      </c>
      <c r="D1536">
        <v>63000</v>
      </c>
      <c r="E1536">
        <v>36</v>
      </c>
      <c r="F1536">
        <v>5</v>
      </c>
      <c r="G1536">
        <v>0</v>
      </c>
    </row>
    <row r="1537" spans="1:7" x14ac:dyDescent="0.2">
      <c r="A1537">
        <v>25000</v>
      </c>
      <c r="B1537">
        <v>0.18090000000000001</v>
      </c>
      <c r="C1537" t="s">
        <v>5441</v>
      </c>
      <c r="D1537">
        <v>106000</v>
      </c>
      <c r="E1537">
        <v>36</v>
      </c>
      <c r="F1537">
        <v>5</v>
      </c>
      <c r="G1537">
        <v>0</v>
      </c>
    </row>
    <row r="1538" spans="1:7" x14ac:dyDescent="0.2">
      <c r="A1538">
        <v>5000</v>
      </c>
      <c r="B1538">
        <v>7.7399999999999997E-2</v>
      </c>
      <c r="C1538" t="s">
        <v>5440</v>
      </c>
      <c r="D1538">
        <v>70000</v>
      </c>
      <c r="E1538">
        <v>36</v>
      </c>
      <c r="F1538">
        <v>9</v>
      </c>
      <c r="G1538">
        <v>0</v>
      </c>
    </row>
    <row r="1539" spans="1:7" x14ac:dyDescent="0.2">
      <c r="A1539">
        <v>10000</v>
      </c>
      <c r="B1539">
        <v>0.16700000000000001</v>
      </c>
      <c r="C1539" t="s">
        <v>5441</v>
      </c>
      <c r="D1539">
        <v>92000</v>
      </c>
      <c r="E1539">
        <v>36</v>
      </c>
      <c r="F1539">
        <v>10</v>
      </c>
      <c r="G1539">
        <v>0</v>
      </c>
    </row>
    <row r="1540" spans="1:7" x14ac:dyDescent="0.2">
      <c r="A1540">
        <v>10000</v>
      </c>
      <c r="B1540">
        <v>0.14610000000000001</v>
      </c>
      <c r="C1540" t="s">
        <v>5442</v>
      </c>
      <c r="D1540">
        <v>30000</v>
      </c>
      <c r="E1540">
        <v>36</v>
      </c>
      <c r="F1540">
        <v>4</v>
      </c>
      <c r="G1540">
        <v>0</v>
      </c>
    </row>
    <row r="1541" spans="1:7" x14ac:dyDescent="0.2">
      <c r="A1541">
        <v>14400</v>
      </c>
      <c r="B1541">
        <v>0.12870000000000001</v>
      </c>
      <c r="C1541" t="s">
        <v>5441</v>
      </c>
      <c r="D1541">
        <v>48000</v>
      </c>
      <c r="E1541">
        <v>36</v>
      </c>
      <c r="F1541">
        <v>3</v>
      </c>
      <c r="G1541">
        <v>1</v>
      </c>
    </row>
    <row r="1542" spans="1:7" x14ac:dyDescent="0.2">
      <c r="A1542">
        <v>10000</v>
      </c>
      <c r="B1542">
        <v>8.9399999999999993E-2</v>
      </c>
      <c r="C1542" t="s">
        <v>5441</v>
      </c>
      <c r="D1542">
        <v>88000</v>
      </c>
      <c r="E1542">
        <v>36</v>
      </c>
      <c r="F1542">
        <v>10</v>
      </c>
      <c r="G1542">
        <v>0</v>
      </c>
    </row>
    <row r="1543" spans="1:7" x14ac:dyDescent="0.2">
      <c r="A1543">
        <v>20000</v>
      </c>
      <c r="B1543">
        <v>0.1774</v>
      </c>
      <c r="C1543" t="s">
        <v>5440</v>
      </c>
      <c r="D1543">
        <v>69500</v>
      </c>
      <c r="E1543">
        <v>36</v>
      </c>
      <c r="F1543">
        <v>3</v>
      </c>
      <c r="G1543">
        <v>0</v>
      </c>
    </row>
    <row r="1544" spans="1:7" x14ac:dyDescent="0.2">
      <c r="A1544">
        <v>1500</v>
      </c>
      <c r="B1544">
        <v>0.1183</v>
      </c>
      <c r="C1544" t="s">
        <v>5440</v>
      </c>
      <c r="D1544">
        <v>12000</v>
      </c>
      <c r="E1544">
        <v>36</v>
      </c>
      <c r="F1544">
        <v>0.5</v>
      </c>
      <c r="G1544">
        <v>0</v>
      </c>
    </row>
    <row r="1545" spans="1:7" x14ac:dyDescent="0.2">
      <c r="A1545">
        <v>3250</v>
      </c>
      <c r="B1545">
        <v>0.1426</v>
      </c>
      <c r="C1545" t="s">
        <v>5440</v>
      </c>
      <c r="D1545">
        <v>20400</v>
      </c>
      <c r="E1545">
        <v>36</v>
      </c>
      <c r="F1545">
        <v>5</v>
      </c>
      <c r="G1545">
        <v>1</v>
      </c>
    </row>
    <row r="1546" spans="1:7" x14ac:dyDescent="0.2">
      <c r="A1546">
        <v>15000</v>
      </c>
      <c r="B1546">
        <v>0.16350000000000001</v>
      </c>
      <c r="C1546" t="s">
        <v>5441</v>
      </c>
      <c r="D1546">
        <v>140000</v>
      </c>
      <c r="E1546">
        <v>36</v>
      </c>
      <c r="F1546">
        <v>2</v>
      </c>
      <c r="G1546">
        <v>0</v>
      </c>
    </row>
    <row r="1547" spans="1:7" x14ac:dyDescent="0.2">
      <c r="A1547">
        <v>20400</v>
      </c>
      <c r="B1547">
        <v>7.7399999999999997E-2</v>
      </c>
      <c r="C1547" t="s">
        <v>5442</v>
      </c>
      <c r="D1547">
        <v>75000</v>
      </c>
      <c r="E1547">
        <v>36</v>
      </c>
      <c r="F1547">
        <v>9</v>
      </c>
      <c r="G1547">
        <v>0</v>
      </c>
    </row>
    <row r="1548" spans="1:7" x14ac:dyDescent="0.2">
      <c r="A1548">
        <v>10000</v>
      </c>
      <c r="B1548">
        <v>0.12529999999999999</v>
      </c>
      <c r="C1548" t="s">
        <v>5441</v>
      </c>
      <c r="D1548">
        <v>191000</v>
      </c>
      <c r="E1548">
        <v>36</v>
      </c>
      <c r="F1548">
        <v>1</v>
      </c>
      <c r="G1548">
        <v>0</v>
      </c>
    </row>
    <row r="1549" spans="1:7" x14ac:dyDescent="0.2">
      <c r="A1549">
        <v>15000</v>
      </c>
      <c r="B1549">
        <v>0.16</v>
      </c>
      <c r="C1549" t="s">
        <v>5441</v>
      </c>
      <c r="D1549">
        <v>74000</v>
      </c>
      <c r="E1549">
        <v>36</v>
      </c>
      <c r="F1549">
        <v>0.5</v>
      </c>
      <c r="G1549">
        <v>0</v>
      </c>
    </row>
    <row r="1550" spans="1:7" x14ac:dyDescent="0.2">
      <c r="A1550">
        <v>10000</v>
      </c>
      <c r="B1550">
        <v>0.12180000000000001</v>
      </c>
      <c r="C1550" t="s">
        <v>5441</v>
      </c>
      <c r="D1550">
        <v>18000</v>
      </c>
      <c r="E1550">
        <v>36</v>
      </c>
      <c r="F1550">
        <v>0.5</v>
      </c>
      <c r="G1550">
        <v>1</v>
      </c>
    </row>
    <row r="1551" spans="1:7" x14ac:dyDescent="0.2">
      <c r="A1551">
        <v>25000</v>
      </c>
      <c r="B1551">
        <v>0.12870000000000001</v>
      </c>
      <c r="C1551" t="s">
        <v>5442</v>
      </c>
      <c r="D1551">
        <v>157500</v>
      </c>
      <c r="E1551">
        <v>36</v>
      </c>
      <c r="F1551">
        <v>6</v>
      </c>
      <c r="G1551">
        <v>0</v>
      </c>
    </row>
    <row r="1552" spans="1:7" x14ac:dyDescent="0.2">
      <c r="A1552">
        <v>18000</v>
      </c>
      <c r="B1552">
        <v>8.9399999999999993E-2</v>
      </c>
      <c r="C1552" t="s">
        <v>5441</v>
      </c>
      <c r="D1552">
        <v>260000</v>
      </c>
      <c r="E1552">
        <v>36</v>
      </c>
      <c r="F1552">
        <v>10</v>
      </c>
      <c r="G1552">
        <v>0</v>
      </c>
    </row>
    <row r="1553" spans="1:7" x14ac:dyDescent="0.2">
      <c r="A1553">
        <v>15000</v>
      </c>
      <c r="B1553">
        <v>0.1114</v>
      </c>
      <c r="C1553" t="s">
        <v>5441</v>
      </c>
      <c r="D1553" s="79">
        <v>100000</v>
      </c>
      <c r="E1553">
        <v>36</v>
      </c>
      <c r="F1553">
        <v>10</v>
      </c>
      <c r="G1553">
        <v>0</v>
      </c>
    </row>
    <row r="1554" spans="1:7" x14ac:dyDescent="0.2">
      <c r="A1554">
        <v>14000</v>
      </c>
      <c r="B1554">
        <v>0.12870000000000001</v>
      </c>
      <c r="C1554" t="s">
        <v>5440</v>
      </c>
      <c r="D1554">
        <v>33600</v>
      </c>
      <c r="E1554">
        <v>36</v>
      </c>
      <c r="F1554">
        <v>9</v>
      </c>
      <c r="G1554">
        <v>0</v>
      </c>
    </row>
    <row r="1555" spans="1:7" x14ac:dyDescent="0.2">
      <c r="A1555">
        <v>10000</v>
      </c>
      <c r="B1555">
        <v>0.13569999999999999</v>
      </c>
      <c r="C1555" t="s">
        <v>5440</v>
      </c>
      <c r="D1555">
        <v>71500</v>
      </c>
      <c r="E1555">
        <v>36</v>
      </c>
      <c r="F1555">
        <v>2</v>
      </c>
      <c r="G1555">
        <v>0</v>
      </c>
    </row>
    <row r="1556" spans="1:7" x14ac:dyDescent="0.2">
      <c r="A1556">
        <v>9250</v>
      </c>
      <c r="B1556">
        <v>0.12870000000000001</v>
      </c>
      <c r="C1556" t="s">
        <v>5440</v>
      </c>
      <c r="D1556">
        <v>21996</v>
      </c>
      <c r="E1556">
        <v>36</v>
      </c>
      <c r="F1556">
        <v>0.5</v>
      </c>
      <c r="G1556">
        <v>0</v>
      </c>
    </row>
    <row r="1557" spans="1:7" x14ac:dyDescent="0.2">
      <c r="A1557">
        <v>16000</v>
      </c>
      <c r="B1557">
        <v>0.1148</v>
      </c>
      <c r="C1557" t="s">
        <v>5440</v>
      </c>
      <c r="D1557">
        <v>40000</v>
      </c>
      <c r="E1557">
        <v>36</v>
      </c>
      <c r="F1557">
        <v>8</v>
      </c>
      <c r="G1557">
        <v>0</v>
      </c>
    </row>
    <row r="1558" spans="1:7" x14ac:dyDescent="0.2">
      <c r="A1558">
        <v>2500</v>
      </c>
      <c r="B1558">
        <v>0.20860000000000001</v>
      </c>
      <c r="C1558" t="s">
        <v>5441</v>
      </c>
      <c r="D1558">
        <v>45600</v>
      </c>
      <c r="E1558">
        <v>36</v>
      </c>
      <c r="F1558">
        <v>4</v>
      </c>
      <c r="G1558">
        <v>1</v>
      </c>
    </row>
    <row r="1559" spans="1:7" x14ac:dyDescent="0.2">
      <c r="A1559">
        <v>24250</v>
      </c>
      <c r="B1559">
        <v>0.1183</v>
      </c>
      <c r="C1559" t="s">
        <v>5440</v>
      </c>
      <c r="D1559">
        <v>144000</v>
      </c>
      <c r="E1559">
        <v>36</v>
      </c>
      <c r="F1559">
        <v>0.5</v>
      </c>
      <c r="G1559">
        <v>0</v>
      </c>
    </row>
    <row r="1560" spans="1:7" x14ac:dyDescent="0.2">
      <c r="A1560">
        <v>6000</v>
      </c>
      <c r="B1560">
        <v>0.1114</v>
      </c>
      <c r="C1560" t="s">
        <v>5440</v>
      </c>
      <c r="D1560">
        <v>43000</v>
      </c>
      <c r="E1560">
        <v>36</v>
      </c>
      <c r="F1560">
        <v>1</v>
      </c>
      <c r="G1560">
        <v>0</v>
      </c>
    </row>
    <row r="1561" spans="1:7" x14ac:dyDescent="0.2">
      <c r="A1561">
        <v>6500</v>
      </c>
      <c r="B1561">
        <v>8.5900000000000004E-2</v>
      </c>
      <c r="C1561" t="s">
        <v>5441</v>
      </c>
      <c r="D1561">
        <v>47412</v>
      </c>
      <c r="E1561">
        <v>36</v>
      </c>
      <c r="F1561">
        <v>0.5</v>
      </c>
      <c r="G1561">
        <v>0</v>
      </c>
    </row>
    <row r="1562" spans="1:7" x14ac:dyDescent="0.2">
      <c r="A1562">
        <v>2500</v>
      </c>
      <c r="B1562">
        <v>7.7399999999999997E-2</v>
      </c>
      <c r="C1562" t="s">
        <v>5440</v>
      </c>
      <c r="D1562">
        <v>24000</v>
      </c>
      <c r="E1562">
        <v>36</v>
      </c>
      <c r="F1562">
        <v>2</v>
      </c>
      <c r="G1562">
        <v>0</v>
      </c>
    </row>
    <row r="1563" spans="1:7" x14ac:dyDescent="0.2">
      <c r="A1563">
        <v>5000</v>
      </c>
      <c r="B1563">
        <v>8.9399999999999993E-2</v>
      </c>
      <c r="C1563" t="s">
        <v>5442</v>
      </c>
      <c r="D1563">
        <v>16400</v>
      </c>
      <c r="E1563">
        <v>36</v>
      </c>
      <c r="F1563">
        <v>1</v>
      </c>
      <c r="G1563">
        <v>0</v>
      </c>
    </row>
    <row r="1564" spans="1:7" x14ac:dyDescent="0.2">
      <c r="A1564">
        <v>1500</v>
      </c>
      <c r="B1564">
        <v>0.14610000000000001</v>
      </c>
      <c r="C1564" t="s">
        <v>5440</v>
      </c>
      <c r="D1564">
        <v>30000</v>
      </c>
      <c r="E1564">
        <v>36</v>
      </c>
      <c r="F1564">
        <v>0.5</v>
      </c>
      <c r="G1564">
        <v>0</v>
      </c>
    </row>
    <row r="1565" spans="1:7" x14ac:dyDescent="0.2">
      <c r="A1565">
        <v>15000</v>
      </c>
      <c r="B1565">
        <v>0.12870000000000001</v>
      </c>
      <c r="C1565" t="s">
        <v>5440</v>
      </c>
      <c r="D1565">
        <v>48500</v>
      </c>
      <c r="E1565">
        <v>36</v>
      </c>
      <c r="F1565">
        <v>4</v>
      </c>
      <c r="G1565">
        <v>0</v>
      </c>
    </row>
    <row r="1566" spans="1:7" x14ac:dyDescent="0.2">
      <c r="A1566">
        <v>12000</v>
      </c>
      <c r="B1566">
        <v>0.13220000000000001</v>
      </c>
      <c r="C1566" t="s">
        <v>5440</v>
      </c>
      <c r="D1566">
        <v>40000</v>
      </c>
      <c r="E1566">
        <v>36</v>
      </c>
      <c r="F1566">
        <v>1</v>
      </c>
      <c r="G1566">
        <v>0</v>
      </c>
    </row>
    <row r="1567" spans="1:7" x14ac:dyDescent="0.2">
      <c r="A1567">
        <v>5500</v>
      </c>
      <c r="B1567">
        <v>7.7399999999999997E-2</v>
      </c>
      <c r="C1567" t="s">
        <v>5440</v>
      </c>
      <c r="D1567">
        <v>38500</v>
      </c>
      <c r="E1567">
        <v>36</v>
      </c>
      <c r="F1567">
        <v>0.5</v>
      </c>
      <c r="G1567">
        <v>0</v>
      </c>
    </row>
    <row r="1568" spans="1:7" x14ac:dyDescent="0.2">
      <c r="A1568">
        <v>1000</v>
      </c>
      <c r="B1568">
        <v>8.5900000000000004E-2</v>
      </c>
      <c r="C1568" t="s">
        <v>5440</v>
      </c>
      <c r="D1568">
        <v>70399</v>
      </c>
      <c r="E1568">
        <v>36</v>
      </c>
      <c r="F1568">
        <v>0.5</v>
      </c>
      <c r="G1568">
        <v>0</v>
      </c>
    </row>
    <row r="1569" spans="1:7" x14ac:dyDescent="0.2">
      <c r="A1569">
        <v>15200</v>
      </c>
      <c r="B1569">
        <v>0.1148</v>
      </c>
      <c r="C1569" t="s">
        <v>5440</v>
      </c>
      <c r="D1569">
        <v>48000</v>
      </c>
      <c r="E1569">
        <v>36</v>
      </c>
      <c r="F1569">
        <v>4</v>
      </c>
      <c r="G1569">
        <v>0</v>
      </c>
    </row>
    <row r="1570" spans="1:7" x14ac:dyDescent="0.2">
      <c r="A1570">
        <v>12000</v>
      </c>
      <c r="B1570">
        <v>8.9399999999999993E-2</v>
      </c>
      <c r="C1570" t="s">
        <v>5441</v>
      </c>
      <c r="D1570">
        <v>99800</v>
      </c>
      <c r="E1570">
        <v>36</v>
      </c>
      <c r="F1570">
        <v>1</v>
      </c>
      <c r="G1570">
        <v>0</v>
      </c>
    </row>
    <row r="1571" spans="1:7" x14ac:dyDescent="0.2">
      <c r="A1571">
        <v>15000</v>
      </c>
      <c r="B1571">
        <v>8.9399999999999993E-2</v>
      </c>
      <c r="C1571" t="s">
        <v>5441</v>
      </c>
      <c r="D1571">
        <v>105000</v>
      </c>
      <c r="E1571">
        <v>36</v>
      </c>
      <c r="F1571">
        <v>0.5</v>
      </c>
      <c r="G1571">
        <v>0</v>
      </c>
    </row>
    <row r="1572" spans="1:7" x14ac:dyDescent="0.2">
      <c r="A1572">
        <v>8400</v>
      </c>
      <c r="B1572">
        <v>0.13569999999999999</v>
      </c>
      <c r="C1572" t="s">
        <v>5441</v>
      </c>
      <c r="D1572">
        <v>58868</v>
      </c>
      <c r="E1572">
        <v>36</v>
      </c>
      <c r="F1572">
        <v>10</v>
      </c>
      <c r="G1572">
        <v>0</v>
      </c>
    </row>
    <row r="1573" spans="1:7" x14ac:dyDescent="0.2">
      <c r="A1573">
        <v>18000</v>
      </c>
      <c r="B1573">
        <v>0.13220000000000001</v>
      </c>
      <c r="C1573" t="s">
        <v>5441</v>
      </c>
      <c r="D1573">
        <v>47682</v>
      </c>
      <c r="E1573">
        <v>36</v>
      </c>
      <c r="F1573">
        <v>7</v>
      </c>
      <c r="G1573">
        <v>1</v>
      </c>
    </row>
    <row r="1574" spans="1:7" x14ac:dyDescent="0.2">
      <c r="A1574">
        <v>5500</v>
      </c>
      <c r="B1574">
        <v>8.9399999999999993E-2</v>
      </c>
      <c r="C1574" t="s">
        <v>5440</v>
      </c>
      <c r="D1574">
        <v>54000</v>
      </c>
      <c r="E1574">
        <v>36</v>
      </c>
      <c r="F1574">
        <v>3</v>
      </c>
      <c r="G1574">
        <v>0</v>
      </c>
    </row>
    <row r="1575" spans="1:7" x14ac:dyDescent="0.2">
      <c r="A1575">
        <v>24000</v>
      </c>
      <c r="B1575">
        <v>0.16</v>
      </c>
      <c r="C1575" t="s">
        <v>5440</v>
      </c>
      <c r="D1575">
        <v>150000</v>
      </c>
      <c r="E1575">
        <v>36</v>
      </c>
      <c r="F1575">
        <v>10</v>
      </c>
      <c r="G1575">
        <v>0</v>
      </c>
    </row>
    <row r="1576" spans="1:7" x14ac:dyDescent="0.2">
      <c r="A1576">
        <v>10000</v>
      </c>
      <c r="B1576">
        <v>0.13919999999999999</v>
      </c>
      <c r="C1576" t="s">
        <v>5440</v>
      </c>
      <c r="D1576">
        <v>67000</v>
      </c>
      <c r="E1576">
        <v>36</v>
      </c>
      <c r="F1576">
        <v>10</v>
      </c>
      <c r="G1576">
        <v>0</v>
      </c>
    </row>
    <row r="1577" spans="1:7" x14ac:dyDescent="0.2">
      <c r="A1577">
        <v>3500</v>
      </c>
      <c r="B1577">
        <v>0.13220000000000001</v>
      </c>
      <c r="C1577" t="s">
        <v>5440</v>
      </c>
      <c r="D1577">
        <v>68000</v>
      </c>
      <c r="E1577">
        <v>36</v>
      </c>
      <c r="F1577">
        <v>2</v>
      </c>
      <c r="G1577">
        <v>0</v>
      </c>
    </row>
    <row r="1578" spans="1:7" x14ac:dyDescent="0.2">
      <c r="A1578">
        <v>10000</v>
      </c>
      <c r="B1578">
        <v>7.7399999999999997E-2</v>
      </c>
      <c r="C1578" t="s">
        <v>5442</v>
      </c>
      <c r="D1578">
        <v>72000</v>
      </c>
      <c r="E1578">
        <v>36</v>
      </c>
      <c r="F1578">
        <v>10</v>
      </c>
      <c r="G1578">
        <v>0</v>
      </c>
    </row>
    <row r="1579" spans="1:7" x14ac:dyDescent="0.2">
      <c r="A1579">
        <v>4500</v>
      </c>
      <c r="B1579">
        <v>0.1183</v>
      </c>
      <c r="C1579" t="s">
        <v>5442</v>
      </c>
      <c r="D1579">
        <v>24300</v>
      </c>
      <c r="E1579">
        <v>36</v>
      </c>
      <c r="F1579">
        <v>3</v>
      </c>
      <c r="G1579">
        <v>0</v>
      </c>
    </row>
    <row r="1580" spans="1:7" x14ac:dyDescent="0.2">
      <c r="A1580">
        <v>20000</v>
      </c>
      <c r="B1580">
        <v>0.1114</v>
      </c>
      <c r="C1580" t="s">
        <v>5440</v>
      </c>
      <c r="D1580">
        <v>75000</v>
      </c>
      <c r="E1580">
        <v>36</v>
      </c>
      <c r="F1580">
        <v>1</v>
      </c>
      <c r="G1580">
        <v>0</v>
      </c>
    </row>
    <row r="1581" spans="1:7" x14ac:dyDescent="0.2">
      <c r="A1581">
        <v>24250</v>
      </c>
      <c r="B1581">
        <v>0.12180000000000001</v>
      </c>
      <c r="C1581" t="s">
        <v>5442</v>
      </c>
      <c r="D1581">
        <v>54578</v>
      </c>
      <c r="E1581">
        <v>36</v>
      </c>
      <c r="F1581">
        <v>10</v>
      </c>
      <c r="G1581">
        <v>1</v>
      </c>
    </row>
    <row r="1582" spans="1:7" x14ac:dyDescent="0.2">
      <c r="A1582">
        <v>13000</v>
      </c>
      <c r="B1582">
        <v>0.13569999999999999</v>
      </c>
      <c r="C1582" t="s">
        <v>5440</v>
      </c>
      <c r="D1582">
        <v>33800</v>
      </c>
      <c r="E1582">
        <v>36</v>
      </c>
      <c r="F1582">
        <v>4</v>
      </c>
      <c r="G1582">
        <v>0</v>
      </c>
    </row>
    <row r="1583" spans="1:7" x14ac:dyDescent="0.2">
      <c r="A1583">
        <v>8000</v>
      </c>
      <c r="B1583">
        <v>0.1426</v>
      </c>
      <c r="C1583" t="s">
        <v>5440</v>
      </c>
      <c r="D1583">
        <v>70000</v>
      </c>
      <c r="E1583">
        <v>36</v>
      </c>
      <c r="F1583">
        <v>3</v>
      </c>
      <c r="G1583">
        <v>0</v>
      </c>
    </row>
    <row r="1584" spans="1:7" x14ac:dyDescent="0.2">
      <c r="A1584">
        <v>8500</v>
      </c>
      <c r="B1584">
        <v>0.1114</v>
      </c>
      <c r="C1584" t="s">
        <v>5440</v>
      </c>
      <c r="D1584">
        <v>28500</v>
      </c>
      <c r="E1584">
        <v>36</v>
      </c>
      <c r="F1584">
        <v>0.5</v>
      </c>
      <c r="G1584">
        <v>0</v>
      </c>
    </row>
    <row r="1585" spans="1:7" x14ac:dyDescent="0.2">
      <c r="A1585">
        <v>1500</v>
      </c>
      <c r="B1585">
        <v>8.9399999999999993E-2</v>
      </c>
      <c r="C1585" t="s">
        <v>5440</v>
      </c>
      <c r="D1585">
        <v>40000</v>
      </c>
      <c r="E1585">
        <v>36</v>
      </c>
      <c r="F1585">
        <v>3</v>
      </c>
      <c r="G1585">
        <v>1</v>
      </c>
    </row>
    <row r="1586" spans="1:7" x14ac:dyDescent="0.2">
      <c r="A1586">
        <v>18250</v>
      </c>
      <c r="B1586">
        <v>0.1426</v>
      </c>
      <c r="C1586" t="s">
        <v>5440</v>
      </c>
      <c r="D1586">
        <v>52000</v>
      </c>
      <c r="E1586">
        <v>36</v>
      </c>
      <c r="F1586">
        <v>8</v>
      </c>
      <c r="G1586">
        <v>1</v>
      </c>
    </row>
    <row r="1587" spans="1:7" x14ac:dyDescent="0.2">
      <c r="A1587">
        <v>4000</v>
      </c>
      <c r="B1587">
        <v>7.7399999999999997E-2</v>
      </c>
      <c r="C1587" t="s">
        <v>5442</v>
      </c>
      <c r="D1587">
        <v>78000</v>
      </c>
      <c r="E1587">
        <v>36</v>
      </c>
      <c r="F1587">
        <v>8</v>
      </c>
      <c r="G1587">
        <v>0</v>
      </c>
    </row>
    <row r="1588" spans="1:7" x14ac:dyDescent="0.2">
      <c r="A1588">
        <v>6000</v>
      </c>
      <c r="B1588">
        <v>8.9399999999999993E-2</v>
      </c>
      <c r="C1588" t="s">
        <v>5441</v>
      </c>
      <c r="D1588">
        <v>42000</v>
      </c>
      <c r="E1588">
        <v>36</v>
      </c>
      <c r="F1588">
        <v>2</v>
      </c>
      <c r="G1588">
        <v>0</v>
      </c>
    </row>
    <row r="1589" spans="1:7" x14ac:dyDescent="0.2">
      <c r="A1589">
        <v>10000</v>
      </c>
      <c r="B1589">
        <v>0.1114</v>
      </c>
      <c r="C1589" t="s">
        <v>5440</v>
      </c>
      <c r="D1589">
        <v>32580</v>
      </c>
      <c r="E1589">
        <v>36</v>
      </c>
      <c r="F1589">
        <v>0.5</v>
      </c>
      <c r="G1589">
        <v>0</v>
      </c>
    </row>
    <row r="1590" spans="1:7" x14ac:dyDescent="0.2">
      <c r="A1590">
        <v>6500</v>
      </c>
      <c r="B1590">
        <v>0.12529999999999999</v>
      </c>
      <c r="C1590" t="s">
        <v>5440</v>
      </c>
      <c r="D1590">
        <v>24000</v>
      </c>
      <c r="E1590">
        <v>36</v>
      </c>
      <c r="F1590">
        <v>1</v>
      </c>
      <c r="G1590">
        <v>0</v>
      </c>
    </row>
    <row r="1591" spans="1:7" x14ac:dyDescent="0.2">
      <c r="A1591">
        <v>25000</v>
      </c>
      <c r="B1591">
        <v>0.1183</v>
      </c>
      <c r="C1591" t="s">
        <v>5441</v>
      </c>
      <c r="D1591">
        <v>98000</v>
      </c>
      <c r="E1591">
        <v>36</v>
      </c>
      <c r="F1591">
        <v>10</v>
      </c>
      <c r="G1591">
        <v>0</v>
      </c>
    </row>
    <row r="1592" spans="1:7" x14ac:dyDescent="0.2">
      <c r="A1592">
        <v>22000</v>
      </c>
      <c r="B1592">
        <v>0.1148</v>
      </c>
      <c r="C1592" t="s">
        <v>5440</v>
      </c>
      <c r="D1592">
        <v>89650</v>
      </c>
      <c r="E1592">
        <v>36</v>
      </c>
      <c r="F1592">
        <v>8</v>
      </c>
      <c r="G1592">
        <v>1</v>
      </c>
    </row>
    <row r="1593" spans="1:7" x14ac:dyDescent="0.2">
      <c r="A1593">
        <v>11000</v>
      </c>
      <c r="B1593">
        <v>0.1426</v>
      </c>
      <c r="C1593" t="s">
        <v>5442</v>
      </c>
      <c r="D1593">
        <v>46976</v>
      </c>
      <c r="E1593">
        <v>36</v>
      </c>
      <c r="F1593">
        <v>5</v>
      </c>
      <c r="G1593">
        <v>0</v>
      </c>
    </row>
    <row r="1594" spans="1:7" x14ac:dyDescent="0.2">
      <c r="A1594">
        <v>10000</v>
      </c>
      <c r="B1594">
        <v>8.5900000000000004E-2</v>
      </c>
      <c r="C1594" t="s">
        <v>5440</v>
      </c>
      <c r="D1594">
        <v>36000</v>
      </c>
      <c r="E1594">
        <v>36</v>
      </c>
      <c r="F1594">
        <v>10</v>
      </c>
      <c r="G1594">
        <v>0</v>
      </c>
    </row>
    <row r="1595" spans="1:7" x14ac:dyDescent="0.2">
      <c r="A1595">
        <v>13000</v>
      </c>
      <c r="B1595">
        <v>0.15310000000000001</v>
      </c>
      <c r="C1595" t="s">
        <v>5440</v>
      </c>
      <c r="D1595">
        <v>42000</v>
      </c>
      <c r="E1595">
        <v>36</v>
      </c>
      <c r="F1595">
        <v>10</v>
      </c>
      <c r="G1595">
        <v>0</v>
      </c>
    </row>
    <row r="1596" spans="1:7" x14ac:dyDescent="0.2">
      <c r="A1596">
        <v>10000</v>
      </c>
      <c r="B1596">
        <v>8.9399999999999993E-2</v>
      </c>
      <c r="C1596" t="s">
        <v>5441</v>
      </c>
      <c r="D1596">
        <v>75670</v>
      </c>
      <c r="E1596">
        <v>36</v>
      </c>
      <c r="F1596">
        <v>0.5</v>
      </c>
      <c r="G1596">
        <v>0</v>
      </c>
    </row>
    <row r="1597" spans="1:7" x14ac:dyDescent="0.2">
      <c r="A1597">
        <v>1500</v>
      </c>
      <c r="B1597">
        <v>0.1148</v>
      </c>
      <c r="C1597" t="s">
        <v>5440</v>
      </c>
      <c r="D1597">
        <v>33000</v>
      </c>
      <c r="E1597">
        <v>36</v>
      </c>
      <c r="F1597">
        <v>5</v>
      </c>
      <c r="G1597">
        <v>0</v>
      </c>
    </row>
    <row r="1598" spans="1:7" x14ac:dyDescent="0.2">
      <c r="A1598">
        <v>5000</v>
      </c>
      <c r="B1598">
        <v>0.1114</v>
      </c>
      <c r="C1598" t="s">
        <v>5441</v>
      </c>
      <c r="D1598">
        <v>50000</v>
      </c>
      <c r="E1598">
        <v>36</v>
      </c>
      <c r="F1598">
        <v>3</v>
      </c>
      <c r="G1598">
        <v>0</v>
      </c>
    </row>
    <row r="1599" spans="1:7" x14ac:dyDescent="0.2">
      <c r="A1599">
        <v>24000</v>
      </c>
      <c r="B1599">
        <v>0.12870000000000001</v>
      </c>
      <c r="C1599" t="s">
        <v>5441</v>
      </c>
      <c r="D1599">
        <v>180488.08</v>
      </c>
      <c r="E1599">
        <v>36</v>
      </c>
      <c r="F1599">
        <v>10</v>
      </c>
      <c r="G1599">
        <v>0</v>
      </c>
    </row>
    <row r="1600" spans="1:7" x14ac:dyDescent="0.2">
      <c r="A1600">
        <v>16000</v>
      </c>
      <c r="B1600">
        <v>0.12180000000000001</v>
      </c>
      <c r="C1600" t="s">
        <v>5440</v>
      </c>
      <c r="D1600">
        <v>44000</v>
      </c>
      <c r="E1600">
        <v>36</v>
      </c>
      <c r="F1600">
        <v>10</v>
      </c>
      <c r="G1600">
        <v>0</v>
      </c>
    </row>
    <row r="1601" spans="1:7" x14ac:dyDescent="0.2">
      <c r="A1601">
        <v>3200</v>
      </c>
      <c r="B1601">
        <v>0.14610000000000001</v>
      </c>
      <c r="C1601" t="s">
        <v>5440</v>
      </c>
      <c r="D1601">
        <v>77000</v>
      </c>
      <c r="E1601">
        <v>36</v>
      </c>
      <c r="F1601">
        <v>0.5</v>
      </c>
      <c r="G1601">
        <v>0</v>
      </c>
    </row>
    <row r="1602" spans="1:7" x14ac:dyDescent="0.2">
      <c r="A1602">
        <v>12000</v>
      </c>
      <c r="B1602">
        <v>0.12870000000000001</v>
      </c>
      <c r="C1602" t="s">
        <v>5440</v>
      </c>
      <c r="D1602">
        <v>50400</v>
      </c>
      <c r="E1602">
        <v>36</v>
      </c>
      <c r="F1602">
        <v>2</v>
      </c>
      <c r="G1602">
        <v>0</v>
      </c>
    </row>
    <row r="1603" spans="1:7" x14ac:dyDescent="0.2">
      <c r="A1603">
        <v>11000</v>
      </c>
      <c r="B1603">
        <v>0.14610000000000001</v>
      </c>
      <c r="C1603" t="s">
        <v>5440</v>
      </c>
      <c r="D1603">
        <v>55000</v>
      </c>
      <c r="E1603">
        <v>36</v>
      </c>
      <c r="F1603">
        <v>6</v>
      </c>
      <c r="G1603">
        <v>0</v>
      </c>
    </row>
    <row r="1604" spans="1:7" x14ac:dyDescent="0.2">
      <c r="A1604">
        <v>6250</v>
      </c>
      <c r="B1604">
        <v>0.06</v>
      </c>
      <c r="C1604" t="s">
        <v>5441</v>
      </c>
      <c r="D1604">
        <v>37400</v>
      </c>
      <c r="E1604">
        <v>36</v>
      </c>
      <c r="F1604">
        <v>2</v>
      </c>
      <c r="G1604">
        <v>0</v>
      </c>
    </row>
    <row r="1605" spans="1:7" x14ac:dyDescent="0.2">
      <c r="A1605">
        <v>1000</v>
      </c>
      <c r="B1605">
        <v>0.1426</v>
      </c>
      <c r="C1605" t="s">
        <v>5440</v>
      </c>
      <c r="D1605">
        <v>45000</v>
      </c>
      <c r="E1605">
        <v>36</v>
      </c>
      <c r="F1605">
        <v>0.5</v>
      </c>
      <c r="G1605">
        <v>0</v>
      </c>
    </row>
    <row r="1606" spans="1:7" x14ac:dyDescent="0.2">
      <c r="A1606">
        <v>6500</v>
      </c>
      <c r="B1606">
        <v>0.1565</v>
      </c>
      <c r="C1606" t="s">
        <v>5440</v>
      </c>
      <c r="D1606">
        <v>20000</v>
      </c>
      <c r="E1606">
        <v>36</v>
      </c>
      <c r="F1606">
        <v>0.5</v>
      </c>
      <c r="G1606">
        <v>0</v>
      </c>
    </row>
    <row r="1607" spans="1:7" x14ac:dyDescent="0.2">
      <c r="A1607">
        <v>12000</v>
      </c>
      <c r="B1607">
        <v>0.14960000000000001</v>
      </c>
      <c r="C1607" t="s">
        <v>5440</v>
      </c>
      <c r="D1607">
        <v>40046</v>
      </c>
      <c r="E1607">
        <v>36</v>
      </c>
      <c r="F1607">
        <v>2</v>
      </c>
      <c r="G1607">
        <v>0</v>
      </c>
    </row>
    <row r="1608" spans="1:7" x14ac:dyDescent="0.2">
      <c r="A1608">
        <v>4000</v>
      </c>
      <c r="B1608">
        <v>0.1565</v>
      </c>
      <c r="C1608" t="s">
        <v>5441</v>
      </c>
      <c r="D1608">
        <v>55000</v>
      </c>
      <c r="E1608">
        <v>36</v>
      </c>
      <c r="F1608">
        <v>3</v>
      </c>
      <c r="G1608">
        <v>0</v>
      </c>
    </row>
    <row r="1609" spans="1:7" x14ac:dyDescent="0.2">
      <c r="A1609">
        <v>14000</v>
      </c>
      <c r="B1609">
        <v>8.9399999999999993E-2</v>
      </c>
      <c r="C1609" t="s">
        <v>5441</v>
      </c>
      <c r="D1609">
        <v>77000</v>
      </c>
      <c r="E1609">
        <v>36</v>
      </c>
      <c r="F1609">
        <v>10</v>
      </c>
      <c r="G1609">
        <v>0</v>
      </c>
    </row>
    <row r="1610" spans="1:7" x14ac:dyDescent="0.2">
      <c r="A1610">
        <v>15250</v>
      </c>
      <c r="B1610">
        <v>0.14960000000000001</v>
      </c>
      <c r="C1610" t="s">
        <v>5440</v>
      </c>
      <c r="D1610">
        <v>59000</v>
      </c>
      <c r="E1610">
        <v>36</v>
      </c>
      <c r="F1610">
        <v>7</v>
      </c>
      <c r="G1610">
        <v>0</v>
      </c>
    </row>
    <row r="1611" spans="1:7" x14ac:dyDescent="0.2">
      <c r="A1611">
        <v>1800</v>
      </c>
      <c r="B1611">
        <v>8.5900000000000004E-2</v>
      </c>
      <c r="C1611" t="s">
        <v>5440</v>
      </c>
      <c r="D1611">
        <v>24000</v>
      </c>
      <c r="E1611">
        <v>36</v>
      </c>
      <c r="F1611">
        <v>2</v>
      </c>
      <c r="G1611">
        <v>0</v>
      </c>
    </row>
    <row r="1612" spans="1:7" x14ac:dyDescent="0.2">
      <c r="A1612">
        <v>6000</v>
      </c>
      <c r="B1612">
        <v>0.1148</v>
      </c>
      <c r="C1612" t="s">
        <v>5441</v>
      </c>
      <c r="D1612">
        <v>34980</v>
      </c>
      <c r="E1612">
        <v>36</v>
      </c>
      <c r="F1612">
        <v>1</v>
      </c>
      <c r="G1612">
        <v>1</v>
      </c>
    </row>
    <row r="1613" spans="1:7" x14ac:dyDescent="0.2">
      <c r="A1613">
        <v>15000</v>
      </c>
      <c r="B1613">
        <v>0.14960000000000001</v>
      </c>
      <c r="C1613" t="s">
        <v>5440</v>
      </c>
      <c r="D1613">
        <v>67000</v>
      </c>
      <c r="E1613">
        <v>36</v>
      </c>
      <c r="F1613">
        <v>2</v>
      </c>
      <c r="G1613">
        <v>0</v>
      </c>
    </row>
    <row r="1614" spans="1:7" x14ac:dyDescent="0.2">
      <c r="A1614">
        <v>4000</v>
      </c>
      <c r="B1614">
        <v>7.7399999999999997E-2</v>
      </c>
      <c r="C1614" t="s">
        <v>5441</v>
      </c>
      <c r="D1614">
        <v>45000</v>
      </c>
      <c r="E1614">
        <v>36</v>
      </c>
      <c r="F1614">
        <v>1</v>
      </c>
      <c r="G1614">
        <v>0</v>
      </c>
    </row>
    <row r="1615" spans="1:7" x14ac:dyDescent="0.2">
      <c r="A1615">
        <v>14000</v>
      </c>
      <c r="B1615">
        <v>0.1114</v>
      </c>
      <c r="C1615" t="s">
        <v>5440</v>
      </c>
      <c r="D1615">
        <v>42900</v>
      </c>
      <c r="E1615">
        <v>36</v>
      </c>
      <c r="F1615">
        <v>3</v>
      </c>
      <c r="G1615">
        <v>0</v>
      </c>
    </row>
    <row r="1616" spans="1:7" x14ac:dyDescent="0.2">
      <c r="A1616">
        <v>3600</v>
      </c>
      <c r="B1616">
        <v>8.5900000000000004E-2</v>
      </c>
      <c r="C1616" t="s">
        <v>5440</v>
      </c>
      <c r="D1616">
        <v>60000</v>
      </c>
      <c r="E1616">
        <v>36</v>
      </c>
      <c r="F1616">
        <v>1</v>
      </c>
      <c r="G1616">
        <v>0</v>
      </c>
    </row>
    <row r="1617" spans="1:7" x14ac:dyDescent="0.2">
      <c r="A1617">
        <v>5000</v>
      </c>
      <c r="B1617">
        <v>7.7399999999999997E-2</v>
      </c>
      <c r="C1617" t="s">
        <v>5442</v>
      </c>
      <c r="D1617">
        <v>67068.42</v>
      </c>
      <c r="E1617">
        <v>36</v>
      </c>
      <c r="F1617">
        <v>10</v>
      </c>
      <c r="G1617">
        <v>0</v>
      </c>
    </row>
    <row r="1618" spans="1:7" x14ac:dyDescent="0.2">
      <c r="A1618">
        <v>10200</v>
      </c>
      <c r="B1618">
        <v>0.13919999999999999</v>
      </c>
      <c r="C1618" t="s">
        <v>5441</v>
      </c>
      <c r="D1618">
        <v>60000</v>
      </c>
      <c r="E1618">
        <v>36</v>
      </c>
      <c r="F1618">
        <v>10</v>
      </c>
      <c r="G1618">
        <v>0</v>
      </c>
    </row>
    <row r="1619" spans="1:7" x14ac:dyDescent="0.2">
      <c r="A1619">
        <v>13400</v>
      </c>
      <c r="B1619">
        <v>0.1148</v>
      </c>
      <c r="C1619" t="s">
        <v>5440</v>
      </c>
      <c r="D1619">
        <v>35000</v>
      </c>
      <c r="E1619">
        <v>36</v>
      </c>
      <c r="F1619">
        <v>8</v>
      </c>
      <c r="G1619">
        <v>0</v>
      </c>
    </row>
    <row r="1620" spans="1:7" x14ac:dyDescent="0.2">
      <c r="A1620">
        <v>6500</v>
      </c>
      <c r="B1620">
        <v>7.7399999999999997E-2</v>
      </c>
      <c r="C1620" t="s">
        <v>5441</v>
      </c>
      <c r="D1620">
        <v>86044</v>
      </c>
      <c r="E1620">
        <v>36</v>
      </c>
      <c r="F1620">
        <v>10</v>
      </c>
      <c r="G1620">
        <v>0</v>
      </c>
    </row>
    <row r="1621" spans="1:7" x14ac:dyDescent="0.2">
      <c r="A1621">
        <v>6000</v>
      </c>
      <c r="B1621">
        <v>0.13220000000000001</v>
      </c>
      <c r="C1621" t="s">
        <v>5441</v>
      </c>
      <c r="D1621">
        <v>41000</v>
      </c>
      <c r="E1621">
        <v>36</v>
      </c>
      <c r="F1621">
        <v>7</v>
      </c>
      <c r="G1621">
        <v>0</v>
      </c>
    </row>
    <row r="1622" spans="1:7" x14ac:dyDescent="0.2">
      <c r="A1622">
        <v>10000</v>
      </c>
      <c r="B1622">
        <v>8.9399999999999993E-2</v>
      </c>
      <c r="C1622" t="s">
        <v>5442</v>
      </c>
      <c r="D1622">
        <v>38000</v>
      </c>
      <c r="E1622">
        <v>36</v>
      </c>
      <c r="F1622">
        <v>1</v>
      </c>
      <c r="G1622">
        <v>0</v>
      </c>
    </row>
    <row r="1623" spans="1:7" x14ac:dyDescent="0.2">
      <c r="A1623">
        <v>10750</v>
      </c>
      <c r="B1623">
        <v>0.1114</v>
      </c>
      <c r="C1623" t="s">
        <v>5441</v>
      </c>
      <c r="D1623">
        <v>28000</v>
      </c>
      <c r="E1623">
        <v>36</v>
      </c>
      <c r="F1623">
        <v>1</v>
      </c>
      <c r="G1623">
        <v>0</v>
      </c>
    </row>
    <row r="1624" spans="1:7" x14ac:dyDescent="0.2">
      <c r="A1624">
        <v>4800</v>
      </c>
      <c r="B1624">
        <v>8.5900000000000004E-2</v>
      </c>
      <c r="C1624" t="s">
        <v>5441</v>
      </c>
      <c r="D1624">
        <v>27040</v>
      </c>
      <c r="E1624">
        <v>36</v>
      </c>
      <c r="F1624">
        <v>0.5</v>
      </c>
      <c r="G1624">
        <v>0</v>
      </c>
    </row>
    <row r="1625" spans="1:7" x14ac:dyDescent="0.2">
      <c r="A1625">
        <v>8000</v>
      </c>
      <c r="B1625">
        <v>0.12529999999999999</v>
      </c>
      <c r="C1625" t="s">
        <v>5440</v>
      </c>
      <c r="D1625">
        <v>47004</v>
      </c>
      <c r="E1625">
        <v>36</v>
      </c>
      <c r="F1625">
        <v>5</v>
      </c>
      <c r="G1625">
        <v>0</v>
      </c>
    </row>
    <row r="1626" spans="1:7" x14ac:dyDescent="0.2">
      <c r="A1626">
        <v>2000</v>
      </c>
      <c r="B1626">
        <v>0.13569999999999999</v>
      </c>
      <c r="C1626" t="s">
        <v>5440</v>
      </c>
      <c r="D1626">
        <v>99996</v>
      </c>
      <c r="E1626">
        <v>36</v>
      </c>
      <c r="F1626">
        <v>10</v>
      </c>
      <c r="G1626">
        <v>0</v>
      </c>
    </row>
    <row r="1627" spans="1:7" x14ac:dyDescent="0.2">
      <c r="A1627">
        <v>1325</v>
      </c>
      <c r="B1627">
        <v>0.12870000000000001</v>
      </c>
      <c r="C1627" t="s">
        <v>5440</v>
      </c>
      <c r="D1627">
        <v>26000</v>
      </c>
      <c r="E1627">
        <v>36</v>
      </c>
      <c r="F1627">
        <v>2</v>
      </c>
      <c r="G1627">
        <v>1</v>
      </c>
    </row>
    <row r="1628" spans="1:7" x14ac:dyDescent="0.2">
      <c r="A1628">
        <v>6500</v>
      </c>
      <c r="B1628">
        <v>0.1114</v>
      </c>
      <c r="C1628" t="s">
        <v>5441</v>
      </c>
      <c r="D1628">
        <v>68500</v>
      </c>
      <c r="E1628">
        <v>36</v>
      </c>
      <c r="F1628">
        <v>0.5</v>
      </c>
      <c r="G1628">
        <v>0</v>
      </c>
    </row>
    <row r="1629" spans="1:7" x14ac:dyDescent="0.2">
      <c r="A1629">
        <v>24000</v>
      </c>
      <c r="B1629">
        <v>0.13919999999999999</v>
      </c>
      <c r="C1629" t="s">
        <v>5440</v>
      </c>
      <c r="D1629">
        <v>80000</v>
      </c>
      <c r="E1629">
        <v>36</v>
      </c>
      <c r="F1629">
        <v>1</v>
      </c>
      <c r="G1629">
        <v>0</v>
      </c>
    </row>
    <row r="1630" spans="1:7" x14ac:dyDescent="0.2">
      <c r="A1630">
        <v>20000</v>
      </c>
      <c r="B1630">
        <v>0.13919999999999999</v>
      </c>
      <c r="C1630" t="s">
        <v>5441</v>
      </c>
      <c r="D1630" s="79">
        <v>700000</v>
      </c>
      <c r="E1630">
        <v>36</v>
      </c>
      <c r="F1630">
        <v>4</v>
      </c>
      <c r="G1630">
        <v>1</v>
      </c>
    </row>
    <row r="1631" spans="1:7" x14ac:dyDescent="0.2">
      <c r="A1631">
        <v>25000</v>
      </c>
      <c r="B1631">
        <v>0.14960000000000001</v>
      </c>
      <c r="C1631" t="s">
        <v>5441</v>
      </c>
      <c r="D1631">
        <v>153000</v>
      </c>
      <c r="E1631">
        <v>36</v>
      </c>
      <c r="F1631">
        <v>10</v>
      </c>
      <c r="G1631">
        <v>1</v>
      </c>
    </row>
    <row r="1632" spans="1:7" x14ac:dyDescent="0.2">
      <c r="A1632">
        <v>5000</v>
      </c>
      <c r="B1632">
        <v>0.1565</v>
      </c>
      <c r="C1632" t="s">
        <v>5440</v>
      </c>
      <c r="D1632">
        <v>50000</v>
      </c>
      <c r="E1632">
        <v>36</v>
      </c>
      <c r="F1632">
        <v>0.5</v>
      </c>
      <c r="G1632">
        <v>0</v>
      </c>
    </row>
    <row r="1633" spans="1:7" x14ac:dyDescent="0.2">
      <c r="A1633">
        <v>2400</v>
      </c>
      <c r="B1633">
        <v>0.1183</v>
      </c>
      <c r="C1633" t="s">
        <v>5440</v>
      </c>
      <c r="D1633">
        <v>49800</v>
      </c>
      <c r="E1633">
        <v>36</v>
      </c>
      <c r="F1633">
        <v>2</v>
      </c>
      <c r="G1633">
        <v>0</v>
      </c>
    </row>
    <row r="1634" spans="1:7" x14ac:dyDescent="0.2">
      <c r="A1634">
        <v>14400</v>
      </c>
      <c r="B1634">
        <v>0.1183</v>
      </c>
      <c r="C1634" t="s">
        <v>5441</v>
      </c>
      <c r="D1634">
        <v>95000</v>
      </c>
      <c r="E1634">
        <v>36</v>
      </c>
      <c r="F1634">
        <v>9</v>
      </c>
      <c r="G1634">
        <v>0</v>
      </c>
    </row>
    <row r="1635" spans="1:7" x14ac:dyDescent="0.2">
      <c r="A1635">
        <v>5000</v>
      </c>
      <c r="B1635">
        <v>0.1565</v>
      </c>
      <c r="C1635" t="s">
        <v>5440</v>
      </c>
      <c r="D1635">
        <v>24996</v>
      </c>
      <c r="E1635">
        <v>36</v>
      </c>
      <c r="F1635">
        <v>3</v>
      </c>
      <c r="G1635">
        <v>1</v>
      </c>
    </row>
    <row r="1636" spans="1:7" x14ac:dyDescent="0.2">
      <c r="A1636">
        <v>7000</v>
      </c>
      <c r="B1636">
        <v>0.13220000000000001</v>
      </c>
      <c r="C1636" t="s">
        <v>5440</v>
      </c>
      <c r="D1636">
        <v>28000</v>
      </c>
      <c r="E1636">
        <v>36</v>
      </c>
      <c r="F1636">
        <v>1</v>
      </c>
      <c r="G1636">
        <v>0</v>
      </c>
    </row>
    <row r="1637" spans="1:7" x14ac:dyDescent="0.2">
      <c r="A1637">
        <v>15000</v>
      </c>
      <c r="B1637">
        <v>8.9399999999999993E-2</v>
      </c>
      <c r="C1637" t="s">
        <v>5441</v>
      </c>
      <c r="D1637">
        <v>72000</v>
      </c>
      <c r="E1637">
        <v>36</v>
      </c>
      <c r="F1637">
        <v>10</v>
      </c>
      <c r="G1637">
        <v>0</v>
      </c>
    </row>
    <row r="1638" spans="1:7" x14ac:dyDescent="0.2">
      <c r="A1638">
        <v>6000</v>
      </c>
      <c r="B1638">
        <v>0.12529999999999999</v>
      </c>
      <c r="C1638" t="s">
        <v>5443</v>
      </c>
      <c r="D1638">
        <v>69996</v>
      </c>
      <c r="E1638">
        <v>36</v>
      </c>
      <c r="F1638">
        <v>10</v>
      </c>
      <c r="G1638">
        <v>0</v>
      </c>
    </row>
    <row r="1639" spans="1:7" x14ac:dyDescent="0.2">
      <c r="A1639">
        <v>6200</v>
      </c>
      <c r="B1639">
        <v>8.5900000000000004E-2</v>
      </c>
      <c r="C1639" t="s">
        <v>5440</v>
      </c>
      <c r="D1639">
        <v>60000</v>
      </c>
      <c r="E1639">
        <v>36</v>
      </c>
      <c r="F1639">
        <v>1</v>
      </c>
      <c r="G1639">
        <v>0</v>
      </c>
    </row>
    <row r="1640" spans="1:7" x14ac:dyDescent="0.2">
      <c r="A1640">
        <v>12000</v>
      </c>
      <c r="B1640">
        <v>0.15310000000000001</v>
      </c>
      <c r="C1640" t="s">
        <v>5440</v>
      </c>
      <c r="D1640">
        <v>50004</v>
      </c>
      <c r="E1640">
        <v>36</v>
      </c>
      <c r="F1640">
        <v>3</v>
      </c>
      <c r="G1640">
        <v>0</v>
      </c>
    </row>
    <row r="1641" spans="1:7" x14ac:dyDescent="0.2">
      <c r="A1641">
        <v>12000</v>
      </c>
      <c r="B1641">
        <v>0.12180000000000001</v>
      </c>
      <c r="C1641" t="s">
        <v>5440</v>
      </c>
      <c r="D1641">
        <v>40000</v>
      </c>
      <c r="E1641">
        <v>36</v>
      </c>
      <c r="F1641">
        <v>2</v>
      </c>
      <c r="G1641">
        <v>0</v>
      </c>
    </row>
    <row r="1642" spans="1:7" x14ac:dyDescent="0.2">
      <c r="A1642">
        <v>10000</v>
      </c>
      <c r="B1642">
        <v>0.15310000000000001</v>
      </c>
      <c r="C1642" t="s">
        <v>5440</v>
      </c>
      <c r="D1642">
        <v>26000</v>
      </c>
      <c r="E1642">
        <v>36</v>
      </c>
      <c r="F1642">
        <v>1</v>
      </c>
      <c r="G1642">
        <v>0</v>
      </c>
    </row>
    <row r="1643" spans="1:7" x14ac:dyDescent="0.2">
      <c r="A1643">
        <v>20000</v>
      </c>
      <c r="B1643">
        <v>0.1148</v>
      </c>
      <c r="C1643" t="s">
        <v>5440</v>
      </c>
      <c r="D1643">
        <v>78000</v>
      </c>
      <c r="E1643">
        <v>36</v>
      </c>
      <c r="F1643">
        <v>5</v>
      </c>
      <c r="G1643">
        <v>0</v>
      </c>
    </row>
    <row r="1644" spans="1:7" x14ac:dyDescent="0.2">
      <c r="A1644">
        <v>5400</v>
      </c>
      <c r="B1644">
        <v>0.16</v>
      </c>
      <c r="C1644" t="s">
        <v>5440</v>
      </c>
      <c r="D1644">
        <v>50000</v>
      </c>
      <c r="E1644">
        <v>36</v>
      </c>
      <c r="F1644">
        <v>2</v>
      </c>
      <c r="G1644">
        <v>0</v>
      </c>
    </row>
    <row r="1645" spans="1:7" x14ac:dyDescent="0.2">
      <c r="A1645">
        <v>25000</v>
      </c>
      <c r="B1645">
        <v>0.16</v>
      </c>
      <c r="C1645" t="s">
        <v>5441</v>
      </c>
      <c r="D1645">
        <v>97000</v>
      </c>
      <c r="E1645">
        <v>36</v>
      </c>
      <c r="F1645">
        <v>0.5</v>
      </c>
      <c r="G1645">
        <v>0</v>
      </c>
    </row>
    <row r="1646" spans="1:7" x14ac:dyDescent="0.2">
      <c r="A1646">
        <v>10000</v>
      </c>
      <c r="B1646">
        <v>0.13569999999999999</v>
      </c>
      <c r="C1646" t="s">
        <v>5441</v>
      </c>
      <c r="D1646">
        <v>45000</v>
      </c>
      <c r="E1646">
        <v>36</v>
      </c>
      <c r="F1646">
        <v>10</v>
      </c>
      <c r="G1646">
        <v>0</v>
      </c>
    </row>
    <row r="1647" spans="1:7" x14ac:dyDescent="0.2">
      <c r="A1647">
        <v>4200</v>
      </c>
      <c r="B1647">
        <v>0.1426</v>
      </c>
      <c r="C1647" t="s">
        <v>5440</v>
      </c>
      <c r="D1647">
        <v>24996</v>
      </c>
      <c r="E1647">
        <v>36</v>
      </c>
      <c r="F1647">
        <v>1</v>
      </c>
      <c r="G1647">
        <v>0</v>
      </c>
    </row>
    <row r="1648" spans="1:7" x14ac:dyDescent="0.2">
      <c r="A1648">
        <v>25000</v>
      </c>
      <c r="B1648">
        <v>0.1565</v>
      </c>
      <c r="C1648" t="s">
        <v>5441</v>
      </c>
      <c r="D1648">
        <v>101000</v>
      </c>
      <c r="E1648">
        <v>36</v>
      </c>
      <c r="F1648">
        <v>1</v>
      </c>
      <c r="G1648">
        <v>1</v>
      </c>
    </row>
    <row r="1649" spans="1:7" x14ac:dyDescent="0.2">
      <c r="A1649">
        <v>5000</v>
      </c>
      <c r="B1649">
        <v>7.7399999999999997E-2</v>
      </c>
      <c r="C1649" t="s">
        <v>5440</v>
      </c>
      <c r="D1649" s="79">
        <v>100000</v>
      </c>
      <c r="E1649">
        <v>36</v>
      </c>
      <c r="F1649">
        <v>0.5</v>
      </c>
      <c r="G1649">
        <v>0</v>
      </c>
    </row>
    <row r="1650" spans="1:7" x14ac:dyDescent="0.2">
      <c r="A1650">
        <v>3500</v>
      </c>
      <c r="B1650">
        <v>0.12870000000000001</v>
      </c>
      <c r="C1650" t="s">
        <v>5440</v>
      </c>
      <c r="D1650">
        <v>37000</v>
      </c>
      <c r="E1650">
        <v>36</v>
      </c>
      <c r="F1650">
        <v>0.5</v>
      </c>
      <c r="G1650">
        <v>0</v>
      </c>
    </row>
    <row r="1651" spans="1:7" x14ac:dyDescent="0.2">
      <c r="A1651">
        <v>16000</v>
      </c>
      <c r="B1651">
        <v>0.1114</v>
      </c>
      <c r="C1651" t="s">
        <v>5440</v>
      </c>
      <c r="D1651">
        <v>77000</v>
      </c>
      <c r="E1651">
        <v>36</v>
      </c>
      <c r="F1651">
        <v>2</v>
      </c>
      <c r="G1651">
        <v>0</v>
      </c>
    </row>
    <row r="1652" spans="1:7" x14ac:dyDescent="0.2">
      <c r="A1652">
        <v>14000</v>
      </c>
      <c r="B1652">
        <v>0.1565</v>
      </c>
      <c r="C1652" t="s">
        <v>5440</v>
      </c>
      <c r="D1652">
        <v>50000</v>
      </c>
      <c r="E1652">
        <v>36</v>
      </c>
      <c r="F1652">
        <v>3</v>
      </c>
      <c r="G1652">
        <v>0</v>
      </c>
    </row>
    <row r="1653" spans="1:7" x14ac:dyDescent="0.2">
      <c r="A1653">
        <v>11000</v>
      </c>
      <c r="B1653">
        <v>8.9399999999999993E-2</v>
      </c>
      <c r="C1653" t="s">
        <v>5441</v>
      </c>
      <c r="D1653">
        <v>135000</v>
      </c>
      <c r="E1653">
        <v>36</v>
      </c>
      <c r="F1653">
        <v>0.5</v>
      </c>
      <c r="G1653">
        <v>0</v>
      </c>
    </row>
    <row r="1654" spans="1:7" x14ac:dyDescent="0.2">
      <c r="A1654">
        <v>9000</v>
      </c>
      <c r="B1654">
        <v>0.1183</v>
      </c>
      <c r="C1654" t="s">
        <v>5440</v>
      </c>
      <c r="D1654">
        <v>52000</v>
      </c>
      <c r="E1654">
        <v>36</v>
      </c>
      <c r="F1654">
        <v>0.5</v>
      </c>
      <c r="G1654">
        <v>0</v>
      </c>
    </row>
    <row r="1655" spans="1:7" x14ac:dyDescent="0.2">
      <c r="A1655">
        <v>13000</v>
      </c>
      <c r="B1655">
        <v>0.13569999999999999</v>
      </c>
      <c r="C1655" t="s">
        <v>5441</v>
      </c>
      <c r="D1655">
        <v>112000</v>
      </c>
      <c r="E1655">
        <v>36</v>
      </c>
      <c r="F1655">
        <v>9</v>
      </c>
      <c r="G1655">
        <v>0</v>
      </c>
    </row>
    <row r="1656" spans="1:7" x14ac:dyDescent="0.2">
      <c r="A1656">
        <v>9600</v>
      </c>
      <c r="B1656">
        <v>0.12529999999999999</v>
      </c>
      <c r="C1656" t="s">
        <v>5440</v>
      </c>
      <c r="D1656">
        <v>41400</v>
      </c>
      <c r="E1656">
        <v>36</v>
      </c>
      <c r="F1656">
        <v>2</v>
      </c>
      <c r="G1656">
        <v>0</v>
      </c>
    </row>
    <row r="1657" spans="1:7" x14ac:dyDescent="0.2">
      <c r="A1657">
        <v>10000</v>
      </c>
      <c r="B1657">
        <v>0.13569999999999999</v>
      </c>
      <c r="C1657" t="s">
        <v>5441</v>
      </c>
      <c r="D1657" s="79">
        <v>100000</v>
      </c>
      <c r="E1657">
        <v>36</v>
      </c>
      <c r="F1657">
        <v>4</v>
      </c>
      <c r="G1657">
        <v>0</v>
      </c>
    </row>
    <row r="1658" spans="1:7" x14ac:dyDescent="0.2">
      <c r="A1658">
        <v>5000</v>
      </c>
      <c r="B1658">
        <v>7.7399999999999997E-2</v>
      </c>
      <c r="C1658" t="s">
        <v>5440</v>
      </c>
      <c r="D1658">
        <v>39516</v>
      </c>
      <c r="E1658">
        <v>36</v>
      </c>
      <c r="F1658">
        <v>0.5</v>
      </c>
      <c r="G1658">
        <v>0</v>
      </c>
    </row>
    <row r="1659" spans="1:7" x14ac:dyDescent="0.2">
      <c r="A1659">
        <v>8725</v>
      </c>
      <c r="B1659">
        <v>0.12180000000000001</v>
      </c>
      <c r="C1659" t="s">
        <v>5440</v>
      </c>
      <c r="D1659">
        <v>29004</v>
      </c>
      <c r="E1659">
        <v>36</v>
      </c>
      <c r="F1659">
        <v>5</v>
      </c>
      <c r="G1659">
        <v>0</v>
      </c>
    </row>
    <row r="1660" spans="1:7" x14ac:dyDescent="0.2">
      <c r="A1660">
        <v>18000</v>
      </c>
      <c r="B1660">
        <v>0.13569999999999999</v>
      </c>
      <c r="C1660" t="s">
        <v>5441</v>
      </c>
      <c r="D1660">
        <v>75000</v>
      </c>
      <c r="E1660">
        <v>36</v>
      </c>
      <c r="F1660">
        <v>1</v>
      </c>
      <c r="G1660">
        <v>0</v>
      </c>
    </row>
    <row r="1661" spans="1:7" x14ac:dyDescent="0.2">
      <c r="A1661">
        <v>5000</v>
      </c>
      <c r="B1661">
        <v>7.7399999999999997E-2</v>
      </c>
      <c r="C1661" t="s">
        <v>5440</v>
      </c>
      <c r="D1661">
        <v>62000</v>
      </c>
      <c r="E1661">
        <v>36</v>
      </c>
      <c r="F1661">
        <v>10</v>
      </c>
      <c r="G1661">
        <v>0</v>
      </c>
    </row>
    <row r="1662" spans="1:7" x14ac:dyDescent="0.2">
      <c r="A1662">
        <v>10000</v>
      </c>
      <c r="B1662">
        <v>0.14610000000000001</v>
      </c>
      <c r="C1662" t="s">
        <v>5440</v>
      </c>
      <c r="D1662">
        <v>45600</v>
      </c>
      <c r="E1662">
        <v>36</v>
      </c>
      <c r="F1662">
        <v>5</v>
      </c>
      <c r="G1662">
        <v>0</v>
      </c>
    </row>
    <row r="1663" spans="1:7" x14ac:dyDescent="0.2">
      <c r="A1663">
        <v>10500</v>
      </c>
      <c r="B1663">
        <v>0.1114</v>
      </c>
      <c r="C1663" t="s">
        <v>5440</v>
      </c>
      <c r="D1663">
        <v>53796</v>
      </c>
      <c r="E1663">
        <v>36</v>
      </c>
      <c r="F1663">
        <v>1</v>
      </c>
      <c r="G1663">
        <v>0</v>
      </c>
    </row>
    <row r="1664" spans="1:7" x14ac:dyDescent="0.2">
      <c r="A1664">
        <v>4200</v>
      </c>
      <c r="B1664">
        <v>0.1148</v>
      </c>
      <c r="C1664" t="s">
        <v>5440</v>
      </c>
      <c r="D1664">
        <v>48500</v>
      </c>
      <c r="E1664">
        <v>36</v>
      </c>
      <c r="F1664">
        <v>0.5</v>
      </c>
      <c r="G1664">
        <v>0</v>
      </c>
    </row>
    <row r="1665" spans="1:7" x14ac:dyDescent="0.2">
      <c r="A1665">
        <v>5000</v>
      </c>
      <c r="B1665">
        <v>0.16350000000000001</v>
      </c>
      <c r="C1665" t="s">
        <v>5440</v>
      </c>
      <c r="D1665">
        <v>50000</v>
      </c>
      <c r="E1665">
        <v>36</v>
      </c>
      <c r="F1665">
        <v>5</v>
      </c>
      <c r="G1665">
        <v>1</v>
      </c>
    </row>
    <row r="1666" spans="1:7" x14ac:dyDescent="0.2">
      <c r="A1666">
        <v>9500</v>
      </c>
      <c r="B1666">
        <v>0.13919999999999999</v>
      </c>
      <c r="C1666" t="s">
        <v>5440</v>
      </c>
      <c r="D1666">
        <v>30000</v>
      </c>
      <c r="E1666">
        <v>36</v>
      </c>
      <c r="F1666">
        <v>1</v>
      </c>
      <c r="G1666">
        <v>0</v>
      </c>
    </row>
    <row r="1667" spans="1:7" x14ac:dyDescent="0.2">
      <c r="A1667">
        <v>9000</v>
      </c>
      <c r="B1667">
        <v>7.7399999999999997E-2</v>
      </c>
      <c r="C1667" t="s">
        <v>5441</v>
      </c>
      <c r="D1667">
        <v>42000</v>
      </c>
      <c r="E1667">
        <v>36</v>
      </c>
      <c r="F1667">
        <v>3</v>
      </c>
      <c r="G1667">
        <v>0</v>
      </c>
    </row>
    <row r="1668" spans="1:7" x14ac:dyDescent="0.2">
      <c r="A1668">
        <v>12000</v>
      </c>
      <c r="B1668">
        <v>0.12180000000000001</v>
      </c>
      <c r="C1668" t="s">
        <v>5442</v>
      </c>
      <c r="D1668">
        <v>41004</v>
      </c>
      <c r="E1668">
        <v>36</v>
      </c>
      <c r="F1668">
        <v>1</v>
      </c>
      <c r="G1668">
        <v>0</v>
      </c>
    </row>
    <row r="1669" spans="1:7" x14ac:dyDescent="0.2">
      <c r="A1669">
        <v>10000</v>
      </c>
      <c r="B1669">
        <v>8.9399999999999993E-2</v>
      </c>
      <c r="C1669" t="s">
        <v>5440</v>
      </c>
      <c r="D1669">
        <v>24996</v>
      </c>
      <c r="E1669">
        <v>36</v>
      </c>
      <c r="F1669">
        <v>3</v>
      </c>
      <c r="G1669">
        <v>0</v>
      </c>
    </row>
    <row r="1670" spans="1:7" x14ac:dyDescent="0.2">
      <c r="A1670">
        <v>2500</v>
      </c>
      <c r="B1670">
        <v>7.7399999999999997E-2</v>
      </c>
      <c r="C1670" t="s">
        <v>5441</v>
      </c>
      <c r="D1670">
        <v>42000</v>
      </c>
      <c r="E1670">
        <v>36</v>
      </c>
      <c r="F1670">
        <v>9</v>
      </c>
      <c r="G1670">
        <v>0</v>
      </c>
    </row>
    <row r="1671" spans="1:7" x14ac:dyDescent="0.2">
      <c r="A1671">
        <v>20000</v>
      </c>
      <c r="B1671">
        <v>0.13220000000000001</v>
      </c>
      <c r="C1671" t="s">
        <v>5440</v>
      </c>
      <c r="D1671">
        <v>78000</v>
      </c>
      <c r="E1671">
        <v>36</v>
      </c>
      <c r="F1671">
        <v>4</v>
      </c>
      <c r="G1671">
        <v>1</v>
      </c>
    </row>
    <row r="1672" spans="1:7" x14ac:dyDescent="0.2">
      <c r="A1672">
        <v>1000</v>
      </c>
      <c r="B1672">
        <v>7.3999999999999996E-2</v>
      </c>
      <c r="C1672" t="s">
        <v>5441</v>
      </c>
      <c r="D1672">
        <v>69000</v>
      </c>
      <c r="E1672">
        <v>36</v>
      </c>
      <c r="F1672">
        <v>4</v>
      </c>
      <c r="G1672">
        <v>0</v>
      </c>
    </row>
    <row r="1673" spans="1:7" x14ac:dyDescent="0.2">
      <c r="A1673">
        <v>3000</v>
      </c>
      <c r="B1673">
        <v>8.9399999999999993E-2</v>
      </c>
      <c r="C1673" t="s">
        <v>5441</v>
      </c>
      <c r="D1673">
        <v>83957</v>
      </c>
      <c r="E1673">
        <v>36</v>
      </c>
      <c r="F1673">
        <v>4</v>
      </c>
      <c r="G1673">
        <v>0</v>
      </c>
    </row>
    <row r="1674" spans="1:7" x14ac:dyDescent="0.2">
      <c r="A1674">
        <v>8000</v>
      </c>
      <c r="B1674">
        <v>0.1114</v>
      </c>
      <c r="C1674" t="s">
        <v>5440</v>
      </c>
      <c r="D1674">
        <v>21340</v>
      </c>
      <c r="E1674">
        <v>36</v>
      </c>
      <c r="F1674">
        <v>0.5</v>
      </c>
      <c r="G1674">
        <v>1</v>
      </c>
    </row>
    <row r="1675" spans="1:7" x14ac:dyDescent="0.2">
      <c r="A1675">
        <v>13000</v>
      </c>
      <c r="B1675">
        <v>0.12870000000000001</v>
      </c>
      <c r="C1675" t="s">
        <v>5440</v>
      </c>
      <c r="D1675">
        <v>43000</v>
      </c>
      <c r="E1675">
        <v>36</v>
      </c>
      <c r="F1675">
        <v>10</v>
      </c>
      <c r="G1675">
        <v>0</v>
      </c>
    </row>
    <row r="1676" spans="1:7" x14ac:dyDescent="0.2">
      <c r="A1676">
        <v>6000</v>
      </c>
      <c r="B1676">
        <v>0.1183</v>
      </c>
      <c r="C1676" t="s">
        <v>5440</v>
      </c>
      <c r="D1676">
        <v>24996</v>
      </c>
      <c r="E1676">
        <v>36</v>
      </c>
      <c r="F1676">
        <v>3</v>
      </c>
      <c r="G1676">
        <v>0</v>
      </c>
    </row>
    <row r="1677" spans="1:7" x14ac:dyDescent="0.2">
      <c r="A1677">
        <v>10000</v>
      </c>
      <c r="B1677">
        <v>0.1114</v>
      </c>
      <c r="C1677" t="s">
        <v>5441</v>
      </c>
      <c r="D1677">
        <v>26004</v>
      </c>
      <c r="E1677">
        <v>36</v>
      </c>
      <c r="F1677">
        <v>2</v>
      </c>
      <c r="G1677">
        <v>0</v>
      </c>
    </row>
    <row r="1678" spans="1:7" x14ac:dyDescent="0.2">
      <c r="A1678">
        <v>10400</v>
      </c>
      <c r="B1678">
        <v>8.9399999999999993E-2</v>
      </c>
      <c r="C1678" t="s">
        <v>5441</v>
      </c>
      <c r="D1678">
        <v>37000</v>
      </c>
      <c r="E1678">
        <v>36</v>
      </c>
      <c r="F1678">
        <v>4</v>
      </c>
      <c r="G1678">
        <v>0</v>
      </c>
    </row>
    <row r="1679" spans="1:7" x14ac:dyDescent="0.2">
      <c r="A1679">
        <v>6000</v>
      </c>
      <c r="B1679">
        <v>8.5900000000000004E-2</v>
      </c>
      <c r="C1679" t="s">
        <v>5441</v>
      </c>
      <c r="D1679">
        <v>52000</v>
      </c>
      <c r="E1679">
        <v>36</v>
      </c>
      <c r="F1679">
        <v>2</v>
      </c>
      <c r="G1679">
        <v>0</v>
      </c>
    </row>
    <row r="1680" spans="1:7" x14ac:dyDescent="0.2">
      <c r="A1680">
        <v>10000</v>
      </c>
      <c r="B1680">
        <v>0.12180000000000001</v>
      </c>
      <c r="C1680" t="s">
        <v>5441</v>
      </c>
      <c r="D1680">
        <v>102000</v>
      </c>
      <c r="E1680">
        <v>36</v>
      </c>
      <c r="F1680">
        <v>2</v>
      </c>
      <c r="G1680">
        <v>0</v>
      </c>
    </row>
    <row r="1681" spans="1:7" x14ac:dyDescent="0.2">
      <c r="A1681">
        <v>4000</v>
      </c>
      <c r="B1681">
        <v>0.12529999999999999</v>
      </c>
      <c r="C1681" t="s">
        <v>5440</v>
      </c>
      <c r="D1681">
        <v>55000</v>
      </c>
      <c r="E1681">
        <v>36</v>
      </c>
      <c r="F1681">
        <v>4</v>
      </c>
      <c r="G1681">
        <v>0</v>
      </c>
    </row>
    <row r="1682" spans="1:7" x14ac:dyDescent="0.2">
      <c r="A1682">
        <v>5000</v>
      </c>
      <c r="B1682">
        <v>0.12529999999999999</v>
      </c>
      <c r="C1682" t="s">
        <v>5440</v>
      </c>
      <c r="D1682">
        <v>20004</v>
      </c>
      <c r="E1682">
        <v>36</v>
      </c>
      <c r="F1682">
        <v>0.5</v>
      </c>
      <c r="G1682">
        <v>0</v>
      </c>
    </row>
    <row r="1683" spans="1:7" x14ac:dyDescent="0.2">
      <c r="A1683">
        <v>14000</v>
      </c>
      <c r="B1683">
        <v>8.5900000000000004E-2</v>
      </c>
      <c r="C1683" t="s">
        <v>5440</v>
      </c>
      <c r="D1683">
        <v>62004</v>
      </c>
      <c r="E1683">
        <v>36</v>
      </c>
      <c r="F1683">
        <v>6</v>
      </c>
      <c r="G1683">
        <v>0</v>
      </c>
    </row>
    <row r="1684" spans="1:7" x14ac:dyDescent="0.2">
      <c r="A1684">
        <v>7000</v>
      </c>
      <c r="B1684">
        <v>7.7399999999999997E-2</v>
      </c>
      <c r="C1684" t="s">
        <v>5440</v>
      </c>
      <c r="D1684">
        <v>180000</v>
      </c>
      <c r="E1684">
        <v>36</v>
      </c>
      <c r="F1684">
        <v>0.5</v>
      </c>
      <c r="G1684">
        <v>0</v>
      </c>
    </row>
    <row r="1685" spans="1:7" x14ac:dyDescent="0.2">
      <c r="A1685">
        <v>15000</v>
      </c>
      <c r="B1685">
        <v>0.12180000000000001</v>
      </c>
      <c r="C1685" t="s">
        <v>5440</v>
      </c>
      <c r="D1685">
        <v>91000</v>
      </c>
      <c r="E1685">
        <v>36</v>
      </c>
      <c r="F1685">
        <v>5</v>
      </c>
      <c r="G1685">
        <v>1</v>
      </c>
    </row>
    <row r="1686" spans="1:7" x14ac:dyDescent="0.2">
      <c r="A1686">
        <v>3000</v>
      </c>
      <c r="B1686">
        <v>0.16</v>
      </c>
      <c r="C1686" t="s">
        <v>5442</v>
      </c>
      <c r="D1686">
        <v>22000</v>
      </c>
      <c r="E1686">
        <v>36</v>
      </c>
      <c r="F1686">
        <v>1</v>
      </c>
      <c r="G1686">
        <v>1</v>
      </c>
    </row>
    <row r="1687" spans="1:7" x14ac:dyDescent="0.2">
      <c r="A1687">
        <v>5000</v>
      </c>
      <c r="B1687">
        <v>0.12529999999999999</v>
      </c>
      <c r="C1687" t="s">
        <v>5440</v>
      </c>
      <c r="D1687">
        <v>19200</v>
      </c>
      <c r="E1687">
        <v>36</v>
      </c>
      <c r="F1687">
        <v>2</v>
      </c>
      <c r="G1687">
        <v>0</v>
      </c>
    </row>
    <row r="1688" spans="1:7" x14ac:dyDescent="0.2">
      <c r="A1688">
        <v>3000</v>
      </c>
      <c r="B1688">
        <v>7.7399999999999997E-2</v>
      </c>
      <c r="C1688" t="s">
        <v>5440</v>
      </c>
      <c r="D1688">
        <v>64200</v>
      </c>
      <c r="E1688">
        <v>36</v>
      </c>
      <c r="F1688">
        <v>2</v>
      </c>
      <c r="G1688">
        <v>0</v>
      </c>
    </row>
    <row r="1689" spans="1:7" x14ac:dyDescent="0.2">
      <c r="A1689">
        <v>10000</v>
      </c>
      <c r="B1689">
        <v>8.5900000000000004E-2</v>
      </c>
      <c r="C1689" t="s">
        <v>5440</v>
      </c>
      <c r="D1689">
        <v>73000</v>
      </c>
      <c r="E1689">
        <v>36</v>
      </c>
      <c r="F1689">
        <v>4</v>
      </c>
      <c r="G1689">
        <v>0</v>
      </c>
    </row>
    <row r="1690" spans="1:7" x14ac:dyDescent="0.2">
      <c r="A1690">
        <v>12000</v>
      </c>
      <c r="B1690">
        <v>0.12180000000000001</v>
      </c>
      <c r="C1690" t="s">
        <v>5441</v>
      </c>
      <c r="D1690" s="79">
        <v>100000</v>
      </c>
      <c r="E1690">
        <v>36</v>
      </c>
      <c r="F1690">
        <v>5</v>
      </c>
      <c r="G1690">
        <v>0</v>
      </c>
    </row>
    <row r="1691" spans="1:7" x14ac:dyDescent="0.2">
      <c r="A1691">
        <v>5000</v>
      </c>
      <c r="B1691">
        <v>7.6799999999999993E-2</v>
      </c>
      <c r="C1691" t="s">
        <v>5440</v>
      </c>
      <c r="D1691">
        <v>35880</v>
      </c>
      <c r="E1691">
        <v>36</v>
      </c>
      <c r="F1691">
        <v>2</v>
      </c>
      <c r="G1691">
        <v>0</v>
      </c>
    </row>
    <row r="1692" spans="1:7" x14ac:dyDescent="0.2">
      <c r="A1692">
        <v>17000</v>
      </c>
      <c r="B1692">
        <v>0.1158</v>
      </c>
      <c r="C1692" t="s">
        <v>5441</v>
      </c>
      <c r="D1692">
        <v>67642</v>
      </c>
      <c r="E1692">
        <v>36</v>
      </c>
      <c r="F1692">
        <v>5</v>
      </c>
      <c r="G1692">
        <v>0</v>
      </c>
    </row>
    <row r="1693" spans="1:7" x14ac:dyDescent="0.2">
      <c r="A1693">
        <v>10400</v>
      </c>
      <c r="B1693">
        <v>0.13159999999999999</v>
      </c>
      <c r="C1693" t="s">
        <v>5441</v>
      </c>
      <c r="D1693">
        <v>85000</v>
      </c>
      <c r="E1693">
        <v>36</v>
      </c>
      <c r="F1693">
        <v>7</v>
      </c>
      <c r="G1693">
        <v>0</v>
      </c>
    </row>
    <row r="1694" spans="1:7" x14ac:dyDescent="0.2">
      <c r="A1694">
        <v>8000</v>
      </c>
      <c r="B1694">
        <v>0.1221</v>
      </c>
      <c r="C1694" t="s">
        <v>5440</v>
      </c>
      <c r="D1694">
        <v>36903</v>
      </c>
      <c r="E1694">
        <v>36</v>
      </c>
      <c r="F1694">
        <v>3</v>
      </c>
      <c r="G1694">
        <v>0</v>
      </c>
    </row>
    <row r="1695" spans="1:7" x14ac:dyDescent="0.2">
      <c r="A1695">
        <v>12000</v>
      </c>
      <c r="B1695">
        <v>0.1221</v>
      </c>
      <c r="C1695" t="s">
        <v>5440</v>
      </c>
      <c r="D1695">
        <v>51996</v>
      </c>
      <c r="E1695">
        <v>36</v>
      </c>
      <c r="F1695">
        <v>8</v>
      </c>
      <c r="G1695">
        <v>0</v>
      </c>
    </row>
    <row r="1696" spans="1:7" x14ac:dyDescent="0.2">
      <c r="A1696">
        <v>5900</v>
      </c>
      <c r="B1696">
        <v>9.3200000000000005E-2</v>
      </c>
      <c r="C1696" t="s">
        <v>5440</v>
      </c>
      <c r="D1696">
        <v>58000</v>
      </c>
      <c r="E1696">
        <v>36</v>
      </c>
      <c r="F1696">
        <v>5</v>
      </c>
      <c r="G1696">
        <v>0</v>
      </c>
    </row>
    <row r="1697" spans="1:7" x14ac:dyDescent="0.2">
      <c r="A1697">
        <v>12000</v>
      </c>
      <c r="B1697">
        <v>0.1537</v>
      </c>
      <c r="C1697" t="s">
        <v>5440</v>
      </c>
      <c r="D1697">
        <v>55000</v>
      </c>
      <c r="E1697">
        <v>36</v>
      </c>
      <c r="F1697">
        <v>2</v>
      </c>
      <c r="G1697">
        <v>0</v>
      </c>
    </row>
    <row r="1698" spans="1:7" x14ac:dyDescent="0.2">
      <c r="A1698">
        <v>15600</v>
      </c>
      <c r="B1698">
        <v>0.12839999999999999</v>
      </c>
      <c r="C1698" t="s">
        <v>5440</v>
      </c>
      <c r="D1698">
        <v>68324</v>
      </c>
      <c r="E1698">
        <v>36</v>
      </c>
      <c r="F1698">
        <v>3</v>
      </c>
      <c r="G1698">
        <v>0</v>
      </c>
    </row>
    <row r="1699" spans="1:7" x14ac:dyDescent="0.2">
      <c r="A1699">
        <v>3000</v>
      </c>
      <c r="B1699">
        <v>0.12529999999999999</v>
      </c>
      <c r="C1699" t="s">
        <v>5440</v>
      </c>
      <c r="D1699">
        <v>60000</v>
      </c>
      <c r="E1699">
        <v>36</v>
      </c>
      <c r="F1699">
        <v>0.5</v>
      </c>
      <c r="G1699">
        <v>0</v>
      </c>
    </row>
    <row r="1700" spans="1:7" x14ac:dyDescent="0.2">
      <c r="A1700">
        <v>10000</v>
      </c>
      <c r="B1700">
        <v>0.11260000000000001</v>
      </c>
      <c r="C1700" t="s">
        <v>5441</v>
      </c>
      <c r="D1700">
        <v>92000</v>
      </c>
      <c r="E1700">
        <v>36</v>
      </c>
      <c r="F1700">
        <v>8</v>
      </c>
      <c r="G1700">
        <v>0</v>
      </c>
    </row>
    <row r="1701" spans="1:7" x14ac:dyDescent="0.2">
      <c r="A1701">
        <v>9000</v>
      </c>
      <c r="B1701">
        <v>9.3200000000000005E-2</v>
      </c>
      <c r="C1701" t="s">
        <v>5441</v>
      </c>
      <c r="D1701">
        <v>84996</v>
      </c>
      <c r="E1701">
        <v>36</v>
      </c>
      <c r="F1701">
        <v>4</v>
      </c>
      <c r="G1701">
        <v>0</v>
      </c>
    </row>
    <row r="1702" spans="1:7" x14ac:dyDescent="0.2">
      <c r="A1702">
        <v>6000</v>
      </c>
      <c r="B1702">
        <v>9.3200000000000005E-2</v>
      </c>
      <c r="C1702" t="s">
        <v>5440</v>
      </c>
      <c r="D1702">
        <v>69780</v>
      </c>
      <c r="E1702">
        <v>36</v>
      </c>
      <c r="F1702">
        <v>3</v>
      </c>
      <c r="G1702">
        <v>0</v>
      </c>
    </row>
    <row r="1703" spans="1:7" x14ac:dyDescent="0.2">
      <c r="A1703">
        <v>12000</v>
      </c>
      <c r="B1703">
        <v>0.11260000000000001</v>
      </c>
      <c r="C1703" t="s">
        <v>5440</v>
      </c>
      <c r="D1703">
        <v>58000</v>
      </c>
      <c r="E1703">
        <v>36</v>
      </c>
      <c r="F1703">
        <v>4</v>
      </c>
      <c r="G1703">
        <v>0</v>
      </c>
    </row>
    <row r="1704" spans="1:7" x14ac:dyDescent="0.2">
      <c r="A1704">
        <v>10000</v>
      </c>
      <c r="B1704">
        <v>9.3200000000000005E-2</v>
      </c>
      <c r="C1704" t="s">
        <v>5441</v>
      </c>
      <c r="D1704">
        <v>94185</v>
      </c>
      <c r="E1704">
        <v>36</v>
      </c>
      <c r="F1704">
        <v>3</v>
      </c>
      <c r="G1704">
        <v>0</v>
      </c>
    </row>
    <row r="1705" spans="1:7" x14ac:dyDescent="0.2">
      <c r="A1705">
        <v>5000</v>
      </c>
      <c r="B1705">
        <v>0.13469999999999999</v>
      </c>
      <c r="C1705" t="s">
        <v>5440</v>
      </c>
      <c r="D1705">
        <v>35028</v>
      </c>
      <c r="E1705">
        <v>36</v>
      </c>
      <c r="F1705">
        <v>3</v>
      </c>
      <c r="G1705">
        <v>0</v>
      </c>
    </row>
    <row r="1706" spans="1:7" x14ac:dyDescent="0.2">
      <c r="A1706">
        <v>6000</v>
      </c>
      <c r="B1706">
        <v>0.13469999999999999</v>
      </c>
      <c r="C1706" t="s">
        <v>5440</v>
      </c>
      <c r="D1706">
        <v>31000</v>
      </c>
      <c r="E1706">
        <v>36</v>
      </c>
      <c r="F1706">
        <v>1</v>
      </c>
      <c r="G1706">
        <v>0</v>
      </c>
    </row>
    <row r="1707" spans="1:7" x14ac:dyDescent="0.2">
      <c r="A1707">
        <v>10000</v>
      </c>
      <c r="B1707">
        <v>0.13469999999999999</v>
      </c>
      <c r="C1707" t="s">
        <v>5441</v>
      </c>
      <c r="D1707">
        <v>87000</v>
      </c>
      <c r="E1707">
        <v>36</v>
      </c>
      <c r="F1707">
        <v>4</v>
      </c>
      <c r="G1707">
        <v>0</v>
      </c>
    </row>
    <row r="1708" spans="1:7" x14ac:dyDescent="0.2">
      <c r="A1708">
        <v>20000</v>
      </c>
      <c r="B1708">
        <v>0.13789999999999999</v>
      </c>
      <c r="C1708" t="s">
        <v>5440</v>
      </c>
      <c r="D1708">
        <v>103000</v>
      </c>
      <c r="E1708">
        <v>36</v>
      </c>
      <c r="F1708">
        <v>0.5</v>
      </c>
      <c r="G1708">
        <v>0</v>
      </c>
    </row>
    <row r="1709" spans="1:7" x14ac:dyDescent="0.2">
      <c r="A1709">
        <v>6000</v>
      </c>
      <c r="B1709">
        <v>0.08</v>
      </c>
      <c r="C1709" t="s">
        <v>5441</v>
      </c>
      <c r="D1709">
        <v>80004</v>
      </c>
      <c r="E1709">
        <v>36</v>
      </c>
      <c r="F1709">
        <v>0.5</v>
      </c>
      <c r="G1709">
        <v>0</v>
      </c>
    </row>
    <row r="1710" spans="1:7" x14ac:dyDescent="0.2">
      <c r="A1710">
        <v>12000</v>
      </c>
      <c r="B1710">
        <v>0.16</v>
      </c>
      <c r="C1710" t="s">
        <v>5440</v>
      </c>
      <c r="D1710">
        <v>48000</v>
      </c>
      <c r="E1710">
        <v>36</v>
      </c>
      <c r="F1710">
        <v>5</v>
      </c>
      <c r="G1710">
        <v>0</v>
      </c>
    </row>
    <row r="1711" spans="1:7" x14ac:dyDescent="0.2">
      <c r="A1711">
        <v>6400</v>
      </c>
      <c r="B1711">
        <v>0.08</v>
      </c>
      <c r="C1711" t="s">
        <v>5441</v>
      </c>
      <c r="D1711">
        <v>63996</v>
      </c>
      <c r="E1711">
        <v>36</v>
      </c>
      <c r="F1711">
        <v>2</v>
      </c>
      <c r="G1711">
        <v>0</v>
      </c>
    </row>
    <row r="1712" spans="1:7" x14ac:dyDescent="0.2">
      <c r="A1712">
        <v>4800</v>
      </c>
      <c r="B1712">
        <v>9.6299999999999997E-2</v>
      </c>
      <c r="C1712" t="s">
        <v>5440</v>
      </c>
      <c r="D1712">
        <v>27996</v>
      </c>
      <c r="E1712">
        <v>36</v>
      </c>
      <c r="F1712">
        <v>0.5</v>
      </c>
      <c r="G1712">
        <v>1</v>
      </c>
    </row>
    <row r="1713" spans="1:7" x14ac:dyDescent="0.2">
      <c r="A1713">
        <v>7500</v>
      </c>
      <c r="B1713">
        <v>0.1095</v>
      </c>
      <c r="C1713" t="s">
        <v>5440</v>
      </c>
      <c r="D1713">
        <v>65000</v>
      </c>
      <c r="E1713">
        <v>36</v>
      </c>
      <c r="F1713">
        <v>8</v>
      </c>
      <c r="G1713">
        <v>0</v>
      </c>
    </row>
    <row r="1714" spans="1:7" x14ac:dyDescent="0.2">
      <c r="A1714">
        <v>12250</v>
      </c>
      <c r="B1714">
        <v>0.15049999999999999</v>
      </c>
      <c r="C1714" t="s">
        <v>5441</v>
      </c>
      <c r="D1714">
        <v>89000</v>
      </c>
      <c r="E1714">
        <v>36</v>
      </c>
      <c r="F1714">
        <v>8</v>
      </c>
      <c r="G1714">
        <v>0</v>
      </c>
    </row>
    <row r="1715" spans="1:7" x14ac:dyDescent="0.2">
      <c r="A1715">
        <v>3200</v>
      </c>
      <c r="B1715">
        <v>0.1221</v>
      </c>
      <c r="C1715" t="s">
        <v>5440</v>
      </c>
      <c r="D1715">
        <v>27600</v>
      </c>
      <c r="E1715">
        <v>36</v>
      </c>
      <c r="F1715">
        <v>2</v>
      </c>
      <c r="G1715">
        <v>0</v>
      </c>
    </row>
    <row r="1716" spans="1:7" x14ac:dyDescent="0.2">
      <c r="A1716">
        <v>6000</v>
      </c>
      <c r="B1716">
        <v>9.6299999999999997E-2</v>
      </c>
      <c r="C1716" t="s">
        <v>5441</v>
      </c>
      <c r="D1716" s="79">
        <v>300000</v>
      </c>
      <c r="E1716">
        <v>36</v>
      </c>
      <c r="F1716">
        <v>3</v>
      </c>
      <c r="G1716">
        <v>0</v>
      </c>
    </row>
    <row r="1717" spans="1:7" x14ac:dyDescent="0.2">
      <c r="A1717">
        <v>4000</v>
      </c>
      <c r="B1717">
        <v>0.16320000000000001</v>
      </c>
      <c r="C1717" t="s">
        <v>5441</v>
      </c>
      <c r="D1717">
        <v>97000</v>
      </c>
      <c r="E1717">
        <v>36</v>
      </c>
      <c r="F1717">
        <v>8</v>
      </c>
      <c r="G1717">
        <v>0</v>
      </c>
    </row>
    <row r="1718" spans="1:7" x14ac:dyDescent="0.2">
      <c r="A1718">
        <v>12000</v>
      </c>
      <c r="B1718">
        <v>0.11890000000000001</v>
      </c>
      <c r="C1718" t="s">
        <v>5441</v>
      </c>
      <c r="D1718">
        <v>56000</v>
      </c>
      <c r="E1718">
        <v>36</v>
      </c>
      <c r="F1718">
        <v>10</v>
      </c>
      <c r="G1718">
        <v>0</v>
      </c>
    </row>
    <row r="1719" spans="1:7" x14ac:dyDescent="0.2">
      <c r="A1719">
        <v>7000</v>
      </c>
      <c r="B1719">
        <v>0.08</v>
      </c>
      <c r="C1719" t="s">
        <v>5440</v>
      </c>
      <c r="D1719">
        <v>33996</v>
      </c>
      <c r="E1719">
        <v>36</v>
      </c>
      <c r="F1719">
        <v>10</v>
      </c>
      <c r="G1719">
        <v>1</v>
      </c>
    </row>
    <row r="1720" spans="1:7" x14ac:dyDescent="0.2">
      <c r="A1720">
        <v>10000</v>
      </c>
      <c r="B1720">
        <v>9.6299999999999997E-2</v>
      </c>
      <c r="C1720" t="s">
        <v>5441</v>
      </c>
      <c r="D1720">
        <v>65600</v>
      </c>
      <c r="E1720">
        <v>36</v>
      </c>
      <c r="F1720">
        <v>10</v>
      </c>
      <c r="G1720">
        <v>0</v>
      </c>
    </row>
    <row r="1721" spans="1:7" x14ac:dyDescent="0.2">
      <c r="A1721">
        <v>9200</v>
      </c>
      <c r="B1721">
        <v>0.11890000000000001</v>
      </c>
      <c r="C1721" t="s">
        <v>5441</v>
      </c>
      <c r="D1721">
        <v>45000</v>
      </c>
      <c r="E1721">
        <v>36</v>
      </c>
      <c r="F1721">
        <v>2</v>
      </c>
      <c r="G1721">
        <v>0</v>
      </c>
    </row>
    <row r="1722" spans="1:7" x14ac:dyDescent="0.2">
      <c r="A1722">
        <v>2500</v>
      </c>
      <c r="B1722">
        <v>0.11890000000000001</v>
      </c>
      <c r="C1722" t="s">
        <v>5440</v>
      </c>
      <c r="D1722">
        <v>18204</v>
      </c>
      <c r="E1722">
        <v>36</v>
      </c>
      <c r="F1722">
        <v>2</v>
      </c>
      <c r="G1722">
        <v>0</v>
      </c>
    </row>
    <row r="1723" spans="1:7" x14ac:dyDescent="0.2">
      <c r="A1723">
        <v>7800</v>
      </c>
      <c r="B1723">
        <v>0.14419999999999999</v>
      </c>
      <c r="C1723" t="s">
        <v>5441</v>
      </c>
      <c r="D1723">
        <v>36996</v>
      </c>
      <c r="E1723">
        <v>36</v>
      </c>
      <c r="F1723">
        <v>7</v>
      </c>
      <c r="G1723">
        <v>0</v>
      </c>
    </row>
    <row r="1724" spans="1:7" x14ac:dyDescent="0.2">
      <c r="A1724">
        <v>4800</v>
      </c>
      <c r="B1724">
        <v>0.11890000000000001</v>
      </c>
      <c r="C1724" t="s">
        <v>5440</v>
      </c>
      <c r="D1724">
        <v>41300</v>
      </c>
      <c r="E1724">
        <v>36</v>
      </c>
      <c r="F1724">
        <v>10</v>
      </c>
      <c r="G1724">
        <v>0</v>
      </c>
    </row>
    <row r="1725" spans="1:7" x14ac:dyDescent="0.2">
      <c r="A1725">
        <v>6000</v>
      </c>
      <c r="B1725">
        <v>0.11890000000000001</v>
      </c>
      <c r="C1725" t="s">
        <v>5441</v>
      </c>
      <c r="D1725">
        <v>90000</v>
      </c>
      <c r="E1725">
        <v>36</v>
      </c>
      <c r="F1725">
        <v>5</v>
      </c>
      <c r="G1725">
        <v>0</v>
      </c>
    </row>
    <row r="1726" spans="1:7" x14ac:dyDescent="0.2">
      <c r="A1726">
        <v>25000</v>
      </c>
      <c r="B1726">
        <v>0.11890000000000001</v>
      </c>
      <c r="C1726" t="s">
        <v>5441</v>
      </c>
      <c r="D1726">
        <v>72000</v>
      </c>
      <c r="E1726">
        <v>36</v>
      </c>
      <c r="F1726">
        <v>7</v>
      </c>
      <c r="G1726">
        <v>0</v>
      </c>
    </row>
    <row r="1727" spans="1:7" x14ac:dyDescent="0.2">
      <c r="A1727">
        <v>6000</v>
      </c>
      <c r="B1727">
        <v>9.6299999999999997E-2</v>
      </c>
      <c r="C1727" t="s">
        <v>5442</v>
      </c>
      <c r="D1727">
        <v>26000</v>
      </c>
      <c r="E1727">
        <v>36</v>
      </c>
      <c r="F1727">
        <v>1</v>
      </c>
      <c r="G1727">
        <v>0</v>
      </c>
    </row>
    <row r="1728" spans="1:7" x14ac:dyDescent="0.2">
      <c r="A1728">
        <v>10000</v>
      </c>
      <c r="B1728">
        <v>0.12839999999999999</v>
      </c>
      <c r="C1728" t="s">
        <v>5441</v>
      </c>
      <c r="D1728" s="79">
        <v>100000</v>
      </c>
      <c r="E1728">
        <v>36</v>
      </c>
      <c r="F1728">
        <v>3</v>
      </c>
      <c r="G1728">
        <v>0</v>
      </c>
    </row>
    <row r="1729" spans="1:7" x14ac:dyDescent="0.2">
      <c r="A1729">
        <v>7200</v>
      </c>
      <c r="B1729">
        <v>0.08</v>
      </c>
      <c r="C1729" t="s">
        <v>5440</v>
      </c>
      <c r="D1729">
        <v>42996</v>
      </c>
      <c r="E1729">
        <v>36</v>
      </c>
      <c r="F1729">
        <v>10</v>
      </c>
      <c r="G1729">
        <v>0</v>
      </c>
    </row>
    <row r="1730" spans="1:7" x14ac:dyDescent="0.2">
      <c r="A1730">
        <v>15000</v>
      </c>
      <c r="B1730">
        <v>0.11260000000000001</v>
      </c>
      <c r="C1730" t="s">
        <v>5443</v>
      </c>
      <c r="D1730">
        <v>60000</v>
      </c>
      <c r="E1730">
        <v>36</v>
      </c>
      <c r="F1730">
        <v>2</v>
      </c>
      <c r="G1730">
        <v>0</v>
      </c>
    </row>
    <row r="1731" spans="1:7" x14ac:dyDescent="0.2">
      <c r="A1731">
        <v>10000</v>
      </c>
      <c r="B1731">
        <v>0.12529999999999999</v>
      </c>
      <c r="C1731" t="s">
        <v>5440</v>
      </c>
      <c r="D1731">
        <v>33996</v>
      </c>
      <c r="E1731">
        <v>36</v>
      </c>
      <c r="F1731">
        <v>4</v>
      </c>
      <c r="G1731">
        <v>1</v>
      </c>
    </row>
    <row r="1732" spans="1:7" x14ac:dyDescent="0.2">
      <c r="A1732">
        <v>15000</v>
      </c>
      <c r="B1732">
        <v>0.12529999999999999</v>
      </c>
      <c r="C1732" t="s">
        <v>5440</v>
      </c>
      <c r="D1732">
        <v>143000</v>
      </c>
      <c r="E1732">
        <v>36</v>
      </c>
      <c r="F1732">
        <v>5</v>
      </c>
      <c r="G1732">
        <v>0</v>
      </c>
    </row>
    <row r="1733" spans="1:7" x14ac:dyDescent="0.2">
      <c r="A1733">
        <v>10000</v>
      </c>
      <c r="B1733">
        <v>0.13159999999999999</v>
      </c>
      <c r="C1733" t="s">
        <v>5440</v>
      </c>
      <c r="D1733">
        <v>55016</v>
      </c>
      <c r="E1733">
        <v>36</v>
      </c>
      <c r="F1733">
        <v>0.5</v>
      </c>
      <c r="G1733">
        <v>0</v>
      </c>
    </row>
    <row r="1734" spans="1:7" x14ac:dyDescent="0.2">
      <c r="A1734">
        <v>16400</v>
      </c>
      <c r="B1734">
        <v>0.13789999999999999</v>
      </c>
      <c r="C1734" t="s">
        <v>5441</v>
      </c>
      <c r="D1734">
        <v>72890</v>
      </c>
      <c r="E1734">
        <v>36</v>
      </c>
      <c r="F1734">
        <v>1</v>
      </c>
      <c r="G1734">
        <v>0</v>
      </c>
    </row>
    <row r="1735" spans="1:7" x14ac:dyDescent="0.2">
      <c r="A1735">
        <v>4500</v>
      </c>
      <c r="B1735">
        <v>0.13159999999999999</v>
      </c>
      <c r="C1735" t="s">
        <v>5442</v>
      </c>
      <c r="D1735">
        <v>58000</v>
      </c>
      <c r="E1735">
        <v>36</v>
      </c>
      <c r="F1735">
        <v>5</v>
      </c>
      <c r="G1735">
        <v>0</v>
      </c>
    </row>
    <row r="1736" spans="1:7" x14ac:dyDescent="0.2">
      <c r="A1736">
        <v>18000</v>
      </c>
      <c r="B1736">
        <v>0.13159999999999999</v>
      </c>
      <c r="C1736" t="s">
        <v>5440</v>
      </c>
      <c r="D1736">
        <v>45150</v>
      </c>
      <c r="E1736">
        <v>36</v>
      </c>
      <c r="F1736">
        <v>1</v>
      </c>
      <c r="G1736">
        <v>0</v>
      </c>
    </row>
    <row r="1737" spans="1:7" x14ac:dyDescent="0.2">
      <c r="A1737">
        <v>4500</v>
      </c>
      <c r="B1737">
        <v>9.3200000000000005E-2</v>
      </c>
      <c r="C1737" t="s">
        <v>5441</v>
      </c>
      <c r="D1737">
        <v>101400</v>
      </c>
      <c r="E1737">
        <v>36</v>
      </c>
      <c r="F1737">
        <v>10</v>
      </c>
      <c r="G1737">
        <v>0</v>
      </c>
    </row>
    <row r="1738" spans="1:7" x14ac:dyDescent="0.2">
      <c r="A1738">
        <v>8000</v>
      </c>
      <c r="B1738">
        <v>0.08</v>
      </c>
      <c r="C1738" t="s">
        <v>5441</v>
      </c>
      <c r="D1738">
        <v>55000</v>
      </c>
      <c r="E1738">
        <v>36</v>
      </c>
      <c r="F1738">
        <v>2</v>
      </c>
      <c r="G1738">
        <v>0</v>
      </c>
    </row>
    <row r="1739" spans="1:7" x14ac:dyDescent="0.2">
      <c r="A1739">
        <v>20000</v>
      </c>
      <c r="B1739">
        <v>0.12839999999999999</v>
      </c>
      <c r="C1739" t="s">
        <v>5441</v>
      </c>
      <c r="D1739">
        <v>150000</v>
      </c>
      <c r="E1739">
        <v>36</v>
      </c>
      <c r="F1739">
        <v>4</v>
      </c>
      <c r="G1739">
        <v>0</v>
      </c>
    </row>
    <row r="1740" spans="1:7" x14ac:dyDescent="0.2">
      <c r="A1740">
        <v>6250</v>
      </c>
      <c r="B1740">
        <v>0.12529999999999999</v>
      </c>
      <c r="C1740" t="s">
        <v>5441</v>
      </c>
      <c r="D1740">
        <v>120000</v>
      </c>
      <c r="E1740">
        <v>36</v>
      </c>
      <c r="F1740">
        <v>3</v>
      </c>
      <c r="G1740">
        <v>0</v>
      </c>
    </row>
    <row r="1741" spans="1:7" x14ac:dyDescent="0.2">
      <c r="A1741">
        <v>6400</v>
      </c>
      <c r="B1741">
        <v>9.3200000000000005E-2</v>
      </c>
      <c r="C1741" t="s">
        <v>5442</v>
      </c>
      <c r="D1741">
        <v>40000</v>
      </c>
      <c r="E1741">
        <v>36</v>
      </c>
      <c r="F1741">
        <v>10</v>
      </c>
      <c r="G1741">
        <v>0</v>
      </c>
    </row>
    <row r="1742" spans="1:7" x14ac:dyDescent="0.2">
      <c r="A1742">
        <v>8000</v>
      </c>
      <c r="B1742">
        <v>0.12839999999999999</v>
      </c>
      <c r="C1742" t="s">
        <v>5440</v>
      </c>
      <c r="D1742">
        <v>36000</v>
      </c>
      <c r="E1742">
        <v>36</v>
      </c>
      <c r="F1742">
        <v>0.5</v>
      </c>
      <c r="G1742">
        <v>0</v>
      </c>
    </row>
    <row r="1743" spans="1:7" x14ac:dyDescent="0.2">
      <c r="A1743">
        <v>8500</v>
      </c>
      <c r="B1743">
        <v>0.13469999999999999</v>
      </c>
      <c r="C1743" t="s">
        <v>5441</v>
      </c>
      <c r="D1743">
        <v>125000</v>
      </c>
      <c r="E1743">
        <v>36</v>
      </c>
      <c r="F1743">
        <v>2</v>
      </c>
      <c r="G1743">
        <v>0</v>
      </c>
    </row>
    <row r="1744" spans="1:7" x14ac:dyDescent="0.2">
      <c r="A1744">
        <v>25000</v>
      </c>
      <c r="B1744">
        <v>0.1411</v>
      </c>
      <c r="C1744" t="s">
        <v>5441</v>
      </c>
      <c r="D1744">
        <v>175000</v>
      </c>
      <c r="E1744">
        <v>36</v>
      </c>
      <c r="F1744">
        <v>9</v>
      </c>
      <c r="G1744">
        <v>1</v>
      </c>
    </row>
    <row r="1745" spans="1:7" x14ac:dyDescent="0.2">
      <c r="A1745">
        <v>18000</v>
      </c>
      <c r="B1745">
        <v>0.11260000000000001</v>
      </c>
      <c r="C1745" t="s">
        <v>5441</v>
      </c>
      <c r="D1745">
        <v>120000</v>
      </c>
      <c r="E1745">
        <v>36</v>
      </c>
      <c r="F1745">
        <v>10</v>
      </c>
      <c r="G1745">
        <v>1</v>
      </c>
    </row>
    <row r="1746" spans="1:7" x14ac:dyDescent="0.2">
      <c r="A1746">
        <v>13000</v>
      </c>
      <c r="B1746">
        <v>0.12529999999999999</v>
      </c>
      <c r="C1746" t="s">
        <v>5440</v>
      </c>
      <c r="D1746">
        <v>84000</v>
      </c>
      <c r="E1746">
        <v>36</v>
      </c>
      <c r="F1746">
        <v>9</v>
      </c>
      <c r="G1746">
        <v>0</v>
      </c>
    </row>
    <row r="1747" spans="1:7" x14ac:dyDescent="0.2">
      <c r="A1747">
        <v>18500</v>
      </c>
      <c r="B1747">
        <v>0.11260000000000001</v>
      </c>
      <c r="C1747" t="s">
        <v>5440</v>
      </c>
      <c r="D1747">
        <v>74196</v>
      </c>
      <c r="E1747">
        <v>36</v>
      </c>
      <c r="F1747">
        <v>2</v>
      </c>
      <c r="G1747">
        <v>0</v>
      </c>
    </row>
    <row r="1748" spans="1:7" x14ac:dyDescent="0.2">
      <c r="A1748">
        <v>10400</v>
      </c>
      <c r="B1748">
        <v>9.3200000000000005E-2</v>
      </c>
      <c r="C1748" t="s">
        <v>5441</v>
      </c>
      <c r="D1748">
        <v>85000</v>
      </c>
      <c r="E1748">
        <v>36</v>
      </c>
      <c r="F1748">
        <v>10</v>
      </c>
      <c r="G1748">
        <v>0</v>
      </c>
    </row>
    <row r="1749" spans="1:7" x14ac:dyDescent="0.2">
      <c r="A1749">
        <v>13000</v>
      </c>
      <c r="B1749">
        <v>0.1158</v>
      </c>
      <c r="C1749" t="s">
        <v>5440</v>
      </c>
      <c r="D1749">
        <v>58000</v>
      </c>
      <c r="E1749">
        <v>36</v>
      </c>
      <c r="F1749">
        <v>3</v>
      </c>
      <c r="G1749">
        <v>0</v>
      </c>
    </row>
    <row r="1750" spans="1:7" x14ac:dyDescent="0.2">
      <c r="A1750">
        <v>3000</v>
      </c>
      <c r="B1750">
        <v>0.1158</v>
      </c>
      <c r="C1750" t="s">
        <v>5440</v>
      </c>
      <c r="D1750">
        <v>50000</v>
      </c>
      <c r="E1750">
        <v>36</v>
      </c>
      <c r="F1750">
        <v>1</v>
      </c>
      <c r="G1750">
        <v>0</v>
      </c>
    </row>
    <row r="1751" spans="1:7" x14ac:dyDescent="0.2">
      <c r="A1751">
        <v>15000</v>
      </c>
      <c r="B1751">
        <v>9.6299999999999997E-2</v>
      </c>
      <c r="C1751" t="s">
        <v>5441</v>
      </c>
      <c r="D1751">
        <v>75000</v>
      </c>
      <c r="E1751">
        <v>36</v>
      </c>
      <c r="F1751">
        <v>8</v>
      </c>
      <c r="G1751">
        <v>0</v>
      </c>
    </row>
    <row r="1752" spans="1:7" x14ac:dyDescent="0.2">
      <c r="A1752">
        <v>4000</v>
      </c>
      <c r="B1752">
        <v>0.12529999999999999</v>
      </c>
      <c r="C1752" t="s">
        <v>5441</v>
      </c>
      <c r="D1752">
        <v>52000</v>
      </c>
      <c r="E1752">
        <v>36</v>
      </c>
      <c r="F1752">
        <v>2</v>
      </c>
      <c r="G1752">
        <v>1</v>
      </c>
    </row>
    <row r="1753" spans="1:7" x14ac:dyDescent="0.2">
      <c r="A1753">
        <v>24000</v>
      </c>
      <c r="B1753">
        <v>0.1158</v>
      </c>
      <c r="C1753" t="s">
        <v>5440</v>
      </c>
      <c r="D1753">
        <v>88596</v>
      </c>
      <c r="E1753">
        <v>36</v>
      </c>
      <c r="F1753">
        <v>3</v>
      </c>
      <c r="G1753">
        <v>0</v>
      </c>
    </row>
    <row r="1754" spans="1:7" x14ac:dyDescent="0.2">
      <c r="A1754">
        <v>4500</v>
      </c>
      <c r="B1754">
        <v>0.16</v>
      </c>
      <c r="C1754" t="s">
        <v>5442</v>
      </c>
      <c r="D1754">
        <v>32000</v>
      </c>
      <c r="E1754">
        <v>36</v>
      </c>
      <c r="F1754">
        <v>3</v>
      </c>
      <c r="G1754">
        <v>0</v>
      </c>
    </row>
    <row r="1755" spans="1:7" x14ac:dyDescent="0.2">
      <c r="A1755">
        <v>17000</v>
      </c>
      <c r="B1755">
        <v>0.13789999999999999</v>
      </c>
      <c r="C1755" t="s">
        <v>5440</v>
      </c>
      <c r="D1755">
        <v>50000</v>
      </c>
      <c r="E1755">
        <v>36</v>
      </c>
      <c r="F1755">
        <v>3</v>
      </c>
      <c r="G1755">
        <v>0</v>
      </c>
    </row>
    <row r="1756" spans="1:7" x14ac:dyDescent="0.2">
      <c r="A1756">
        <v>12000</v>
      </c>
      <c r="B1756">
        <v>9.3200000000000005E-2</v>
      </c>
      <c r="C1756" t="s">
        <v>5441</v>
      </c>
      <c r="D1756">
        <v>54000</v>
      </c>
      <c r="E1756">
        <v>36</v>
      </c>
      <c r="F1756">
        <v>9</v>
      </c>
      <c r="G1756">
        <v>0</v>
      </c>
    </row>
    <row r="1757" spans="1:7" x14ac:dyDescent="0.2">
      <c r="A1757">
        <v>2000</v>
      </c>
      <c r="B1757">
        <v>0.12839999999999999</v>
      </c>
      <c r="C1757" t="s">
        <v>5440</v>
      </c>
      <c r="D1757">
        <v>15000</v>
      </c>
      <c r="E1757">
        <v>36</v>
      </c>
      <c r="F1757">
        <v>4</v>
      </c>
      <c r="G1757">
        <v>0</v>
      </c>
    </row>
    <row r="1758" spans="1:7" x14ac:dyDescent="0.2">
      <c r="A1758">
        <v>12075</v>
      </c>
      <c r="B1758">
        <v>0.13469999999999999</v>
      </c>
      <c r="C1758" t="s">
        <v>5441</v>
      </c>
      <c r="D1758">
        <v>113028</v>
      </c>
      <c r="E1758">
        <v>36</v>
      </c>
      <c r="F1758">
        <v>3</v>
      </c>
      <c r="G1758">
        <v>0</v>
      </c>
    </row>
    <row r="1759" spans="1:7" x14ac:dyDescent="0.2">
      <c r="A1759">
        <v>11200</v>
      </c>
      <c r="B1759">
        <v>0.13159999999999999</v>
      </c>
      <c r="C1759" t="s">
        <v>5440</v>
      </c>
      <c r="D1759">
        <v>63800</v>
      </c>
      <c r="E1759">
        <v>36</v>
      </c>
      <c r="F1759">
        <v>6</v>
      </c>
      <c r="G1759">
        <v>1</v>
      </c>
    </row>
    <row r="1760" spans="1:7" x14ac:dyDescent="0.2">
      <c r="A1760">
        <v>3200</v>
      </c>
      <c r="B1760">
        <v>0.14419999999999999</v>
      </c>
      <c r="C1760" t="s">
        <v>5440</v>
      </c>
      <c r="D1760">
        <v>39000</v>
      </c>
      <c r="E1760">
        <v>36</v>
      </c>
      <c r="F1760">
        <v>0.5</v>
      </c>
      <c r="G1760">
        <v>0</v>
      </c>
    </row>
    <row r="1761" spans="1:7" x14ac:dyDescent="0.2">
      <c r="A1761">
        <v>2750</v>
      </c>
      <c r="B1761">
        <v>0.1537</v>
      </c>
      <c r="C1761" t="s">
        <v>5441</v>
      </c>
      <c r="D1761">
        <v>80000</v>
      </c>
      <c r="E1761">
        <v>36</v>
      </c>
      <c r="F1761">
        <v>5</v>
      </c>
      <c r="G1761">
        <v>0</v>
      </c>
    </row>
    <row r="1762" spans="1:7" x14ac:dyDescent="0.2">
      <c r="A1762">
        <v>14000</v>
      </c>
      <c r="B1762">
        <v>9.6299999999999997E-2</v>
      </c>
      <c r="C1762" t="s">
        <v>5440</v>
      </c>
      <c r="D1762">
        <v>125000</v>
      </c>
      <c r="E1762">
        <v>36</v>
      </c>
      <c r="F1762">
        <v>2</v>
      </c>
      <c r="G1762">
        <v>0</v>
      </c>
    </row>
    <row r="1763" spans="1:7" x14ac:dyDescent="0.2">
      <c r="A1763">
        <v>15250</v>
      </c>
      <c r="B1763">
        <v>0.14419999999999999</v>
      </c>
      <c r="C1763" t="s">
        <v>5441</v>
      </c>
      <c r="D1763">
        <v>60000</v>
      </c>
      <c r="E1763">
        <v>36</v>
      </c>
      <c r="F1763">
        <v>3</v>
      </c>
      <c r="G1763">
        <v>1</v>
      </c>
    </row>
    <row r="1764" spans="1:7" x14ac:dyDescent="0.2">
      <c r="A1764">
        <v>10000</v>
      </c>
      <c r="B1764">
        <v>0.1221</v>
      </c>
      <c r="C1764" t="s">
        <v>5441</v>
      </c>
      <c r="D1764">
        <v>75000</v>
      </c>
      <c r="E1764">
        <v>36</v>
      </c>
      <c r="F1764">
        <v>5</v>
      </c>
      <c r="G1764">
        <v>0</v>
      </c>
    </row>
    <row r="1765" spans="1:7" x14ac:dyDescent="0.2">
      <c r="A1765">
        <v>12000</v>
      </c>
      <c r="B1765">
        <v>0.15679999999999999</v>
      </c>
      <c r="C1765" t="s">
        <v>5440</v>
      </c>
      <c r="D1765">
        <v>45996</v>
      </c>
      <c r="E1765">
        <v>36</v>
      </c>
      <c r="F1765">
        <v>3</v>
      </c>
      <c r="G1765">
        <v>0</v>
      </c>
    </row>
    <row r="1766" spans="1:7" x14ac:dyDescent="0.2">
      <c r="A1766">
        <v>7000</v>
      </c>
      <c r="B1766">
        <v>0.13789999999999999</v>
      </c>
      <c r="C1766" t="s">
        <v>5440</v>
      </c>
      <c r="D1766">
        <v>27000</v>
      </c>
      <c r="E1766">
        <v>36</v>
      </c>
      <c r="F1766">
        <v>4</v>
      </c>
      <c r="G1766">
        <v>0</v>
      </c>
    </row>
    <row r="1767" spans="1:7" x14ac:dyDescent="0.2">
      <c r="A1767">
        <v>5000</v>
      </c>
      <c r="B1767">
        <v>0.12529999999999999</v>
      </c>
      <c r="C1767" t="s">
        <v>5441</v>
      </c>
      <c r="D1767">
        <v>105000</v>
      </c>
      <c r="E1767">
        <v>36</v>
      </c>
      <c r="F1767">
        <v>10</v>
      </c>
      <c r="G1767">
        <v>0</v>
      </c>
    </row>
    <row r="1768" spans="1:7" x14ac:dyDescent="0.2">
      <c r="A1768">
        <v>12000</v>
      </c>
      <c r="B1768">
        <v>0.13469999999999999</v>
      </c>
      <c r="C1768" t="s">
        <v>5440</v>
      </c>
      <c r="D1768">
        <v>60000</v>
      </c>
      <c r="E1768">
        <v>36</v>
      </c>
      <c r="F1768">
        <v>0.5</v>
      </c>
      <c r="G1768">
        <v>0</v>
      </c>
    </row>
    <row r="1769" spans="1:7" x14ac:dyDescent="0.2">
      <c r="A1769">
        <v>7000</v>
      </c>
      <c r="B1769">
        <v>0.15679999999999999</v>
      </c>
      <c r="C1769" t="s">
        <v>5440</v>
      </c>
      <c r="D1769">
        <v>46000</v>
      </c>
      <c r="E1769">
        <v>36</v>
      </c>
      <c r="F1769">
        <v>2</v>
      </c>
      <c r="G1769">
        <v>0</v>
      </c>
    </row>
    <row r="1770" spans="1:7" x14ac:dyDescent="0.2">
      <c r="A1770">
        <v>8000</v>
      </c>
      <c r="B1770">
        <v>0.12839999999999999</v>
      </c>
      <c r="C1770" t="s">
        <v>5440</v>
      </c>
      <c r="D1770">
        <v>42000</v>
      </c>
      <c r="E1770">
        <v>36</v>
      </c>
      <c r="F1770">
        <v>1</v>
      </c>
      <c r="G1770">
        <v>0</v>
      </c>
    </row>
    <row r="1771" spans="1:7" x14ac:dyDescent="0.2">
      <c r="A1771">
        <v>10000</v>
      </c>
      <c r="B1771">
        <v>9.3200000000000005E-2</v>
      </c>
      <c r="C1771" t="s">
        <v>5440</v>
      </c>
      <c r="D1771">
        <v>55000</v>
      </c>
      <c r="E1771">
        <v>36</v>
      </c>
      <c r="F1771">
        <v>1</v>
      </c>
      <c r="G1771">
        <v>0</v>
      </c>
    </row>
    <row r="1772" spans="1:7" x14ac:dyDescent="0.2">
      <c r="A1772">
        <v>13000</v>
      </c>
      <c r="B1772">
        <v>9.6299999999999997E-2</v>
      </c>
      <c r="C1772" t="s">
        <v>5441</v>
      </c>
      <c r="D1772">
        <v>42000</v>
      </c>
      <c r="E1772">
        <v>36</v>
      </c>
      <c r="F1772">
        <v>1</v>
      </c>
      <c r="G1772">
        <v>0</v>
      </c>
    </row>
    <row r="1773" spans="1:7" x14ac:dyDescent="0.2">
      <c r="A1773">
        <v>11850</v>
      </c>
      <c r="B1773">
        <v>0.1411</v>
      </c>
      <c r="C1773" t="s">
        <v>5440</v>
      </c>
      <c r="D1773">
        <v>48500</v>
      </c>
      <c r="E1773">
        <v>36</v>
      </c>
      <c r="F1773">
        <v>7</v>
      </c>
      <c r="G1773">
        <v>0</v>
      </c>
    </row>
    <row r="1774" spans="1:7" x14ac:dyDescent="0.2">
      <c r="A1774">
        <v>6000</v>
      </c>
      <c r="B1774">
        <v>9.6299999999999997E-2</v>
      </c>
      <c r="C1774" t="s">
        <v>5440</v>
      </c>
      <c r="D1774">
        <v>44000</v>
      </c>
      <c r="E1774">
        <v>36</v>
      </c>
      <c r="F1774">
        <v>0.5</v>
      </c>
      <c r="G1774">
        <v>0</v>
      </c>
    </row>
    <row r="1775" spans="1:7" x14ac:dyDescent="0.2">
      <c r="A1775">
        <v>18000</v>
      </c>
      <c r="B1775">
        <v>0.16</v>
      </c>
      <c r="C1775" t="s">
        <v>5440</v>
      </c>
      <c r="D1775">
        <v>70000</v>
      </c>
      <c r="E1775">
        <v>36</v>
      </c>
      <c r="F1775">
        <v>10</v>
      </c>
      <c r="G1775">
        <v>0</v>
      </c>
    </row>
    <row r="1776" spans="1:7" x14ac:dyDescent="0.2">
      <c r="A1776">
        <v>6850</v>
      </c>
      <c r="B1776">
        <v>0.13469999999999999</v>
      </c>
      <c r="C1776" t="s">
        <v>5441</v>
      </c>
      <c r="D1776" s="79">
        <v>100000</v>
      </c>
      <c r="E1776">
        <v>36</v>
      </c>
      <c r="F1776">
        <v>2</v>
      </c>
      <c r="G1776">
        <v>0</v>
      </c>
    </row>
    <row r="1777" spans="1:7" x14ac:dyDescent="0.2">
      <c r="A1777">
        <v>9000</v>
      </c>
      <c r="B1777">
        <v>0.13469999999999999</v>
      </c>
      <c r="C1777" t="s">
        <v>5441</v>
      </c>
      <c r="D1777">
        <v>35100</v>
      </c>
      <c r="E1777">
        <v>36</v>
      </c>
      <c r="F1777">
        <v>10</v>
      </c>
      <c r="G1777">
        <v>0</v>
      </c>
    </row>
    <row r="1778" spans="1:7" x14ac:dyDescent="0.2">
      <c r="A1778">
        <v>16000</v>
      </c>
      <c r="B1778">
        <v>0.14419999999999999</v>
      </c>
      <c r="C1778" t="s">
        <v>5440</v>
      </c>
      <c r="D1778">
        <v>70000</v>
      </c>
      <c r="E1778">
        <v>36</v>
      </c>
      <c r="F1778">
        <v>10</v>
      </c>
      <c r="G1778">
        <v>0</v>
      </c>
    </row>
    <row r="1779" spans="1:7" x14ac:dyDescent="0.2">
      <c r="A1779">
        <v>4000</v>
      </c>
      <c r="B1779">
        <v>9.3200000000000005E-2</v>
      </c>
      <c r="C1779" t="s">
        <v>5440</v>
      </c>
      <c r="D1779">
        <v>52800</v>
      </c>
      <c r="E1779">
        <v>36</v>
      </c>
      <c r="F1779">
        <v>1</v>
      </c>
      <c r="G1779">
        <v>0</v>
      </c>
    </row>
    <row r="1780" spans="1:7" x14ac:dyDescent="0.2">
      <c r="A1780">
        <v>1500</v>
      </c>
      <c r="B1780">
        <v>0.08</v>
      </c>
      <c r="C1780" t="s">
        <v>5440</v>
      </c>
      <c r="D1780">
        <v>24840</v>
      </c>
      <c r="E1780">
        <v>36</v>
      </c>
      <c r="F1780">
        <v>2</v>
      </c>
      <c r="G1780">
        <v>1</v>
      </c>
    </row>
    <row r="1781" spans="1:7" x14ac:dyDescent="0.2">
      <c r="A1781">
        <v>5200</v>
      </c>
      <c r="B1781">
        <v>0.12529999999999999</v>
      </c>
      <c r="C1781" t="s">
        <v>5440</v>
      </c>
      <c r="D1781">
        <v>50500</v>
      </c>
      <c r="E1781">
        <v>36</v>
      </c>
      <c r="F1781">
        <v>3</v>
      </c>
      <c r="G1781">
        <v>0</v>
      </c>
    </row>
    <row r="1782" spans="1:7" x14ac:dyDescent="0.2">
      <c r="A1782">
        <v>3550</v>
      </c>
      <c r="B1782">
        <v>7.6799999999999993E-2</v>
      </c>
      <c r="C1782" t="s">
        <v>5442</v>
      </c>
      <c r="D1782">
        <v>20245</v>
      </c>
      <c r="E1782">
        <v>36</v>
      </c>
      <c r="F1782">
        <v>10</v>
      </c>
      <c r="G1782">
        <v>0</v>
      </c>
    </row>
    <row r="1783" spans="1:7" x14ac:dyDescent="0.2">
      <c r="A1783">
        <v>20000</v>
      </c>
      <c r="B1783">
        <v>0.15049999999999999</v>
      </c>
      <c r="C1783" t="s">
        <v>5441</v>
      </c>
      <c r="D1783">
        <v>65400</v>
      </c>
      <c r="E1783">
        <v>36</v>
      </c>
      <c r="F1783">
        <v>4</v>
      </c>
      <c r="G1783">
        <v>0</v>
      </c>
    </row>
    <row r="1784" spans="1:7" x14ac:dyDescent="0.2">
      <c r="A1784">
        <v>5000</v>
      </c>
      <c r="B1784">
        <v>0.12839999999999999</v>
      </c>
      <c r="C1784" t="s">
        <v>5440</v>
      </c>
      <c r="D1784">
        <v>60000</v>
      </c>
      <c r="E1784">
        <v>36</v>
      </c>
      <c r="F1784">
        <v>10</v>
      </c>
      <c r="G1784">
        <v>1</v>
      </c>
    </row>
    <row r="1785" spans="1:7" x14ac:dyDescent="0.2">
      <c r="A1785">
        <v>16000</v>
      </c>
      <c r="B1785">
        <v>0.12839999999999999</v>
      </c>
      <c r="C1785" t="s">
        <v>5441</v>
      </c>
      <c r="D1785" s="79">
        <v>100000</v>
      </c>
      <c r="E1785">
        <v>36</v>
      </c>
      <c r="F1785">
        <v>0.5</v>
      </c>
      <c r="G1785">
        <v>0</v>
      </c>
    </row>
    <row r="1786" spans="1:7" x14ac:dyDescent="0.2">
      <c r="A1786">
        <v>3650</v>
      </c>
      <c r="B1786">
        <v>9.6299999999999997E-2</v>
      </c>
      <c r="C1786" t="s">
        <v>5440</v>
      </c>
      <c r="D1786">
        <v>110000</v>
      </c>
      <c r="E1786">
        <v>36</v>
      </c>
      <c r="F1786">
        <v>2</v>
      </c>
      <c r="G1786">
        <v>0</v>
      </c>
    </row>
    <row r="1787" spans="1:7" x14ac:dyDescent="0.2">
      <c r="A1787">
        <v>15000</v>
      </c>
      <c r="B1787">
        <v>0.14419999999999999</v>
      </c>
      <c r="C1787" t="s">
        <v>5441</v>
      </c>
      <c r="D1787">
        <v>45996</v>
      </c>
      <c r="E1787">
        <v>36</v>
      </c>
      <c r="F1787">
        <v>0.5</v>
      </c>
      <c r="G1787">
        <v>0</v>
      </c>
    </row>
    <row r="1788" spans="1:7" x14ac:dyDescent="0.2">
      <c r="A1788">
        <v>6000</v>
      </c>
      <c r="B1788">
        <v>0.1221</v>
      </c>
      <c r="C1788" t="s">
        <v>5443</v>
      </c>
      <c r="D1788">
        <v>21000</v>
      </c>
      <c r="E1788">
        <v>36</v>
      </c>
      <c r="F1788">
        <v>4</v>
      </c>
      <c r="G1788">
        <v>0</v>
      </c>
    </row>
    <row r="1789" spans="1:7" x14ac:dyDescent="0.2">
      <c r="A1789">
        <v>6000</v>
      </c>
      <c r="B1789">
        <v>9.6299999999999997E-2</v>
      </c>
      <c r="C1789" t="s">
        <v>5440</v>
      </c>
      <c r="D1789">
        <v>78000</v>
      </c>
      <c r="E1789">
        <v>36</v>
      </c>
      <c r="F1789">
        <v>1</v>
      </c>
      <c r="G1789">
        <v>0</v>
      </c>
    </row>
    <row r="1790" spans="1:7" x14ac:dyDescent="0.2">
      <c r="A1790">
        <v>15000</v>
      </c>
      <c r="B1790">
        <v>0.13469999999999999</v>
      </c>
      <c r="C1790" t="s">
        <v>5441</v>
      </c>
      <c r="D1790">
        <v>139008</v>
      </c>
      <c r="E1790">
        <v>36</v>
      </c>
      <c r="F1790">
        <v>2</v>
      </c>
      <c r="G1790">
        <v>0</v>
      </c>
    </row>
    <row r="1791" spans="1:7" x14ac:dyDescent="0.2">
      <c r="A1791">
        <v>10000</v>
      </c>
      <c r="B1791">
        <v>0.1411</v>
      </c>
      <c r="C1791" t="s">
        <v>5443</v>
      </c>
      <c r="D1791">
        <v>54996</v>
      </c>
      <c r="E1791">
        <v>36</v>
      </c>
      <c r="F1791">
        <v>3</v>
      </c>
      <c r="G1791">
        <v>0</v>
      </c>
    </row>
    <row r="1792" spans="1:7" x14ac:dyDescent="0.2">
      <c r="A1792">
        <v>6000</v>
      </c>
      <c r="B1792">
        <v>0.12529999999999999</v>
      </c>
      <c r="C1792" t="s">
        <v>5442</v>
      </c>
      <c r="D1792">
        <v>24000</v>
      </c>
      <c r="E1792">
        <v>36</v>
      </c>
      <c r="F1792">
        <v>2</v>
      </c>
      <c r="G1792">
        <v>0</v>
      </c>
    </row>
    <row r="1793" spans="1:7" x14ac:dyDescent="0.2">
      <c r="A1793">
        <v>10000</v>
      </c>
      <c r="B1793">
        <v>0.13789999999999999</v>
      </c>
      <c r="C1793" t="s">
        <v>5440</v>
      </c>
      <c r="D1793">
        <v>60000</v>
      </c>
      <c r="E1793">
        <v>36</v>
      </c>
      <c r="F1793">
        <v>6</v>
      </c>
      <c r="G1793">
        <v>1</v>
      </c>
    </row>
    <row r="1794" spans="1:7" x14ac:dyDescent="0.2">
      <c r="A1794">
        <v>10000</v>
      </c>
      <c r="B1794">
        <v>0.16</v>
      </c>
      <c r="C1794" t="s">
        <v>5441</v>
      </c>
      <c r="D1794">
        <v>112000</v>
      </c>
      <c r="E1794">
        <v>36</v>
      </c>
      <c r="F1794">
        <v>3</v>
      </c>
      <c r="G1794">
        <v>0</v>
      </c>
    </row>
    <row r="1795" spans="1:7" x14ac:dyDescent="0.2">
      <c r="A1795">
        <v>10000</v>
      </c>
      <c r="B1795">
        <v>9.3200000000000005E-2</v>
      </c>
      <c r="C1795" t="s">
        <v>5440</v>
      </c>
      <c r="D1795">
        <v>42000</v>
      </c>
      <c r="E1795">
        <v>36</v>
      </c>
      <c r="F1795">
        <v>10</v>
      </c>
      <c r="G1795">
        <v>0</v>
      </c>
    </row>
    <row r="1796" spans="1:7" x14ac:dyDescent="0.2">
      <c r="A1796">
        <v>14000</v>
      </c>
      <c r="B1796">
        <v>0.1726</v>
      </c>
      <c r="C1796" t="s">
        <v>5440</v>
      </c>
      <c r="D1796">
        <v>135000</v>
      </c>
      <c r="E1796">
        <v>36</v>
      </c>
      <c r="F1796">
        <v>2</v>
      </c>
      <c r="G1796">
        <v>0</v>
      </c>
    </row>
    <row r="1797" spans="1:7" x14ac:dyDescent="0.2">
      <c r="A1797">
        <v>5000</v>
      </c>
      <c r="B1797">
        <v>0.12839999999999999</v>
      </c>
      <c r="C1797" t="s">
        <v>5440</v>
      </c>
      <c r="D1797">
        <v>33000</v>
      </c>
      <c r="E1797">
        <v>36</v>
      </c>
      <c r="F1797">
        <v>5</v>
      </c>
      <c r="G1797">
        <v>0</v>
      </c>
    </row>
    <row r="1798" spans="1:7" x14ac:dyDescent="0.2">
      <c r="A1798">
        <v>15000</v>
      </c>
      <c r="B1798">
        <v>9.6299999999999997E-2</v>
      </c>
      <c r="C1798" t="s">
        <v>5441</v>
      </c>
      <c r="D1798">
        <v>104000</v>
      </c>
      <c r="E1798">
        <v>36</v>
      </c>
      <c r="F1798">
        <v>7</v>
      </c>
      <c r="G1798">
        <v>0</v>
      </c>
    </row>
    <row r="1799" spans="1:7" x14ac:dyDescent="0.2">
      <c r="A1799">
        <v>4000</v>
      </c>
      <c r="B1799">
        <v>0.13789999999999999</v>
      </c>
      <c r="C1799" t="s">
        <v>5440</v>
      </c>
      <c r="D1799">
        <v>33280</v>
      </c>
      <c r="E1799">
        <v>36</v>
      </c>
      <c r="F1799">
        <v>1</v>
      </c>
      <c r="G1799">
        <v>0</v>
      </c>
    </row>
    <row r="1800" spans="1:7" x14ac:dyDescent="0.2">
      <c r="A1800">
        <v>15000</v>
      </c>
      <c r="B1800">
        <v>0.13469999999999999</v>
      </c>
      <c r="C1800" t="s">
        <v>5440</v>
      </c>
      <c r="D1800">
        <v>56000</v>
      </c>
      <c r="E1800">
        <v>36</v>
      </c>
      <c r="F1800">
        <v>2</v>
      </c>
      <c r="G1800">
        <v>0</v>
      </c>
    </row>
    <row r="1801" spans="1:7" x14ac:dyDescent="0.2">
      <c r="A1801">
        <v>5500</v>
      </c>
      <c r="B1801">
        <v>9.6299999999999997E-2</v>
      </c>
      <c r="C1801" t="s">
        <v>5440</v>
      </c>
      <c r="D1801">
        <v>42230.04</v>
      </c>
      <c r="E1801">
        <v>36</v>
      </c>
      <c r="F1801">
        <v>1</v>
      </c>
      <c r="G1801">
        <v>0</v>
      </c>
    </row>
    <row r="1802" spans="1:7" x14ac:dyDescent="0.2">
      <c r="A1802">
        <v>1600</v>
      </c>
      <c r="B1802">
        <v>0.1221</v>
      </c>
      <c r="C1802" t="s">
        <v>5440</v>
      </c>
      <c r="D1802">
        <v>69000</v>
      </c>
      <c r="E1802">
        <v>36</v>
      </c>
      <c r="F1802">
        <v>1</v>
      </c>
      <c r="G1802">
        <v>1</v>
      </c>
    </row>
    <row r="1803" spans="1:7" x14ac:dyDescent="0.2">
      <c r="A1803">
        <v>5100</v>
      </c>
      <c r="B1803">
        <v>0.11890000000000001</v>
      </c>
      <c r="C1803" t="s">
        <v>5440</v>
      </c>
      <c r="D1803">
        <v>28000</v>
      </c>
      <c r="E1803">
        <v>36</v>
      </c>
      <c r="F1803">
        <v>6</v>
      </c>
      <c r="G1803">
        <v>0</v>
      </c>
    </row>
    <row r="1804" spans="1:7" x14ac:dyDescent="0.2">
      <c r="A1804">
        <v>9000</v>
      </c>
      <c r="B1804">
        <v>9.6299999999999997E-2</v>
      </c>
      <c r="C1804" t="s">
        <v>5441</v>
      </c>
      <c r="D1804">
        <v>43000</v>
      </c>
      <c r="E1804">
        <v>36</v>
      </c>
      <c r="F1804">
        <v>1</v>
      </c>
      <c r="G1804">
        <v>0</v>
      </c>
    </row>
    <row r="1805" spans="1:7" x14ac:dyDescent="0.2">
      <c r="A1805">
        <v>12600</v>
      </c>
      <c r="B1805">
        <v>0.11260000000000001</v>
      </c>
      <c r="C1805" t="s">
        <v>5440</v>
      </c>
      <c r="D1805">
        <v>42504</v>
      </c>
      <c r="E1805">
        <v>36</v>
      </c>
      <c r="F1805">
        <v>0.5</v>
      </c>
      <c r="G1805">
        <v>0</v>
      </c>
    </row>
    <row r="1806" spans="1:7" x14ac:dyDescent="0.2">
      <c r="A1806">
        <v>1400</v>
      </c>
      <c r="B1806">
        <v>9.3200000000000005E-2</v>
      </c>
      <c r="C1806" t="s">
        <v>5442</v>
      </c>
      <c r="D1806">
        <v>11000</v>
      </c>
      <c r="E1806">
        <v>36</v>
      </c>
      <c r="F1806">
        <v>0.5</v>
      </c>
      <c r="G1806">
        <v>0</v>
      </c>
    </row>
    <row r="1807" spans="1:7" x14ac:dyDescent="0.2">
      <c r="A1807">
        <v>14000</v>
      </c>
      <c r="B1807">
        <v>0.12839999999999999</v>
      </c>
      <c r="C1807" t="s">
        <v>5440</v>
      </c>
      <c r="D1807">
        <v>66996</v>
      </c>
      <c r="E1807">
        <v>36</v>
      </c>
      <c r="F1807">
        <v>0.5</v>
      </c>
      <c r="G1807">
        <v>0</v>
      </c>
    </row>
    <row r="1808" spans="1:7" x14ac:dyDescent="0.2">
      <c r="A1808">
        <v>8000</v>
      </c>
      <c r="B1808">
        <v>9.3200000000000005E-2</v>
      </c>
      <c r="C1808" t="s">
        <v>5440</v>
      </c>
      <c r="D1808">
        <v>30000</v>
      </c>
      <c r="E1808">
        <v>36</v>
      </c>
      <c r="F1808">
        <v>0.5</v>
      </c>
      <c r="G1808">
        <v>0</v>
      </c>
    </row>
    <row r="1809" spans="1:7" x14ac:dyDescent="0.2">
      <c r="A1809">
        <v>13000</v>
      </c>
      <c r="B1809">
        <v>0.12529999999999999</v>
      </c>
      <c r="C1809" t="s">
        <v>5441</v>
      </c>
      <c r="D1809">
        <v>54000</v>
      </c>
      <c r="E1809">
        <v>36</v>
      </c>
      <c r="F1809">
        <v>9</v>
      </c>
      <c r="G1809">
        <v>0</v>
      </c>
    </row>
    <row r="1810" spans="1:7" x14ac:dyDescent="0.2">
      <c r="A1810">
        <v>10000</v>
      </c>
      <c r="B1810">
        <v>9.6299999999999997E-2</v>
      </c>
      <c r="C1810" t="s">
        <v>5441</v>
      </c>
      <c r="D1810">
        <v>27996</v>
      </c>
      <c r="E1810">
        <v>36</v>
      </c>
      <c r="F1810">
        <v>8</v>
      </c>
      <c r="G1810">
        <v>0</v>
      </c>
    </row>
    <row r="1811" spans="1:7" x14ac:dyDescent="0.2">
      <c r="A1811">
        <v>10000</v>
      </c>
      <c r="B1811">
        <v>0.11260000000000001</v>
      </c>
      <c r="C1811" t="s">
        <v>5441</v>
      </c>
      <c r="D1811">
        <v>175000</v>
      </c>
      <c r="E1811">
        <v>36</v>
      </c>
      <c r="F1811">
        <v>10</v>
      </c>
      <c r="G1811">
        <v>0</v>
      </c>
    </row>
    <row r="1812" spans="1:7" x14ac:dyDescent="0.2">
      <c r="A1812">
        <v>10800</v>
      </c>
      <c r="B1812">
        <v>0.1221</v>
      </c>
      <c r="C1812" t="s">
        <v>5440</v>
      </c>
      <c r="D1812">
        <v>70000</v>
      </c>
      <c r="E1812">
        <v>36</v>
      </c>
      <c r="F1812">
        <v>3</v>
      </c>
      <c r="G1812">
        <v>0</v>
      </c>
    </row>
    <row r="1813" spans="1:7" x14ac:dyDescent="0.2">
      <c r="A1813">
        <v>1500</v>
      </c>
      <c r="B1813">
        <v>0.11890000000000001</v>
      </c>
      <c r="C1813" t="s">
        <v>5440</v>
      </c>
      <c r="D1813">
        <v>28500</v>
      </c>
      <c r="E1813">
        <v>36</v>
      </c>
      <c r="F1813">
        <v>1</v>
      </c>
      <c r="G1813">
        <v>0</v>
      </c>
    </row>
    <row r="1814" spans="1:7" x14ac:dyDescent="0.2">
      <c r="A1814">
        <v>6000</v>
      </c>
      <c r="B1814">
        <v>0.1221</v>
      </c>
      <c r="C1814" t="s">
        <v>5440</v>
      </c>
      <c r="D1814">
        <v>18000</v>
      </c>
      <c r="E1814">
        <v>36</v>
      </c>
      <c r="F1814">
        <v>8</v>
      </c>
      <c r="G1814">
        <v>1</v>
      </c>
    </row>
    <row r="1815" spans="1:7" x14ac:dyDescent="0.2">
      <c r="A1815">
        <v>6500</v>
      </c>
      <c r="B1815">
        <v>9.3799999999999994E-2</v>
      </c>
      <c r="C1815" t="s">
        <v>5441</v>
      </c>
      <c r="D1815">
        <v>75000</v>
      </c>
      <c r="E1815">
        <v>36</v>
      </c>
      <c r="F1815">
        <v>7</v>
      </c>
      <c r="G1815">
        <v>0</v>
      </c>
    </row>
    <row r="1816" spans="1:7" x14ac:dyDescent="0.2">
      <c r="A1816">
        <v>3250</v>
      </c>
      <c r="B1816">
        <v>0.13669999999999999</v>
      </c>
      <c r="C1816" t="s">
        <v>5440</v>
      </c>
      <c r="D1816">
        <v>25000</v>
      </c>
      <c r="E1816">
        <v>36</v>
      </c>
      <c r="F1816">
        <v>3</v>
      </c>
      <c r="G1816">
        <v>0</v>
      </c>
    </row>
    <row r="1817" spans="1:7" x14ac:dyDescent="0.2">
      <c r="A1817">
        <v>14000</v>
      </c>
      <c r="B1817">
        <v>9.3799999999999994E-2</v>
      </c>
      <c r="C1817" t="s">
        <v>5441</v>
      </c>
      <c r="D1817">
        <v>30000</v>
      </c>
      <c r="E1817">
        <v>36</v>
      </c>
      <c r="F1817">
        <v>4</v>
      </c>
      <c r="G1817">
        <v>0</v>
      </c>
    </row>
    <row r="1818" spans="1:7" x14ac:dyDescent="0.2">
      <c r="A1818">
        <v>2500</v>
      </c>
      <c r="B1818">
        <v>0.08</v>
      </c>
      <c r="C1818" t="s">
        <v>5442</v>
      </c>
      <c r="D1818">
        <v>42108</v>
      </c>
      <c r="E1818">
        <v>36</v>
      </c>
      <c r="F1818">
        <v>0.5</v>
      </c>
      <c r="G1818">
        <v>0</v>
      </c>
    </row>
    <row r="1819" spans="1:7" x14ac:dyDescent="0.2">
      <c r="A1819">
        <v>16000</v>
      </c>
      <c r="B1819">
        <v>0.12720000000000001</v>
      </c>
      <c r="C1819" t="s">
        <v>5442</v>
      </c>
      <c r="D1819">
        <v>60000</v>
      </c>
      <c r="E1819">
        <v>36</v>
      </c>
      <c r="F1819">
        <v>0.5</v>
      </c>
      <c r="G1819">
        <v>0</v>
      </c>
    </row>
    <row r="1820" spans="1:7" x14ac:dyDescent="0.2">
      <c r="A1820">
        <v>6000</v>
      </c>
      <c r="B1820">
        <v>0.13039999999999999</v>
      </c>
      <c r="C1820" t="s">
        <v>5441</v>
      </c>
      <c r="D1820">
        <v>130000</v>
      </c>
      <c r="E1820">
        <v>36</v>
      </c>
      <c r="F1820">
        <v>10</v>
      </c>
      <c r="G1820">
        <v>0</v>
      </c>
    </row>
    <row r="1821" spans="1:7" x14ac:dyDescent="0.2">
      <c r="A1821">
        <v>15000</v>
      </c>
      <c r="B1821">
        <v>0.11459999999999999</v>
      </c>
      <c r="C1821" t="s">
        <v>5441</v>
      </c>
      <c r="D1821">
        <v>75000</v>
      </c>
      <c r="E1821">
        <v>36</v>
      </c>
      <c r="F1821">
        <v>2</v>
      </c>
      <c r="G1821">
        <v>0</v>
      </c>
    </row>
    <row r="1822" spans="1:7" x14ac:dyDescent="0.2">
      <c r="A1822">
        <v>6500</v>
      </c>
      <c r="B1822">
        <v>0.1399</v>
      </c>
      <c r="C1822" t="s">
        <v>5440</v>
      </c>
      <c r="D1822">
        <v>51012</v>
      </c>
      <c r="E1822">
        <v>36</v>
      </c>
      <c r="F1822">
        <v>8</v>
      </c>
      <c r="G1822">
        <v>0</v>
      </c>
    </row>
    <row r="1823" spans="1:7" x14ac:dyDescent="0.2">
      <c r="A1823">
        <v>6000</v>
      </c>
      <c r="B1823">
        <v>7.6799999999999993E-2</v>
      </c>
      <c r="C1823" t="s">
        <v>5440</v>
      </c>
      <c r="D1823">
        <v>40000</v>
      </c>
      <c r="E1823">
        <v>36</v>
      </c>
      <c r="F1823">
        <v>1</v>
      </c>
      <c r="G1823">
        <v>0</v>
      </c>
    </row>
    <row r="1824" spans="1:7" x14ac:dyDescent="0.2">
      <c r="A1824">
        <v>2400</v>
      </c>
      <c r="B1824">
        <v>0.10829999999999999</v>
      </c>
      <c r="C1824" t="s">
        <v>5440</v>
      </c>
      <c r="D1824">
        <v>35000</v>
      </c>
      <c r="E1824">
        <v>36</v>
      </c>
      <c r="F1824">
        <v>2</v>
      </c>
      <c r="G1824">
        <v>0</v>
      </c>
    </row>
    <row r="1825" spans="1:7" x14ac:dyDescent="0.2">
      <c r="A1825">
        <v>25000</v>
      </c>
      <c r="B1825">
        <v>0.11459999999999999</v>
      </c>
      <c r="C1825" t="s">
        <v>5441</v>
      </c>
      <c r="D1825">
        <v>86000</v>
      </c>
      <c r="E1825">
        <v>36</v>
      </c>
      <c r="F1825">
        <v>3</v>
      </c>
      <c r="G1825">
        <v>1</v>
      </c>
    </row>
    <row r="1826" spans="1:7" x14ac:dyDescent="0.2">
      <c r="A1826">
        <v>7000</v>
      </c>
      <c r="B1826">
        <v>9.0700000000000003E-2</v>
      </c>
      <c r="C1826" t="s">
        <v>5440</v>
      </c>
      <c r="D1826">
        <v>46000</v>
      </c>
      <c r="E1826">
        <v>36</v>
      </c>
      <c r="F1826">
        <v>3</v>
      </c>
      <c r="G1826">
        <v>0</v>
      </c>
    </row>
    <row r="1827" spans="1:7" x14ac:dyDescent="0.2">
      <c r="A1827">
        <v>15000</v>
      </c>
      <c r="B1827">
        <v>0.12720000000000001</v>
      </c>
      <c r="C1827" t="s">
        <v>5440</v>
      </c>
      <c r="D1827">
        <v>50000</v>
      </c>
      <c r="E1827">
        <v>36</v>
      </c>
      <c r="F1827">
        <v>0.5</v>
      </c>
      <c r="G1827">
        <v>0</v>
      </c>
    </row>
    <row r="1828" spans="1:7" x14ac:dyDescent="0.2">
      <c r="A1828">
        <v>6000</v>
      </c>
      <c r="B1828">
        <v>0.13039999999999999</v>
      </c>
      <c r="C1828" t="s">
        <v>5440</v>
      </c>
      <c r="D1828">
        <v>32496</v>
      </c>
      <c r="E1828">
        <v>36</v>
      </c>
      <c r="F1828">
        <v>4</v>
      </c>
      <c r="G1828">
        <v>0</v>
      </c>
    </row>
    <row r="1829" spans="1:7" x14ac:dyDescent="0.2">
      <c r="A1829">
        <v>8000</v>
      </c>
      <c r="B1829">
        <v>0.1178</v>
      </c>
      <c r="C1829" t="s">
        <v>5440</v>
      </c>
      <c r="D1829">
        <v>52000</v>
      </c>
      <c r="E1829">
        <v>36</v>
      </c>
      <c r="F1829">
        <v>1</v>
      </c>
      <c r="G1829">
        <v>0</v>
      </c>
    </row>
    <row r="1830" spans="1:7" x14ac:dyDescent="0.2">
      <c r="A1830">
        <v>7500</v>
      </c>
      <c r="B1830">
        <v>0.1051</v>
      </c>
      <c r="C1830" t="s">
        <v>5441</v>
      </c>
      <c r="D1830">
        <v>160000</v>
      </c>
      <c r="E1830">
        <v>36</v>
      </c>
      <c r="F1830">
        <v>9</v>
      </c>
      <c r="G1830">
        <v>0</v>
      </c>
    </row>
    <row r="1831" spans="1:7" x14ac:dyDescent="0.2">
      <c r="A1831">
        <v>4500</v>
      </c>
      <c r="B1831">
        <v>0.10829999999999999</v>
      </c>
      <c r="C1831" t="s">
        <v>5440</v>
      </c>
      <c r="D1831">
        <v>38000</v>
      </c>
      <c r="E1831">
        <v>36</v>
      </c>
      <c r="F1831">
        <v>8</v>
      </c>
      <c r="G1831">
        <v>0</v>
      </c>
    </row>
    <row r="1832" spans="1:7" x14ac:dyDescent="0.2">
      <c r="A1832">
        <v>7500</v>
      </c>
      <c r="B1832">
        <v>0.08</v>
      </c>
      <c r="C1832" t="s">
        <v>5440</v>
      </c>
      <c r="D1832">
        <v>230000</v>
      </c>
      <c r="E1832">
        <v>36</v>
      </c>
      <c r="F1832">
        <v>0.5</v>
      </c>
      <c r="G1832">
        <v>0</v>
      </c>
    </row>
    <row r="1833" spans="1:7" x14ac:dyDescent="0.2">
      <c r="A1833">
        <v>7500</v>
      </c>
      <c r="B1833">
        <v>8.3199999999999996E-2</v>
      </c>
      <c r="C1833" t="s">
        <v>5441</v>
      </c>
      <c r="D1833">
        <v>82000</v>
      </c>
      <c r="E1833">
        <v>36</v>
      </c>
      <c r="F1833">
        <v>1</v>
      </c>
      <c r="G1833">
        <v>0</v>
      </c>
    </row>
    <row r="1834" spans="1:7" x14ac:dyDescent="0.2">
      <c r="A1834">
        <v>5000</v>
      </c>
      <c r="B1834">
        <v>0.1096</v>
      </c>
      <c r="C1834" t="s">
        <v>5440</v>
      </c>
      <c r="D1834">
        <v>30000</v>
      </c>
      <c r="E1834">
        <v>36</v>
      </c>
      <c r="F1834">
        <v>1</v>
      </c>
      <c r="G1834">
        <v>0</v>
      </c>
    </row>
    <row r="1835" spans="1:7" x14ac:dyDescent="0.2">
      <c r="A1835">
        <v>1500</v>
      </c>
      <c r="B1835">
        <v>0.12859999999999999</v>
      </c>
      <c r="C1835" t="s">
        <v>5440</v>
      </c>
      <c r="D1835">
        <v>35780</v>
      </c>
      <c r="E1835">
        <v>36</v>
      </c>
      <c r="F1835">
        <v>2</v>
      </c>
      <c r="G1835">
        <v>0</v>
      </c>
    </row>
    <row r="1836" spans="1:7" x14ac:dyDescent="0.2">
      <c r="A1836">
        <v>6600</v>
      </c>
      <c r="B1836">
        <v>0.1033</v>
      </c>
      <c r="C1836" t="s">
        <v>5440</v>
      </c>
      <c r="D1836">
        <v>30004</v>
      </c>
      <c r="E1836">
        <v>36</v>
      </c>
      <c r="F1836">
        <v>10</v>
      </c>
      <c r="G1836">
        <v>0</v>
      </c>
    </row>
    <row r="1837" spans="1:7" x14ac:dyDescent="0.2">
      <c r="A1837">
        <v>5000</v>
      </c>
      <c r="B1837">
        <v>0.1191</v>
      </c>
      <c r="C1837" t="s">
        <v>5440</v>
      </c>
      <c r="D1837">
        <v>27996</v>
      </c>
      <c r="E1837">
        <v>36</v>
      </c>
      <c r="F1837">
        <v>4</v>
      </c>
      <c r="G1837">
        <v>0</v>
      </c>
    </row>
    <row r="1838" spans="1:7" x14ac:dyDescent="0.2">
      <c r="A1838">
        <v>7000</v>
      </c>
      <c r="B1838">
        <v>0.12540000000000001</v>
      </c>
      <c r="C1838" t="s">
        <v>5440</v>
      </c>
      <c r="D1838">
        <v>79000</v>
      </c>
      <c r="E1838">
        <v>36</v>
      </c>
      <c r="F1838">
        <v>3</v>
      </c>
      <c r="G1838">
        <v>0</v>
      </c>
    </row>
    <row r="1839" spans="1:7" x14ac:dyDescent="0.2">
      <c r="A1839">
        <v>3000</v>
      </c>
      <c r="B1839">
        <v>0.12540000000000001</v>
      </c>
      <c r="C1839" t="s">
        <v>5441</v>
      </c>
      <c r="D1839">
        <v>31000</v>
      </c>
      <c r="E1839">
        <v>36</v>
      </c>
      <c r="F1839">
        <v>0.5</v>
      </c>
      <c r="G1839">
        <v>0</v>
      </c>
    </row>
    <row r="1840" spans="1:7" x14ac:dyDescent="0.2">
      <c r="A1840">
        <v>10000</v>
      </c>
      <c r="B1840">
        <v>0.1222</v>
      </c>
      <c r="C1840" t="s">
        <v>5441</v>
      </c>
      <c r="D1840">
        <v>36933.72</v>
      </c>
      <c r="E1840">
        <v>36</v>
      </c>
      <c r="F1840">
        <v>2</v>
      </c>
      <c r="G1840">
        <v>0</v>
      </c>
    </row>
    <row r="1841" spans="1:7" x14ac:dyDescent="0.2">
      <c r="A1841">
        <v>9000</v>
      </c>
      <c r="B1841">
        <v>0.1222</v>
      </c>
      <c r="C1841" t="s">
        <v>5441</v>
      </c>
      <c r="D1841">
        <v>138000</v>
      </c>
      <c r="E1841">
        <v>36</v>
      </c>
      <c r="F1841">
        <v>3</v>
      </c>
      <c r="G1841">
        <v>0</v>
      </c>
    </row>
    <row r="1842" spans="1:7" x14ac:dyDescent="0.2">
      <c r="A1842">
        <v>2900</v>
      </c>
      <c r="B1842">
        <v>0.08</v>
      </c>
      <c r="C1842" t="s">
        <v>5440</v>
      </c>
      <c r="D1842">
        <v>50000</v>
      </c>
      <c r="E1842">
        <v>36</v>
      </c>
      <c r="F1842">
        <v>0.5</v>
      </c>
      <c r="G1842">
        <v>0</v>
      </c>
    </row>
    <row r="1843" spans="1:7" x14ac:dyDescent="0.2">
      <c r="A1843">
        <v>7000</v>
      </c>
      <c r="B1843">
        <v>0.1166</v>
      </c>
      <c r="C1843" t="s">
        <v>5440</v>
      </c>
      <c r="D1843">
        <v>112200</v>
      </c>
      <c r="E1843">
        <v>36</v>
      </c>
      <c r="F1843">
        <v>10</v>
      </c>
      <c r="G1843">
        <v>0</v>
      </c>
    </row>
    <row r="1844" spans="1:7" x14ac:dyDescent="0.2">
      <c r="A1844">
        <v>2000</v>
      </c>
      <c r="B1844">
        <v>0.1197</v>
      </c>
      <c r="C1844" t="s">
        <v>5441</v>
      </c>
      <c r="D1844">
        <v>48000</v>
      </c>
      <c r="E1844">
        <v>36</v>
      </c>
      <c r="F1844">
        <v>8</v>
      </c>
      <c r="G1844">
        <v>0</v>
      </c>
    </row>
    <row r="1845" spans="1:7" x14ac:dyDescent="0.2">
      <c r="A1845">
        <v>5000</v>
      </c>
      <c r="B1845">
        <v>0.1008</v>
      </c>
      <c r="C1845" t="s">
        <v>5442</v>
      </c>
      <c r="D1845">
        <v>48000</v>
      </c>
      <c r="E1845">
        <v>36</v>
      </c>
      <c r="F1845">
        <v>6</v>
      </c>
      <c r="G1845">
        <v>0</v>
      </c>
    </row>
    <row r="1846" spans="1:7" x14ac:dyDescent="0.2">
      <c r="A1846">
        <v>5500</v>
      </c>
      <c r="B1846">
        <v>0.1103</v>
      </c>
      <c r="C1846" t="s">
        <v>5440</v>
      </c>
      <c r="D1846">
        <v>53000</v>
      </c>
      <c r="E1846">
        <v>36</v>
      </c>
      <c r="F1846">
        <v>10</v>
      </c>
      <c r="G1846">
        <v>0</v>
      </c>
    </row>
    <row r="1847" spans="1:7" x14ac:dyDescent="0.2">
      <c r="A1847">
        <v>4000</v>
      </c>
      <c r="B1847">
        <v>9.4500000000000001E-2</v>
      </c>
      <c r="C1847" t="s">
        <v>5440</v>
      </c>
      <c r="D1847">
        <v>20000</v>
      </c>
      <c r="E1847">
        <v>36</v>
      </c>
      <c r="F1847">
        <v>2</v>
      </c>
      <c r="G1847">
        <v>0</v>
      </c>
    </row>
    <row r="1848" spans="1:7" x14ac:dyDescent="0.2">
      <c r="A1848">
        <v>6000</v>
      </c>
      <c r="B1848">
        <v>0.12920000000000001</v>
      </c>
      <c r="C1848" t="s">
        <v>5440</v>
      </c>
      <c r="D1848">
        <v>32000</v>
      </c>
      <c r="E1848">
        <v>36</v>
      </c>
      <c r="F1848">
        <v>1</v>
      </c>
      <c r="G1848">
        <v>0</v>
      </c>
    </row>
    <row r="1849" spans="1:7" x14ac:dyDescent="0.2">
      <c r="A1849">
        <v>1600</v>
      </c>
      <c r="B1849">
        <v>0.1008</v>
      </c>
      <c r="C1849" t="s">
        <v>5440</v>
      </c>
      <c r="D1849">
        <v>45000</v>
      </c>
      <c r="E1849">
        <v>36</v>
      </c>
      <c r="F1849">
        <v>6</v>
      </c>
      <c r="G1849">
        <v>0</v>
      </c>
    </row>
    <row r="1850" spans="1:7" x14ac:dyDescent="0.2">
      <c r="A1850">
        <v>1925</v>
      </c>
      <c r="B1850">
        <v>0.1229</v>
      </c>
      <c r="C1850" t="s">
        <v>5440</v>
      </c>
      <c r="D1850">
        <v>60000</v>
      </c>
      <c r="E1850">
        <v>36</v>
      </c>
      <c r="F1850">
        <v>5</v>
      </c>
      <c r="G1850">
        <v>0</v>
      </c>
    </row>
    <row r="1851" spans="1:7" x14ac:dyDescent="0.2">
      <c r="A1851">
        <v>1000</v>
      </c>
      <c r="B1851">
        <v>9.4500000000000001E-2</v>
      </c>
      <c r="C1851" t="s">
        <v>5440</v>
      </c>
      <c r="D1851">
        <v>61000</v>
      </c>
      <c r="E1851">
        <v>36</v>
      </c>
      <c r="F1851">
        <v>0.5</v>
      </c>
      <c r="G1851">
        <v>0</v>
      </c>
    </row>
    <row r="1852" spans="1:7" x14ac:dyDescent="0.2">
      <c r="A1852">
        <v>3000</v>
      </c>
      <c r="B1852">
        <v>7.3700000000000002E-2</v>
      </c>
      <c r="C1852" t="s">
        <v>5442</v>
      </c>
      <c r="D1852">
        <v>39996</v>
      </c>
      <c r="E1852">
        <v>36</v>
      </c>
      <c r="F1852">
        <v>0.5</v>
      </c>
      <c r="G1852">
        <v>0</v>
      </c>
    </row>
    <row r="1853" spans="1:7" x14ac:dyDescent="0.2">
      <c r="A1853">
        <v>6500</v>
      </c>
      <c r="B1853">
        <v>0.1103</v>
      </c>
      <c r="C1853" t="s">
        <v>5440</v>
      </c>
      <c r="D1853">
        <v>55000</v>
      </c>
      <c r="E1853">
        <v>36</v>
      </c>
      <c r="F1853">
        <v>0.5</v>
      </c>
      <c r="G1853">
        <v>0</v>
      </c>
    </row>
    <row r="1854" spans="1:7" x14ac:dyDescent="0.2">
      <c r="A1854">
        <v>6000</v>
      </c>
      <c r="B1854">
        <v>0.1545</v>
      </c>
      <c r="C1854" t="s">
        <v>5440</v>
      </c>
      <c r="D1854">
        <v>36000</v>
      </c>
      <c r="E1854">
        <v>36</v>
      </c>
      <c r="F1854">
        <v>1</v>
      </c>
      <c r="G1854">
        <v>0</v>
      </c>
    </row>
    <row r="1855" spans="1:7" x14ac:dyDescent="0.2">
      <c r="A1855">
        <v>6400</v>
      </c>
      <c r="B1855">
        <v>0.10390000000000001</v>
      </c>
      <c r="C1855" t="s">
        <v>5440</v>
      </c>
      <c r="D1855">
        <v>87000</v>
      </c>
      <c r="E1855">
        <v>36</v>
      </c>
      <c r="F1855">
        <v>7</v>
      </c>
      <c r="G1855">
        <v>0</v>
      </c>
    </row>
    <row r="1856" spans="1:7" x14ac:dyDescent="0.2">
      <c r="A1856">
        <v>16775</v>
      </c>
      <c r="B1856">
        <v>0.1197</v>
      </c>
      <c r="C1856" t="s">
        <v>5440</v>
      </c>
      <c r="D1856">
        <v>83000</v>
      </c>
      <c r="E1856">
        <v>36</v>
      </c>
      <c r="F1856">
        <v>7</v>
      </c>
      <c r="G1856">
        <v>0</v>
      </c>
    </row>
    <row r="1857" spans="1:7" x14ac:dyDescent="0.2">
      <c r="A1857">
        <v>10000</v>
      </c>
      <c r="B1857">
        <v>0.1008</v>
      </c>
      <c r="C1857" t="s">
        <v>5440</v>
      </c>
      <c r="D1857">
        <v>35665</v>
      </c>
      <c r="E1857">
        <v>36</v>
      </c>
      <c r="F1857">
        <v>2</v>
      </c>
      <c r="G1857">
        <v>0</v>
      </c>
    </row>
    <row r="1858" spans="1:7" x14ac:dyDescent="0.2">
      <c r="A1858">
        <v>12000</v>
      </c>
      <c r="B1858">
        <v>0.13550000000000001</v>
      </c>
      <c r="C1858" t="s">
        <v>5440</v>
      </c>
      <c r="D1858">
        <v>82000</v>
      </c>
      <c r="E1858">
        <v>36</v>
      </c>
      <c r="F1858">
        <v>10</v>
      </c>
      <c r="G1858">
        <v>0</v>
      </c>
    </row>
    <row r="1859" spans="1:7" x14ac:dyDescent="0.2">
      <c r="A1859">
        <v>5000</v>
      </c>
      <c r="B1859">
        <v>0.1197</v>
      </c>
      <c r="C1859" t="s">
        <v>5441</v>
      </c>
      <c r="D1859">
        <v>48000</v>
      </c>
      <c r="E1859">
        <v>36</v>
      </c>
      <c r="F1859">
        <v>2</v>
      </c>
      <c r="G1859">
        <v>0</v>
      </c>
    </row>
    <row r="1860" spans="1:7" x14ac:dyDescent="0.2">
      <c r="A1860">
        <v>700</v>
      </c>
      <c r="B1860">
        <v>0.1229</v>
      </c>
      <c r="C1860" t="s">
        <v>5440</v>
      </c>
      <c r="D1860">
        <v>19000</v>
      </c>
      <c r="E1860">
        <v>36</v>
      </c>
      <c r="F1860">
        <v>0.5</v>
      </c>
      <c r="G1860">
        <v>0</v>
      </c>
    </row>
    <row r="1861" spans="1:7" x14ac:dyDescent="0.2">
      <c r="A1861">
        <v>8400</v>
      </c>
      <c r="B1861">
        <v>0.10390000000000001</v>
      </c>
      <c r="C1861" t="s">
        <v>5441</v>
      </c>
      <c r="D1861">
        <v>35004</v>
      </c>
      <c r="E1861">
        <v>36</v>
      </c>
      <c r="F1861">
        <v>0.5</v>
      </c>
      <c r="G1861">
        <v>0</v>
      </c>
    </row>
    <row r="1862" spans="1:7" x14ac:dyDescent="0.2">
      <c r="A1862">
        <v>12000</v>
      </c>
      <c r="B1862">
        <v>0.10390000000000001</v>
      </c>
      <c r="C1862" t="s">
        <v>5440</v>
      </c>
      <c r="D1862">
        <v>34138</v>
      </c>
      <c r="E1862">
        <v>36</v>
      </c>
      <c r="F1862">
        <v>3</v>
      </c>
      <c r="G1862">
        <v>0</v>
      </c>
    </row>
    <row r="1863" spans="1:7" x14ac:dyDescent="0.2">
      <c r="A1863">
        <v>22000</v>
      </c>
      <c r="B1863">
        <v>9.7600000000000006E-2</v>
      </c>
      <c r="C1863" t="s">
        <v>5440</v>
      </c>
      <c r="D1863">
        <v>80000</v>
      </c>
      <c r="E1863">
        <v>36</v>
      </c>
      <c r="F1863">
        <v>0.5</v>
      </c>
      <c r="G1863">
        <v>0</v>
      </c>
    </row>
    <row r="1864" spans="1:7" x14ac:dyDescent="0.2">
      <c r="A1864">
        <v>10000</v>
      </c>
      <c r="B1864">
        <v>0.1103</v>
      </c>
      <c r="C1864" t="s">
        <v>5441</v>
      </c>
      <c r="D1864">
        <v>46116</v>
      </c>
      <c r="E1864">
        <v>36</v>
      </c>
      <c r="F1864">
        <v>10</v>
      </c>
      <c r="G1864">
        <v>0</v>
      </c>
    </row>
    <row r="1865" spans="1:7" x14ac:dyDescent="0.2">
      <c r="A1865">
        <v>16000</v>
      </c>
      <c r="B1865">
        <v>0.1134</v>
      </c>
      <c r="C1865" t="s">
        <v>5440</v>
      </c>
      <c r="D1865">
        <v>85000</v>
      </c>
      <c r="E1865">
        <v>36</v>
      </c>
      <c r="F1865">
        <v>5</v>
      </c>
      <c r="G1865">
        <v>0</v>
      </c>
    </row>
    <row r="1866" spans="1:7" x14ac:dyDescent="0.2">
      <c r="A1866">
        <v>7000</v>
      </c>
      <c r="B1866">
        <v>0.1071</v>
      </c>
      <c r="C1866" t="s">
        <v>5440</v>
      </c>
      <c r="D1866">
        <v>30000</v>
      </c>
      <c r="E1866">
        <v>36</v>
      </c>
      <c r="F1866">
        <v>2</v>
      </c>
      <c r="G1866">
        <v>0</v>
      </c>
    </row>
    <row r="1867" spans="1:7" x14ac:dyDescent="0.2">
      <c r="A1867">
        <v>9000</v>
      </c>
      <c r="B1867">
        <v>0.1103</v>
      </c>
      <c r="C1867" t="s">
        <v>5441</v>
      </c>
      <c r="D1867">
        <v>68000</v>
      </c>
      <c r="E1867">
        <v>36</v>
      </c>
      <c r="F1867">
        <v>8</v>
      </c>
      <c r="G1867">
        <v>1</v>
      </c>
    </row>
    <row r="1868" spans="1:7" x14ac:dyDescent="0.2">
      <c r="A1868">
        <v>7500</v>
      </c>
      <c r="B1868">
        <v>0.1197</v>
      </c>
      <c r="C1868" t="s">
        <v>5443</v>
      </c>
      <c r="D1868">
        <v>19200</v>
      </c>
      <c r="E1868">
        <v>36</v>
      </c>
      <c r="F1868">
        <v>0.5</v>
      </c>
      <c r="G1868">
        <v>0</v>
      </c>
    </row>
    <row r="1869" spans="1:7" x14ac:dyDescent="0.2">
      <c r="A1869">
        <v>4000</v>
      </c>
      <c r="B1869">
        <v>0.1008</v>
      </c>
      <c r="C1869" t="s">
        <v>5441</v>
      </c>
      <c r="D1869">
        <v>55200</v>
      </c>
      <c r="E1869">
        <v>36</v>
      </c>
      <c r="F1869">
        <v>10</v>
      </c>
      <c r="G1869">
        <v>0</v>
      </c>
    </row>
    <row r="1870" spans="1:7" x14ac:dyDescent="0.2">
      <c r="A1870">
        <v>9000</v>
      </c>
      <c r="B1870">
        <v>0.1134</v>
      </c>
      <c r="C1870" t="s">
        <v>5440</v>
      </c>
      <c r="D1870" s="79">
        <v>100000</v>
      </c>
      <c r="E1870">
        <v>36</v>
      </c>
      <c r="F1870">
        <v>7</v>
      </c>
      <c r="G1870">
        <v>0</v>
      </c>
    </row>
    <row r="1871" spans="1:7" x14ac:dyDescent="0.2">
      <c r="A1871">
        <v>12000</v>
      </c>
      <c r="B1871">
        <v>0.1008</v>
      </c>
      <c r="C1871" t="s">
        <v>5441</v>
      </c>
      <c r="D1871">
        <v>130000</v>
      </c>
      <c r="E1871">
        <v>36</v>
      </c>
      <c r="F1871">
        <v>2</v>
      </c>
      <c r="G1871">
        <v>0</v>
      </c>
    </row>
    <row r="1872" spans="1:7" x14ac:dyDescent="0.2">
      <c r="A1872">
        <v>25000</v>
      </c>
      <c r="B1872">
        <v>0.1008</v>
      </c>
      <c r="C1872" t="s">
        <v>5441</v>
      </c>
      <c r="D1872">
        <v>53979</v>
      </c>
      <c r="E1872">
        <v>36</v>
      </c>
      <c r="F1872">
        <v>5</v>
      </c>
      <c r="G1872">
        <v>0</v>
      </c>
    </row>
    <row r="1873" spans="1:7" x14ac:dyDescent="0.2">
      <c r="A1873">
        <v>15000</v>
      </c>
      <c r="B1873">
        <v>0.1103</v>
      </c>
      <c r="C1873" t="s">
        <v>5442</v>
      </c>
      <c r="D1873">
        <v>149616</v>
      </c>
      <c r="E1873">
        <v>36</v>
      </c>
      <c r="F1873">
        <v>0.5</v>
      </c>
      <c r="G1873">
        <v>1</v>
      </c>
    </row>
    <row r="1874" spans="1:7" x14ac:dyDescent="0.2">
      <c r="A1874">
        <v>16000</v>
      </c>
      <c r="B1874">
        <v>0.14180000000000001</v>
      </c>
      <c r="C1874" t="s">
        <v>5440</v>
      </c>
      <c r="D1874">
        <v>139992</v>
      </c>
      <c r="E1874">
        <v>36</v>
      </c>
      <c r="F1874">
        <v>3</v>
      </c>
      <c r="G1874">
        <v>0</v>
      </c>
    </row>
    <row r="1875" spans="1:7" x14ac:dyDescent="0.2">
      <c r="A1875">
        <v>10000</v>
      </c>
      <c r="B1875">
        <v>0.1166</v>
      </c>
      <c r="C1875" t="s">
        <v>5442</v>
      </c>
      <c r="D1875">
        <v>34000</v>
      </c>
      <c r="E1875">
        <v>36</v>
      </c>
      <c r="F1875">
        <v>10</v>
      </c>
      <c r="G1875">
        <v>0</v>
      </c>
    </row>
    <row r="1876" spans="1:7" x14ac:dyDescent="0.2">
      <c r="A1876">
        <v>20000</v>
      </c>
      <c r="B1876">
        <v>0.12609999999999999</v>
      </c>
      <c r="C1876" t="s">
        <v>5440</v>
      </c>
      <c r="D1876">
        <v>38000</v>
      </c>
      <c r="E1876">
        <v>36</v>
      </c>
      <c r="F1876">
        <v>3</v>
      </c>
      <c r="G1876">
        <v>0</v>
      </c>
    </row>
    <row r="1877" spans="1:7" x14ac:dyDescent="0.2">
      <c r="A1877">
        <v>20000</v>
      </c>
      <c r="B1877">
        <v>0.1008</v>
      </c>
      <c r="C1877" t="s">
        <v>5440</v>
      </c>
      <c r="D1877">
        <v>60000</v>
      </c>
      <c r="E1877">
        <v>36</v>
      </c>
      <c r="F1877">
        <v>3</v>
      </c>
      <c r="G1877">
        <v>0</v>
      </c>
    </row>
    <row r="1878" spans="1:7" x14ac:dyDescent="0.2">
      <c r="A1878">
        <v>8000</v>
      </c>
      <c r="B1878">
        <v>0.1046</v>
      </c>
      <c r="C1878" t="s">
        <v>5440</v>
      </c>
      <c r="D1878">
        <v>120000</v>
      </c>
      <c r="E1878">
        <v>36</v>
      </c>
      <c r="F1878">
        <v>10</v>
      </c>
      <c r="G1878">
        <v>1</v>
      </c>
    </row>
    <row r="1879" spans="1:7" x14ac:dyDescent="0.2">
      <c r="A1879">
        <v>10000</v>
      </c>
      <c r="B1879">
        <v>0.1103</v>
      </c>
      <c r="C1879" t="s">
        <v>5440</v>
      </c>
      <c r="D1879">
        <v>30000</v>
      </c>
      <c r="E1879">
        <v>36</v>
      </c>
      <c r="F1879">
        <v>10</v>
      </c>
      <c r="G1879">
        <v>1</v>
      </c>
    </row>
    <row r="1880" spans="1:7" x14ac:dyDescent="0.2">
      <c r="A1880">
        <v>10100</v>
      </c>
      <c r="B1880">
        <v>0.13550000000000001</v>
      </c>
      <c r="C1880" t="s">
        <v>5440</v>
      </c>
      <c r="D1880">
        <v>29136</v>
      </c>
      <c r="E1880">
        <v>36</v>
      </c>
      <c r="F1880">
        <v>0.5</v>
      </c>
      <c r="G1880">
        <v>1</v>
      </c>
    </row>
    <row r="1881" spans="1:7" x14ac:dyDescent="0.2">
      <c r="A1881">
        <v>5950</v>
      </c>
      <c r="B1881">
        <v>0.1172</v>
      </c>
      <c r="C1881" t="s">
        <v>5440</v>
      </c>
      <c r="D1881">
        <v>35427</v>
      </c>
      <c r="E1881">
        <v>36</v>
      </c>
      <c r="F1881">
        <v>3</v>
      </c>
      <c r="G1881">
        <v>0</v>
      </c>
    </row>
    <row r="1882" spans="1:7" x14ac:dyDescent="0.2">
      <c r="A1882">
        <v>4000</v>
      </c>
      <c r="B1882">
        <v>7.7499999999999999E-2</v>
      </c>
      <c r="C1882" t="s">
        <v>5441</v>
      </c>
      <c r="D1882">
        <v>65000</v>
      </c>
      <c r="E1882">
        <v>36</v>
      </c>
      <c r="F1882">
        <v>10</v>
      </c>
      <c r="G1882">
        <v>0</v>
      </c>
    </row>
    <row r="1883" spans="1:7" x14ac:dyDescent="0.2">
      <c r="A1883">
        <v>6000</v>
      </c>
      <c r="B1883">
        <v>8.3799999999999999E-2</v>
      </c>
      <c r="C1883" t="s">
        <v>5441</v>
      </c>
      <c r="D1883">
        <v>40500</v>
      </c>
      <c r="E1883">
        <v>36</v>
      </c>
      <c r="F1883">
        <v>0.5</v>
      </c>
      <c r="G1883">
        <v>0</v>
      </c>
    </row>
    <row r="1884" spans="1:7" x14ac:dyDescent="0.2">
      <c r="A1884">
        <v>24625</v>
      </c>
      <c r="B1884">
        <v>0.18360000000000001</v>
      </c>
      <c r="C1884" t="s">
        <v>5440</v>
      </c>
      <c r="D1884">
        <v>84000</v>
      </c>
      <c r="E1884">
        <v>36</v>
      </c>
      <c r="F1884">
        <v>10</v>
      </c>
      <c r="G1884">
        <v>0</v>
      </c>
    </row>
    <row r="1885" spans="1:7" x14ac:dyDescent="0.2">
      <c r="A1885">
        <v>7500</v>
      </c>
      <c r="B1885">
        <v>8.3799999999999999E-2</v>
      </c>
      <c r="C1885" t="s">
        <v>5442</v>
      </c>
      <c r="D1885">
        <v>75000</v>
      </c>
      <c r="E1885">
        <v>36</v>
      </c>
      <c r="F1885">
        <v>0.5</v>
      </c>
      <c r="G1885">
        <v>0</v>
      </c>
    </row>
    <row r="1886" spans="1:7" x14ac:dyDescent="0.2">
      <c r="A1886">
        <v>8000</v>
      </c>
      <c r="B1886">
        <v>0.1109</v>
      </c>
      <c r="C1886" t="s">
        <v>5442</v>
      </c>
      <c r="D1886">
        <v>72000</v>
      </c>
      <c r="E1886">
        <v>36</v>
      </c>
      <c r="F1886">
        <v>4</v>
      </c>
      <c r="G1886">
        <v>1</v>
      </c>
    </row>
    <row r="1887" spans="1:7" x14ac:dyDescent="0.2">
      <c r="A1887">
        <v>16000</v>
      </c>
      <c r="B1887">
        <v>0.12670000000000001</v>
      </c>
      <c r="C1887" t="s">
        <v>5440</v>
      </c>
      <c r="D1887">
        <v>91200</v>
      </c>
      <c r="E1887">
        <v>36</v>
      </c>
      <c r="F1887">
        <v>3</v>
      </c>
      <c r="G1887">
        <v>1</v>
      </c>
    </row>
    <row r="1888" spans="1:7" x14ac:dyDescent="0.2">
      <c r="A1888">
        <v>10000</v>
      </c>
      <c r="B1888">
        <v>0.1109</v>
      </c>
      <c r="C1888" t="s">
        <v>5440</v>
      </c>
      <c r="D1888">
        <v>41500</v>
      </c>
      <c r="E1888">
        <v>36</v>
      </c>
      <c r="F1888">
        <v>0.5</v>
      </c>
      <c r="G1888">
        <v>0</v>
      </c>
    </row>
    <row r="1889" spans="1:7" x14ac:dyDescent="0.2">
      <c r="A1889">
        <v>3500</v>
      </c>
      <c r="B1889">
        <v>7.1199999999999999E-2</v>
      </c>
      <c r="C1889" t="s">
        <v>5440</v>
      </c>
      <c r="D1889">
        <v>28800</v>
      </c>
      <c r="E1889">
        <v>36</v>
      </c>
      <c r="F1889">
        <v>0.5</v>
      </c>
      <c r="G1889">
        <v>0</v>
      </c>
    </row>
    <row r="1890" spans="1:7" x14ac:dyDescent="0.2">
      <c r="A1890">
        <v>16000</v>
      </c>
      <c r="B1890">
        <v>0.128</v>
      </c>
      <c r="C1890" t="s">
        <v>5440</v>
      </c>
      <c r="D1890">
        <v>97188</v>
      </c>
      <c r="E1890">
        <v>36</v>
      </c>
      <c r="F1890">
        <v>7</v>
      </c>
      <c r="G1890">
        <v>0</v>
      </c>
    </row>
    <row r="1891" spans="1:7" x14ac:dyDescent="0.2">
      <c r="A1891">
        <v>20000</v>
      </c>
      <c r="B1891">
        <v>0.14380000000000001</v>
      </c>
      <c r="C1891" t="s">
        <v>5440</v>
      </c>
      <c r="D1891">
        <v>42500</v>
      </c>
      <c r="E1891">
        <v>36</v>
      </c>
      <c r="F1891">
        <v>2</v>
      </c>
      <c r="G1891">
        <v>0</v>
      </c>
    </row>
    <row r="1892" spans="1:7" x14ac:dyDescent="0.2">
      <c r="A1892">
        <v>10000</v>
      </c>
      <c r="B1892">
        <v>0.128</v>
      </c>
      <c r="C1892" t="s">
        <v>5440</v>
      </c>
      <c r="D1892">
        <v>58800</v>
      </c>
      <c r="E1892">
        <v>36</v>
      </c>
      <c r="F1892">
        <v>2</v>
      </c>
      <c r="G1892">
        <v>0</v>
      </c>
    </row>
    <row r="1893" spans="1:7" x14ac:dyDescent="0.2">
      <c r="A1893">
        <v>16000</v>
      </c>
      <c r="B1893">
        <v>0.1154</v>
      </c>
      <c r="C1893" t="s">
        <v>5440</v>
      </c>
      <c r="D1893">
        <v>44400</v>
      </c>
      <c r="E1893">
        <v>36</v>
      </c>
      <c r="F1893">
        <v>4</v>
      </c>
      <c r="G1893">
        <v>1</v>
      </c>
    </row>
    <row r="1894" spans="1:7" x14ac:dyDescent="0.2">
      <c r="A1894">
        <v>4800</v>
      </c>
      <c r="B1894">
        <v>0.1028</v>
      </c>
      <c r="C1894" t="s">
        <v>5440</v>
      </c>
      <c r="D1894">
        <v>35000</v>
      </c>
      <c r="E1894">
        <v>36</v>
      </c>
      <c r="F1894">
        <v>1</v>
      </c>
      <c r="G1894">
        <v>0</v>
      </c>
    </row>
    <row r="1895" spans="1:7" x14ac:dyDescent="0.2">
      <c r="A1895">
        <v>4800</v>
      </c>
      <c r="B1895">
        <v>7.7499999999999999E-2</v>
      </c>
      <c r="C1895" t="s">
        <v>5440</v>
      </c>
      <c r="D1895">
        <v>21000</v>
      </c>
      <c r="E1895">
        <v>36</v>
      </c>
      <c r="F1895">
        <v>0.5</v>
      </c>
      <c r="G1895">
        <v>0</v>
      </c>
    </row>
    <row r="1896" spans="1:7" x14ac:dyDescent="0.2">
      <c r="A1896">
        <v>18000</v>
      </c>
      <c r="B1896">
        <v>9.01E-2</v>
      </c>
      <c r="C1896" t="s">
        <v>5441</v>
      </c>
      <c r="D1896">
        <v>41000</v>
      </c>
      <c r="E1896">
        <v>36</v>
      </c>
      <c r="F1896">
        <v>10</v>
      </c>
      <c r="G1896">
        <v>0</v>
      </c>
    </row>
    <row r="1897" spans="1:7" x14ac:dyDescent="0.2">
      <c r="A1897">
        <v>8275</v>
      </c>
      <c r="B1897">
        <v>0.10589999999999999</v>
      </c>
      <c r="C1897" t="s">
        <v>5441</v>
      </c>
      <c r="D1897">
        <v>109000</v>
      </c>
      <c r="E1897">
        <v>36</v>
      </c>
      <c r="F1897">
        <v>4</v>
      </c>
      <c r="G1897">
        <v>1</v>
      </c>
    </row>
    <row r="1898" spans="1:7" x14ac:dyDescent="0.2">
      <c r="A1898">
        <v>5000</v>
      </c>
      <c r="B1898">
        <v>0.1217</v>
      </c>
      <c r="C1898" t="s">
        <v>5440</v>
      </c>
      <c r="D1898">
        <v>10000</v>
      </c>
      <c r="E1898">
        <v>36</v>
      </c>
      <c r="F1898">
        <v>0.5</v>
      </c>
      <c r="G1898">
        <v>1</v>
      </c>
    </row>
    <row r="1899" spans="1:7" x14ac:dyDescent="0.2">
      <c r="A1899">
        <v>6625</v>
      </c>
      <c r="B1899">
        <v>0.11219999999999999</v>
      </c>
      <c r="C1899" t="s">
        <v>5440</v>
      </c>
      <c r="D1899">
        <v>57100</v>
      </c>
      <c r="E1899">
        <v>36</v>
      </c>
      <c r="F1899">
        <v>3</v>
      </c>
      <c r="G1899">
        <v>0</v>
      </c>
    </row>
    <row r="1900" spans="1:7" x14ac:dyDescent="0.2">
      <c r="A1900">
        <v>5000</v>
      </c>
      <c r="B1900">
        <v>7.4300000000000005E-2</v>
      </c>
      <c r="C1900" t="s">
        <v>5441</v>
      </c>
      <c r="D1900">
        <v>65000</v>
      </c>
      <c r="E1900">
        <v>36</v>
      </c>
      <c r="F1900">
        <v>10</v>
      </c>
      <c r="G1900">
        <v>0</v>
      </c>
    </row>
    <row r="1901" spans="1:7" x14ac:dyDescent="0.2">
      <c r="A1901">
        <v>5400</v>
      </c>
      <c r="B1901">
        <v>0.1217</v>
      </c>
      <c r="C1901" t="s">
        <v>5441</v>
      </c>
      <c r="D1901">
        <v>35000</v>
      </c>
      <c r="E1901">
        <v>36</v>
      </c>
      <c r="F1901">
        <v>1</v>
      </c>
      <c r="G1901">
        <v>0</v>
      </c>
    </row>
    <row r="1902" spans="1:7" x14ac:dyDescent="0.2">
      <c r="A1902">
        <v>5000</v>
      </c>
      <c r="B1902">
        <v>7.4300000000000005E-2</v>
      </c>
      <c r="C1902" t="s">
        <v>5442</v>
      </c>
      <c r="D1902">
        <v>45000</v>
      </c>
      <c r="E1902">
        <v>36</v>
      </c>
      <c r="F1902">
        <v>0.5</v>
      </c>
      <c r="G1902">
        <v>0</v>
      </c>
    </row>
    <row r="1903" spans="1:7" x14ac:dyDescent="0.2">
      <c r="A1903">
        <v>3500</v>
      </c>
      <c r="B1903">
        <v>9.9599999999999994E-2</v>
      </c>
      <c r="C1903" t="s">
        <v>5440</v>
      </c>
      <c r="D1903">
        <v>13500</v>
      </c>
      <c r="E1903">
        <v>36</v>
      </c>
      <c r="F1903">
        <v>0.5</v>
      </c>
      <c r="G1903">
        <v>0</v>
      </c>
    </row>
    <row r="1904" spans="1:7" x14ac:dyDescent="0.2">
      <c r="A1904">
        <v>5000</v>
      </c>
      <c r="B1904">
        <v>9.3299999999999994E-2</v>
      </c>
      <c r="C1904" t="s">
        <v>5441</v>
      </c>
      <c r="D1904">
        <v>180000</v>
      </c>
      <c r="E1904">
        <v>36</v>
      </c>
      <c r="F1904">
        <v>2</v>
      </c>
      <c r="G1904">
        <v>0</v>
      </c>
    </row>
    <row r="1905" spans="1:7" x14ac:dyDescent="0.2">
      <c r="A1905">
        <v>5000</v>
      </c>
      <c r="B1905">
        <v>7.4300000000000005E-2</v>
      </c>
      <c r="C1905" t="s">
        <v>5442</v>
      </c>
      <c r="D1905">
        <v>85000</v>
      </c>
      <c r="E1905">
        <v>36</v>
      </c>
      <c r="F1905">
        <v>1</v>
      </c>
      <c r="G1905">
        <v>0</v>
      </c>
    </row>
    <row r="1906" spans="1:7" x14ac:dyDescent="0.2">
      <c r="A1906">
        <v>5000</v>
      </c>
      <c r="B1906">
        <v>8.6999999999999994E-2</v>
      </c>
      <c r="C1906" t="s">
        <v>5441</v>
      </c>
      <c r="D1906">
        <v>75000</v>
      </c>
      <c r="E1906">
        <v>36</v>
      </c>
      <c r="F1906">
        <v>5</v>
      </c>
      <c r="G1906">
        <v>0</v>
      </c>
    </row>
    <row r="1907" spans="1:7" x14ac:dyDescent="0.2">
      <c r="A1907">
        <v>4000</v>
      </c>
      <c r="B1907">
        <v>0.16239999999999999</v>
      </c>
      <c r="C1907" t="s">
        <v>5441</v>
      </c>
      <c r="D1907">
        <v>84000</v>
      </c>
      <c r="E1907">
        <v>36</v>
      </c>
      <c r="F1907">
        <v>10</v>
      </c>
      <c r="G1907">
        <v>0</v>
      </c>
    </row>
    <row r="1908" spans="1:7" x14ac:dyDescent="0.2">
      <c r="A1908">
        <v>11000</v>
      </c>
      <c r="B1908">
        <v>7.9000000000000001E-2</v>
      </c>
      <c r="C1908" t="s">
        <v>5440</v>
      </c>
      <c r="D1908">
        <v>38000</v>
      </c>
      <c r="E1908">
        <v>36</v>
      </c>
      <c r="F1908">
        <v>1</v>
      </c>
      <c r="G1908">
        <v>0</v>
      </c>
    </row>
    <row r="1909" spans="1:7" x14ac:dyDescent="0.2">
      <c r="A1909">
        <v>15600</v>
      </c>
      <c r="B1909">
        <v>0.20499999999999999</v>
      </c>
      <c r="C1909" t="s">
        <v>5440</v>
      </c>
      <c r="D1909">
        <v>158000</v>
      </c>
      <c r="E1909">
        <v>36</v>
      </c>
      <c r="F1909">
        <v>4</v>
      </c>
      <c r="G1909">
        <v>0</v>
      </c>
    </row>
    <row r="1910" spans="1:7" x14ac:dyDescent="0.2">
      <c r="A1910">
        <v>8000</v>
      </c>
      <c r="B1910">
        <v>0.13980000000000001</v>
      </c>
      <c r="C1910" t="s">
        <v>5441</v>
      </c>
      <c r="D1910">
        <v>79000</v>
      </c>
      <c r="E1910">
        <v>36</v>
      </c>
      <c r="F1910">
        <v>9</v>
      </c>
      <c r="G1910">
        <v>0</v>
      </c>
    </row>
    <row r="1911" spans="1:7" x14ac:dyDescent="0.2">
      <c r="A1911">
        <v>29175</v>
      </c>
      <c r="B1911">
        <v>0.11990000000000001</v>
      </c>
      <c r="C1911" t="s">
        <v>5440</v>
      </c>
      <c r="D1911">
        <v>65000</v>
      </c>
      <c r="E1911">
        <v>36</v>
      </c>
      <c r="F1911">
        <v>10</v>
      </c>
      <c r="G1911">
        <v>0</v>
      </c>
    </row>
    <row r="1912" spans="1:7" x14ac:dyDescent="0.2">
      <c r="A1912">
        <v>12000</v>
      </c>
      <c r="B1912">
        <v>0.1825</v>
      </c>
      <c r="C1912" t="s">
        <v>5441</v>
      </c>
      <c r="D1912">
        <v>105000</v>
      </c>
      <c r="E1912">
        <v>36</v>
      </c>
      <c r="F1912">
        <v>7</v>
      </c>
      <c r="G1912">
        <v>0</v>
      </c>
    </row>
    <row r="1913" spans="1:7" x14ac:dyDescent="0.2">
      <c r="A1913">
        <v>10600</v>
      </c>
      <c r="B1913">
        <v>0.1447</v>
      </c>
      <c r="C1913" t="s">
        <v>5441</v>
      </c>
      <c r="D1913">
        <v>60000</v>
      </c>
      <c r="E1913">
        <v>60</v>
      </c>
      <c r="F1913">
        <v>10</v>
      </c>
      <c r="G1913">
        <v>1</v>
      </c>
    </row>
    <row r="1914" spans="1:7" x14ac:dyDescent="0.2">
      <c r="A1914">
        <v>10000</v>
      </c>
      <c r="B1914">
        <v>0.1285</v>
      </c>
      <c r="C1914" t="s">
        <v>5441</v>
      </c>
      <c r="D1914">
        <v>90064</v>
      </c>
      <c r="E1914">
        <v>36</v>
      </c>
      <c r="F1914">
        <v>10</v>
      </c>
      <c r="G1914">
        <v>0</v>
      </c>
    </row>
    <row r="1915" spans="1:7" x14ac:dyDescent="0.2">
      <c r="A1915">
        <v>17475</v>
      </c>
      <c r="B1915">
        <v>0.19220000000000001</v>
      </c>
      <c r="C1915" t="s">
        <v>5442</v>
      </c>
      <c r="D1915">
        <v>45650</v>
      </c>
      <c r="E1915">
        <v>60</v>
      </c>
      <c r="F1915">
        <v>10</v>
      </c>
      <c r="G1915">
        <v>0</v>
      </c>
    </row>
    <row r="1916" spans="1:7" x14ac:dyDescent="0.2">
      <c r="A1916">
        <v>10000</v>
      </c>
      <c r="B1916">
        <v>0.1447</v>
      </c>
      <c r="C1916" t="s">
        <v>5441</v>
      </c>
      <c r="D1916">
        <v>76000</v>
      </c>
      <c r="E1916">
        <v>36</v>
      </c>
      <c r="F1916">
        <v>10</v>
      </c>
      <c r="G1916">
        <v>0</v>
      </c>
    </row>
    <row r="1917" spans="1:7" x14ac:dyDescent="0.2">
      <c r="A1917">
        <v>14675</v>
      </c>
      <c r="B1917">
        <v>0.15609999999999999</v>
      </c>
      <c r="C1917" t="s">
        <v>5442</v>
      </c>
      <c r="D1917">
        <v>37500</v>
      </c>
      <c r="E1917">
        <v>36</v>
      </c>
      <c r="F1917">
        <v>3</v>
      </c>
      <c r="G1917">
        <v>0</v>
      </c>
    </row>
    <row r="1918" spans="1:7" x14ac:dyDescent="0.2">
      <c r="A1918">
        <v>20775</v>
      </c>
      <c r="B1918">
        <v>0.23400000000000001</v>
      </c>
      <c r="C1918" t="s">
        <v>5442</v>
      </c>
      <c r="D1918">
        <v>83000</v>
      </c>
      <c r="E1918">
        <v>60</v>
      </c>
      <c r="F1918">
        <v>10</v>
      </c>
      <c r="G1918">
        <v>1</v>
      </c>
    </row>
    <row r="1919" spans="1:7" x14ac:dyDescent="0.2">
      <c r="A1919">
        <v>5000</v>
      </c>
      <c r="B1919">
        <v>0.1699</v>
      </c>
      <c r="C1919" t="s">
        <v>5441</v>
      </c>
      <c r="D1919">
        <v>85000</v>
      </c>
      <c r="E1919">
        <v>36</v>
      </c>
      <c r="F1919">
        <v>10</v>
      </c>
      <c r="G1919">
        <v>0</v>
      </c>
    </row>
    <row r="1920" spans="1:7" x14ac:dyDescent="0.2">
      <c r="A1920">
        <v>30000</v>
      </c>
      <c r="B1920">
        <v>0.1353</v>
      </c>
      <c r="C1920" t="s">
        <v>5441</v>
      </c>
      <c r="D1920">
        <v>82000</v>
      </c>
      <c r="E1920">
        <v>60</v>
      </c>
      <c r="F1920">
        <v>5</v>
      </c>
      <c r="G1920">
        <v>0</v>
      </c>
    </row>
    <row r="1921" spans="1:7" x14ac:dyDescent="0.2">
      <c r="A1921">
        <v>7000</v>
      </c>
      <c r="B1921">
        <v>0.1285</v>
      </c>
      <c r="C1921" t="s">
        <v>5441</v>
      </c>
      <c r="D1921">
        <v>102000</v>
      </c>
      <c r="E1921">
        <v>36</v>
      </c>
      <c r="F1921">
        <v>4</v>
      </c>
      <c r="G1921">
        <v>0</v>
      </c>
    </row>
    <row r="1922" spans="1:7" x14ac:dyDescent="0.2">
      <c r="A1922">
        <v>24000</v>
      </c>
      <c r="B1922">
        <v>0.19220000000000001</v>
      </c>
      <c r="C1922" t="s">
        <v>5441</v>
      </c>
      <c r="D1922">
        <v>89000</v>
      </c>
      <c r="E1922">
        <v>60</v>
      </c>
      <c r="F1922">
        <v>10</v>
      </c>
      <c r="G1922">
        <v>0</v>
      </c>
    </row>
    <row r="1923" spans="1:7" x14ac:dyDescent="0.2">
      <c r="A1923">
        <v>14400</v>
      </c>
      <c r="B1923">
        <v>6.6199999999999995E-2</v>
      </c>
      <c r="C1923" t="s">
        <v>5440</v>
      </c>
      <c r="D1923">
        <v>140000</v>
      </c>
      <c r="E1923">
        <v>36</v>
      </c>
      <c r="F1923">
        <v>4</v>
      </c>
      <c r="G1923">
        <v>0</v>
      </c>
    </row>
    <row r="1924" spans="1:7" x14ac:dyDescent="0.2">
      <c r="A1924">
        <v>8700</v>
      </c>
      <c r="B1924">
        <v>7.6200000000000004E-2</v>
      </c>
      <c r="C1924" t="s">
        <v>5440</v>
      </c>
      <c r="D1924">
        <v>47000</v>
      </c>
      <c r="E1924">
        <v>36</v>
      </c>
      <c r="F1924">
        <v>6</v>
      </c>
      <c r="G1924">
        <v>0</v>
      </c>
    </row>
    <row r="1925" spans="1:7" x14ac:dyDescent="0.2">
      <c r="A1925">
        <v>10000</v>
      </c>
      <c r="B1925">
        <v>8.8999999999999996E-2</v>
      </c>
      <c r="C1925" t="s">
        <v>5441</v>
      </c>
      <c r="D1925">
        <v>103000</v>
      </c>
      <c r="E1925">
        <v>36</v>
      </c>
      <c r="F1925">
        <v>10</v>
      </c>
      <c r="G1925">
        <v>0</v>
      </c>
    </row>
    <row r="1926" spans="1:7" x14ac:dyDescent="0.2">
      <c r="A1926">
        <v>9925</v>
      </c>
      <c r="B1926">
        <v>0.19220000000000001</v>
      </c>
      <c r="C1926" t="s">
        <v>5440</v>
      </c>
      <c r="D1926">
        <v>40000</v>
      </c>
      <c r="E1926">
        <v>36</v>
      </c>
      <c r="F1926">
        <v>1</v>
      </c>
      <c r="G1926">
        <v>0</v>
      </c>
    </row>
    <row r="1927" spans="1:7" x14ac:dyDescent="0.2">
      <c r="A1927">
        <v>9600</v>
      </c>
      <c r="B1927">
        <v>0.1285</v>
      </c>
      <c r="C1927" t="s">
        <v>5441</v>
      </c>
      <c r="D1927">
        <v>77592</v>
      </c>
      <c r="E1927">
        <v>36</v>
      </c>
      <c r="F1927">
        <v>10</v>
      </c>
      <c r="G1927">
        <v>0</v>
      </c>
    </row>
    <row r="1928" spans="1:7" x14ac:dyDescent="0.2">
      <c r="A1928">
        <v>10000</v>
      </c>
      <c r="B1928">
        <v>0.11990000000000001</v>
      </c>
      <c r="C1928" t="s">
        <v>5441</v>
      </c>
      <c r="D1928">
        <v>52000</v>
      </c>
      <c r="E1928">
        <v>36</v>
      </c>
      <c r="F1928">
        <v>2</v>
      </c>
      <c r="G1928">
        <v>0</v>
      </c>
    </row>
    <row r="1929" spans="1:7" x14ac:dyDescent="0.2">
      <c r="A1929">
        <v>12000</v>
      </c>
      <c r="B1929">
        <v>0.20499999999999999</v>
      </c>
      <c r="C1929" t="s">
        <v>5441</v>
      </c>
      <c r="D1929">
        <v>99782</v>
      </c>
      <c r="E1929">
        <v>60</v>
      </c>
      <c r="F1929">
        <v>4</v>
      </c>
      <c r="G1929">
        <v>0</v>
      </c>
    </row>
    <row r="1930" spans="1:7" x14ac:dyDescent="0.2">
      <c r="A1930">
        <v>7000</v>
      </c>
      <c r="B1930">
        <v>0.1353</v>
      </c>
      <c r="C1930" t="s">
        <v>5441</v>
      </c>
      <c r="D1930">
        <v>150000</v>
      </c>
      <c r="E1930">
        <v>36</v>
      </c>
      <c r="F1930">
        <v>1</v>
      </c>
      <c r="G1930">
        <v>0</v>
      </c>
    </row>
    <row r="1931" spans="1:7" x14ac:dyDescent="0.2">
      <c r="A1931">
        <v>8500</v>
      </c>
      <c r="B1931">
        <v>8.8999999999999996E-2</v>
      </c>
      <c r="C1931" t="s">
        <v>5441</v>
      </c>
      <c r="D1931">
        <v>56000</v>
      </c>
      <c r="E1931">
        <v>36</v>
      </c>
      <c r="F1931">
        <v>10</v>
      </c>
      <c r="G1931">
        <v>0</v>
      </c>
    </row>
    <row r="1932" spans="1:7" x14ac:dyDescent="0.2">
      <c r="A1932">
        <v>10000</v>
      </c>
      <c r="B1932">
        <v>0.11990000000000001</v>
      </c>
      <c r="C1932" t="s">
        <v>5440</v>
      </c>
      <c r="D1932">
        <v>59836</v>
      </c>
      <c r="E1932">
        <v>36</v>
      </c>
      <c r="F1932">
        <v>7</v>
      </c>
      <c r="G1932">
        <v>0</v>
      </c>
    </row>
    <row r="1933" spans="1:7" x14ac:dyDescent="0.2">
      <c r="A1933">
        <v>7200</v>
      </c>
      <c r="B1933">
        <v>0.20499999999999999</v>
      </c>
      <c r="C1933" t="s">
        <v>5440</v>
      </c>
      <c r="D1933">
        <v>24000</v>
      </c>
      <c r="E1933">
        <v>36</v>
      </c>
      <c r="F1933">
        <v>0.5</v>
      </c>
      <c r="G1933">
        <v>0</v>
      </c>
    </row>
    <row r="1934" spans="1:7" x14ac:dyDescent="0.2">
      <c r="A1934">
        <v>12000</v>
      </c>
      <c r="B1934">
        <v>8.8999999999999996E-2</v>
      </c>
      <c r="C1934" t="s">
        <v>5440</v>
      </c>
      <c r="D1934">
        <v>42000</v>
      </c>
      <c r="E1934">
        <v>36</v>
      </c>
      <c r="F1934">
        <v>1</v>
      </c>
      <c r="G1934">
        <v>0</v>
      </c>
    </row>
    <row r="1935" spans="1:7" x14ac:dyDescent="0.2">
      <c r="A1935">
        <v>15075</v>
      </c>
      <c r="B1935">
        <v>0.1099</v>
      </c>
      <c r="C1935" t="s">
        <v>5440</v>
      </c>
      <c r="D1935">
        <v>37000</v>
      </c>
      <c r="E1935">
        <v>36</v>
      </c>
      <c r="F1935">
        <v>8</v>
      </c>
      <c r="G1935">
        <v>0</v>
      </c>
    </row>
    <row r="1936" spans="1:7" x14ac:dyDescent="0.2">
      <c r="A1936">
        <v>25000</v>
      </c>
      <c r="B1936">
        <v>0.15609999999999999</v>
      </c>
      <c r="C1936" t="s">
        <v>5441</v>
      </c>
      <c r="D1936">
        <v>135000</v>
      </c>
      <c r="E1936">
        <v>60</v>
      </c>
      <c r="F1936">
        <v>5</v>
      </c>
      <c r="G1936">
        <v>0</v>
      </c>
    </row>
    <row r="1937" spans="1:7" x14ac:dyDescent="0.2">
      <c r="A1937">
        <v>5600</v>
      </c>
      <c r="B1937">
        <v>0.19220000000000001</v>
      </c>
      <c r="C1937" t="s">
        <v>5440</v>
      </c>
      <c r="D1937">
        <v>45000</v>
      </c>
      <c r="E1937">
        <v>36</v>
      </c>
      <c r="F1937">
        <v>5</v>
      </c>
      <c r="G1937">
        <v>0</v>
      </c>
    </row>
    <row r="1938" spans="1:7" x14ac:dyDescent="0.2">
      <c r="A1938">
        <v>8875</v>
      </c>
      <c r="B1938">
        <v>0.14979999999999999</v>
      </c>
      <c r="C1938" t="s">
        <v>5441</v>
      </c>
      <c r="D1938">
        <v>22500</v>
      </c>
      <c r="E1938">
        <v>36</v>
      </c>
      <c r="F1938">
        <v>10</v>
      </c>
      <c r="G1938">
        <v>0</v>
      </c>
    </row>
    <row r="1939" spans="1:7" x14ac:dyDescent="0.2">
      <c r="A1939">
        <v>13500</v>
      </c>
      <c r="B1939">
        <v>0.1353</v>
      </c>
      <c r="C1939" t="s">
        <v>5440</v>
      </c>
      <c r="D1939">
        <v>72000</v>
      </c>
      <c r="E1939">
        <v>36</v>
      </c>
      <c r="F1939">
        <v>5</v>
      </c>
      <c r="G1939">
        <v>0</v>
      </c>
    </row>
    <row r="1940" spans="1:7" x14ac:dyDescent="0.2">
      <c r="A1940">
        <v>16000</v>
      </c>
      <c r="B1940">
        <v>0.1757</v>
      </c>
      <c r="C1940" t="s">
        <v>5440</v>
      </c>
      <c r="D1940">
        <v>60000</v>
      </c>
      <c r="E1940">
        <v>60</v>
      </c>
      <c r="F1940">
        <v>10</v>
      </c>
      <c r="G1940">
        <v>0</v>
      </c>
    </row>
    <row r="1941" spans="1:7" x14ac:dyDescent="0.2">
      <c r="A1941">
        <v>20000</v>
      </c>
      <c r="B1941">
        <v>0.25890000000000002</v>
      </c>
      <c r="C1941" t="s">
        <v>5441</v>
      </c>
      <c r="D1941">
        <v>79000</v>
      </c>
      <c r="E1941">
        <v>60</v>
      </c>
      <c r="F1941">
        <v>9</v>
      </c>
      <c r="G1941">
        <v>0</v>
      </c>
    </row>
    <row r="1942" spans="1:7" x14ac:dyDescent="0.2">
      <c r="A1942">
        <v>12000</v>
      </c>
      <c r="B1942">
        <v>0.16239999999999999</v>
      </c>
      <c r="C1942" t="s">
        <v>5440</v>
      </c>
      <c r="D1942">
        <v>42500</v>
      </c>
      <c r="E1942">
        <v>60</v>
      </c>
      <c r="F1942">
        <v>2</v>
      </c>
      <c r="G1942">
        <v>0</v>
      </c>
    </row>
    <row r="1943" spans="1:7" x14ac:dyDescent="0.2">
      <c r="A1943">
        <v>15000</v>
      </c>
      <c r="B1943">
        <v>0.13980000000000001</v>
      </c>
      <c r="C1943" t="s">
        <v>5440</v>
      </c>
      <c r="D1943">
        <v>55000</v>
      </c>
      <c r="E1943">
        <v>36</v>
      </c>
      <c r="F1943">
        <v>0.5</v>
      </c>
      <c r="G1943">
        <v>1</v>
      </c>
    </row>
    <row r="1944" spans="1:7" x14ac:dyDescent="0.2">
      <c r="A1944">
        <v>18000</v>
      </c>
      <c r="B1944">
        <v>9.6699999999999994E-2</v>
      </c>
      <c r="C1944" t="s">
        <v>5441</v>
      </c>
      <c r="D1944">
        <v>105000</v>
      </c>
      <c r="E1944">
        <v>36</v>
      </c>
      <c r="F1944">
        <v>0.5</v>
      </c>
      <c r="G1944">
        <v>0</v>
      </c>
    </row>
    <row r="1945" spans="1:7" x14ac:dyDescent="0.2">
      <c r="A1945">
        <v>15000</v>
      </c>
      <c r="B1945">
        <v>0.1099</v>
      </c>
      <c r="C1945" t="s">
        <v>5441</v>
      </c>
      <c r="D1945">
        <v>133000</v>
      </c>
      <c r="E1945">
        <v>36</v>
      </c>
      <c r="F1945">
        <v>2</v>
      </c>
      <c r="G1945">
        <v>0</v>
      </c>
    </row>
    <row r="1946" spans="1:7" x14ac:dyDescent="0.2">
      <c r="A1946">
        <v>9500</v>
      </c>
      <c r="B1946">
        <v>0.16239999999999999</v>
      </c>
      <c r="C1946" t="s">
        <v>5440</v>
      </c>
      <c r="D1946">
        <v>33000</v>
      </c>
      <c r="E1946">
        <v>36</v>
      </c>
      <c r="F1946">
        <v>10</v>
      </c>
      <c r="G1946">
        <v>1</v>
      </c>
    </row>
    <row r="1947" spans="1:7" x14ac:dyDescent="0.2">
      <c r="A1947">
        <v>16800</v>
      </c>
      <c r="B1947">
        <v>0.11990000000000001</v>
      </c>
      <c r="C1947" t="s">
        <v>5440</v>
      </c>
      <c r="D1947">
        <v>55000</v>
      </c>
      <c r="E1947">
        <v>36</v>
      </c>
      <c r="F1947">
        <v>10</v>
      </c>
      <c r="G1947">
        <v>0</v>
      </c>
    </row>
    <row r="1948" spans="1:7" x14ac:dyDescent="0.2">
      <c r="A1948">
        <v>23500</v>
      </c>
      <c r="B1948">
        <v>0.11990000000000001</v>
      </c>
      <c r="C1948" t="s">
        <v>5440</v>
      </c>
      <c r="D1948">
        <v>55000</v>
      </c>
      <c r="E1948">
        <v>36</v>
      </c>
      <c r="F1948">
        <v>7</v>
      </c>
      <c r="G1948">
        <v>0</v>
      </c>
    </row>
    <row r="1949" spans="1:7" x14ac:dyDescent="0.2">
      <c r="A1949">
        <v>25000</v>
      </c>
      <c r="B1949">
        <v>0.11990000000000001</v>
      </c>
      <c r="C1949" t="s">
        <v>5441</v>
      </c>
      <c r="D1949">
        <v>133400</v>
      </c>
      <c r="E1949">
        <v>36</v>
      </c>
      <c r="F1949">
        <v>1</v>
      </c>
      <c r="G1949">
        <v>0</v>
      </c>
    </row>
    <row r="1950" spans="1:7" x14ac:dyDescent="0.2">
      <c r="A1950">
        <v>15000</v>
      </c>
      <c r="B1950">
        <v>0.1099</v>
      </c>
      <c r="C1950" t="s">
        <v>5440</v>
      </c>
      <c r="D1950">
        <v>65000</v>
      </c>
      <c r="E1950">
        <v>36</v>
      </c>
      <c r="F1950">
        <v>3</v>
      </c>
      <c r="G1950">
        <v>0</v>
      </c>
    </row>
    <row r="1951" spans="1:7" x14ac:dyDescent="0.2">
      <c r="A1951">
        <v>5000</v>
      </c>
      <c r="B1951">
        <v>0.1825</v>
      </c>
      <c r="C1951" t="s">
        <v>5440</v>
      </c>
      <c r="D1951">
        <v>40000</v>
      </c>
      <c r="E1951">
        <v>60</v>
      </c>
      <c r="F1951">
        <v>6</v>
      </c>
      <c r="G1951">
        <v>0</v>
      </c>
    </row>
    <row r="1952" spans="1:7" x14ac:dyDescent="0.2">
      <c r="A1952">
        <v>8000</v>
      </c>
      <c r="B1952">
        <v>0.11990000000000001</v>
      </c>
      <c r="C1952" t="s">
        <v>5440</v>
      </c>
      <c r="D1952">
        <v>30000</v>
      </c>
      <c r="E1952">
        <v>36</v>
      </c>
      <c r="F1952">
        <v>2</v>
      </c>
      <c r="G1952">
        <v>0</v>
      </c>
    </row>
    <row r="1953" spans="1:7" x14ac:dyDescent="0.2">
      <c r="A1953">
        <v>12000</v>
      </c>
      <c r="B1953">
        <v>0.13980000000000001</v>
      </c>
      <c r="C1953" t="s">
        <v>5441</v>
      </c>
      <c r="D1953">
        <v>75000</v>
      </c>
      <c r="E1953">
        <v>36</v>
      </c>
      <c r="F1953">
        <v>10</v>
      </c>
      <c r="G1953">
        <v>0</v>
      </c>
    </row>
    <row r="1954" spans="1:7" x14ac:dyDescent="0.2">
      <c r="A1954">
        <v>21850</v>
      </c>
      <c r="B1954">
        <v>0.1825</v>
      </c>
      <c r="C1954" t="s">
        <v>5440</v>
      </c>
      <c r="D1954">
        <v>48000</v>
      </c>
      <c r="E1954">
        <v>60</v>
      </c>
      <c r="F1954">
        <v>4</v>
      </c>
      <c r="G1954">
        <v>0</v>
      </c>
    </row>
    <row r="1955" spans="1:7" x14ac:dyDescent="0.2">
      <c r="A1955">
        <v>8000</v>
      </c>
      <c r="B1955">
        <v>0.1353</v>
      </c>
      <c r="C1955" t="s">
        <v>5440</v>
      </c>
      <c r="D1955">
        <v>48432</v>
      </c>
      <c r="E1955">
        <v>36</v>
      </c>
      <c r="F1955">
        <v>1</v>
      </c>
      <c r="G1955">
        <v>0</v>
      </c>
    </row>
    <row r="1956" spans="1:7" x14ac:dyDescent="0.2">
      <c r="A1956">
        <v>15000</v>
      </c>
      <c r="B1956">
        <v>0.1285</v>
      </c>
      <c r="C1956" t="s">
        <v>5441</v>
      </c>
      <c r="D1956">
        <v>80000</v>
      </c>
      <c r="E1956">
        <v>36</v>
      </c>
      <c r="F1956">
        <v>8</v>
      </c>
      <c r="G1956">
        <v>0</v>
      </c>
    </row>
    <row r="1957" spans="1:7" x14ac:dyDescent="0.2">
      <c r="A1957">
        <v>6250</v>
      </c>
      <c r="B1957">
        <v>0.1285</v>
      </c>
      <c r="C1957" t="s">
        <v>5441</v>
      </c>
      <c r="D1957">
        <v>25768</v>
      </c>
      <c r="E1957">
        <v>36</v>
      </c>
      <c r="F1957">
        <v>1</v>
      </c>
      <c r="G1957">
        <v>0</v>
      </c>
    </row>
    <row r="1958" spans="1:7" x14ac:dyDescent="0.2">
      <c r="A1958">
        <v>7500</v>
      </c>
      <c r="B1958">
        <v>0.13980000000000001</v>
      </c>
      <c r="C1958" t="s">
        <v>5441</v>
      </c>
      <c r="D1958">
        <v>60000</v>
      </c>
      <c r="E1958">
        <v>36</v>
      </c>
      <c r="F1958">
        <v>10</v>
      </c>
      <c r="G1958">
        <v>0</v>
      </c>
    </row>
    <row r="1959" spans="1:7" x14ac:dyDescent="0.2">
      <c r="A1959">
        <v>5000</v>
      </c>
      <c r="B1959">
        <v>0.13980000000000001</v>
      </c>
      <c r="C1959" t="s">
        <v>5441</v>
      </c>
      <c r="D1959">
        <v>87000</v>
      </c>
      <c r="E1959">
        <v>36</v>
      </c>
      <c r="F1959">
        <v>2</v>
      </c>
      <c r="G1959">
        <v>0</v>
      </c>
    </row>
    <row r="1960" spans="1:7" x14ac:dyDescent="0.2">
      <c r="A1960">
        <v>15000</v>
      </c>
      <c r="B1960">
        <v>0.1353</v>
      </c>
      <c r="C1960" t="s">
        <v>5441</v>
      </c>
      <c r="D1960">
        <v>176000</v>
      </c>
      <c r="E1960">
        <v>36</v>
      </c>
      <c r="F1960">
        <v>10</v>
      </c>
      <c r="G1960">
        <v>0</v>
      </c>
    </row>
    <row r="1961" spans="1:7" x14ac:dyDescent="0.2">
      <c r="A1961">
        <v>28000</v>
      </c>
      <c r="B1961">
        <v>7.9000000000000001E-2</v>
      </c>
      <c r="C1961" t="s">
        <v>5441</v>
      </c>
      <c r="D1961">
        <v>76900</v>
      </c>
      <c r="E1961">
        <v>36</v>
      </c>
      <c r="F1961">
        <v>9</v>
      </c>
      <c r="G1961">
        <v>0</v>
      </c>
    </row>
    <row r="1962" spans="1:7" x14ac:dyDescent="0.2">
      <c r="A1962">
        <v>24000</v>
      </c>
      <c r="B1962">
        <v>6.6199999999999995E-2</v>
      </c>
      <c r="C1962" t="s">
        <v>5440</v>
      </c>
      <c r="D1962">
        <v>82000</v>
      </c>
      <c r="E1962">
        <v>36</v>
      </c>
      <c r="F1962">
        <v>5</v>
      </c>
      <c r="G1962">
        <v>0</v>
      </c>
    </row>
    <row r="1963" spans="1:7" x14ac:dyDescent="0.2">
      <c r="A1963">
        <v>1400</v>
      </c>
      <c r="B1963">
        <v>0.23699999999999999</v>
      </c>
      <c r="C1963" t="s">
        <v>5440</v>
      </c>
      <c r="D1963">
        <v>45000</v>
      </c>
      <c r="E1963">
        <v>36</v>
      </c>
      <c r="F1963">
        <v>5</v>
      </c>
      <c r="G1963">
        <v>1</v>
      </c>
    </row>
    <row r="1964" spans="1:7" x14ac:dyDescent="0.2">
      <c r="A1964">
        <v>20000</v>
      </c>
      <c r="B1964">
        <v>6.0299999999999999E-2</v>
      </c>
      <c r="C1964" t="s">
        <v>5442</v>
      </c>
      <c r="D1964" s="79">
        <v>100000</v>
      </c>
      <c r="E1964">
        <v>36</v>
      </c>
      <c r="F1964">
        <v>10</v>
      </c>
      <c r="G1964">
        <v>0</v>
      </c>
    </row>
    <row r="1965" spans="1:7" x14ac:dyDescent="0.2">
      <c r="A1965">
        <v>12000</v>
      </c>
      <c r="B1965">
        <v>0.13980000000000001</v>
      </c>
      <c r="C1965" t="s">
        <v>5440</v>
      </c>
      <c r="D1965">
        <v>65000</v>
      </c>
      <c r="E1965">
        <v>36</v>
      </c>
      <c r="F1965">
        <v>3</v>
      </c>
      <c r="G1965">
        <v>0</v>
      </c>
    </row>
    <row r="1966" spans="1:7" x14ac:dyDescent="0.2">
      <c r="A1966">
        <v>5000</v>
      </c>
      <c r="B1966">
        <v>0.1285</v>
      </c>
      <c r="C1966" t="s">
        <v>5441</v>
      </c>
      <c r="D1966">
        <v>46000</v>
      </c>
      <c r="E1966">
        <v>36</v>
      </c>
      <c r="F1966">
        <v>10</v>
      </c>
      <c r="G1966">
        <v>0</v>
      </c>
    </row>
    <row r="1967" spans="1:7" x14ac:dyDescent="0.2">
      <c r="A1967">
        <v>5000</v>
      </c>
      <c r="B1967">
        <v>0.15609999999999999</v>
      </c>
      <c r="C1967" t="s">
        <v>5441</v>
      </c>
      <c r="D1967">
        <v>86000</v>
      </c>
      <c r="E1967">
        <v>36</v>
      </c>
      <c r="F1967">
        <v>10</v>
      </c>
      <c r="G1967">
        <v>0</v>
      </c>
    </row>
    <row r="1968" spans="1:7" x14ac:dyDescent="0.2">
      <c r="A1968">
        <v>16000</v>
      </c>
      <c r="B1968">
        <v>0.1757</v>
      </c>
      <c r="C1968" t="s">
        <v>5441</v>
      </c>
      <c r="D1968">
        <v>73500</v>
      </c>
      <c r="E1968">
        <v>60</v>
      </c>
      <c r="F1968">
        <v>2</v>
      </c>
      <c r="G1968">
        <v>1</v>
      </c>
    </row>
    <row r="1969" spans="1:7" x14ac:dyDescent="0.2">
      <c r="A1969">
        <v>33000</v>
      </c>
      <c r="B1969">
        <v>0.1447</v>
      </c>
      <c r="C1969" t="s">
        <v>5441</v>
      </c>
      <c r="D1969">
        <v>120000</v>
      </c>
      <c r="E1969">
        <v>36</v>
      </c>
      <c r="F1969">
        <v>0.5</v>
      </c>
      <c r="G1969">
        <v>0</v>
      </c>
    </row>
    <row r="1970" spans="1:7" x14ac:dyDescent="0.2">
      <c r="A1970">
        <v>30000</v>
      </c>
      <c r="B1970">
        <v>0.1825</v>
      </c>
      <c r="C1970" t="s">
        <v>5441</v>
      </c>
      <c r="D1970" s="79">
        <v>100000</v>
      </c>
      <c r="E1970">
        <v>36</v>
      </c>
      <c r="F1970">
        <v>3</v>
      </c>
      <c r="G1970">
        <v>0</v>
      </c>
    </row>
    <row r="1971" spans="1:7" x14ac:dyDescent="0.2">
      <c r="A1971">
        <v>12000</v>
      </c>
      <c r="B1971">
        <v>6.0299999999999999E-2</v>
      </c>
      <c r="C1971" t="s">
        <v>5441</v>
      </c>
      <c r="D1971">
        <v>93000</v>
      </c>
      <c r="E1971">
        <v>36</v>
      </c>
      <c r="F1971">
        <v>4</v>
      </c>
      <c r="G1971">
        <v>0</v>
      </c>
    </row>
    <row r="1972" spans="1:7" x14ac:dyDescent="0.2">
      <c r="A1972">
        <v>5400</v>
      </c>
      <c r="B1972">
        <v>7.9000000000000001E-2</v>
      </c>
      <c r="C1972" t="s">
        <v>5441</v>
      </c>
      <c r="D1972">
        <v>58500</v>
      </c>
      <c r="E1972">
        <v>36</v>
      </c>
      <c r="F1972">
        <v>3</v>
      </c>
      <c r="G1972">
        <v>0</v>
      </c>
    </row>
    <row r="1973" spans="1:7" x14ac:dyDescent="0.2">
      <c r="A1973">
        <v>18000</v>
      </c>
      <c r="B1973">
        <v>7.6200000000000004E-2</v>
      </c>
      <c r="C1973" t="s">
        <v>5440</v>
      </c>
      <c r="D1973">
        <v>48000</v>
      </c>
      <c r="E1973">
        <v>36</v>
      </c>
      <c r="F1973">
        <v>4</v>
      </c>
      <c r="G1973">
        <v>0</v>
      </c>
    </row>
    <row r="1974" spans="1:7" x14ac:dyDescent="0.2">
      <c r="A1974">
        <v>15000</v>
      </c>
      <c r="B1974">
        <v>0.13980000000000001</v>
      </c>
      <c r="C1974" t="s">
        <v>5441</v>
      </c>
      <c r="D1974">
        <v>40000</v>
      </c>
      <c r="E1974">
        <v>60</v>
      </c>
      <c r="F1974">
        <v>1</v>
      </c>
      <c r="G1974">
        <v>0</v>
      </c>
    </row>
    <row r="1975" spans="1:7" x14ac:dyDescent="0.2">
      <c r="A1975">
        <v>12000</v>
      </c>
      <c r="B1975">
        <v>0.19220000000000001</v>
      </c>
      <c r="C1975" t="s">
        <v>5440</v>
      </c>
      <c r="D1975">
        <v>57770</v>
      </c>
      <c r="E1975">
        <v>36</v>
      </c>
      <c r="F1975">
        <v>2</v>
      </c>
      <c r="G1975">
        <v>0</v>
      </c>
    </row>
    <row r="1976" spans="1:7" x14ac:dyDescent="0.2">
      <c r="A1976">
        <v>5500</v>
      </c>
      <c r="B1976">
        <v>7.9000000000000001E-2</v>
      </c>
      <c r="C1976" t="s">
        <v>5441</v>
      </c>
      <c r="D1976">
        <v>60000</v>
      </c>
      <c r="E1976">
        <v>36</v>
      </c>
      <c r="F1976">
        <v>10</v>
      </c>
      <c r="G1976">
        <v>0</v>
      </c>
    </row>
    <row r="1977" spans="1:7" x14ac:dyDescent="0.2">
      <c r="A1977">
        <v>22500</v>
      </c>
      <c r="B1977">
        <v>8.8999999999999996E-2</v>
      </c>
      <c r="C1977" t="s">
        <v>5441</v>
      </c>
      <c r="D1977">
        <v>130000</v>
      </c>
      <c r="E1977">
        <v>36</v>
      </c>
      <c r="F1977">
        <v>7</v>
      </c>
      <c r="G1977">
        <v>0</v>
      </c>
    </row>
    <row r="1978" spans="1:7" x14ac:dyDescent="0.2">
      <c r="A1978">
        <v>6625</v>
      </c>
      <c r="B1978">
        <v>0.15609999999999999</v>
      </c>
      <c r="C1978" t="s">
        <v>5440</v>
      </c>
      <c r="D1978">
        <v>40000</v>
      </c>
      <c r="E1978">
        <v>36</v>
      </c>
      <c r="F1978">
        <v>2</v>
      </c>
      <c r="G1978">
        <v>0</v>
      </c>
    </row>
    <row r="1979" spans="1:7" x14ac:dyDescent="0.2">
      <c r="A1979">
        <v>9450</v>
      </c>
      <c r="B1979">
        <v>0.16239999999999999</v>
      </c>
      <c r="C1979" t="s">
        <v>5442</v>
      </c>
      <c r="D1979">
        <v>26753</v>
      </c>
      <c r="E1979">
        <v>36</v>
      </c>
      <c r="F1979">
        <v>0.5</v>
      </c>
      <c r="G1979">
        <v>0</v>
      </c>
    </row>
    <row r="1980" spans="1:7" x14ac:dyDescent="0.2">
      <c r="A1980">
        <v>7200</v>
      </c>
      <c r="B1980">
        <v>0.1757</v>
      </c>
      <c r="C1980" t="s">
        <v>5440</v>
      </c>
      <c r="D1980">
        <v>46000</v>
      </c>
      <c r="E1980">
        <v>36</v>
      </c>
      <c r="F1980">
        <v>0.5</v>
      </c>
      <c r="G1980">
        <v>0</v>
      </c>
    </row>
    <row r="1981" spans="1:7" x14ac:dyDescent="0.2">
      <c r="A1981">
        <v>3000</v>
      </c>
      <c r="B1981">
        <v>0.23699999999999999</v>
      </c>
      <c r="C1981" t="s">
        <v>5441</v>
      </c>
      <c r="D1981">
        <v>25000</v>
      </c>
      <c r="E1981">
        <v>36</v>
      </c>
      <c r="F1981">
        <v>10</v>
      </c>
      <c r="G1981">
        <v>0</v>
      </c>
    </row>
    <row r="1982" spans="1:7" x14ac:dyDescent="0.2">
      <c r="A1982">
        <v>22800</v>
      </c>
      <c r="B1982">
        <v>0.21479999999999999</v>
      </c>
      <c r="C1982" t="s">
        <v>5440</v>
      </c>
      <c r="D1982">
        <v>72000</v>
      </c>
      <c r="E1982">
        <v>60</v>
      </c>
      <c r="F1982">
        <v>10</v>
      </c>
      <c r="G1982">
        <v>0</v>
      </c>
    </row>
    <row r="1983" spans="1:7" x14ac:dyDescent="0.2">
      <c r="A1983">
        <v>8000</v>
      </c>
      <c r="B1983">
        <v>0.15609999999999999</v>
      </c>
      <c r="C1983" t="s">
        <v>5440</v>
      </c>
      <c r="D1983">
        <v>65000</v>
      </c>
      <c r="E1983">
        <v>36</v>
      </c>
      <c r="F1983">
        <v>6</v>
      </c>
      <c r="G1983">
        <v>0</v>
      </c>
    </row>
    <row r="1984" spans="1:7" x14ac:dyDescent="0.2">
      <c r="A1984">
        <v>18000</v>
      </c>
      <c r="B1984">
        <v>0.13980000000000001</v>
      </c>
      <c r="C1984" t="s">
        <v>5441</v>
      </c>
      <c r="D1984">
        <v>118000</v>
      </c>
      <c r="E1984">
        <v>60</v>
      </c>
      <c r="F1984">
        <v>10</v>
      </c>
      <c r="G1984">
        <v>0</v>
      </c>
    </row>
    <row r="1985" spans="1:7" x14ac:dyDescent="0.2">
      <c r="A1985">
        <v>10350</v>
      </c>
      <c r="B1985">
        <v>0.22900000000000001</v>
      </c>
      <c r="C1985" t="s">
        <v>5441</v>
      </c>
      <c r="D1985">
        <v>38000</v>
      </c>
      <c r="E1985">
        <v>60</v>
      </c>
      <c r="F1985">
        <v>7</v>
      </c>
      <c r="G1985">
        <v>1</v>
      </c>
    </row>
    <row r="1986" spans="1:7" x14ac:dyDescent="0.2">
      <c r="A1986">
        <v>18000</v>
      </c>
      <c r="B1986">
        <v>0.13980000000000001</v>
      </c>
      <c r="C1986" t="s">
        <v>5440</v>
      </c>
      <c r="D1986">
        <v>73500</v>
      </c>
      <c r="E1986">
        <v>60</v>
      </c>
      <c r="F1986">
        <v>8</v>
      </c>
      <c r="G1986">
        <v>0</v>
      </c>
    </row>
    <row r="1987" spans="1:7" x14ac:dyDescent="0.2">
      <c r="A1987">
        <v>10000</v>
      </c>
      <c r="B1987">
        <v>0.11990000000000001</v>
      </c>
      <c r="C1987" t="s">
        <v>5440</v>
      </c>
      <c r="D1987">
        <v>105000</v>
      </c>
      <c r="E1987">
        <v>36</v>
      </c>
      <c r="F1987">
        <v>6</v>
      </c>
      <c r="G1987">
        <v>0</v>
      </c>
    </row>
    <row r="1988" spans="1:7" x14ac:dyDescent="0.2">
      <c r="A1988">
        <v>9000</v>
      </c>
      <c r="B1988">
        <v>0.11990000000000001</v>
      </c>
      <c r="C1988" t="s">
        <v>5440</v>
      </c>
      <c r="D1988">
        <v>53000</v>
      </c>
      <c r="E1988">
        <v>36</v>
      </c>
      <c r="F1988">
        <v>1</v>
      </c>
      <c r="G1988">
        <v>0</v>
      </c>
    </row>
    <row r="1989" spans="1:7" x14ac:dyDescent="0.2">
      <c r="A1989">
        <v>6000</v>
      </c>
      <c r="B1989">
        <v>0.13980000000000001</v>
      </c>
      <c r="C1989" t="s">
        <v>5440</v>
      </c>
      <c r="D1989">
        <v>77000</v>
      </c>
      <c r="E1989">
        <v>36</v>
      </c>
      <c r="F1989">
        <v>6</v>
      </c>
      <c r="G1989">
        <v>0</v>
      </c>
    </row>
    <row r="1990" spans="1:7" x14ac:dyDescent="0.2">
      <c r="A1990">
        <v>6000</v>
      </c>
      <c r="B1990">
        <v>0.1447</v>
      </c>
      <c r="C1990" t="s">
        <v>5442</v>
      </c>
      <c r="D1990">
        <v>62000</v>
      </c>
      <c r="E1990">
        <v>36</v>
      </c>
      <c r="F1990">
        <v>1</v>
      </c>
      <c r="G1990">
        <v>0</v>
      </c>
    </row>
    <row r="1991" spans="1:7" x14ac:dyDescent="0.2">
      <c r="A1991">
        <v>20000</v>
      </c>
      <c r="B1991">
        <v>8.8999999999999996E-2</v>
      </c>
      <c r="C1991" t="s">
        <v>5441</v>
      </c>
      <c r="D1991">
        <v>92000</v>
      </c>
      <c r="E1991">
        <v>36</v>
      </c>
      <c r="F1991">
        <v>0.5</v>
      </c>
      <c r="G1991">
        <v>0</v>
      </c>
    </row>
    <row r="1992" spans="1:7" x14ac:dyDescent="0.2">
      <c r="A1992">
        <v>1200</v>
      </c>
      <c r="B1992">
        <v>0.22900000000000001</v>
      </c>
      <c r="C1992" t="s">
        <v>5441</v>
      </c>
      <c r="D1992">
        <v>45000</v>
      </c>
      <c r="E1992">
        <v>36</v>
      </c>
      <c r="F1992">
        <v>10</v>
      </c>
      <c r="G1992">
        <v>0</v>
      </c>
    </row>
    <row r="1993" spans="1:7" x14ac:dyDescent="0.2">
      <c r="A1993">
        <v>11000</v>
      </c>
      <c r="B1993">
        <v>0.15609999999999999</v>
      </c>
      <c r="C1993" t="s">
        <v>5440</v>
      </c>
      <c r="D1993">
        <v>35000</v>
      </c>
      <c r="E1993">
        <v>36</v>
      </c>
      <c r="F1993">
        <v>10</v>
      </c>
      <c r="G1993">
        <v>0</v>
      </c>
    </row>
    <row r="1994" spans="1:7" x14ac:dyDescent="0.2">
      <c r="A1994">
        <v>16000</v>
      </c>
      <c r="B1994">
        <v>0.1757</v>
      </c>
      <c r="C1994" t="s">
        <v>5441</v>
      </c>
      <c r="D1994">
        <v>40000</v>
      </c>
      <c r="E1994">
        <v>36</v>
      </c>
      <c r="F1994">
        <v>10</v>
      </c>
      <c r="G1994">
        <v>0</v>
      </c>
    </row>
    <row r="1995" spans="1:7" x14ac:dyDescent="0.2">
      <c r="A1995">
        <v>17000</v>
      </c>
      <c r="B1995">
        <v>9.6699999999999994E-2</v>
      </c>
      <c r="C1995" t="s">
        <v>5441</v>
      </c>
      <c r="D1995">
        <v>115518</v>
      </c>
      <c r="E1995">
        <v>36</v>
      </c>
      <c r="F1995">
        <v>10</v>
      </c>
      <c r="G1995">
        <v>0</v>
      </c>
    </row>
    <row r="1996" spans="1:7" x14ac:dyDescent="0.2">
      <c r="A1996">
        <v>18000</v>
      </c>
      <c r="B1996">
        <v>0.19220000000000001</v>
      </c>
      <c r="C1996" t="s">
        <v>5440</v>
      </c>
      <c r="D1996">
        <v>50750</v>
      </c>
      <c r="E1996">
        <v>60</v>
      </c>
      <c r="F1996">
        <v>10</v>
      </c>
      <c r="G1996">
        <v>0</v>
      </c>
    </row>
    <row r="1997" spans="1:7" x14ac:dyDescent="0.2">
      <c r="A1997">
        <v>11500</v>
      </c>
      <c r="B1997">
        <v>0.22900000000000001</v>
      </c>
      <c r="C1997" t="s">
        <v>5441</v>
      </c>
      <c r="D1997">
        <v>33790.199999999997</v>
      </c>
      <c r="E1997">
        <v>60</v>
      </c>
      <c r="F1997">
        <v>4</v>
      </c>
      <c r="G1997">
        <v>0</v>
      </c>
    </row>
    <row r="1998" spans="1:7" x14ac:dyDescent="0.2">
      <c r="A1998">
        <v>10000</v>
      </c>
      <c r="B1998">
        <v>0.1757</v>
      </c>
      <c r="C1998" t="s">
        <v>5441</v>
      </c>
      <c r="D1998">
        <v>70000</v>
      </c>
      <c r="E1998">
        <v>36</v>
      </c>
      <c r="F1998">
        <v>10</v>
      </c>
      <c r="G1998">
        <v>0</v>
      </c>
    </row>
    <row r="1999" spans="1:7" x14ac:dyDescent="0.2">
      <c r="A1999">
        <v>5000</v>
      </c>
      <c r="B1999">
        <v>0.1757</v>
      </c>
      <c r="C1999" t="s">
        <v>5441</v>
      </c>
      <c r="D1999">
        <v>51039</v>
      </c>
      <c r="E1999">
        <v>36</v>
      </c>
      <c r="F1999">
        <v>10</v>
      </c>
      <c r="G1999">
        <v>0</v>
      </c>
    </row>
    <row r="2000" spans="1:7" x14ac:dyDescent="0.2">
      <c r="A2000">
        <v>8000</v>
      </c>
      <c r="B2000">
        <v>0.1099</v>
      </c>
      <c r="C2000" t="s">
        <v>5440</v>
      </c>
      <c r="D2000">
        <v>56000</v>
      </c>
      <c r="E2000">
        <v>36</v>
      </c>
      <c r="F2000">
        <v>5</v>
      </c>
      <c r="G2000">
        <v>0</v>
      </c>
    </row>
    <row r="2001" spans="1:7" x14ac:dyDescent="0.2">
      <c r="A2001">
        <v>14800</v>
      </c>
      <c r="B2001">
        <v>7.6200000000000004E-2</v>
      </c>
      <c r="C2001" t="s">
        <v>5440</v>
      </c>
      <c r="D2001">
        <v>60000</v>
      </c>
      <c r="E2001">
        <v>36</v>
      </c>
      <c r="F2001">
        <v>8</v>
      </c>
      <c r="G2001">
        <v>0</v>
      </c>
    </row>
    <row r="2002" spans="1:7" x14ac:dyDescent="0.2">
      <c r="A2002">
        <v>18000</v>
      </c>
      <c r="B2002">
        <v>0.1353</v>
      </c>
      <c r="C2002" t="s">
        <v>5441</v>
      </c>
      <c r="D2002">
        <v>275000</v>
      </c>
      <c r="E2002">
        <v>36</v>
      </c>
      <c r="F2002">
        <v>10</v>
      </c>
      <c r="G2002">
        <v>0</v>
      </c>
    </row>
    <row r="2003" spans="1:7" x14ac:dyDescent="0.2">
      <c r="A2003">
        <v>2400</v>
      </c>
      <c r="B2003">
        <v>0.1699</v>
      </c>
      <c r="C2003" t="s">
        <v>5442</v>
      </c>
      <c r="D2003">
        <v>35000</v>
      </c>
      <c r="E2003">
        <v>36</v>
      </c>
      <c r="F2003">
        <v>10</v>
      </c>
      <c r="G2003">
        <v>0</v>
      </c>
    </row>
    <row r="2004" spans="1:7" x14ac:dyDescent="0.2">
      <c r="A2004">
        <v>20000</v>
      </c>
      <c r="B2004">
        <v>9.6699999999999994E-2</v>
      </c>
      <c r="C2004" t="s">
        <v>5441</v>
      </c>
      <c r="D2004" s="79">
        <v>100000</v>
      </c>
      <c r="E2004">
        <v>36</v>
      </c>
      <c r="F2004">
        <v>1</v>
      </c>
      <c r="G2004">
        <v>1</v>
      </c>
    </row>
    <row r="2005" spans="1:7" x14ac:dyDescent="0.2">
      <c r="A2005">
        <v>6000</v>
      </c>
      <c r="B2005">
        <v>0.224</v>
      </c>
      <c r="C2005" t="s">
        <v>5440</v>
      </c>
      <c r="D2005">
        <v>76000</v>
      </c>
      <c r="E2005">
        <v>36</v>
      </c>
      <c r="F2005">
        <v>10</v>
      </c>
      <c r="G2005">
        <v>1</v>
      </c>
    </row>
    <row r="2006" spans="1:7" x14ac:dyDescent="0.2">
      <c r="A2006">
        <v>20000</v>
      </c>
      <c r="B2006">
        <v>0.16239999999999999</v>
      </c>
      <c r="C2006" t="s">
        <v>5442</v>
      </c>
      <c r="D2006">
        <v>64434</v>
      </c>
      <c r="E2006">
        <v>60</v>
      </c>
      <c r="F2006">
        <v>10</v>
      </c>
      <c r="G2006">
        <v>1</v>
      </c>
    </row>
    <row r="2007" spans="1:7" x14ac:dyDescent="0.2">
      <c r="A2007">
        <v>8000</v>
      </c>
      <c r="B2007">
        <v>0.1447</v>
      </c>
      <c r="C2007" t="s">
        <v>5441</v>
      </c>
      <c r="D2007">
        <v>86517.46</v>
      </c>
      <c r="E2007">
        <v>36</v>
      </c>
      <c r="F2007">
        <v>8</v>
      </c>
      <c r="G2007">
        <v>0</v>
      </c>
    </row>
    <row r="2008" spans="1:7" x14ac:dyDescent="0.2">
      <c r="A2008">
        <v>12000</v>
      </c>
      <c r="B2008">
        <v>0.1353</v>
      </c>
      <c r="C2008" t="s">
        <v>5441</v>
      </c>
      <c r="D2008">
        <v>70000</v>
      </c>
      <c r="E2008">
        <v>36</v>
      </c>
      <c r="F2008">
        <v>1</v>
      </c>
      <c r="G2008">
        <v>0</v>
      </c>
    </row>
    <row r="2009" spans="1:7" x14ac:dyDescent="0.2">
      <c r="A2009">
        <v>35000</v>
      </c>
      <c r="B2009">
        <v>0.13980000000000001</v>
      </c>
      <c r="C2009" t="s">
        <v>5442</v>
      </c>
      <c r="D2009">
        <v>128000</v>
      </c>
      <c r="E2009">
        <v>60</v>
      </c>
      <c r="F2009">
        <v>10</v>
      </c>
      <c r="G2009">
        <v>0</v>
      </c>
    </row>
    <row r="2010" spans="1:7" x14ac:dyDescent="0.2">
      <c r="A2010">
        <v>8400</v>
      </c>
      <c r="B2010">
        <v>0.16239999999999999</v>
      </c>
      <c r="C2010" t="s">
        <v>5440</v>
      </c>
      <c r="D2010">
        <v>105000</v>
      </c>
      <c r="E2010">
        <v>36</v>
      </c>
      <c r="F2010">
        <v>10</v>
      </c>
      <c r="G2010">
        <v>1</v>
      </c>
    </row>
    <row r="2011" spans="1:7" x14ac:dyDescent="0.2">
      <c r="A2011">
        <v>16000</v>
      </c>
      <c r="B2011">
        <v>6.6199999999999995E-2</v>
      </c>
      <c r="C2011" t="s">
        <v>5441</v>
      </c>
      <c r="D2011">
        <v>102000</v>
      </c>
      <c r="E2011">
        <v>36</v>
      </c>
      <c r="F2011">
        <v>9</v>
      </c>
      <c r="G2011">
        <v>0</v>
      </c>
    </row>
    <row r="2012" spans="1:7" x14ac:dyDescent="0.2">
      <c r="A2012">
        <v>14700</v>
      </c>
      <c r="B2012">
        <v>0.15609999999999999</v>
      </c>
      <c r="C2012" t="s">
        <v>5441</v>
      </c>
      <c r="D2012">
        <v>102000</v>
      </c>
      <c r="E2012">
        <v>36</v>
      </c>
      <c r="F2012">
        <v>1</v>
      </c>
      <c r="G2012">
        <v>0</v>
      </c>
    </row>
    <row r="2013" spans="1:7" x14ac:dyDescent="0.2">
      <c r="A2013">
        <v>16000</v>
      </c>
      <c r="B2013">
        <v>0.1099</v>
      </c>
      <c r="C2013" t="s">
        <v>5442</v>
      </c>
      <c r="D2013">
        <v>65000</v>
      </c>
      <c r="E2013">
        <v>36</v>
      </c>
      <c r="F2013">
        <v>2</v>
      </c>
      <c r="G2013">
        <v>0</v>
      </c>
    </row>
    <row r="2014" spans="1:7" x14ac:dyDescent="0.2">
      <c r="A2014">
        <v>7000</v>
      </c>
      <c r="B2014">
        <v>6.6199999999999995E-2</v>
      </c>
      <c r="C2014" t="s">
        <v>5442</v>
      </c>
      <c r="D2014">
        <v>72000</v>
      </c>
      <c r="E2014">
        <v>36</v>
      </c>
      <c r="F2014">
        <v>6</v>
      </c>
      <c r="G2014">
        <v>0</v>
      </c>
    </row>
    <row r="2015" spans="1:7" x14ac:dyDescent="0.2">
      <c r="A2015">
        <v>5000</v>
      </c>
      <c r="B2015">
        <v>0.1099</v>
      </c>
      <c r="C2015" t="s">
        <v>5440</v>
      </c>
      <c r="D2015">
        <v>57000</v>
      </c>
      <c r="E2015">
        <v>36</v>
      </c>
      <c r="F2015">
        <v>4</v>
      </c>
      <c r="G2015">
        <v>0</v>
      </c>
    </row>
    <row r="2016" spans="1:7" x14ac:dyDescent="0.2">
      <c r="A2016">
        <v>5000</v>
      </c>
      <c r="B2016">
        <v>0.16239999999999999</v>
      </c>
      <c r="C2016" t="s">
        <v>5441</v>
      </c>
      <c r="D2016">
        <v>86000</v>
      </c>
      <c r="E2016">
        <v>36</v>
      </c>
      <c r="F2016">
        <v>7</v>
      </c>
      <c r="G2016">
        <v>0</v>
      </c>
    </row>
    <row r="2017" spans="1:7" x14ac:dyDescent="0.2">
      <c r="A2017">
        <v>7000</v>
      </c>
      <c r="B2017">
        <v>0.23400000000000001</v>
      </c>
      <c r="C2017" t="s">
        <v>5441</v>
      </c>
      <c r="D2017">
        <v>70000</v>
      </c>
      <c r="E2017">
        <v>36</v>
      </c>
      <c r="F2017">
        <v>9</v>
      </c>
      <c r="G2017">
        <v>0</v>
      </c>
    </row>
    <row r="2018" spans="1:7" x14ac:dyDescent="0.2">
      <c r="A2018">
        <v>8400</v>
      </c>
      <c r="B2018">
        <v>0.14979999999999999</v>
      </c>
      <c r="C2018" t="s">
        <v>5441</v>
      </c>
      <c r="D2018">
        <v>52000</v>
      </c>
      <c r="E2018">
        <v>36</v>
      </c>
      <c r="F2018">
        <v>7</v>
      </c>
      <c r="G2018">
        <v>1</v>
      </c>
    </row>
    <row r="2019" spans="1:7" x14ac:dyDescent="0.2">
      <c r="A2019">
        <v>19200</v>
      </c>
      <c r="B2019">
        <v>0.1447</v>
      </c>
      <c r="C2019" t="s">
        <v>5441</v>
      </c>
      <c r="D2019">
        <v>95000</v>
      </c>
      <c r="E2019">
        <v>36</v>
      </c>
      <c r="F2019">
        <v>10</v>
      </c>
      <c r="G2019">
        <v>0</v>
      </c>
    </row>
    <row r="2020" spans="1:7" x14ac:dyDescent="0.2">
      <c r="A2020">
        <v>9000</v>
      </c>
      <c r="B2020">
        <v>0.13980000000000001</v>
      </c>
      <c r="C2020" t="s">
        <v>5441</v>
      </c>
      <c r="D2020">
        <v>80000</v>
      </c>
      <c r="E2020">
        <v>36</v>
      </c>
      <c r="F2020">
        <v>1</v>
      </c>
      <c r="G2020">
        <v>0</v>
      </c>
    </row>
    <row r="2021" spans="1:7" x14ac:dyDescent="0.2">
      <c r="A2021">
        <v>14300</v>
      </c>
      <c r="B2021">
        <v>0.1757</v>
      </c>
      <c r="C2021" t="s">
        <v>5441</v>
      </c>
      <c r="D2021">
        <v>110000</v>
      </c>
      <c r="E2021">
        <v>36</v>
      </c>
      <c r="F2021">
        <v>3</v>
      </c>
      <c r="G2021">
        <v>0</v>
      </c>
    </row>
    <row r="2022" spans="1:7" x14ac:dyDescent="0.2">
      <c r="A2022">
        <v>22250</v>
      </c>
      <c r="B2022">
        <v>0.1699</v>
      </c>
      <c r="C2022" t="s">
        <v>5441</v>
      </c>
      <c r="D2022">
        <v>50000</v>
      </c>
      <c r="E2022">
        <v>60</v>
      </c>
      <c r="F2022">
        <v>10</v>
      </c>
      <c r="G2022">
        <v>1</v>
      </c>
    </row>
    <row r="2023" spans="1:7" x14ac:dyDescent="0.2">
      <c r="A2023">
        <v>24000</v>
      </c>
      <c r="B2023">
        <v>0.1285</v>
      </c>
      <c r="C2023" t="s">
        <v>5440</v>
      </c>
      <c r="D2023">
        <v>55000</v>
      </c>
      <c r="E2023">
        <v>36</v>
      </c>
      <c r="F2023">
        <v>2</v>
      </c>
      <c r="G2023">
        <v>0</v>
      </c>
    </row>
    <row r="2024" spans="1:7" x14ac:dyDescent="0.2">
      <c r="A2024">
        <v>2750</v>
      </c>
      <c r="B2024">
        <v>0.13980000000000001</v>
      </c>
      <c r="C2024" t="s">
        <v>5441</v>
      </c>
      <c r="D2024">
        <v>28000</v>
      </c>
      <c r="E2024">
        <v>36</v>
      </c>
      <c r="F2024">
        <v>4</v>
      </c>
      <c r="G2024">
        <v>0</v>
      </c>
    </row>
    <row r="2025" spans="1:7" x14ac:dyDescent="0.2">
      <c r="A2025">
        <v>12000</v>
      </c>
      <c r="B2025">
        <v>0.1353</v>
      </c>
      <c r="C2025" t="s">
        <v>5440</v>
      </c>
      <c r="D2025">
        <v>57500</v>
      </c>
      <c r="E2025">
        <v>36</v>
      </c>
      <c r="F2025">
        <v>0.5</v>
      </c>
      <c r="G2025">
        <v>0</v>
      </c>
    </row>
    <row r="2026" spans="1:7" x14ac:dyDescent="0.2">
      <c r="A2026">
        <v>12000</v>
      </c>
      <c r="B2026">
        <v>7.9000000000000001E-2</v>
      </c>
      <c r="C2026" t="s">
        <v>5440</v>
      </c>
      <c r="D2026">
        <v>65000</v>
      </c>
      <c r="E2026">
        <v>36</v>
      </c>
      <c r="F2026">
        <v>10</v>
      </c>
      <c r="G2026">
        <v>0</v>
      </c>
    </row>
    <row r="2027" spans="1:7" x14ac:dyDescent="0.2">
      <c r="A2027">
        <v>23300</v>
      </c>
      <c r="B2027">
        <v>0.245</v>
      </c>
      <c r="C2027" t="s">
        <v>5441</v>
      </c>
      <c r="D2027">
        <v>60000</v>
      </c>
      <c r="E2027">
        <v>60</v>
      </c>
      <c r="F2027">
        <v>2</v>
      </c>
      <c r="G2027">
        <v>1</v>
      </c>
    </row>
    <row r="2028" spans="1:7" x14ac:dyDescent="0.2">
      <c r="A2028">
        <v>8000</v>
      </c>
      <c r="B2028">
        <v>0.1285</v>
      </c>
      <c r="C2028" t="s">
        <v>5440</v>
      </c>
      <c r="D2028">
        <v>70000</v>
      </c>
      <c r="E2028">
        <v>36</v>
      </c>
      <c r="F2028">
        <v>10</v>
      </c>
      <c r="G2028">
        <v>0</v>
      </c>
    </row>
    <row r="2029" spans="1:7" x14ac:dyDescent="0.2">
      <c r="A2029">
        <v>9000</v>
      </c>
      <c r="B2029">
        <v>0.11990000000000001</v>
      </c>
      <c r="C2029" t="s">
        <v>5441</v>
      </c>
      <c r="D2029">
        <v>73000</v>
      </c>
      <c r="E2029">
        <v>36</v>
      </c>
      <c r="F2029">
        <v>0.5</v>
      </c>
      <c r="G2029">
        <v>0</v>
      </c>
    </row>
    <row r="2030" spans="1:7" x14ac:dyDescent="0.2">
      <c r="A2030">
        <v>8325</v>
      </c>
      <c r="B2030">
        <v>0.1757</v>
      </c>
      <c r="C2030" t="s">
        <v>5440</v>
      </c>
      <c r="D2030">
        <v>35000</v>
      </c>
      <c r="E2030">
        <v>36</v>
      </c>
      <c r="F2030">
        <v>5</v>
      </c>
      <c r="G2030">
        <v>0</v>
      </c>
    </row>
    <row r="2031" spans="1:7" x14ac:dyDescent="0.2">
      <c r="A2031">
        <v>1000</v>
      </c>
      <c r="B2031">
        <v>0.13980000000000001</v>
      </c>
      <c r="C2031" t="s">
        <v>5442</v>
      </c>
      <c r="D2031">
        <v>42000</v>
      </c>
      <c r="E2031">
        <v>36</v>
      </c>
      <c r="F2031">
        <v>6</v>
      </c>
      <c r="G2031">
        <v>0</v>
      </c>
    </row>
    <row r="2032" spans="1:7" x14ac:dyDescent="0.2">
      <c r="A2032">
        <v>30000</v>
      </c>
      <c r="B2032">
        <v>0.20499999999999999</v>
      </c>
      <c r="C2032" t="s">
        <v>5442</v>
      </c>
      <c r="D2032">
        <v>75000</v>
      </c>
      <c r="E2032">
        <v>60</v>
      </c>
      <c r="F2032">
        <v>10</v>
      </c>
      <c r="G2032">
        <v>1</v>
      </c>
    </row>
    <row r="2033" spans="1:7" x14ac:dyDescent="0.2">
      <c r="A2033">
        <v>11300</v>
      </c>
      <c r="B2033">
        <v>0.14979999999999999</v>
      </c>
      <c r="C2033" t="s">
        <v>5442</v>
      </c>
      <c r="D2033">
        <v>40000</v>
      </c>
      <c r="E2033">
        <v>36</v>
      </c>
      <c r="F2033">
        <v>1</v>
      </c>
      <c r="G2033">
        <v>0</v>
      </c>
    </row>
    <row r="2034" spans="1:7" x14ac:dyDescent="0.2">
      <c r="A2034">
        <v>21200</v>
      </c>
      <c r="B2034">
        <v>0.23400000000000001</v>
      </c>
      <c r="C2034" t="s">
        <v>5440</v>
      </c>
      <c r="D2034">
        <v>59200</v>
      </c>
      <c r="E2034">
        <v>60</v>
      </c>
      <c r="F2034">
        <v>8</v>
      </c>
      <c r="G2034">
        <v>1</v>
      </c>
    </row>
    <row r="2035" spans="1:7" x14ac:dyDescent="0.2">
      <c r="A2035">
        <v>35000</v>
      </c>
      <c r="B2035">
        <v>0.13980000000000001</v>
      </c>
      <c r="C2035" t="s">
        <v>5441</v>
      </c>
      <c r="D2035">
        <v>83000</v>
      </c>
      <c r="E2035">
        <v>36</v>
      </c>
      <c r="F2035">
        <v>7</v>
      </c>
      <c r="G2035">
        <v>0</v>
      </c>
    </row>
    <row r="2036" spans="1:7" x14ac:dyDescent="0.2">
      <c r="A2036">
        <v>16000</v>
      </c>
      <c r="B2036">
        <v>0.19220000000000001</v>
      </c>
      <c r="C2036" t="s">
        <v>5440</v>
      </c>
      <c r="D2036">
        <v>37000</v>
      </c>
      <c r="E2036">
        <v>36</v>
      </c>
      <c r="F2036">
        <v>2</v>
      </c>
      <c r="G2036">
        <v>0</v>
      </c>
    </row>
    <row r="2037" spans="1:7" x14ac:dyDescent="0.2">
      <c r="A2037">
        <v>10000</v>
      </c>
      <c r="B2037">
        <v>0.1099</v>
      </c>
      <c r="C2037" t="s">
        <v>5440</v>
      </c>
      <c r="D2037">
        <v>33000</v>
      </c>
      <c r="E2037">
        <v>36</v>
      </c>
      <c r="F2037">
        <v>1</v>
      </c>
      <c r="G2037">
        <v>0</v>
      </c>
    </row>
    <row r="2038" spans="1:7" x14ac:dyDescent="0.2">
      <c r="A2038">
        <v>20000</v>
      </c>
      <c r="B2038">
        <v>0.1825</v>
      </c>
      <c r="C2038" t="s">
        <v>5442</v>
      </c>
      <c r="D2038" s="79">
        <v>200000</v>
      </c>
      <c r="E2038">
        <v>60</v>
      </c>
      <c r="F2038">
        <v>0.5</v>
      </c>
      <c r="G2038">
        <v>1</v>
      </c>
    </row>
    <row r="2039" spans="1:7" x14ac:dyDescent="0.2">
      <c r="A2039">
        <v>13600</v>
      </c>
      <c r="B2039">
        <v>7.9000000000000001E-2</v>
      </c>
      <c r="C2039" t="s">
        <v>5440</v>
      </c>
      <c r="D2039">
        <v>37232</v>
      </c>
      <c r="E2039">
        <v>36</v>
      </c>
      <c r="F2039">
        <v>5</v>
      </c>
      <c r="G2039">
        <v>0</v>
      </c>
    </row>
    <row r="2040" spans="1:7" x14ac:dyDescent="0.2">
      <c r="A2040">
        <v>12000</v>
      </c>
      <c r="B2040">
        <v>9.6699999999999994E-2</v>
      </c>
      <c r="C2040" t="s">
        <v>5441</v>
      </c>
      <c r="D2040">
        <v>90000</v>
      </c>
      <c r="E2040">
        <v>36</v>
      </c>
      <c r="F2040">
        <v>10</v>
      </c>
      <c r="G2040">
        <v>0</v>
      </c>
    </row>
    <row r="2041" spans="1:7" x14ac:dyDescent="0.2">
      <c r="A2041">
        <v>8000</v>
      </c>
      <c r="B2041">
        <v>8.8999999999999996E-2</v>
      </c>
      <c r="C2041" t="s">
        <v>5440</v>
      </c>
      <c r="D2041">
        <v>25000</v>
      </c>
      <c r="E2041">
        <v>36</v>
      </c>
      <c r="F2041">
        <v>3</v>
      </c>
      <c r="G2041">
        <v>0</v>
      </c>
    </row>
    <row r="2042" spans="1:7" x14ac:dyDescent="0.2">
      <c r="A2042">
        <v>3500</v>
      </c>
      <c r="B2042">
        <v>0.1699</v>
      </c>
      <c r="C2042" t="s">
        <v>5440</v>
      </c>
      <c r="D2042">
        <v>48000</v>
      </c>
      <c r="E2042">
        <v>36</v>
      </c>
      <c r="F2042">
        <v>2</v>
      </c>
      <c r="G2042">
        <v>1</v>
      </c>
    </row>
    <row r="2043" spans="1:7" x14ac:dyDescent="0.2">
      <c r="A2043">
        <v>18000</v>
      </c>
      <c r="B2043">
        <v>0.11990000000000001</v>
      </c>
      <c r="C2043" t="s">
        <v>5441</v>
      </c>
      <c r="D2043">
        <v>170000</v>
      </c>
      <c r="E2043">
        <v>36</v>
      </c>
      <c r="F2043">
        <v>2</v>
      </c>
      <c r="G2043">
        <v>0</v>
      </c>
    </row>
    <row r="2044" spans="1:7" x14ac:dyDescent="0.2">
      <c r="A2044">
        <v>10000</v>
      </c>
      <c r="B2044">
        <v>0.15609999999999999</v>
      </c>
      <c r="C2044" t="s">
        <v>5441</v>
      </c>
      <c r="D2044">
        <v>56750</v>
      </c>
      <c r="E2044">
        <v>36</v>
      </c>
      <c r="F2044">
        <v>1</v>
      </c>
      <c r="G2044">
        <v>1</v>
      </c>
    </row>
    <row r="2045" spans="1:7" x14ac:dyDescent="0.2">
      <c r="A2045">
        <v>14400</v>
      </c>
      <c r="B2045">
        <v>0.1757</v>
      </c>
      <c r="C2045" t="s">
        <v>5441</v>
      </c>
      <c r="D2045">
        <v>60000</v>
      </c>
      <c r="E2045">
        <v>60</v>
      </c>
      <c r="F2045">
        <v>10</v>
      </c>
      <c r="G2045">
        <v>0</v>
      </c>
    </row>
    <row r="2046" spans="1:7" x14ac:dyDescent="0.2">
      <c r="A2046">
        <v>8575</v>
      </c>
      <c r="B2046">
        <v>0.14979999999999999</v>
      </c>
      <c r="C2046" t="s">
        <v>5440</v>
      </c>
      <c r="D2046">
        <v>26304</v>
      </c>
      <c r="E2046">
        <v>36</v>
      </c>
      <c r="F2046">
        <v>0.5</v>
      </c>
      <c r="G2046">
        <v>1</v>
      </c>
    </row>
    <row r="2047" spans="1:7" x14ac:dyDescent="0.2">
      <c r="A2047">
        <v>12500</v>
      </c>
      <c r="B2047">
        <v>0.1353</v>
      </c>
      <c r="C2047" t="s">
        <v>5441</v>
      </c>
      <c r="D2047">
        <v>95000</v>
      </c>
      <c r="E2047">
        <v>36</v>
      </c>
      <c r="F2047">
        <v>10</v>
      </c>
      <c r="G2047">
        <v>0</v>
      </c>
    </row>
    <row r="2048" spans="1:7" x14ac:dyDescent="0.2">
      <c r="A2048">
        <v>2500</v>
      </c>
      <c r="B2048">
        <v>0.1285</v>
      </c>
      <c r="C2048" t="s">
        <v>5441</v>
      </c>
      <c r="D2048">
        <v>140000</v>
      </c>
      <c r="E2048">
        <v>36</v>
      </c>
      <c r="F2048">
        <v>10</v>
      </c>
      <c r="G2048">
        <v>0</v>
      </c>
    </row>
    <row r="2049" spans="1:7" x14ac:dyDescent="0.2">
      <c r="A2049">
        <v>15000</v>
      </c>
      <c r="B2049">
        <v>9.6699999999999994E-2</v>
      </c>
      <c r="C2049" t="s">
        <v>5440</v>
      </c>
      <c r="D2049">
        <v>37500</v>
      </c>
      <c r="E2049">
        <v>36</v>
      </c>
      <c r="F2049">
        <v>2</v>
      </c>
      <c r="G2049">
        <v>0</v>
      </c>
    </row>
    <row r="2050" spans="1:7" x14ac:dyDescent="0.2">
      <c r="A2050">
        <v>12000</v>
      </c>
      <c r="B2050">
        <v>9.6699999999999994E-2</v>
      </c>
      <c r="C2050" t="s">
        <v>5441</v>
      </c>
      <c r="D2050" s="79">
        <v>100000</v>
      </c>
      <c r="E2050">
        <v>36</v>
      </c>
      <c r="F2050">
        <v>4</v>
      </c>
      <c r="G2050">
        <v>0</v>
      </c>
    </row>
    <row r="2051" spans="1:7" x14ac:dyDescent="0.2">
      <c r="A2051">
        <v>18775</v>
      </c>
      <c r="B2051">
        <v>0.24079999999999999</v>
      </c>
      <c r="C2051" t="s">
        <v>5441</v>
      </c>
      <c r="D2051">
        <v>70000</v>
      </c>
      <c r="E2051">
        <v>60</v>
      </c>
      <c r="F2051">
        <v>10</v>
      </c>
      <c r="G2051">
        <v>0</v>
      </c>
    </row>
    <row r="2052" spans="1:7" x14ac:dyDescent="0.2">
      <c r="A2052">
        <v>10000</v>
      </c>
      <c r="B2052">
        <v>0.13980000000000001</v>
      </c>
      <c r="C2052" t="s">
        <v>5441</v>
      </c>
      <c r="D2052">
        <v>115000</v>
      </c>
      <c r="E2052">
        <v>36</v>
      </c>
      <c r="F2052">
        <v>9</v>
      </c>
      <c r="G2052">
        <v>0</v>
      </c>
    </row>
    <row r="2053" spans="1:7" x14ac:dyDescent="0.2">
      <c r="A2053">
        <v>10000</v>
      </c>
      <c r="B2053">
        <v>0.1353</v>
      </c>
      <c r="C2053" t="s">
        <v>5440</v>
      </c>
      <c r="D2053">
        <v>72000</v>
      </c>
      <c r="E2053">
        <v>36</v>
      </c>
      <c r="F2053">
        <v>8</v>
      </c>
      <c r="G2053">
        <v>0</v>
      </c>
    </row>
    <row r="2054" spans="1:7" x14ac:dyDescent="0.2">
      <c r="A2054">
        <v>18500</v>
      </c>
      <c r="B2054">
        <v>9.6699999999999994E-2</v>
      </c>
      <c r="C2054" t="s">
        <v>5441</v>
      </c>
      <c r="D2054">
        <v>160000</v>
      </c>
      <c r="E2054">
        <v>36</v>
      </c>
      <c r="F2054">
        <v>7</v>
      </c>
      <c r="G2054">
        <v>0</v>
      </c>
    </row>
    <row r="2055" spans="1:7" x14ac:dyDescent="0.2">
      <c r="A2055">
        <v>8000</v>
      </c>
      <c r="B2055">
        <v>0.20499999999999999</v>
      </c>
      <c r="C2055" t="s">
        <v>5441</v>
      </c>
      <c r="D2055">
        <v>77000</v>
      </c>
      <c r="E2055">
        <v>36</v>
      </c>
      <c r="F2055">
        <v>10</v>
      </c>
      <c r="G2055">
        <v>1</v>
      </c>
    </row>
    <row r="2056" spans="1:7" x14ac:dyDescent="0.2">
      <c r="A2056">
        <v>9925</v>
      </c>
      <c r="B2056">
        <v>0.1353</v>
      </c>
      <c r="C2056" t="s">
        <v>5440</v>
      </c>
      <c r="D2056">
        <v>29366</v>
      </c>
      <c r="E2056">
        <v>36</v>
      </c>
      <c r="F2056">
        <v>5</v>
      </c>
      <c r="G2056">
        <v>0</v>
      </c>
    </row>
    <row r="2057" spans="1:7" x14ac:dyDescent="0.2">
      <c r="A2057">
        <v>7200</v>
      </c>
      <c r="B2057">
        <v>0.1353</v>
      </c>
      <c r="C2057" t="s">
        <v>5441</v>
      </c>
      <c r="D2057">
        <v>58658</v>
      </c>
      <c r="E2057">
        <v>36</v>
      </c>
      <c r="F2057">
        <v>7</v>
      </c>
      <c r="G2057">
        <v>0</v>
      </c>
    </row>
    <row r="2058" spans="1:7" x14ac:dyDescent="0.2">
      <c r="A2058">
        <v>20050</v>
      </c>
      <c r="B2058">
        <v>0.22900000000000001</v>
      </c>
      <c r="C2058" t="s">
        <v>5441</v>
      </c>
      <c r="D2058">
        <v>75000</v>
      </c>
      <c r="E2058">
        <v>36</v>
      </c>
      <c r="F2058">
        <v>3</v>
      </c>
      <c r="G2058">
        <v>1</v>
      </c>
    </row>
    <row r="2059" spans="1:7" x14ac:dyDescent="0.2">
      <c r="A2059">
        <v>14075</v>
      </c>
      <c r="B2059">
        <v>0.20499999999999999</v>
      </c>
      <c r="C2059" t="s">
        <v>5440</v>
      </c>
      <c r="D2059">
        <v>73500</v>
      </c>
      <c r="E2059">
        <v>36</v>
      </c>
      <c r="F2059">
        <v>3</v>
      </c>
      <c r="G2059">
        <v>1</v>
      </c>
    </row>
    <row r="2060" spans="1:7" x14ac:dyDescent="0.2">
      <c r="A2060">
        <v>15000</v>
      </c>
      <c r="B2060">
        <v>9.6699999999999994E-2</v>
      </c>
      <c r="C2060" t="s">
        <v>5441</v>
      </c>
      <c r="D2060">
        <v>60000</v>
      </c>
      <c r="E2060">
        <v>36</v>
      </c>
      <c r="F2060">
        <v>3</v>
      </c>
      <c r="G2060">
        <v>0</v>
      </c>
    </row>
    <row r="2061" spans="1:7" x14ac:dyDescent="0.2">
      <c r="A2061">
        <v>7200</v>
      </c>
      <c r="B2061">
        <v>0.1825</v>
      </c>
      <c r="C2061" t="s">
        <v>5440</v>
      </c>
      <c r="D2061">
        <v>30000</v>
      </c>
      <c r="E2061">
        <v>36</v>
      </c>
      <c r="F2061">
        <v>9</v>
      </c>
      <c r="G2061">
        <v>0</v>
      </c>
    </row>
    <row r="2062" spans="1:7" x14ac:dyDescent="0.2">
      <c r="A2062">
        <v>33000</v>
      </c>
      <c r="B2062">
        <v>0.1699</v>
      </c>
      <c r="C2062" t="s">
        <v>5441</v>
      </c>
      <c r="D2062">
        <v>75046</v>
      </c>
      <c r="E2062">
        <v>60</v>
      </c>
      <c r="F2062">
        <v>10</v>
      </c>
      <c r="G2062">
        <v>1</v>
      </c>
    </row>
    <row r="2063" spans="1:7" x14ac:dyDescent="0.2">
      <c r="A2063">
        <v>3600</v>
      </c>
      <c r="B2063">
        <v>0.1447</v>
      </c>
      <c r="C2063" t="s">
        <v>5440</v>
      </c>
      <c r="D2063">
        <v>140000</v>
      </c>
      <c r="E2063">
        <v>36</v>
      </c>
      <c r="F2063">
        <v>10</v>
      </c>
      <c r="G2063">
        <v>0</v>
      </c>
    </row>
    <row r="2064" spans="1:7" x14ac:dyDescent="0.2">
      <c r="A2064">
        <v>14000</v>
      </c>
      <c r="B2064">
        <v>0.1285</v>
      </c>
      <c r="C2064" t="s">
        <v>5440</v>
      </c>
      <c r="D2064">
        <v>130000</v>
      </c>
      <c r="E2064">
        <v>36</v>
      </c>
      <c r="F2064">
        <v>3</v>
      </c>
      <c r="G2064">
        <v>0</v>
      </c>
    </row>
    <row r="2065" spans="1:7" x14ac:dyDescent="0.2">
      <c r="A2065">
        <v>15000</v>
      </c>
      <c r="B2065">
        <v>7.6200000000000004E-2</v>
      </c>
      <c r="C2065" t="s">
        <v>5441</v>
      </c>
      <c r="D2065">
        <v>130000</v>
      </c>
      <c r="E2065">
        <v>36</v>
      </c>
      <c r="F2065">
        <v>10</v>
      </c>
      <c r="G2065">
        <v>0</v>
      </c>
    </row>
    <row r="2066" spans="1:7" x14ac:dyDescent="0.2">
      <c r="A2066">
        <v>12000</v>
      </c>
      <c r="B2066">
        <v>0.1285</v>
      </c>
      <c r="C2066" t="s">
        <v>5440</v>
      </c>
      <c r="D2066">
        <v>60000</v>
      </c>
      <c r="E2066">
        <v>60</v>
      </c>
      <c r="F2066">
        <v>7</v>
      </c>
      <c r="G2066">
        <v>1</v>
      </c>
    </row>
    <row r="2067" spans="1:7" x14ac:dyDescent="0.2">
      <c r="A2067">
        <v>20000</v>
      </c>
      <c r="B2067">
        <v>0.13980000000000001</v>
      </c>
      <c r="C2067" t="s">
        <v>5440</v>
      </c>
      <c r="D2067">
        <v>97000</v>
      </c>
      <c r="E2067">
        <v>36</v>
      </c>
      <c r="F2067">
        <v>10</v>
      </c>
      <c r="G2067">
        <v>0</v>
      </c>
    </row>
    <row r="2068" spans="1:7" x14ac:dyDescent="0.2">
      <c r="A2068">
        <v>28000</v>
      </c>
      <c r="B2068">
        <v>0.1099</v>
      </c>
      <c r="C2068" t="s">
        <v>5440</v>
      </c>
      <c r="D2068">
        <v>89738</v>
      </c>
      <c r="E2068">
        <v>36</v>
      </c>
      <c r="F2068">
        <v>3</v>
      </c>
      <c r="G2068">
        <v>0</v>
      </c>
    </row>
    <row r="2069" spans="1:7" x14ac:dyDescent="0.2">
      <c r="A2069">
        <v>20000</v>
      </c>
      <c r="B2069">
        <v>0.21479999999999999</v>
      </c>
      <c r="C2069" t="s">
        <v>5440</v>
      </c>
      <c r="D2069">
        <v>113250</v>
      </c>
      <c r="E2069">
        <v>36</v>
      </c>
      <c r="F2069">
        <v>5</v>
      </c>
      <c r="G2069">
        <v>0</v>
      </c>
    </row>
    <row r="2070" spans="1:7" x14ac:dyDescent="0.2">
      <c r="A2070">
        <v>35000</v>
      </c>
      <c r="B2070">
        <v>0.16239999999999999</v>
      </c>
      <c r="C2070" t="s">
        <v>5441</v>
      </c>
      <c r="D2070">
        <v>140000</v>
      </c>
      <c r="E2070">
        <v>36</v>
      </c>
      <c r="F2070">
        <v>10</v>
      </c>
      <c r="G2070">
        <v>0</v>
      </c>
    </row>
    <row r="2071" spans="1:7" x14ac:dyDescent="0.2">
      <c r="A2071">
        <v>19600</v>
      </c>
      <c r="B2071">
        <v>0.11990000000000001</v>
      </c>
      <c r="C2071" t="s">
        <v>5441</v>
      </c>
      <c r="D2071">
        <v>95600</v>
      </c>
      <c r="E2071">
        <v>36</v>
      </c>
      <c r="F2071">
        <v>1</v>
      </c>
      <c r="G2071">
        <v>0</v>
      </c>
    </row>
    <row r="2072" spans="1:7" x14ac:dyDescent="0.2">
      <c r="A2072">
        <v>19000</v>
      </c>
      <c r="B2072">
        <v>8.8999999999999996E-2</v>
      </c>
      <c r="C2072" t="s">
        <v>5440</v>
      </c>
      <c r="D2072">
        <v>62000</v>
      </c>
      <c r="E2072">
        <v>36</v>
      </c>
      <c r="F2072">
        <v>6</v>
      </c>
      <c r="G2072">
        <v>0</v>
      </c>
    </row>
    <row r="2073" spans="1:7" x14ac:dyDescent="0.2">
      <c r="A2073">
        <v>25000</v>
      </c>
      <c r="B2073">
        <v>0.22900000000000001</v>
      </c>
      <c r="C2073" t="s">
        <v>5440</v>
      </c>
      <c r="D2073">
        <v>61000</v>
      </c>
      <c r="E2073">
        <v>36</v>
      </c>
      <c r="F2073">
        <v>3</v>
      </c>
      <c r="G2073">
        <v>1</v>
      </c>
    </row>
    <row r="2074" spans="1:7" x14ac:dyDescent="0.2">
      <c r="A2074">
        <v>15875</v>
      </c>
      <c r="B2074">
        <v>0.11990000000000001</v>
      </c>
      <c r="C2074" t="s">
        <v>5441</v>
      </c>
      <c r="D2074">
        <v>55000</v>
      </c>
      <c r="E2074">
        <v>36</v>
      </c>
      <c r="F2074">
        <v>10</v>
      </c>
      <c r="G2074">
        <v>0</v>
      </c>
    </row>
    <row r="2075" spans="1:7" x14ac:dyDescent="0.2">
      <c r="A2075">
        <v>6700</v>
      </c>
      <c r="B2075">
        <v>8.8999999999999996E-2</v>
      </c>
      <c r="C2075" t="s">
        <v>5441</v>
      </c>
      <c r="D2075">
        <v>45000</v>
      </c>
      <c r="E2075">
        <v>36</v>
      </c>
      <c r="F2075">
        <v>10</v>
      </c>
      <c r="G2075">
        <v>0</v>
      </c>
    </row>
    <row r="2076" spans="1:7" x14ac:dyDescent="0.2">
      <c r="A2076">
        <v>10000</v>
      </c>
      <c r="B2076">
        <v>0.1447</v>
      </c>
      <c r="C2076" t="s">
        <v>5441</v>
      </c>
      <c r="D2076">
        <v>72490</v>
      </c>
      <c r="E2076">
        <v>36</v>
      </c>
      <c r="F2076">
        <v>5</v>
      </c>
      <c r="G2076">
        <v>0</v>
      </c>
    </row>
    <row r="2077" spans="1:7" x14ac:dyDescent="0.2">
      <c r="A2077">
        <v>18250</v>
      </c>
      <c r="B2077">
        <v>0.1825</v>
      </c>
      <c r="C2077" t="s">
        <v>5440</v>
      </c>
      <c r="D2077">
        <v>65883</v>
      </c>
      <c r="E2077">
        <v>36</v>
      </c>
      <c r="F2077">
        <v>4</v>
      </c>
      <c r="G2077">
        <v>0</v>
      </c>
    </row>
    <row r="2078" spans="1:7" x14ac:dyDescent="0.2">
      <c r="A2078">
        <v>13000</v>
      </c>
      <c r="B2078">
        <v>0.1099</v>
      </c>
      <c r="C2078" t="s">
        <v>5441</v>
      </c>
      <c r="D2078">
        <v>55000</v>
      </c>
      <c r="E2078">
        <v>36</v>
      </c>
      <c r="F2078">
        <v>7</v>
      </c>
      <c r="G2078">
        <v>0</v>
      </c>
    </row>
    <row r="2079" spans="1:7" x14ac:dyDescent="0.2">
      <c r="A2079">
        <v>6500</v>
      </c>
      <c r="B2079">
        <v>0.22900000000000001</v>
      </c>
      <c r="C2079" t="s">
        <v>5440</v>
      </c>
      <c r="D2079">
        <v>82000</v>
      </c>
      <c r="E2079">
        <v>36</v>
      </c>
      <c r="F2079">
        <v>3</v>
      </c>
      <c r="G2079">
        <v>0</v>
      </c>
    </row>
    <row r="2080" spans="1:7" x14ac:dyDescent="0.2">
      <c r="A2080">
        <v>12000</v>
      </c>
      <c r="B2080">
        <v>0.1825</v>
      </c>
      <c r="C2080" t="s">
        <v>5441</v>
      </c>
      <c r="D2080">
        <v>86000</v>
      </c>
      <c r="E2080">
        <v>60</v>
      </c>
      <c r="F2080">
        <v>5</v>
      </c>
      <c r="G2080">
        <v>0</v>
      </c>
    </row>
    <row r="2081" spans="1:7" x14ac:dyDescent="0.2">
      <c r="A2081">
        <v>13000</v>
      </c>
      <c r="B2081">
        <v>0.11990000000000001</v>
      </c>
      <c r="C2081" t="s">
        <v>5440</v>
      </c>
      <c r="D2081">
        <v>60000</v>
      </c>
      <c r="E2081">
        <v>36</v>
      </c>
      <c r="F2081">
        <v>0.5</v>
      </c>
      <c r="G2081">
        <v>0</v>
      </c>
    </row>
    <row r="2082" spans="1:7" x14ac:dyDescent="0.2">
      <c r="A2082">
        <v>10000</v>
      </c>
      <c r="B2082">
        <v>9.6699999999999994E-2</v>
      </c>
      <c r="C2082" t="s">
        <v>5440</v>
      </c>
      <c r="D2082">
        <v>52000</v>
      </c>
      <c r="E2082">
        <v>36</v>
      </c>
      <c r="F2082">
        <v>2</v>
      </c>
      <c r="G2082">
        <v>0</v>
      </c>
    </row>
    <row r="2083" spans="1:7" x14ac:dyDescent="0.2">
      <c r="A2083">
        <v>10000</v>
      </c>
      <c r="B2083">
        <v>0.16239999999999999</v>
      </c>
      <c r="C2083" t="s">
        <v>5440</v>
      </c>
      <c r="D2083">
        <v>91600</v>
      </c>
      <c r="E2083">
        <v>36</v>
      </c>
      <c r="F2083">
        <v>10</v>
      </c>
      <c r="G2083">
        <v>0</v>
      </c>
    </row>
    <row r="2084" spans="1:7" x14ac:dyDescent="0.2">
      <c r="A2084">
        <v>9000</v>
      </c>
      <c r="B2084">
        <v>0.11990000000000001</v>
      </c>
      <c r="C2084" t="s">
        <v>5440</v>
      </c>
      <c r="D2084">
        <v>40000</v>
      </c>
      <c r="E2084">
        <v>36</v>
      </c>
      <c r="F2084">
        <v>1</v>
      </c>
      <c r="G2084">
        <v>0</v>
      </c>
    </row>
    <row r="2085" spans="1:7" x14ac:dyDescent="0.2">
      <c r="A2085">
        <v>35000</v>
      </c>
      <c r="B2085">
        <v>0.25569999999999998</v>
      </c>
      <c r="C2085" t="s">
        <v>5440</v>
      </c>
      <c r="D2085" s="79">
        <v>200000</v>
      </c>
      <c r="E2085">
        <v>60</v>
      </c>
      <c r="F2085">
        <v>10</v>
      </c>
      <c r="G2085">
        <v>1</v>
      </c>
    </row>
    <row r="2086" spans="1:7" x14ac:dyDescent="0.2">
      <c r="A2086">
        <v>3500</v>
      </c>
      <c r="B2086">
        <v>0.1447</v>
      </c>
      <c r="C2086" t="s">
        <v>5440</v>
      </c>
      <c r="D2086">
        <v>50000</v>
      </c>
      <c r="E2086">
        <v>36</v>
      </c>
      <c r="F2086">
        <v>10</v>
      </c>
      <c r="G2086">
        <v>0</v>
      </c>
    </row>
    <row r="2087" spans="1:7" x14ac:dyDescent="0.2">
      <c r="A2087">
        <v>10000</v>
      </c>
      <c r="B2087">
        <v>7.9000000000000001E-2</v>
      </c>
      <c r="C2087" t="s">
        <v>5440</v>
      </c>
      <c r="D2087">
        <v>50000</v>
      </c>
      <c r="E2087">
        <v>36</v>
      </c>
      <c r="F2087">
        <v>4</v>
      </c>
      <c r="G2087">
        <v>0</v>
      </c>
    </row>
    <row r="2088" spans="1:7" x14ac:dyDescent="0.2">
      <c r="A2088">
        <v>12000</v>
      </c>
      <c r="B2088">
        <v>0.1353</v>
      </c>
      <c r="C2088" t="s">
        <v>5441</v>
      </c>
      <c r="D2088">
        <v>51000</v>
      </c>
      <c r="E2088">
        <v>36</v>
      </c>
      <c r="F2088">
        <v>8</v>
      </c>
      <c r="G2088">
        <v>0</v>
      </c>
    </row>
    <row r="2089" spans="1:7" x14ac:dyDescent="0.2">
      <c r="A2089">
        <v>4000</v>
      </c>
      <c r="B2089">
        <v>0.1353</v>
      </c>
      <c r="C2089" t="s">
        <v>5441</v>
      </c>
      <c r="D2089">
        <v>81600</v>
      </c>
      <c r="E2089">
        <v>36</v>
      </c>
      <c r="F2089">
        <v>2</v>
      </c>
      <c r="G2089">
        <v>0</v>
      </c>
    </row>
    <row r="2090" spans="1:7" x14ac:dyDescent="0.2">
      <c r="A2090">
        <v>28000</v>
      </c>
      <c r="B2090">
        <v>8.8999999999999996E-2</v>
      </c>
      <c r="C2090" t="s">
        <v>5441</v>
      </c>
      <c r="D2090">
        <v>92000</v>
      </c>
      <c r="E2090">
        <v>36</v>
      </c>
      <c r="F2090">
        <v>9</v>
      </c>
      <c r="G2090">
        <v>0</v>
      </c>
    </row>
    <row r="2091" spans="1:7" x14ac:dyDescent="0.2">
      <c r="A2091">
        <v>6075</v>
      </c>
      <c r="B2091">
        <v>0.16239999999999999</v>
      </c>
      <c r="C2091" t="s">
        <v>5440</v>
      </c>
      <c r="D2091">
        <v>20300</v>
      </c>
      <c r="E2091">
        <v>36</v>
      </c>
      <c r="F2091">
        <v>8</v>
      </c>
      <c r="G2091">
        <v>1</v>
      </c>
    </row>
    <row r="2092" spans="1:7" x14ac:dyDescent="0.2">
      <c r="A2092">
        <v>10000</v>
      </c>
      <c r="B2092">
        <v>0.1757</v>
      </c>
      <c r="C2092" t="s">
        <v>5441</v>
      </c>
      <c r="D2092">
        <v>60000</v>
      </c>
      <c r="E2092">
        <v>36</v>
      </c>
      <c r="F2092">
        <v>8</v>
      </c>
      <c r="G2092">
        <v>0</v>
      </c>
    </row>
    <row r="2093" spans="1:7" x14ac:dyDescent="0.2">
      <c r="A2093">
        <v>20000</v>
      </c>
      <c r="B2093">
        <v>7.9000000000000001E-2</v>
      </c>
      <c r="C2093" t="s">
        <v>5441</v>
      </c>
      <c r="D2093">
        <v>150000</v>
      </c>
      <c r="E2093">
        <v>36</v>
      </c>
      <c r="F2093">
        <v>6</v>
      </c>
      <c r="G2093">
        <v>0</v>
      </c>
    </row>
    <row r="2094" spans="1:7" x14ac:dyDescent="0.2">
      <c r="A2094">
        <v>14400</v>
      </c>
      <c r="B2094">
        <v>0.23699999999999999</v>
      </c>
      <c r="C2094" t="s">
        <v>5440</v>
      </c>
      <c r="D2094">
        <v>60000</v>
      </c>
      <c r="E2094">
        <v>60</v>
      </c>
      <c r="F2094">
        <v>8</v>
      </c>
      <c r="G2094">
        <v>0</v>
      </c>
    </row>
    <row r="2095" spans="1:7" x14ac:dyDescent="0.2">
      <c r="A2095">
        <v>20000</v>
      </c>
      <c r="B2095">
        <v>0.11990000000000001</v>
      </c>
      <c r="C2095" t="s">
        <v>5441</v>
      </c>
      <c r="D2095">
        <v>63000</v>
      </c>
      <c r="E2095">
        <v>36</v>
      </c>
      <c r="F2095">
        <v>10</v>
      </c>
      <c r="G2095">
        <v>0</v>
      </c>
    </row>
    <row r="2096" spans="1:7" x14ac:dyDescent="0.2">
      <c r="A2096">
        <v>7000</v>
      </c>
      <c r="B2096">
        <v>0.1447</v>
      </c>
      <c r="C2096" t="s">
        <v>5440</v>
      </c>
      <c r="D2096">
        <v>53000</v>
      </c>
      <c r="E2096">
        <v>36</v>
      </c>
      <c r="F2096">
        <v>7</v>
      </c>
      <c r="G2096">
        <v>0</v>
      </c>
    </row>
    <row r="2097" spans="1:7" x14ac:dyDescent="0.2">
      <c r="A2097">
        <v>8000</v>
      </c>
      <c r="B2097">
        <v>0.1099</v>
      </c>
      <c r="C2097" t="s">
        <v>5441</v>
      </c>
      <c r="D2097">
        <v>43000</v>
      </c>
      <c r="E2097">
        <v>36</v>
      </c>
      <c r="F2097">
        <v>5</v>
      </c>
      <c r="G2097">
        <v>1</v>
      </c>
    </row>
    <row r="2098" spans="1:7" x14ac:dyDescent="0.2">
      <c r="A2098">
        <v>30000</v>
      </c>
      <c r="B2098">
        <v>9.6699999999999994E-2</v>
      </c>
      <c r="C2098" t="s">
        <v>5441</v>
      </c>
      <c r="D2098">
        <v>93000</v>
      </c>
      <c r="E2098">
        <v>36</v>
      </c>
      <c r="F2098">
        <v>10</v>
      </c>
      <c r="G2098">
        <v>0</v>
      </c>
    </row>
    <row r="2099" spans="1:7" x14ac:dyDescent="0.2">
      <c r="A2099">
        <v>16000</v>
      </c>
      <c r="B2099">
        <v>0.16239999999999999</v>
      </c>
      <c r="C2099" t="s">
        <v>5441</v>
      </c>
      <c r="D2099">
        <v>65000</v>
      </c>
      <c r="E2099">
        <v>60</v>
      </c>
      <c r="F2099">
        <v>1</v>
      </c>
      <c r="G2099">
        <v>0</v>
      </c>
    </row>
    <row r="2100" spans="1:7" x14ac:dyDescent="0.2">
      <c r="A2100">
        <v>8000</v>
      </c>
      <c r="B2100">
        <v>7.6200000000000004E-2</v>
      </c>
      <c r="C2100" t="s">
        <v>5440</v>
      </c>
      <c r="D2100">
        <v>65000</v>
      </c>
      <c r="E2100">
        <v>36</v>
      </c>
      <c r="F2100">
        <v>4</v>
      </c>
      <c r="G2100">
        <v>1</v>
      </c>
    </row>
    <row r="2101" spans="1:7" x14ac:dyDescent="0.2">
      <c r="A2101">
        <v>18250</v>
      </c>
      <c r="B2101">
        <v>0.14979999999999999</v>
      </c>
      <c r="C2101" t="s">
        <v>5440</v>
      </c>
      <c r="D2101">
        <v>80000</v>
      </c>
      <c r="E2101">
        <v>36</v>
      </c>
      <c r="F2101">
        <v>0.5</v>
      </c>
      <c r="G2101">
        <v>0</v>
      </c>
    </row>
    <row r="2102" spans="1:7" x14ac:dyDescent="0.2">
      <c r="A2102">
        <v>35000</v>
      </c>
      <c r="B2102">
        <v>0.13980000000000001</v>
      </c>
      <c r="C2102" t="s">
        <v>5441</v>
      </c>
      <c r="D2102">
        <v>86000</v>
      </c>
      <c r="E2102">
        <v>36</v>
      </c>
      <c r="F2102">
        <v>10</v>
      </c>
      <c r="G2102">
        <v>0</v>
      </c>
    </row>
    <row r="2103" spans="1:7" x14ac:dyDescent="0.2">
      <c r="A2103">
        <v>7750</v>
      </c>
      <c r="B2103">
        <v>0.16239999999999999</v>
      </c>
      <c r="C2103" t="s">
        <v>5440</v>
      </c>
      <c r="D2103">
        <v>75000</v>
      </c>
      <c r="E2103">
        <v>36</v>
      </c>
      <c r="F2103">
        <v>7</v>
      </c>
      <c r="G2103">
        <v>1</v>
      </c>
    </row>
    <row r="2104" spans="1:7" x14ac:dyDescent="0.2">
      <c r="A2104">
        <v>8600</v>
      </c>
      <c r="B2104">
        <v>0.1447</v>
      </c>
      <c r="C2104" t="s">
        <v>5441</v>
      </c>
      <c r="D2104">
        <v>45000</v>
      </c>
      <c r="E2104">
        <v>36</v>
      </c>
      <c r="F2104">
        <v>2</v>
      </c>
      <c r="G2104">
        <v>0</v>
      </c>
    </row>
    <row r="2105" spans="1:7" x14ac:dyDescent="0.2">
      <c r="A2105">
        <v>9000</v>
      </c>
      <c r="B2105">
        <v>0.1285</v>
      </c>
      <c r="C2105" t="s">
        <v>5441</v>
      </c>
      <c r="D2105">
        <v>108000</v>
      </c>
      <c r="E2105">
        <v>36</v>
      </c>
      <c r="F2105">
        <v>10</v>
      </c>
      <c r="G2105">
        <v>0</v>
      </c>
    </row>
    <row r="2106" spans="1:7" x14ac:dyDescent="0.2">
      <c r="A2106">
        <v>14000</v>
      </c>
      <c r="B2106">
        <v>0.1757</v>
      </c>
      <c r="C2106" t="s">
        <v>5441</v>
      </c>
      <c r="D2106">
        <v>42700</v>
      </c>
      <c r="E2106">
        <v>60</v>
      </c>
      <c r="F2106">
        <v>10</v>
      </c>
      <c r="G2106">
        <v>1</v>
      </c>
    </row>
    <row r="2107" spans="1:7" x14ac:dyDescent="0.2">
      <c r="A2107">
        <v>11850</v>
      </c>
      <c r="B2107">
        <v>0.1447</v>
      </c>
      <c r="C2107" t="s">
        <v>5442</v>
      </c>
      <c r="D2107">
        <v>35000</v>
      </c>
      <c r="E2107">
        <v>36</v>
      </c>
      <c r="F2107">
        <v>10</v>
      </c>
      <c r="G2107">
        <v>0</v>
      </c>
    </row>
    <row r="2108" spans="1:7" x14ac:dyDescent="0.2">
      <c r="A2108">
        <v>28000</v>
      </c>
      <c r="B2108">
        <v>0.11990000000000001</v>
      </c>
      <c r="C2108" t="s">
        <v>5440</v>
      </c>
      <c r="D2108">
        <v>115000</v>
      </c>
      <c r="E2108">
        <v>36</v>
      </c>
      <c r="F2108">
        <v>6</v>
      </c>
      <c r="G2108">
        <v>1</v>
      </c>
    </row>
    <row r="2109" spans="1:7" x14ac:dyDescent="0.2">
      <c r="A2109">
        <v>10000</v>
      </c>
      <c r="B2109">
        <v>0.1099</v>
      </c>
      <c r="C2109" t="s">
        <v>5441</v>
      </c>
      <c r="D2109">
        <v>43000</v>
      </c>
      <c r="E2109">
        <v>36</v>
      </c>
      <c r="F2109">
        <v>3</v>
      </c>
      <c r="G2109">
        <v>0</v>
      </c>
    </row>
    <row r="2110" spans="1:7" x14ac:dyDescent="0.2">
      <c r="A2110">
        <v>5000</v>
      </c>
      <c r="B2110">
        <v>0.1447</v>
      </c>
      <c r="C2110" t="s">
        <v>5441</v>
      </c>
      <c r="D2110">
        <v>72000</v>
      </c>
      <c r="E2110">
        <v>36</v>
      </c>
      <c r="F2110">
        <v>7</v>
      </c>
      <c r="G2110">
        <v>0</v>
      </c>
    </row>
    <row r="2111" spans="1:7" x14ac:dyDescent="0.2">
      <c r="A2111">
        <v>15000</v>
      </c>
      <c r="B2111">
        <v>0.15609999999999999</v>
      </c>
      <c r="C2111" t="s">
        <v>5440</v>
      </c>
      <c r="D2111">
        <v>42000</v>
      </c>
      <c r="E2111">
        <v>60</v>
      </c>
      <c r="F2111">
        <v>3</v>
      </c>
      <c r="G2111">
        <v>0</v>
      </c>
    </row>
    <row r="2112" spans="1:7" x14ac:dyDescent="0.2">
      <c r="A2112">
        <v>20000</v>
      </c>
      <c r="B2112">
        <v>0.14979999999999999</v>
      </c>
      <c r="C2112" t="s">
        <v>5441</v>
      </c>
      <c r="D2112">
        <v>75000</v>
      </c>
      <c r="E2112">
        <v>36</v>
      </c>
      <c r="F2112">
        <v>9</v>
      </c>
      <c r="G2112">
        <v>0</v>
      </c>
    </row>
    <row r="2113" spans="1:7" x14ac:dyDescent="0.2">
      <c r="A2113">
        <v>16000</v>
      </c>
      <c r="B2113">
        <v>9.6699999999999994E-2</v>
      </c>
      <c r="C2113" t="s">
        <v>5441</v>
      </c>
      <c r="D2113">
        <v>85000</v>
      </c>
      <c r="E2113">
        <v>36</v>
      </c>
      <c r="F2113">
        <v>8</v>
      </c>
      <c r="G2113">
        <v>0</v>
      </c>
    </row>
    <row r="2114" spans="1:7" x14ac:dyDescent="0.2">
      <c r="A2114">
        <v>12000</v>
      </c>
      <c r="B2114">
        <v>7.6200000000000004E-2</v>
      </c>
      <c r="C2114" t="s">
        <v>5441</v>
      </c>
      <c r="D2114">
        <v>80000</v>
      </c>
      <c r="E2114">
        <v>36</v>
      </c>
      <c r="F2114">
        <v>6</v>
      </c>
      <c r="G2114">
        <v>0</v>
      </c>
    </row>
    <row r="2115" spans="1:7" x14ac:dyDescent="0.2">
      <c r="A2115">
        <v>35000</v>
      </c>
      <c r="B2115">
        <v>0.23400000000000001</v>
      </c>
      <c r="C2115" t="s">
        <v>5441</v>
      </c>
      <c r="D2115" s="79">
        <v>300000</v>
      </c>
      <c r="E2115">
        <v>36</v>
      </c>
      <c r="F2115">
        <v>10</v>
      </c>
      <c r="G2115">
        <v>0</v>
      </c>
    </row>
    <row r="2116" spans="1:7" x14ac:dyDescent="0.2">
      <c r="A2116">
        <v>10000</v>
      </c>
      <c r="B2116">
        <v>0.1447</v>
      </c>
      <c r="C2116" t="s">
        <v>5440</v>
      </c>
      <c r="D2116">
        <v>35000</v>
      </c>
      <c r="E2116">
        <v>36</v>
      </c>
      <c r="F2116">
        <v>1</v>
      </c>
      <c r="G2116">
        <v>0</v>
      </c>
    </row>
    <row r="2117" spans="1:7" x14ac:dyDescent="0.2">
      <c r="A2117">
        <v>10000</v>
      </c>
      <c r="B2117">
        <v>7.9000000000000001E-2</v>
      </c>
      <c r="C2117" t="s">
        <v>5441</v>
      </c>
      <c r="D2117">
        <v>110000</v>
      </c>
      <c r="E2117">
        <v>36</v>
      </c>
      <c r="F2117">
        <v>7</v>
      </c>
      <c r="G2117">
        <v>0</v>
      </c>
    </row>
    <row r="2118" spans="1:7" x14ac:dyDescent="0.2">
      <c r="A2118">
        <v>11200</v>
      </c>
      <c r="B2118">
        <v>6.0299999999999999E-2</v>
      </c>
      <c r="C2118" t="s">
        <v>5440</v>
      </c>
      <c r="D2118">
        <v>90000</v>
      </c>
      <c r="E2118">
        <v>36</v>
      </c>
      <c r="F2118">
        <v>0.5</v>
      </c>
      <c r="G2118">
        <v>0</v>
      </c>
    </row>
    <row r="2119" spans="1:7" x14ac:dyDescent="0.2">
      <c r="A2119">
        <v>10000</v>
      </c>
      <c r="B2119">
        <v>0.15609999999999999</v>
      </c>
      <c r="C2119" t="s">
        <v>5441</v>
      </c>
      <c r="D2119">
        <v>107000</v>
      </c>
      <c r="E2119">
        <v>36</v>
      </c>
      <c r="F2119">
        <v>9</v>
      </c>
      <c r="G2119">
        <v>0</v>
      </c>
    </row>
    <row r="2120" spans="1:7" x14ac:dyDescent="0.2">
      <c r="A2120">
        <v>20000</v>
      </c>
      <c r="B2120">
        <v>0.1353</v>
      </c>
      <c r="C2120" t="s">
        <v>5441</v>
      </c>
      <c r="D2120">
        <v>65000</v>
      </c>
      <c r="E2120">
        <v>36</v>
      </c>
      <c r="F2120">
        <v>8</v>
      </c>
      <c r="G2120">
        <v>1</v>
      </c>
    </row>
    <row r="2121" spans="1:7" x14ac:dyDescent="0.2">
      <c r="A2121">
        <v>3000</v>
      </c>
      <c r="B2121">
        <v>0.1285</v>
      </c>
      <c r="C2121" t="s">
        <v>5440</v>
      </c>
      <c r="D2121">
        <v>40000</v>
      </c>
      <c r="E2121">
        <v>36</v>
      </c>
      <c r="F2121">
        <v>3</v>
      </c>
      <c r="G2121">
        <v>0</v>
      </c>
    </row>
    <row r="2122" spans="1:7" x14ac:dyDescent="0.2">
      <c r="A2122">
        <v>6000</v>
      </c>
      <c r="B2122">
        <v>0.13980000000000001</v>
      </c>
      <c r="C2122" t="s">
        <v>5440</v>
      </c>
      <c r="D2122">
        <v>50000</v>
      </c>
      <c r="E2122">
        <v>36</v>
      </c>
      <c r="F2122">
        <v>3</v>
      </c>
      <c r="G2122">
        <v>0</v>
      </c>
    </row>
    <row r="2123" spans="1:7" x14ac:dyDescent="0.2">
      <c r="A2123">
        <v>14000</v>
      </c>
      <c r="B2123">
        <v>6.6199999999999995E-2</v>
      </c>
      <c r="C2123" t="s">
        <v>5441</v>
      </c>
      <c r="D2123">
        <v>64500</v>
      </c>
      <c r="E2123">
        <v>36</v>
      </c>
      <c r="F2123">
        <v>10</v>
      </c>
      <c r="G2123">
        <v>0</v>
      </c>
    </row>
    <row r="2124" spans="1:7" x14ac:dyDescent="0.2">
      <c r="A2124">
        <v>10000</v>
      </c>
      <c r="B2124">
        <v>0.1285</v>
      </c>
      <c r="C2124" t="s">
        <v>5441</v>
      </c>
      <c r="D2124">
        <v>75000</v>
      </c>
      <c r="E2124">
        <v>36</v>
      </c>
      <c r="F2124">
        <v>6</v>
      </c>
      <c r="G2124">
        <v>0</v>
      </c>
    </row>
    <row r="2125" spans="1:7" x14ac:dyDescent="0.2">
      <c r="A2125">
        <v>5500</v>
      </c>
      <c r="B2125">
        <v>0.151</v>
      </c>
      <c r="C2125" t="s">
        <v>5440</v>
      </c>
      <c r="D2125">
        <v>62000</v>
      </c>
      <c r="E2125">
        <v>36</v>
      </c>
      <c r="F2125">
        <v>7</v>
      </c>
      <c r="G2125">
        <v>0</v>
      </c>
    </row>
    <row r="2126" spans="1:7" x14ac:dyDescent="0.2">
      <c r="A2126">
        <v>24925</v>
      </c>
      <c r="B2126">
        <v>0.17760000000000001</v>
      </c>
      <c r="C2126" t="s">
        <v>5441</v>
      </c>
      <c r="D2126">
        <v>95000</v>
      </c>
      <c r="E2126">
        <v>36</v>
      </c>
      <c r="F2126">
        <v>5</v>
      </c>
      <c r="G2126">
        <v>0</v>
      </c>
    </row>
    <row r="2127" spans="1:7" x14ac:dyDescent="0.2">
      <c r="A2127">
        <v>10000</v>
      </c>
      <c r="B2127">
        <v>0.12989999999999999</v>
      </c>
      <c r="C2127" t="s">
        <v>5441</v>
      </c>
      <c r="D2127">
        <v>100623</v>
      </c>
      <c r="E2127">
        <v>36</v>
      </c>
      <c r="F2127">
        <v>1</v>
      </c>
      <c r="G2127">
        <v>0</v>
      </c>
    </row>
    <row r="2128" spans="1:7" x14ac:dyDescent="0.2">
      <c r="A2128">
        <v>12000</v>
      </c>
      <c r="B2128">
        <v>9.6699999999999994E-2</v>
      </c>
      <c r="C2128" t="s">
        <v>5442</v>
      </c>
      <c r="D2128">
        <v>45000</v>
      </c>
      <c r="E2128">
        <v>36</v>
      </c>
      <c r="F2128">
        <v>0.5</v>
      </c>
      <c r="G2128">
        <v>0</v>
      </c>
    </row>
    <row r="2129" spans="1:7" x14ac:dyDescent="0.2">
      <c r="A2129">
        <v>12000</v>
      </c>
      <c r="B2129">
        <v>0.1099</v>
      </c>
      <c r="C2129" t="s">
        <v>5441</v>
      </c>
      <c r="D2129">
        <v>80000</v>
      </c>
      <c r="E2129">
        <v>36</v>
      </c>
      <c r="F2129">
        <v>4</v>
      </c>
      <c r="G2129">
        <v>0</v>
      </c>
    </row>
    <row r="2130" spans="1:7" x14ac:dyDescent="0.2">
      <c r="A2130">
        <v>4750</v>
      </c>
      <c r="B2130">
        <v>0.1855</v>
      </c>
      <c r="C2130" t="s">
        <v>5441</v>
      </c>
      <c r="D2130">
        <v>16300</v>
      </c>
      <c r="E2130">
        <v>36</v>
      </c>
      <c r="F2130">
        <v>2</v>
      </c>
      <c r="G2130">
        <v>0</v>
      </c>
    </row>
    <row r="2131" spans="1:7" x14ac:dyDescent="0.2">
      <c r="A2131">
        <v>35000</v>
      </c>
      <c r="B2131">
        <v>0.12989999999999999</v>
      </c>
      <c r="C2131" t="s">
        <v>5440</v>
      </c>
      <c r="D2131">
        <v>112000</v>
      </c>
      <c r="E2131">
        <v>36</v>
      </c>
      <c r="F2131">
        <v>10</v>
      </c>
      <c r="G2131">
        <v>0</v>
      </c>
    </row>
    <row r="2132" spans="1:7" x14ac:dyDescent="0.2">
      <c r="A2132">
        <v>12000</v>
      </c>
      <c r="B2132">
        <v>0.12989999999999999</v>
      </c>
      <c r="C2132" t="s">
        <v>5441</v>
      </c>
      <c r="D2132">
        <v>48000</v>
      </c>
      <c r="E2132">
        <v>36</v>
      </c>
      <c r="F2132">
        <v>8</v>
      </c>
      <c r="G2132">
        <v>0</v>
      </c>
    </row>
    <row r="2133" spans="1:7" x14ac:dyDescent="0.2">
      <c r="A2133">
        <v>11100</v>
      </c>
      <c r="B2133">
        <v>0.192</v>
      </c>
      <c r="C2133" t="s">
        <v>5441</v>
      </c>
      <c r="D2133">
        <v>32000</v>
      </c>
      <c r="E2133">
        <v>36</v>
      </c>
      <c r="F2133">
        <v>3</v>
      </c>
      <c r="G2133">
        <v>0</v>
      </c>
    </row>
    <row r="2134" spans="1:7" x14ac:dyDescent="0.2">
      <c r="A2134">
        <v>7925</v>
      </c>
      <c r="B2134">
        <v>0.12989999999999999</v>
      </c>
      <c r="C2134" t="s">
        <v>5440</v>
      </c>
      <c r="D2134">
        <v>33460</v>
      </c>
      <c r="E2134">
        <v>36</v>
      </c>
      <c r="F2134">
        <v>10</v>
      </c>
      <c r="G2134">
        <v>1</v>
      </c>
    </row>
    <row r="2135" spans="1:7" x14ac:dyDescent="0.2">
      <c r="A2135">
        <v>19125</v>
      </c>
      <c r="B2135">
        <v>0.25800000000000001</v>
      </c>
      <c r="C2135" t="s">
        <v>5441</v>
      </c>
      <c r="D2135">
        <v>75000</v>
      </c>
      <c r="E2135">
        <v>60</v>
      </c>
      <c r="F2135">
        <v>1</v>
      </c>
      <c r="G2135">
        <v>0</v>
      </c>
    </row>
    <row r="2136" spans="1:7" x14ac:dyDescent="0.2">
      <c r="A2136">
        <v>3825</v>
      </c>
      <c r="B2136">
        <v>0.151</v>
      </c>
      <c r="C2136" t="s">
        <v>5440</v>
      </c>
      <c r="D2136">
        <v>26106</v>
      </c>
      <c r="E2136">
        <v>36</v>
      </c>
      <c r="F2136">
        <v>3</v>
      </c>
      <c r="G2136">
        <v>0</v>
      </c>
    </row>
    <row r="2137" spans="1:7" x14ac:dyDescent="0.2">
      <c r="A2137">
        <v>15500</v>
      </c>
      <c r="B2137">
        <v>0.1855</v>
      </c>
      <c r="C2137" t="s">
        <v>5440</v>
      </c>
      <c r="D2137" s="79">
        <v>100000</v>
      </c>
      <c r="E2137">
        <v>36</v>
      </c>
      <c r="F2137">
        <v>4</v>
      </c>
      <c r="G2137">
        <v>0</v>
      </c>
    </row>
    <row r="2138" spans="1:7" x14ac:dyDescent="0.2">
      <c r="A2138">
        <v>12000</v>
      </c>
      <c r="B2138">
        <v>0.17100000000000001</v>
      </c>
      <c r="C2138" t="s">
        <v>5441</v>
      </c>
      <c r="D2138">
        <v>41500</v>
      </c>
      <c r="E2138">
        <v>60</v>
      </c>
      <c r="F2138">
        <v>10</v>
      </c>
      <c r="G2138">
        <v>0</v>
      </c>
    </row>
    <row r="2139" spans="1:7" x14ac:dyDescent="0.2">
      <c r="A2139">
        <v>13750</v>
      </c>
      <c r="B2139">
        <v>0.21</v>
      </c>
      <c r="C2139" t="s">
        <v>5441</v>
      </c>
      <c r="D2139">
        <v>68000</v>
      </c>
      <c r="E2139">
        <v>60</v>
      </c>
      <c r="F2139">
        <v>10</v>
      </c>
      <c r="G2139">
        <v>0</v>
      </c>
    </row>
    <row r="2140" spans="1:7" x14ac:dyDescent="0.2">
      <c r="A2140">
        <v>7000</v>
      </c>
      <c r="B2140">
        <v>6.6199999999999995E-2</v>
      </c>
      <c r="C2140" t="s">
        <v>5441</v>
      </c>
      <c r="D2140">
        <v>90000</v>
      </c>
      <c r="E2140">
        <v>36</v>
      </c>
      <c r="F2140">
        <v>10</v>
      </c>
      <c r="G2140">
        <v>0</v>
      </c>
    </row>
    <row r="2141" spans="1:7" x14ac:dyDescent="0.2">
      <c r="A2141">
        <v>25000</v>
      </c>
      <c r="B2141">
        <v>0.21</v>
      </c>
      <c r="C2141" t="s">
        <v>5441</v>
      </c>
      <c r="D2141">
        <v>150000</v>
      </c>
      <c r="E2141">
        <v>60</v>
      </c>
      <c r="F2141">
        <v>10</v>
      </c>
      <c r="G2141">
        <v>0</v>
      </c>
    </row>
    <row r="2142" spans="1:7" x14ac:dyDescent="0.2">
      <c r="A2142">
        <v>7500</v>
      </c>
      <c r="B2142">
        <v>7.9000000000000001E-2</v>
      </c>
      <c r="C2142" t="s">
        <v>5442</v>
      </c>
      <c r="D2142">
        <v>40000</v>
      </c>
      <c r="E2142">
        <v>36</v>
      </c>
      <c r="F2142">
        <v>10</v>
      </c>
      <c r="G2142">
        <v>0</v>
      </c>
    </row>
    <row r="2143" spans="1:7" x14ac:dyDescent="0.2">
      <c r="A2143">
        <v>10000</v>
      </c>
      <c r="B2143">
        <v>0.1099</v>
      </c>
      <c r="C2143" t="s">
        <v>5440</v>
      </c>
      <c r="D2143">
        <v>32000</v>
      </c>
      <c r="E2143">
        <v>36</v>
      </c>
      <c r="F2143">
        <v>3</v>
      </c>
      <c r="G2143">
        <v>0</v>
      </c>
    </row>
    <row r="2144" spans="1:7" x14ac:dyDescent="0.2">
      <c r="A2144">
        <v>16000</v>
      </c>
      <c r="B2144">
        <v>0.23100000000000001</v>
      </c>
      <c r="C2144" t="s">
        <v>5441</v>
      </c>
      <c r="D2144" s="79">
        <v>100000</v>
      </c>
      <c r="E2144">
        <v>60</v>
      </c>
      <c r="F2144">
        <v>10</v>
      </c>
      <c r="G2144">
        <v>0</v>
      </c>
    </row>
    <row r="2145" spans="1:7" x14ac:dyDescent="0.2">
      <c r="A2145">
        <v>18250</v>
      </c>
      <c r="B2145">
        <v>0.23699999999999999</v>
      </c>
      <c r="C2145" t="s">
        <v>5440</v>
      </c>
      <c r="D2145">
        <v>41600</v>
      </c>
      <c r="E2145">
        <v>60</v>
      </c>
      <c r="F2145">
        <v>5</v>
      </c>
      <c r="G2145">
        <v>1</v>
      </c>
    </row>
    <row r="2146" spans="1:7" x14ac:dyDescent="0.2">
      <c r="A2146">
        <v>10000</v>
      </c>
      <c r="B2146">
        <v>9.6699999999999994E-2</v>
      </c>
      <c r="C2146" t="s">
        <v>5440</v>
      </c>
      <c r="D2146">
        <v>68000</v>
      </c>
      <c r="E2146">
        <v>36</v>
      </c>
      <c r="F2146">
        <v>8</v>
      </c>
      <c r="G2146">
        <v>0</v>
      </c>
    </row>
    <row r="2147" spans="1:7" x14ac:dyDescent="0.2">
      <c r="A2147">
        <v>30000</v>
      </c>
      <c r="B2147">
        <v>9.6699999999999994E-2</v>
      </c>
      <c r="C2147" t="s">
        <v>5441</v>
      </c>
      <c r="D2147">
        <v>70000</v>
      </c>
      <c r="E2147">
        <v>36</v>
      </c>
      <c r="F2147">
        <v>10</v>
      </c>
      <c r="G2147">
        <v>0</v>
      </c>
    </row>
    <row r="2148" spans="1:7" x14ac:dyDescent="0.2">
      <c r="A2148">
        <v>35000</v>
      </c>
      <c r="B2148">
        <v>0.12989999999999999</v>
      </c>
      <c r="C2148" t="s">
        <v>5441</v>
      </c>
      <c r="D2148">
        <v>112000</v>
      </c>
      <c r="E2148">
        <v>36</v>
      </c>
      <c r="F2148">
        <v>6</v>
      </c>
      <c r="G2148">
        <v>0</v>
      </c>
    </row>
    <row r="2149" spans="1:7" x14ac:dyDescent="0.2">
      <c r="A2149">
        <v>20000</v>
      </c>
      <c r="B2149">
        <v>0.15609999999999999</v>
      </c>
      <c r="C2149" t="s">
        <v>5441</v>
      </c>
      <c r="D2149">
        <v>80000</v>
      </c>
      <c r="E2149">
        <v>60</v>
      </c>
      <c r="F2149">
        <v>6</v>
      </c>
      <c r="G2149">
        <v>0</v>
      </c>
    </row>
    <row r="2150" spans="1:7" x14ac:dyDescent="0.2">
      <c r="A2150">
        <v>8000</v>
      </c>
      <c r="B2150">
        <v>0.15609999999999999</v>
      </c>
      <c r="C2150" t="s">
        <v>5440</v>
      </c>
      <c r="D2150">
        <v>36000</v>
      </c>
      <c r="E2150">
        <v>36</v>
      </c>
      <c r="F2150">
        <v>2</v>
      </c>
      <c r="G2150">
        <v>0</v>
      </c>
    </row>
    <row r="2151" spans="1:7" x14ac:dyDescent="0.2">
      <c r="A2151">
        <v>12250</v>
      </c>
      <c r="B2151">
        <v>0.13669999999999999</v>
      </c>
      <c r="C2151" t="s">
        <v>5440</v>
      </c>
      <c r="D2151">
        <v>56000</v>
      </c>
      <c r="E2151">
        <v>36</v>
      </c>
      <c r="F2151">
        <v>5</v>
      </c>
      <c r="G2151">
        <v>0</v>
      </c>
    </row>
    <row r="2152" spans="1:7" x14ac:dyDescent="0.2">
      <c r="A2152">
        <v>12000</v>
      </c>
      <c r="B2152">
        <v>9.6699999999999994E-2</v>
      </c>
      <c r="C2152" t="s">
        <v>5442</v>
      </c>
      <c r="D2152">
        <v>46000</v>
      </c>
      <c r="E2152">
        <v>36</v>
      </c>
      <c r="F2152">
        <v>10</v>
      </c>
      <c r="G2152">
        <v>0</v>
      </c>
    </row>
    <row r="2153" spans="1:7" x14ac:dyDescent="0.2">
      <c r="A2153">
        <v>15000</v>
      </c>
      <c r="B2153">
        <v>0.17760000000000001</v>
      </c>
      <c r="C2153" t="s">
        <v>5440</v>
      </c>
      <c r="D2153">
        <v>51000</v>
      </c>
      <c r="E2153">
        <v>36</v>
      </c>
      <c r="F2153">
        <v>6</v>
      </c>
      <c r="G2153">
        <v>1</v>
      </c>
    </row>
    <row r="2154" spans="1:7" x14ac:dyDescent="0.2">
      <c r="A2154">
        <v>19000</v>
      </c>
      <c r="B2154">
        <v>0.192</v>
      </c>
      <c r="C2154" t="s">
        <v>5441</v>
      </c>
      <c r="D2154">
        <v>43000</v>
      </c>
      <c r="E2154">
        <v>60</v>
      </c>
      <c r="F2154">
        <v>10</v>
      </c>
      <c r="G2154">
        <v>0</v>
      </c>
    </row>
    <row r="2155" spans="1:7" x14ac:dyDescent="0.2">
      <c r="A2155">
        <v>15000</v>
      </c>
      <c r="B2155">
        <v>6.0299999999999999E-2</v>
      </c>
      <c r="C2155" t="s">
        <v>5441</v>
      </c>
      <c r="D2155">
        <v>80000</v>
      </c>
      <c r="E2155">
        <v>36</v>
      </c>
      <c r="F2155">
        <v>0.5</v>
      </c>
      <c r="G2155">
        <v>0</v>
      </c>
    </row>
    <row r="2156" spans="1:7" x14ac:dyDescent="0.2">
      <c r="A2156">
        <v>18000</v>
      </c>
      <c r="B2156">
        <v>0.13669999999999999</v>
      </c>
      <c r="C2156" t="s">
        <v>5441</v>
      </c>
      <c r="D2156">
        <v>110000</v>
      </c>
      <c r="E2156">
        <v>36</v>
      </c>
      <c r="F2156">
        <v>0.5</v>
      </c>
      <c r="G2156">
        <v>0</v>
      </c>
    </row>
    <row r="2157" spans="1:7" x14ac:dyDescent="0.2">
      <c r="A2157">
        <v>14000</v>
      </c>
      <c r="B2157">
        <v>0.15609999999999999</v>
      </c>
      <c r="C2157" t="s">
        <v>5440</v>
      </c>
      <c r="D2157">
        <v>74000</v>
      </c>
      <c r="E2157">
        <v>60</v>
      </c>
      <c r="F2157">
        <v>3</v>
      </c>
      <c r="G2157">
        <v>0</v>
      </c>
    </row>
    <row r="2158" spans="1:7" x14ac:dyDescent="0.2">
      <c r="A2158">
        <v>11000</v>
      </c>
      <c r="B2158">
        <v>9.6699999999999994E-2</v>
      </c>
      <c r="C2158" t="s">
        <v>5440</v>
      </c>
      <c r="D2158">
        <v>60900</v>
      </c>
      <c r="E2158">
        <v>36</v>
      </c>
      <c r="F2158">
        <v>7</v>
      </c>
      <c r="G2158">
        <v>0</v>
      </c>
    </row>
    <row r="2159" spans="1:7" x14ac:dyDescent="0.2">
      <c r="A2159">
        <v>33425</v>
      </c>
      <c r="B2159">
        <v>0.217</v>
      </c>
      <c r="C2159" t="s">
        <v>5440</v>
      </c>
      <c r="D2159">
        <v>75000</v>
      </c>
      <c r="E2159">
        <v>60</v>
      </c>
      <c r="F2159">
        <v>10</v>
      </c>
      <c r="G2159">
        <v>1</v>
      </c>
    </row>
    <row r="2160" spans="1:7" x14ac:dyDescent="0.2">
      <c r="A2160">
        <v>7900</v>
      </c>
      <c r="B2160">
        <v>8.8999999999999996E-2</v>
      </c>
      <c r="C2160" t="s">
        <v>5440</v>
      </c>
      <c r="D2160">
        <v>50000</v>
      </c>
      <c r="E2160">
        <v>36</v>
      </c>
      <c r="F2160">
        <v>5</v>
      </c>
      <c r="G2160">
        <v>0</v>
      </c>
    </row>
    <row r="2161" spans="1:7" x14ac:dyDescent="0.2">
      <c r="A2161">
        <v>24000</v>
      </c>
      <c r="B2161">
        <v>0.151</v>
      </c>
      <c r="C2161" t="s">
        <v>5441</v>
      </c>
      <c r="D2161">
        <v>82000</v>
      </c>
      <c r="E2161">
        <v>60</v>
      </c>
      <c r="F2161">
        <v>7</v>
      </c>
      <c r="G2161">
        <v>0</v>
      </c>
    </row>
    <row r="2162" spans="1:7" x14ac:dyDescent="0.2">
      <c r="A2162">
        <v>6000</v>
      </c>
      <c r="B2162">
        <v>0.13669999999999999</v>
      </c>
      <c r="C2162" t="s">
        <v>5440</v>
      </c>
      <c r="D2162">
        <v>45000</v>
      </c>
      <c r="E2162">
        <v>36</v>
      </c>
      <c r="F2162">
        <v>10</v>
      </c>
      <c r="G2162">
        <v>0</v>
      </c>
    </row>
    <row r="2163" spans="1:7" x14ac:dyDescent="0.2">
      <c r="A2163">
        <v>15000</v>
      </c>
      <c r="B2163">
        <v>0.1099</v>
      </c>
      <c r="C2163" t="s">
        <v>5440</v>
      </c>
      <c r="D2163">
        <v>41201.06</v>
      </c>
      <c r="E2163">
        <v>36</v>
      </c>
      <c r="F2163">
        <v>1</v>
      </c>
      <c r="G2163">
        <v>0</v>
      </c>
    </row>
    <row r="2164" spans="1:7" x14ac:dyDescent="0.2">
      <c r="A2164">
        <v>26000</v>
      </c>
      <c r="B2164">
        <v>0.12989999999999999</v>
      </c>
      <c r="C2164" t="s">
        <v>5441</v>
      </c>
      <c r="D2164">
        <v>145000</v>
      </c>
      <c r="E2164">
        <v>60</v>
      </c>
      <c r="F2164">
        <v>2</v>
      </c>
      <c r="G2164">
        <v>0</v>
      </c>
    </row>
    <row r="2165" spans="1:7" x14ac:dyDescent="0.2">
      <c r="A2165">
        <v>20000</v>
      </c>
      <c r="B2165">
        <v>0.17760000000000001</v>
      </c>
      <c r="C2165" t="s">
        <v>5442</v>
      </c>
      <c r="D2165">
        <v>58400</v>
      </c>
      <c r="E2165">
        <v>60</v>
      </c>
      <c r="F2165">
        <v>1</v>
      </c>
      <c r="G2165">
        <v>0</v>
      </c>
    </row>
    <row r="2166" spans="1:7" x14ac:dyDescent="0.2">
      <c r="A2166">
        <v>12000</v>
      </c>
      <c r="B2166">
        <v>0.224</v>
      </c>
      <c r="C2166" t="s">
        <v>5441</v>
      </c>
      <c r="D2166">
        <v>80000</v>
      </c>
      <c r="E2166">
        <v>36</v>
      </c>
      <c r="F2166">
        <v>3</v>
      </c>
      <c r="G2166">
        <v>0</v>
      </c>
    </row>
    <row r="2167" spans="1:7" x14ac:dyDescent="0.2">
      <c r="A2167">
        <v>10000</v>
      </c>
      <c r="B2167">
        <v>9.6699999999999994E-2</v>
      </c>
      <c r="C2167" t="s">
        <v>5441</v>
      </c>
      <c r="D2167" s="79">
        <v>100000</v>
      </c>
      <c r="E2167">
        <v>36</v>
      </c>
      <c r="F2167">
        <v>8</v>
      </c>
      <c r="G2167">
        <v>0</v>
      </c>
    </row>
    <row r="2168" spans="1:7" x14ac:dyDescent="0.2">
      <c r="A2168">
        <v>6000</v>
      </c>
      <c r="B2168">
        <v>8.8999999999999996E-2</v>
      </c>
      <c r="C2168" t="s">
        <v>5440</v>
      </c>
      <c r="D2168">
        <v>40000</v>
      </c>
      <c r="E2168">
        <v>36</v>
      </c>
      <c r="F2168">
        <v>2</v>
      </c>
      <c r="G2168">
        <v>0</v>
      </c>
    </row>
    <row r="2169" spans="1:7" x14ac:dyDescent="0.2">
      <c r="A2169">
        <v>4500</v>
      </c>
      <c r="B2169">
        <v>0.21</v>
      </c>
      <c r="C2169" t="s">
        <v>5441</v>
      </c>
      <c r="D2169">
        <v>74500</v>
      </c>
      <c r="E2169">
        <v>60</v>
      </c>
      <c r="F2169">
        <v>2</v>
      </c>
      <c r="G2169">
        <v>1</v>
      </c>
    </row>
    <row r="2170" spans="1:7" x14ac:dyDescent="0.2">
      <c r="A2170">
        <v>35000</v>
      </c>
      <c r="B2170">
        <v>0.25890000000000002</v>
      </c>
      <c r="C2170" t="s">
        <v>5441</v>
      </c>
      <c r="D2170">
        <v>150000</v>
      </c>
      <c r="E2170">
        <v>60</v>
      </c>
      <c r="F2170">
        <v>10</v>
      </c>
      <c r="G2170">
        <v>0</v>
      </c>
    </row>
    <row r="2171" spans="1:7" x14ac:dyDescent="0.2">
      <c r="A2171">
        <v>28200</v>
      </c>
      <c r="B2171">
        <v>0.11990000000000001</v>
      </c>
      <c r="C2171" t="s">
        <v>5442</v>
      </c>
      <c r="D2171">
        <v>63000</v>
      </c>
      <c r="E2171">
        <v>36</v>
      </c>
      <c r="F2171">
        <v>10</v>
      </c>
      <c r="G2171">
        <v>0</v>
      </c>
    </row>
    <row r="2172" spans="1:7" x14ac:dyDescent="0.2">
      <c r="A2172">
        <v>8000</v>
      </c>
      <c r="B2172">
        <v>8.8999999999999996E-2</v>
      </c>
      <c r="C2172" t="s">
        <v>5441</v>
      </c>
      <c r="D2172">
        <v>42000</v>
      </c>
      <c r="E2172">
        <v>36</v>
      </c>
      <c r="F2172">
        <v>7</v>
      </c>
      <c r="G2172">
        <v>0</v>
      </c>
    </row>
    <row r="2173" spans="1:7" x14ac:dyDescent="0.2">
      <c r="A2173">
        <v>6250</v>
      </c>
      <c r="B2173">
        <v>0.12989999999999999</v>
      </c>
      <c r="C2173" t="s">
        <v>5440</v>
      </c>
      <c r="D2173">
        <v>35000</v>
      </c>
      <c r="E2173">
        <v>36</v>
      </c>
      <c r="F2173">
        <v>10</v>
      </c>
      <c r="G2173">
        <v>0</v>
      </c>
    </row>
    <row r="2174" spans="1:7" x14ac:dyDescent="0.2">
      <c r="A2174">
        <v>14400</v>
      </c>
      <c r="B2174">
        <v>0.12989999999999999</v>
      </c>
      <c r="C2174" t="s">
        <v>5440</v>
      </c>
      <c r="D2174">
        <v>80000</v>
      </c>
      <c r="E2174">
        <v>36</v>
      </c>
      <c r="F2174">
        <v>8</v>
      </c>
      <c r="G2174">
        <v>0</v>
      </c>
    </row>
    <row r="2175" spans="1:7" x14ac:dyDescent="0.2">
      <c r="A2175">
        <v>15875</v>
      </c>
      <c r="B2175">
        <v>0.24079999999999999</v>
      </c>
      <c r="C2175" t="s">
        <v>5440</v>
      </c>
      <c r="D2175">
        <v>45000</v>
      </c>
      <c r="E2175">
        <v>60</v>
      </c>
      <c r="F2175">
        <v>1</v>
      </c>
      <c r="G2175">
        <v>1</v>
      </c>
    </row>
    <row r="2176" spans="1:7" x14ac:dyDescent="0.2">
      <c r="A2176">
        <v>30000</v>
      </c>
      <c r="B2176">
        <v>8.8999999999999996E-2</v>
      </c>
      <c r="C2176" t="s">
        <v>5441</v>
      </c>
      <c r="D2176">
        <v>122000</v>
      </c>
      <c r="E2176">
        <v>36</v>
      </c>
      <c r="F2176">
        <v>3</v>
      </c>
      <c r="G2176">
        <v>0</v>
      </c>
    </row>
    <row r="2177" spans="1:7" x14ac:dyDescent="0.2">
      <c r="A2177">
        <v>28000</v>
      </c>
      <c r="B2177">
        <v>0.23100000000000001</v>
      </c>
      <c r="C2177" t="s">
        <v>5440</v>
      </c>
      <c r="D2177">
        <v>68000</v>
      </c>
      <c r="E2177">
        <v>60</v>
      </c>
      <c r="F2177">
        <v>0.5</v>
      </c>
      <c r="G2177">
        <v>1</v>
      </c>
    </row>
    <row r="2178" spans="1:7" x14ac:dyDescent="0.2">
      <c r="A2178">
        <v>15250</v>
      </c>
      <c r="B2178">
        <v>0.11990000000000001</v>
      </c>
      <c r="C2178" t="s">
        <v>5441</v>
      </c>
      <c r="D2178">
        <v>48000</v>
      </c>
      <c r="E2178">
        <v>36</v>
      </c>
      <c r="F2178">
        <v>3</v>
      </c>
      <c r="G2178">
        <v>0</v>
      </c>
    </row>
    <row r="2179" spans="1:7" x14ac:dyDescent="0.2">
      <c r="A2179">
        <v>35000</v>
      </c>
      <c r="B2179">
        <v>0.1099</v>
      </c>
      <c r="C2179" t="s">
        <v>5441</v>
      </c>
      <c r="D2179" s="79">
        <v>100000</v>
      </c>
      <c r="E2179">
        <v>36</v>
      </c>
      <c r="F2179">
        <v>4</v>
      </c>
      <c r="G2179">
        <v>0</v>
      </c>
    </row>
    <row r="2180" spans="1:7" x14ac:dyDescent="0.2">
      <c r="A2180">
        <v>7000</v>
      </c>
      <c r="B2180">
        <v>0.13669999999999999</v>
      </c>
      <c r="C2180" t="s">
        <v>5440</v>
      </c>
      <c r="D2180">
        <v>48000</v>
      </c>
      <c r="E2180">
        <v>36</v>
      </c>
      <c r="F2180">
        <v>3</v>
      </c>
      <c r="G2180">
        <v>0</v>
      </c>
    </row>
    <row r="2181" spans="1:7" x14ac:dyDescent="0.2">
      <c r="A2181">
        <v>10775</v>
      </c>
      <c r="B2181">
        <v>0.19520000000000001</v>
      </c>
      <c r="C2181" t="s">
        <v>5440</v>
      </c>
      <c r="D2181">
        <v>55201.8</v>
      </c>
      <c r="E2181">
        <v>60</v>
      </c>
      <c r="F2181">
        <v>9</v>
      </c>
      <c r="G2181">
        <v>0</v>
      </c>
    </row>
    <row r="2182" spans="1:7" x14ac:dyDescent="0.2">
      <c r="A2182">
        <v>10000</v>
      </c>
      <c r="B2182">
        <v>8.8999999999999996E-2</v>
      </c>
      <c r="C2182" t="s">
        <v>5440</v>
      </c>
      <c r="D2182">
        <v>60000</v>
      </c>
      <c r="E2182">
        <v>36</v>
      </c>
      <c r="F2182">
        <v>10</v>
      </c>
      <c r="G2182">
        <v>0</v>
      </c>
    </row>
    <row r="2183" spans="1:7" x14ac:dyDescent="0.2">
      <c r="A2183">
        <v>32000</v>
      </c>
      <c r="B2183">
        <v>0.1855</v>
      </c>
      <c r="C2183" t="s">
        <v>5440</v>
      </c>
      <c r="D2183">
        <v>101000</v>
      </c>
      <c r="E2183">
        <v>60</v>
      </c>
      <c r="F2183">
        <v>10</v>
      </c>
      <c r="G2183">
        <v>1</v>
      </c>
    </row>
    <row r="2184" spans="1:7" x14ac:dyDescent="0.2">
      <c r="A2184">
        <v>10000</v>
      </c>
      <c r="B2184">
        <v>8.8999999999999996E-2</v>
      </c>
      <c r="C2184" t="s">
        <v>5440</v>
      </c>
      <c r="D2184">
        <v>90000</v>
      </c>
      <c r="E2184">
        <v>36</v>
      </c>
      <c r="F2184">
        <v>0.5</v>
      </c>
      <c r="G2184">
        <v>0</v>
      </c>
    </row>
    <row r="2185" spans="1:7" x14ac:dyDescent="0.2">
      <c r="A2185">
        <v>8000</v>
      </c>
      <c r="B2185">
        <v>9.6699999999999994E-2</v>
      </c>
      <c r="C2185" t="s">
        <v>5440</v>
      </c>
      <c r="D2185">
        <v>62000</v>
      </c>
      <c r="E2185">
        <v>36</v>
      </c>
      <c r="F2185">
        <v>10</v>
      </c>
      <c r="G2185">
        <v>0</v>
      </c>
    </row>
    <row r="2186" spans="1:7" x14ac:dyDescent="0.2">
      <c r="A2186">
        <v>12275</v>
      </c>
      <c r="B2186">
        <v>0.217</v>
      </c>
      <c r="C2186" t="s">
        <v>5440</v>
      </c>
      <c r="D2186">
        <v>51000</v>
      </c>
      <c r="E2186">
        <v>60</v>
      </c>
      <c r="F2186">
        <v>8</v>
      </c>
      <c r="G2186">
        <v>1</v>
      </c>
    </row>
    <row r="2187" spans="1:7" x14ac:dyDescent="0.2">
      <c r="A2187">
        <v>8050</v>
      </c>
      <c r="B2187">
        <v>0.1099</v>
      </c>
      <c r="C2187" t="s">
        <v>5442</v>
      </c>
      <c r="D2187">
        <v>37000</v>
      </c>
      <c r="E2187">
        <v>36</v>
      </c>
      <c r="F2187">
        <v>6</v>
      </c>
      <c r="G2187">
        <v>0</v>
      </c>
    </row>
    <row r="2188" spans="1:7" x14ac:dyDescent="0.2">
      <c r="A2188">
        <v>10000</v>
      </c>
      <c r="B2188">
        <v>9.6699999999999994E-2</v>
      </c>
      <c r="C2188" t="s">
        <v>5441</v>
      </c>
      <c r="D2188">
        <v>58000</v>
      </c>
      <c r="E2188">
        <v>36</v>
      </c>
      <c r="F2188">
        <v>8</v>
      </c>
      <c r="G2188">
        <v>0</v>
      </c>
    </row>
    <row r="2189" spans="1:7" x14ac:dyDescent="0.2">
      <c r="A2189">
        <v>6000</v>
      </c>
      <c r="B2189">
        <v>9.6699999999999994E-2</v>
      </c>
      <c r="C2189" t="s">
        <v>5442</v>
      </c>
      <c r="D2189">
        <v>70000</v>
      </c>
      <c r="E2189">
        <v>36</v>
      </c>
      <c r="F2189">
        <v>10</v>
      </c>
      <c r="G2189">
        <v>0</v>
      </c>
    </row>
    <row r="2190" spans="1:7" x14ac:dyDescent="0.2">
      <c r="A2190">
        <v>24000</v>
      </c>
      <c r="B2190">
        <v>0.1099</v>
      </c>
      <c r="C2190" t="s">
        <v>5441</v>
      </c>
      <c r="D2190">
        <v>61000</v>
      </c>
      <c r="E2190">
        <v>36</v>
      </c>
      <c r="F2190">
        <v>5</v>
      </c>
      <c r="G2190">
        <v>0</v>
      </c>
    </row>
    <row r="2191" spans="1:7" x14ac:dyDescent="0.2">
      <c r="A2191">
        <v>16000</v>
      </c>
      <c r="B2191">
        <v>7.9000000000000001E-2</v>
      </c>
      <c r="C2191" t="s">
        <v>5441</v>
      </c>
      <c r="D2191" s="79">
        <v>100000</v>
      </c>
      <c r="E2191">
        <v>36</v>
      </c>
      <c r="F2191">
        <v>9</v>
      </c>
      <c r="G2191">
        <v>0</v>
      </c>
    </row>
    <row r="2192" spans="1:7" x14ac:dyDescent="0.2">
      <c r="A2192">
        <v>35000</v>
      </c>
      <c r="B2192">
        <v>0.19520000000000001</v>
      </c>
      <c r="C2192" t="s">
        <v>5441</v>
      </c>
      <c r="D2192">
        <v>145000</v>
      </c>
      <c r="E2192">
        <v>60</v>
      </c>
      <c r="F2192">
        <v>8</v>
      </c>
      <c r="G2192">
        <v>1</v>
      </c>
    </row>
    <row r="2193" spans="1:7" x14ac:dyDescent="0.2">
      <c r="A2193">
        <v>35000</v>
      </c>
      <c r="B2193">
        <v>0.17100000000000001</v>
      </c>
      <c r="C2193" t="s">
        <v>5440</v>
      </c>
      <c r="D2193">
        <v>100360</v>
      </c>
      <c r="E2193">
        <v>60</v>
      </c>
      <c r="F2193">
        <v>5</v>
      </c>
      <c r="G2193">
        <v>1</v>
      </c>
    </row>
    <row r="2194" spans="1:7" x14ac:dyDescent="0.2">
      <c r="A2194">
        <v>8000</v>
      </c>
      <c r="B2194">
        <v>9.6699999999999994E-2</v>
      </c>
      <c r="C2194" t="s">
        <v>5441</v>
      </c>
      <c r="D2194">
        <v>55000</v>
      </c>
      <c r="E2194">
        <v>36</v>
      </c>
      <c r="F2194">
        <v>6</v>
      </c>
      <c r="G2194">
        <v>0</v>
      </c>
    </row>
    <row r="2195" spans="1:7" x14ac:dyDescent="0.2">
      <c r="A2195">
        <v>35000</v>
      </c>
      <c r="B2195">
        <v>0.13669999999999999</v>
      </c>
      <c r="C2195" t="s">
        <v>5441</v>
      </c>
      <c r="D2195" s="79">
        <v>300000</v>
      </c>
      <c r="E2195">
        <v>36</v>
      </c>
      <c r="F2195">
        <v>10</v>
      </c>
      <c r="G2195">
        <v>0</v>
      </c>
    </row>
    <row r="2196" spans="1:7" x14ac:dyDescent="0.2">
      <c r="A2196">
        <v>16000</v>
      </c>
      <c r="B2196">
        <v>0.15609999999999999</v>
      </c>
      <c r="C2196" t="s">
        <v>5441</v>
      </c>
      <c r="D2196">
        <v>110000</v>
      </c>
      <c r="E2196">
        <v>60</v>
      </c>
      <c r="F2196">
        <v>9</v>
      </c>
      <c r="G2196">
        <v>0</v>
      </c>
    </row>
    <row r="2197" spans="1:7" x14ac:dyDescent="0.2">
      <c r="A2197">
        <v>11000</v>
      </c>
      <c r="B2197">
        <v>0.23400000000000001</v>
      </c>
      <c r="C2197" t="s">
        <v>5440</v>
      </c>
      <c r="D2197">
        <v>48000</v>
      </c>
      <c r="E2197">
        <v>36</v>
      </c>
      <c r="F2197">
        <v>9</v>
      </c>
      <c r="G2197">
        <v>0</v>
      </c>
    </row>
    <row r="2198" spans="1:7" x14ac:dyDescent="0.2">
      <c r="A2198">
        <v>15000</v>
      </c>
      <c r="B2198">
        <v>0.11990000000000001</v>
      </c>
      <c r="C2198" t="s">
        <v>5440</v>
      </c>
      <c r="D2198">
        <v>65000</v>
      </c>
      <c r="E2198">
        <v>36</v>
      </c>
      <c r="F2198">
        <v>0.5</v>
      </c>
      <c r="G2198">
        <v>0</v>
      </c>
    </row>
    <row r="2199" spans="1:7" x14ac:dyDescent="0.2">
      <c r="A2199">
        <v>24000</v>
      </c>
      <c r="B2199">
        <v>0.1099</v>
      </c>
      <c r="C2199" t="s">
        <v>5441</v>
      </c>
      <c r="D2199">
        <v>70000</v>
      </c>
      <c r="E2199">
        <v>60</v>
      </c>
      <c r="F2199">
        <v>10</v>
      </c>
      <c r="G2199">
        <v>0</v>
      </c>
    </row>
    <row r="2200" spans="1:7" x14ac:dyDescent="0.2">
      <c r="A2200">
        <v>8000</v>
      </c>
      <c r="B2200">
        <v>0.16200000000000001</v>
      </c>
      <c r="C2200" t="s">
        <v>5442</v>
      </c>
      <c r="D2200">
        <v>42000</v>
      </c>
      <c r="E2200">
        <v>36</v>
      </c>
      <c r="F2200">
        <v>10</v>
      </c>
      <c r="G2200">
        <v>0</v>
      </c>
    </row>
    <row r="2201" spans="1:7" x14ac:dyDescent="0.2">
      <c r="A2201">
        <v>8000</v>
      </c>
      <c r="B2201">
        <v>0.1099</v>
      </c>
      <c r="C2201" t="s">
        <v>5440</v>
      </c>
      <c r="D2201">
        <v>29000</v>
      </c>
      <c r="E2201">
        <v>36</v>
      </c>
      <c r="F2201">
        <v>2</v>
      </c>
      <c r="G2201">
        <v>0</v>
      </c>
    </row>
    <row r="2202" spans="1:7" x14ac:dyDescent="0.2">
      <c r="A2202">
        <v>15000</v>
      </c>
      <c r="B2202">
        <v>0.1099</v>
      </c>
      <c r="C2202" t="s">
        <v>5440</v>
      </c>
      <c r="D2202">
        <v>56000</v>
      </c>
      <c r="E2202">
        <v>36</v>
      </c>
      <c r="F2202">
        <v>6</v>
      </c>
      <c r="G2202">
        <v>1</v>
      </c>
    </row>
    <row r="2203" spans="1:7" x14ac:dyDescent="0.2">
      <c r="A2203">
        <v>10000</v>
      </c>
      <c r="B2203">
        <v>0.11990000000000001</v>
      </c>
      <c r="C2203" t="s">
        <v>5441</v>
      </c>
      <c r="D2203">
        <v>50000</v>
      </c>
      <c r="E2203">
        <v>36</v>
      </c>
      <c r="F2203">
        <v>8</v>
      </c>
      <c r="G2203">
        <v>0</v>
      </c>
    </row>
    <row r="2204" spans="1:7" x14ac:dyDescent="0.2">
      <c r="A2204">
        <v>4800</v>
      </c>
      <c r="B2204">
        <v>0.23699999999999999</v>
      </c>
      <c r="C2204" t="s">
        <v>5441</v>
      </c>
      <c r="D2204">
        <v>87600</v>
      </c>
      <c r="E2204">
        <v>36</v>
      </c>
      <c r="F2204">
        <v>7</v>
      </c>
      <c r="G2204">
        <v>0</v>
      </c>
    </row>
    <row r="2205" spans="1:7" x14ac:dyDescent="0.2">
      <c r="A2205">
        <v>26500</v>
      </c>
      <c r="B2205">
        <v>0.25800000000000001</v>
      </c>
      <c r="C2205" t="s">
        <v>5442</v>
      </c>
      <c r="D2205">
        <v>60000</v>
      </c>
      <c r="E2205">
        <v>60</v>
      </c>
      <c r="F2205">
        <v>10</v>
      </c>
      <c r="G2205">
        <v>0</v>
      </c>
    </row>
    <row r="2206" spans="1:7" x14ac:dyDescent="0.2">
      <c r="A2206">
        <v>25000</v>
      </c>
      <c r="B2206">
        <v>0.192</v>
      </c>
      <c r="C2206" t="s">
        <v>5441</v>
      </c>
      <c r="D2206">
        <v>117000</v>
      </c>
      <c r="E2206">
        <v>60</v>
      </c>
      <c r="F2206">
        <v>10</v>
      </c>
      <c r="G2206">
        <v>0</v>
      </c>
    </row>
    <row r="2207" spans="1:7" x14ac:dyDescent="0.2">
      <c r="A2207">
        <v>12000</v>
      </c>
      <c r="B2207">
        <v>6.6199999999999995E-2</v>
      </c>
      <c r="C2207" t="s">
        <v>5442</v>
      </c>
      <c r="D2207">
        <v>36000</v>
      </c>
      <c r="E2207">
        <v>36</v>
      </c>
      <c r="F2207">
        <v>6</v>
      </c>
      <c r="G2207">
        <v>0</v>
      </c>
    </row>
    <row r="2208" spans="1:7" x14ac:dyDescent="0.2">
      <c r="A2208">
        <v>17075</v>
      </c>
      <c r="B2208">
        <v>0.151</v>
      </c>
      <c r="C2208" t="s">
        <v>5440</v>
      </c>
      <c r="D2208">
        <v>48000</v>
      </c>
      <c r="E2208">
        <v>36</v>
      </c>
      <c r="F2208">
        <v>5</v>
      </c>
      <c r="G2208">
        <v>0</v>
      </c>
    </row>
    <row r="2209" spans="1:7" x14ac:dyDescent="0.2">
      <c r="A2209">
        <v>17500</v>
      </c>
      <c r="B2209">
        <v>8.8999999999999996E-2</v>
      </c>
      <c r="C2209" t="s">
        <v>5440</v>
      </c>
      <c r="D2209">
        <v>106000</v>
      </c>
      <c r="E2209">
        <v>36</v>
      </c>
      <c r="F2209">
        <v>10</v>
      </c>
      <c r="G2209">
        <v>0</v>
      </c>
    </row>
    <row r="2210" spans="1:7" x14ac:dyDescent="0.2">
      <c r="A2210">
        <v>10000</v>
      </c>
      <c r="B2210">
        <v>0.151</v>
      </c>
      <c r="C2210" t="s">
        <v>5441</v>
      </c>
      <c r="D2210">
        <v>50000</v>
      </c>
      <c r="E2210">
        <v>60</v>
      </c>
      <c r="F2210">
        <v>10</v>
      </c>
      <c r="G2210">
        <v>0</v>
      </c>
    </row>
    <row r="2211" spans="1:7" x14ac:dyDescent="0.2">
      <c r="A2211">
        <v>12000</v>
      </c>
      <c r="B2211">
        <v>7.9000000000000001E-2</v>
      </c>
      <c r="C2211" t="s">
        <v>5441</v>
      </c>
      <c r="D2211">
        <v>75000</v>
      </c>
      <c r="E2211">
        <v>36</v>
      </c>
      <c r="F2211">
        <v>6</v>
      </c>
      <c r="G2211">
        <v>0</v>
      </c>
    </row>
    <row r="2212" spans="1:7" x14ac:dyDescent="0.2">
      <c r="A2212">
        <v>13500</v>
      </c>
      <c r="B2212">
        <v>8.8999999999999996E-2</v>
      </c>
      <c r="C2212" t="s">
        <v>5441</v>
      </c>
      <c r="D2212">
        <v>51000</v>
      </c>
      <c r="E2212">
        <v>36</v>
      </c>
      <c r="F2212">
        <v>10</v>
      </c>
      <c r="G2212">
        <v>1</v>
      </c>
    </row>
    <row r="2213" spans="1:7" x14ac:dyDescent="0.2">
      <c r="A2213">
        <v>35000</v>
      </c>
      <c r="B2213">
        <v>0.1855</v>
      </c>
      <c r="C2213" t="s">
        <v>5441</v>
      </c>
      <c r="D2213">
        <v>135000</v>
      </c>
      <c r="E2213">
        <v>36</v>
      </c>
      <c r="F2213">
        <v>10</v>
      </c>
      <c r="G2213">
        <v>0</v>
      </c>
    </row>
    <row r="2214" spans="1:7" x14ac:dyDescent="0.2">
      <c r="A2214">
        <v>10000</v>
      </c>
      <c r="B2214">
        <v>8.8999999999999996E-2</v>
      </c>
      <c r="C2214" t="s">
        <v>5441</v>
      </c>
      <c r="D2214">
        <v>48000</v>
      </c>
      <c r="E2214">
        <v>36</v>
      </c>
      <c r="F2214">
        <v>4</v>
      </c>
      <c r="G2214">
        <v>0</v>
      </c>
    </row>
    <row r="2215" spans="1:7" x14ac:dyDescent="0.2">
      <c r="A2215">
        <v>32000</v>
      </c>
      <c r="B2215">
        <v>0.151</v>
      </c>
      <c r="C2215" t="s">
        <v>5442</v>
      </c>
      <c r="D2215">
        <v>398000</v>
      </c>
      <c r="E2215">
        <v>36</v>
      </c>
      <c r="F2215">
        <v>10</v>
      </c>
      <c r="G2215">
        <v>0</v>
      </c>
    </row>
    <row r="2216" spans="1:7" x14ac:dyDescent="0.2">
      <c r="A2216">
        <v>13800</v>
      </c>
      <c r="B2216">
        <v>0.11990000000000001</v>
      </c>
      <c r="C2216" t="s">
        <v>5442</v>
      </c>
      <c r="D2216">
        <v>60000</v>
      </c>
      <c r="E2216">
        <v>36</v>
      </c>
      <c r="F2216">
        <v>0.5</v>
      </c>
      <c r="G2216">
        <v>1</v>
      </c>
    </row>
    <row r="2217" spans="1:7" x14ac:dyDescent="0.2">
      <c r="A2217">
        <v>6000</v>
      </c>
      <c r="B2217">
        <v>0.15609999999999999</v>
      </c>
      <c r="C2217" t="s">
        <v>5441</v>
      </c>
      <c r="D2217">
        <v>65000</v>
      </c>
      <c r="E2217">
        <v>36</v>
      </c>
      <c r="F2217">
        <v>10</v>
      </c>
      <c r="G2217">
        <v>0</v>
      </c>
    </row>
    <row r="2218" spans="1:7" x14ac:dyDescent="0.2">
      <c r="A2218">
        <v>15000</v>
      </c>
      <c r="B2218">
        <v>0.13669999999999999</v>
      </c>
      <c r="C2218" t="s">
        <v>5441</v>
      </c>
      <c r="D2218">
        <v>72000</v>
      </c>
      <c r="E2218">
        <v>60</v>
      </c>
      <c r="F2218">
        <v>4</v>
      </c>
      <c r="G2218">
        <v>0</v>
      </c>
    </row>
    <row r="2219" spans="1:7" x14ac:dyDescent="0.2">
      <c r="A2219">
        <v>16800</v>
      </c>
      <c r="B2219">
        <v>0.12989999999999999</v>
      </c>
      <c r="C2219" t="s">
        <v>5441</v>
      </c>
      <c r="D2219">
        <v>74880</v>
      </c>
      <c r="E2219">
        <v>36</v>
      </c>
      <c r="F2219">
        <v>7</v>
      </c>
      <c r="G2219">
        <v>0</v>
      </c>
    </row>
    <row r="2220" spans="1:7" x14ac:dyDescent="0.2">
      <c r="A2220">
        <v>17875</v>
      </c>
      <c r="B2220">
        <v>0.25890000000000002</v>
      </c>
      <c r="C2220" t="s">
        <v>5441</v>
      </c>
      <c r="D2220">
        <v>52000</v>
      </c>
      <c r="E2220">
        <v>60</v>
      </c>
      <c r="F2220">
        <v>10</v>
      </c>
      <c r="G2220">
        <v>1</v>
      </c>
    </row>
    <row r="2221" spans="1:7" x14ac:dyDescent="0.2">
      <c r="A2221">
        <v>10000</v>
      </c>
      <c r="B2221">
        <v>0.14299999999999999</v>
      </c>
      <c r="C2221" t="s">
        <v>5440</v>
      </c>
      <c r="D2221">
        <v>95000</v>
      </c>
      <c r="E2221">
        <v>36</v>
      </c>
      <c r="F2221">
        <v>8</v>
      </c>
      <c r="G2221">
        <v>1</v>
      </c>
    </row>
    <row r="2222" spans="1:7" x14ac:dyDescent="0.2">
      <c r="A2222">
        <v>20000</v>
      </c>
      <c r="B2222">
        <v>0.13669999999999999</v>
      </c>
      <c r="C2222" t="s">
        <v>5441</v>
      </c>
      <c r="D2222">
        <v>58000</v>
      </c>
      <c r="E2222">
        <v>36</v>
      </c>
      <c r="F2222">
        <v>10</v>
      </c>
      <c r="G2222">
        <v>0</v>
      </c>
    </row>
    <row r="2223" spans="1:7" x14ac:dyDescent="0.2">
      <c r="A2223">
        <v>6075</v>
      </c>
      <c r="B2223">
        <v>0.14299999999999999</v>
      </c>
      <c r="C2223" t="s">
        <v>5440</v>
      </c>
      <c r="D2223">
        <v>21600</v>
      </c>
      <c r="E2223">
        <v>36</v>
      </c>
      <c r="F2223">
        <v>10</v>
      </c>
      <c r="G2223">
        <v>0</v>
      </c>
    </row>
    <row r="2224" spans="1:7" x14ac:dyDescent="0.2">
      <c r="A2224">
        <v>12000</v>
      </c>
      <c r="B2224">
        <v>0.12989999999999999</v>
      </c>
      <c r="C2224" t="s">
        <v>5441</v>
      </c>
      <c r="D2224">
        <v>74316</v>
      </c>
      <c r="E2224">
        <v>36</v>
      </c>
      <c r="F2224">
        <v>10</v>
      </c>
      <c r="G2224">
        <v>0</v>
      </c>
    </row>
    <row r="2225" spans="1:7" x14ac:dyDescent="0.2">
      <c r="A2225">
        <v>20000</v>
      </c>
      <c r="B2225">
        <v>0.16200000000000001</v>
      </c>
      <c r="C2225" t="s">
        <v>5441</v>
      </c>
      <c r="D2225">
        <v>82500</v>
      </c>
      <c r="E2225">
        <v>36</v>
      </c>
      <c r="F2225">
        <v>10</v>
      </c>
      <c r="G2225">
        <v>0</v>
      </c>
    </row>
    <row r="2226" spans="1:7" x14ac:dyDescent="0.2">
      <c r="A2226">
        <v>3500</v>
      </c>
      <c r="B2226">
        <v>0.15609999999999999</v>
      </c>
      <c r="C2226" t="s">
        <v>5441</v>
      </c>
      <c r="D2226">
        <v>21000</v>
      </c>
      <c r="E2226">
        <v>36</v>
      </c>
      <c r="F2226">
        <v>6</v>
      </c>
      <c r="G2226">
        <v>1</v>
      </c>
    </row>
    <row r="2227" spans="1:7" x14ac:dyDescent="0.2">
      <c r="A2227">
        <v>24000</v>
      </c>
      <c r="B2227">
        <v>0.15609999999999999</v>
      </c>
      <c r="C2227" t="s">
        <v>5441</v>
      </c>
      <c r="D2227">
        <v>119000</v>
      </c>
      <c r="E2227">
        <v>60</v>
      </c>
      <c r="F2227">
        <v>0.5</v>
      </c>
      <c r="G2227">
        <v>0</v>
      </c>
    </row>
    <row r="2228" spans="1:7" x14ac:dyDescent="0.2">
      <c r="A2228">
        <v>12500</v>
      </c>
      <c r="B2228">
        <v>0.13669999999999999</v>
      </c>
      <c r="C2228" t="s">
        <v>5440</v>
      </c>
      <c r="D2228">
        <v>50000</v>
      </c>
      <c r="E2228">
        <v>36</v>
      </c>
      <c r="F2228">
        <v>2</v>
      </c>
      <c r="G2228">
        <v>0</v>
      </c>
    </row>
    <row r="2229" spans="1:7" x14ac:dyDescent="0.2">
      <c r="A2229">
        <v>7550</v>
      </c>
      <c r="B2229">
        <v>0.16200000000000001</v>
      </c>
      <c r="C2229" t="s">
        <v>5442</v>
      </c>
      <c r="D2229">
        <v>27000</v>
      </c>
      <c r="E2229">
        <v>36</v>
      </c>
      <c r="F2229">
        <v>10</v>
      </c>
      <c r="G2229">
        <v>0</v>
      </c>
    </row>
    <row r="2230" spans="1:7" x14ac:dyDescent="0.2">
      <c r="A2230">
        <v>10000</v>
      </c>
      <c r="B2230">
        <v>0.12989999999999999</v>
      </c>
      <c r="C2230" t="s">
        <v>5441</v>
      </c>
      <c r="D2230">
        <v>60000</v>
      </c>
      <c r="E2230">
        <v>36</v>
      </c>
      <c r="F2230">
        <v>6</v>
      </c>
      <c r="G2230">
        <v>1</v>
      </c>
    </row>
    <row r="2231" spans="1:7" x14ac:dyDescent="0.2">
      <c r="A2231">
        <v>18225</v>
      </c>
      <c r="B2231">
        <v>0.16200000000000001</v>
      </c>
      <c r="C2231" t="s">
        <v>5441</v>
      </c>
      <c r="D2231">
        <v>42000</v>
      </c>
      <c r="E2231">
        <v>36</v>
      </c>
      <c r="F2231">
        <v>10</v>
      </c>
      <c r="G2231">
        <v>0</v>
      </c>
    </row>
    <row r="2232" spans="1:7" x14ac:dyDescent="0.2">
      <c r="A2232">
        <v>16000</v>
      </c>
      <c r="B2232">
        <v>0.11990000000000001</v>
      </c>
      <c r="C2232" t="s">
        <v>5441</v>
      </c>
      <c r="D2232">
        <v>87000</v>
      </c>
      <c r="E2232">
        <v>36</v>
      </c>
      <c r="F2232">
        <v>10</v>
      </c>
      <c r="G2232">
        <v>0</v>
      </c>
    </row>
    <row r="2233" spans="1:7" x14ac:dyDescent="0.2">
      <c r="A2233">
        <v>12000</v>
      </c>
      <c r="B2233">
        <v>0.15609999999999999</v>
      </c>
      <c r="C2233" t="s">
        <v>5440</v>
      </c>
      <c r="D2233">
        <v>60000</v>
      </c>
      <c r="E2233">
        <v>36</v>
      </c>
      <c r="F2233">
        <v>10</v>
      </c>
      <c r="G2233">
        <v>0</v>
      </c>
    </row>
    <row r="2234" spans="1:7" x14ac:dyDescent="0.2">
      <c r="A2234">
        <v>8000</v>
      </c>
      <c r="B2234">
        <v>0.12989999999999999</v>
      </c>
      <c r="C2234" t="s">
        <v>5442</v>
      </c>
      <c r="D2234">
        <v>60000</v>
      </c>
      <c r="E2234">
        <v>36</v>
      </c>
      <c r="F2234">
        <v>1</v>
      </c>
      <c r="G2234">
        <v>1</v>
      </c>
    </row>
    <row r="2235" spans="1:7" x14ac:dyDescent="0.2">
      <c r="A2235">
        <v>35000</v>
      </c>
      <c r="B2235">
        <v>0.192</v>
      </c>
      <c r="C2235" t="s">
        <v>5441</v>
      </c>
      <c r="D2235">
        <v>109000</v>
      </c>
      <c r="E2235">
        <v>60</v>
      </c>
      <c r="F2235">
        <v>10</v>
      </c>
      <c r="G2235">
        <v>1</v>
      </c>
    </row>
    <row r="2236" spans="1:7" x14ac:dyDescent="0.2">
      <c r="A2236">
        <v>13000</v>
      </c>
      <c r="B2236">
        <v>0.17760000000000001</v>
      </c>
      <c r="C2236" t="s">
        <v>5441</v>
      </c>
      <c r="D2236">
        <v>70000</v>
      </c>
      <c r="E2236">
        <v>36</v>
      </c>
      <c r="F2236">
        <v>4</v>
      </c>
      <c r="G2236">
        <v>1</v>
      </c>
    </row>
    <row r="2237" spans="1:7" x14ac:dyDescent="0.2">
      <c r="A2237">
        <v>8000</v>
      </c>
      <c r="B2237">
        <v>0.13669999999999999</v>
      </c>
      <c r="C2237" t="s">
        <v>5441</v>
      </c>
      <c r="D2237">
        <v>145000</v>
      </c>
      <c r="E2237">
        <v>36</v>
      </c>
      <c r="F2237">
        <v>3</v>
      </c>
      <c r="G2237">
        <v>0</v>
      </c>
    </row>
    <row r="2238" spans="1:7" x14ac:dyDescent="0.2">
      <c r="A2238">
        <v>8550</v>
      </c>
      <c r="B2238">
        <v>0.14299999999999999</v>
      </c>
      <c r="C2238" t="s">
        <v>5441</v>
      </c>
      <c r="D2238">
        <v>51500</v>
      </c>
      <c r="E2238">
        <v>36</v>
      </c>
      <c r="F2238">
        <v>10</v>
      </c>
      <c r="G2238">
        <v>0</v>
      </c>
    </row>
    <row r="2239" spans="1:7" x14ac:dyDescent="0.2">
      <c r="A2239">
        <v>19000</v>
      </c>
      <c r="B2239">
        <v>0.13669999999999999</v>
      </c>
      <c r="C2239" t="s">
        <v>5441</v>
      </c>
      <c r="D2239">
        <v>83000</v>
      </c>
      <c r="E2239">
        <v>60</v>
      </c>
      <c r="F2239">
        <v>0.5</v>
      </c>
      <c r="G2239">
        <v>0</v>
      </c>
    </row>
    <row r="2240" spans="1:7" x14ac:dyDescent="0.2">
      <c r="A2240">
        <v>13000</v>
      </c>
      <c r="B2240">
        <v>0.13669999999999999</v>
      </c>
      <c r="C2240" t="s">
        <v>5440</v>
      </c>
      <c r="D2240">
        <v>55000</v>
      </c>
      <c r="E2240">
        <v>36</v>
      </c>
      <c r="F2240">
        <v>3</v>
      </c>
      <c r="G2240">
        <v>0</v>
      </c>
    </row>
    <row r="2241" spans="1:7" x14ac:dyDescent="0.2">
      <c r="A2241">
        <v>27600</v>
      </c>
      <c r="B2241">
        <v>7.6200000000000004E-2</v>
      </c>
      <c r="C2241" t="s">
        <v>5441</v>
      </c>
      <c r="D2241">
        <v>80000</v>
      </c>
      <c r="E2241">
        <v>36</v>
      </c>
      <c r="F2241">
        <v>0.5</v>
      </c>
      <c r="G2241">
        <v>0</v>
      </c>
    </row>
    <row r="2242" spans="1:7" x14ac:dyDescent="0.2">
      <c r="A2242">
        <v>6000</v>
      </c>
      <c r="B2242">
        <v>0.11990000000000001</v>
      </c>
      <c r="C2242" t="s">
        <v>5440</v>
      </c>
      <c r="D2242">
        <v>43000</v>
      </c>
      <c r="E2242">
        <v>36</v>
      </c>
      <c r="F2242">
        <v>10</v>
      </c>
      <c r="G2242">
        <v>0</v>
      </c>
    </row>
    <row r="2243" spans="1:7" x14ac:dyDescent="0.2">
      <c r="A2243">
        <v>24000</v>
      </c>
      <c r="B2243">
        <v>0.1099</v>
      </c>
      <c r="C2243" t="s">
        <v>5441</v>
      </c>
      <c r="D2243">
        <v>120000</v>
      </c>
      <c r="E2243">
        <v>36</v>
      </c>
      <c r="F2243">
        <v>10</v>
      </c>
      <c r="G2243">
        <v>0</v>
      </c>
    </row>
    <row r="2244" spans="1:7" x14ac:dyDescent="0.2">
      <c r="A2244">
        <v>9200</v>
      </c>
      <c r="B2244">
        <v>0.15609999999999999</v>
      </c>
      <c r="C2244" t="s">
        <v>5440</v>
      </c>
      <c r="D2244">
        <v>37800</v>
      </c>
      <c r="E2244">
        <v>36</v>
      </c>
      <c r="F2244">
        <v>10</v>
      </c>
      <c r="G2244">
        <v>0</v>
      </c>
    </row>
    <row r="2245" spans="1:7" x14ac:dyDescent="0.2">
      <c r="A2245">
        <v>20400</v>
      </c>
      <c r="B2245">
        <v>0.17100000000000001</v>
      </c>
      <c r="C2245" t="s">
        <v>5441</v>
      </c>
      <c r="D2245">
        <v>70000</v>
      </c>
      <c r="E2245">
        <v>60</v>
      </c>
      <c r="F2245">
        <v>10</v>
      </c>
      <c r="G2245">
        <v>0</v>
      </c>
    </row>
    <row r="2246" spans="1:7" x14ac:dyDescent="0.2">
      <c r="A2246">
        <v>18000</v>
      </c>
      <c r="B2246">
        <v>0.16200000000000001</v>
      </c>
      <c r="C2246" t="s">
        <v>5441</v>
      </c>
      <c r="D2246">
        <v>135000</v>
      </c>
      <c r="E2246">
        <v>36</v>
      </c>
      <c r="F2246">
        <v>1</v>
      </c>
      <c r="G2246">
        <v>0</v>
      </c>
    </row>
    <row r="2247" spans="1:7" x14ac:dyDescent="0.2">
      <c r="A2247">
        <v>25000</v>
      </c>
      <c r="B2247">
        <v>8.8999999999999996E-2</v>
      </c>
      <c r="C2247" t="s">
        <v>5441</v>
      </c>
      <c r="D2247">
        <v>216000</v>
      </c>
      <c r="E2247">
        <v>36</v>
      </c>
      <c r="F2247">
        <v>7</v>
      </c>
      <c r="G2247">
        <v>0</v>
      </c>
    </row>
    <row r="2248" spans="1:7" x14ac:dyDescent="0.2">
      <c r="A2248">
        <v>9325</v>
      </c>
      <c r="B2248">
        <v>0.15609999999999999</v>
      </c>
      <c r="C2248" t="s">
        <v>5440</v>
      </c>
      <c r="D2248">
        <v>260000</v>
      </c>
      <c r="E2248">
        <v>36</v>
      </c>
      <c r="F2248">
        <v>5</v>
      </c>
      <c r="G2248">
        <v>0</v>
      </c>
    </row>
    <row r="2249" spans="1:7" x14ac:dyDescent="0.2">
      <c r="A2249">
        <v>8400</v>
      </c>
      <c r="B2249">
        <v>0.11990000000000001</v>
      </c>
      <c r="C2249" t="s">
        <v>5441</v>
      </c>
      <c r="D2249">
        <v>83000</v>
      </c>
      <c r="E2249">
        <v>36</v>
      </c>
      <c r="F2249">
        <v>3</v>
      </c>
      <c r="G2249">
        <v>0</v>
      </c>
    </row>
    <row r="2250" spans="1:7" x14ac:dyDescent="0.2">
      <c r="A2250">
        <v>19200</v>
      </c>
      <c r="B2250">
        <v>0.151</v>
      </c>
      <c r="C2250" t="s">
        <v>5441</v>
      </c>
      <c r="D2250">
        <v>70000</v>
      </c>
      <c r="E2250">
        <v>36</v>
      </c>
      <c r="F2250">
        <v>10</v>
      </c>
      <c r="G2250">
        <v>0</v>
      </c>
    </row>
    <row r="2251" spans="1:7" x14ac:dyDescent="0.2">
      <c r="A2251">
        <v>3400</v>
      </c>
      <c r="B2251">
        <v>6.6199999999999995E-2</v>
      </c>
      <c r="C2251" t="s">
        <v>5441</v>
      </c>
      <c r="D2251">
        <v>45000</v>
      </c>
      <c r="E2251">
        <v>36</v>
      </c>
      <c r="F2251">
        <v>0.5</v>
      </c>
      <c r="G2251">
        <v>0</v>
      </c>
    </row>
    <row r="2252" spans="1:7" x14ac:dyDescent="0.2">
      <c r="A2252">
        <v>25975</v>
      </c>
      <c r="B2252">
        <v>0.14299999999999999</v>
      </c>
      <c r="C2252" t="s">
        <v>5441</v>
      </c>
      <c r="D2252">
        <v>58300</v>
      </c>
      <c r="E2252">
        <v>36</v>
      </c>
      <c r="F2252">
        <v>6</v>
      </c>
      <c r="G2252">
        <v>0</v>
      </c>
    </row>
    <row r="2253" spans="1:7" x14ac:dyDescent="0.2">
      <c r="A2253">
        <v>13400</v>
      </c>
      <c r="B2253">
        <v>0.17760000000000001</v>
      </c>
      <c r="C2253" t="s">
        <v>5440</v>
      </c>
      <c r="D2253">
        <v>38000</v>
      </c>
      <c r="E2253">
        <v>60</v>
      </c>
      <c r="F2253">
        <v>10</v>
      </c>
      <c r="G2253">
        <v>1</v>
      </c>
    </row>
    <row r="2254" spans="1:7" x14ac:dyDescent="0.2">
      <c r="A2254">
        <v>7850</v>
      </c>
      <c r="B2254">
        <v>8.8999999999999996E-2</v>
      </c>
      <c r="C2254" t="s">
        <v>5440</v>
      </c>
      <c r="D2254">
        <v>72370</v>
      </c>
      <c r="E2254">
        <v>36</v>
      </c>
      <c r="F2254">
        <v>10</v>
      </c>
      <c r="G2254">
        <v>0</v>
      </c>
    </row>
    <row r="2255" spans="1:7" x14ac:dyDescent="0.2">
      <c r="A2255">
        <v>25000</v>
      </c>
      <c r="B2255">
        <v>0.23699999999999999</v>
      </c>
      <c r="C2255" t="s">
        <v>5440</v>
      </c>
      <c r="D2255">
        <v>73000</v>
      </c>
      <c r="E2255">
        <v>60</v>
      </c>
      <c r="F2255">
        <v>4</v>
      </c>
      <c r="G2255">
        <v>0</v>
      </c>
    </row>
    <row r="2256" spans="1:7" x14ac:dyDescent="0.2">
      <c r="A2256">
        <v>16950</v>
      </c>
      <c r="B2256">
        <v>0.12989999999999999</v>
      </c>
      <c r="C2256" t="s">
        <v>5441</v>
      </c>
      <c r="D2256">
        <v>48000</v>
      </c>
      <c r="E2256">
        <v>36</v>
      </c>
      <c r="F2256">
        <v>6</v>
      </c>
      <c r="G2256">
        <v>0</v>
      </c>
    </row>
    <row r="2257" spans="1:7" x14ac:dyDescent="0.2">
      <c r="A2257">
        <v>6075</v>
      </c>
      <c r="B2257">
        <v>0.23100000000000001</v>
      </c>
      <c r="C2257" t="s">
        <v>5440</v>
      </c>
      <c r="D2257">
        <v>25000</v>
      </c>
      <c r="E2257">
        <v>36</v>
      </c>
      <c r="F2257">
        <v>4</v>
      </c>
      <c r="G2257">
        <v>0</v>
      </c>
    </row>
    <row r="2258" spans="1:7" x14ac:dyDescent="0.2">
      <c r="A2258">
        <v>15000</v>
      </c>
      <c r="B2258">
        <v>0.1099</v>
      </c>
      <c r="C2258" t="s">
        <v>5442</v>
      </c>
      <c r="D2258" s="79">
        <v>100000</v>
      </c>
      <c r="E2258">
        <v>36</v>
      </c>
      <c r="F2258">
        <v>1</v>
      </c>
      <c r="G2258">
        <v>0</v>
      </c>
    </row>
    <row r="2259" spans="1:7" x14ac:dyDescent="0.2">
      <c r="A2259">
        <v>35000</v>
      </c>
      <c r="B2259">
        <v>0.23100000000000001</v>
      </c>
      <c r="C2259" t="s">
        <v>5441</v>
      </c>
      <c r="D2259" s="79">
        <v>100000</v>
      </c>
      <c r="E2259">
        <v>60</v>
      </c>
      <c r="F2259">
        <v>10</v>
      </c>
      <c r="G2259">
        <v>1</v>
      </c>
    </row>
    <row r="2260" spans="1:7" x14ac:dyDescent="0.2">
      <c r="A2260">
        <v>8000</v>
      </c>
      <c r="B2260">
        <v>8.8999999999999996E-2</v>
      </c>
      <c r="C2260" t="s">
        <v>5441</v>
      </c>
      <c r="D2260">
        <v>80500</v>
      </c>
      <c r="E2260">
        <v>36</v>
      </c>
      <c r="F2260">
        <v>8</v>
      </c>
      <c r="G2260">
        <v>0</v>
      </c>
    </row>
    <row r="2261" spans="1:7" x14ac:dyDescent="0.2">
      <c r="A2261">
        <v>2000</v>
      </c>
      <c r="B2261">
        <v>0.11990000000000001</v>
      </c>
      <c r="C2261" t="s">
        <v>5441</v>
      </c>
      <c r="D2261">
        <v>65000</v>
      </c>
      <c r="E2261">
        <v>36</v>
      </c>
      <c r="F2261">
        <v>10</v>
      </c>
      <c r="G2261">
        <v>1</v>
      </c>
    </row>
    <row r="2262" spans="1:7" x14ac:dyDescent="0.2">
      <c r="A2262">
        <v>18000</v>
      </c>
      <c r="B2262">
        <v>7.9000000000000001E-2</v>
      </c>
      <c r="C2262" t="s">
        <v>5440</v>
      </c>
      <c r="D2262">
        <v>75000</v>
      </c>
      <c r="E2262">
        <v>36</v>
      </c>
      <c r="F2262">
        <v>4</v>
      </c>
      <c r="G2262">
        <v>0</v>
      </c>
    </row>
    <row r="2263" spans="1:7" x14ac:dyDescent="0.2">
      <c r="A2263">
        <v>7000</v>
      </c>
      <c r="B2263">
        <v>0.14299999999999999</v>
      </c>
      <c r="C2263" t="s">
        <v>5440</v>
      </c>
      <c r="D2263">
        <v>48000</v>
      </c>
      <c r="E2263">
        <v>36</v>
      </c>
      <c r="F2263">
        <v>10</v>
      </c>
      <c r="G2263">
        <v>0</v>
      </c>
    </row>
    <row r="2264" spans="1:7" x14ac:dyDescent="0.2">
      <c r="A2264">
        <v>13375</v>
      </c>
      <c r="B2264">
        <v>0.23699999999999999</v>
      </c>
      <c r="C2264" t="s">
        <v>5442</v>
      </c>
      <c r="D2264">
        <v>37440</v>
      </c>
      <c r="E2264">
        <v>60</v>
      </c>
      <c r="F2264">
        <v>0.5</v>
      </c>
      <c r="G2264">
        <v>0</v>
      </c>
    </row>
    <row r="2265" spans="1:7" x14ac:dyDescent="0.2">
      <c r="A2265">
        <v>12800</v>
      </c>
      <c r="B2265">
        <v>8.8999999999999996E-2</v>
      </c>
      <c r="C2265" t="s">
        <v>5440</v>
      </c>
      <c r="D2265">
        <v>62000</v>
      </c>
      <c r="E2265">
        <v>36</v>
      </c>
      <c r="F2265">
        <v>2</v>
      </c>
      <c r="G2265">
        <v>0</v>
      </c>
    </row>
    <row r="2266" spans="1:7" x14ac:dyDescent="0.2">
      <c r="A2266">
        <v>5000</v>
      </c>
      <c r="B2266">
        <v>6.0299999999999999E-2</v>
      </c>
      <c r="C2266" t="s">
        <v>5441</v>
      </c>
      <c r="D2266">
        <v>36000</v>
      </c>
      <c r="E2266">
        <v>36</v>
      </c>
      <c r="F2266">
        <v>7</v>
      </c>
      <c r="G2266">
        <v>0</v>
      </c>
    </row>
    <row r="2267" spans="1:7" x14ac:dyDescent="0.2">
      <c r="A2267">
        <v>6000</v>
      </c>
      <c r="B2267">
        <v>6.6199999999999995E-2</v>
      </c>
      <c r="C2267" t="s">
        <v>5441</v>
      </c>
      <c r="D2267">
        <v>52000</v>
      </c>
      <c r="E2267">
        <v>36</v>
      </c>
      <c r="F2267">
        <v>1</v>
      </c>
      <c r="G2267">
        <v>0</v>
      </c>
    </row>
    <row r="2268" spans="1:7" x14ac:dyDescent="0.2">
      <c r="A2268">
        <v>20000</v>
      </c>
      <c r="B2268">
        <v>0.151</v>
      </c>
      <c r="C2268" t="s">
        <v>5441</v>
      </c>
      <c r="D2268">
        <v>75000</v>
      </c>
      <c r="E2268">
        <v>60</v>
      </c>
      <c r="F2268">
        <v>8</v>
      </c>
      <c r="G2268">
        <v>0</v>
      </c>
    </row>
    <row r="2269" spans="1:7" x14ac:dyDescent="0.2">
      <c r="A2269">
        <v>7500</v>
      </c>
      <c r="B2269">
        <v>0.14299999999999999</v>
      </c>
      <c r="C2269" t="s">
        <v>5441</v>
      </c>
      <c r="D2269">
        <v>70000</v>
      </c>
      <c r="E2269">
        <v>36</v>
      </c>
      <c r="F2269">
        <v>10</v>
      </c>
      <c r="G2269">
        <v>0</v>
      </c>
    </row>
    <row r="2270" spans="1:7" x14ac:dyDescent="0.2">
      <c r="A2270">
        <v>13750</v>
      </c>
      <c r="B2270">
        <v>8.8999999999999996E-2</v>
      </c>
      <c r="C2270" t="s">
        <v>5440</v>
      </c>
      <c r="D2270">
        <v>75000</v>
      </c>
      <c r="E2270">
        <v>36</v>
      </c>
      <c r="F2270">
        <v>2</v>
      </c>
      <c r="G2270">
        <v>0</v>
      </c>
    </row>
    <row r="2271" spans="1:7" x14ac:dyDescent="0.2">
      <c r="A2271">
        <v>15000</v>
      </c>
      <c r="B2271">
        <v>0.192</v>
      </c>
      <c r="C2271" t="s">
        <v>5442</v>
      </c>
      <c r="D2271">
        <v>62000</v>
      </c>
      <c r="E2271">
        <v>36</v>
      </c>
      <c r="F2271">
        <v>2</v>
      </c>
      <c r="G2271">
        <v>0</v>
      </c>
    </row>
    <row r="2272" spans="1:7" x14ac:dyDescent="0.2">
      <c r="A2272">
        <v>18000</v>
      </c>
      <c r="B2272">
        <v>0.217</v>
      </c>
      <c r="C2272" t="s">
        <v>5440</v>
      </c>
      <c r="D2272">
        <v>90000</v>
      </c>
      <c r="E2272">
        <v>60</v>
      </c>
      <c r="F2272">
        <v>3</v>
      </c>
      <c r="G2272">
        <v>1</v>
      </c>
    </row>
    <row r="2273" spans="1:7" x14ac:dyDescent="0.2">
      <c r="A2273">
        <v>18200</v>
      </c>
      <c r="B2273">
        <v>0.17100000000000001</v>
      </c>
      <c r="C2273" t="s">
        <v>5440</v>
      </c>
      <c r="D2273">
        <v>51000</v>
      </c>
      <c r="E2273">
        <v>60</v>
      </c>
      <c r="F2273">
        <v>10</v>
      </c>
      <c r="G2273">
        <v>0</v>
      </c>
    </row>
    <row r="2274" spans="1:7" x14ac:dyDescent="0.2">
      <c r="A2274">
        <v>16000</v>
      </c>
      <c r="B2274">
        <v>0.13669999999999999</v>
      </c>
      <c r="C2274" t="s">
        <v>5440</v>
      </c>
      <c r="D2274">
        <v>43000</v>
      </c>
      <c r="E2274">
        <v>36</v>
      </c>
      <c r="F2274">
        <v>5</v>
      </c>
      <c r="G2274">
        <v>0</v>
      </c>
    </row>
    <row r="2275" spans="1:7" x14ac:dyDescent="0.2">
      <c r="A2275">
        <v>12000</v>
      </c>
      <c r="B2275">
        <v>7.6200000000000004E-2</v>
      </c>
      <c r="C2275" t="s">
        <v>5441</v>
      </c>
      <c r="D2275">
        <v>61000</v>
      </c>
      <c r="E2275">
        <v>36</v>
      </c>
      <c r="F2275">
        <v>4</v>
      </c>
      <c r="G2275">
        <v>0</v>
      </c>
    </row>
    <row r="2276" spans="1:7" x14ac:dyDescent="0.2">
      <c r="A2276">
        <v>12000</v>
      </c>
      <c r="B2276">
        <v>7.6200000000000004E-2</v>
      </c>
      <c r="C2276" t="s">
        <v>5441</v>
      </c>
      <c r="D2276">
        <v>94000</v>
      </c>
      <c r="E2276">
        <v>36</v>
      </c>
      <c r="F2276">
        <v>10</v>
      </c>
      <c r="G2276">
        <v>0</v>
      </c>
    </row>
    <row r="2277" spans="1:7" x14ac:dyDescent="0.2">
      <c r="A2277">
        <v>15000</v>
      </c>
      <c r="B2277">
        <v>0.1855</v>
      </c>
      <c r="C2277" t="s">
        <v>5440</v>
      </c>
      <c r="D2277">
        <v>49500</v>
      </c>
      <c r="E2277">
        <v>36</v>
      </c>
      <c r="F2277">
        <v>3</v>
      </c>
      <c r="G2277">
        <v>1</v>
      </c>
    </row>
    <row r="2278" spans="1:7" x14ac:dyDescent="0.2">
      <c r="A2278">
        <v>23750</v>
      </c>
      <c r="B2278">
        <v>0.23100000000000001</v>
      </c>
      <c r="C2278" t="s">
        <v>5441</v>
      </c>
      <c r="D2278">
        <v>67000</v>
      </c>
      <c r="E2278">
        <v>60</v>
      </c>
      <c r="F2278">
        <v>3</v>
      </c>
      <c r="G2278">
        <v>1</v>
      </c>
    </row>
    <row r="2279" spans="1:7" x14ac:dyDescent="0.2">
      <c r="A2279">
        <v>24375</v>
      </c>
      <c r="B2279">
        <v>0.224</v>
      </c>
      <c r="C2279" t="s">
        <v>5442</v>
      </c>
      <c r="D2279">
        <v>55000</v>
      </c>
      <c r="E2279">
        <v>60</v>
      </c>
      <c r="F2279">
        <v>3</v>
      </c>
      <c r="G2279">
        <v>0</v>
      </c>
    </row>
    <row r="2280" spans="1:7" x14ac:dyDescent="0.2">
      <c r="A2280">
        <v>15000</v>
      </c>
      <c r="B2280">
        <v>0.13669999999999999</v>
      </c>
      <c r="C2280" t="s">
        <v>5441</v>
      </c>
      <c r="D2280">
        <v>65000</v>
      </c>
      <c r="E2280">
        <v>36</v>
      </c>
      <c r="F2280">
        <v>3</v>
      </c>
      <c r="G2280">
        <v>0</v>
      </c>
    </row>
    <row r="2281" spans="1:7" x14ac:dyDescent="0.2">
      <c r="A2281">
        <v>9000</v>
      </c>
      <c r="B2281">
        <v>9.6699999999999994E-2</v>
      </c>
      <c r="C2281" t="s">
        <v>5440</v>
      </c>
      <c r="D2281">
        <v>50000</v>
      </c>
      <c r="E2281">
        <v>36</v>
      </c>
      <c r="F2281">
        <v>10</v>
      </c>
      <c r="G2281">
        <v>1</v>
      </c>
    </row>
    <row r="2282" spans="1:7" x14ac:dyDescent="0.2">
      <c r="A2282">
        <v>8400</v>
      </c>
      <c r="B2282">
        <v>0.15609999999999999</v>
      </c>
      <c r="C2282" t="s">
        <v>5440</v>
      </c>
      <c r="D2282">
        <v>40000</v>
      </c>
      <c r="E2282">
        <v>36</v>
      </c>
      <c r="F2282">
        <v>10</v>
      </c>
      <c r="G2282">
        <v>1</v>
      </c>
    </row>
    <row r="2283" spans="1:7" x14ac:dyDescent="0.2">
      <c r="A2283">
        <v>19750</v>
      </c>
      <c r="B2283">
        <v>0.11990000000000001</v>
      </c>
      <c r="C2283" t="s">
        <v>5442</v>
      </c>
      <c r="D2283">
        <v>45000</v>
      </c>
      <c r="E2283">
        <v>36</v>
      </c>
      <c r="F2283">
        <v>8</v>
      </c>
      <c r="G2283">
        <v>1</v>
      </c>
    </row>
    <row r="2284" spans="1:7" x14ac:dyDescent="0.2">
      <c r="A2284">
        <v>5600</v>
      </c>
      <c r="B2284">
        <v>7.9000000000000001E-2</v>
      </c>
      <c r="C2284" t="s">
        <v>5442</v>
      </c>
      <c r="D2284">
        <v>56000</v>
      </c>
      <c r="E2284">
        <v>36</v>
      </c>
      <c r="F2284">
        <v>6</v>
      </c>
      <c r="G2284">
        <v>0</v>
      </c>
    </row>
    <row r="2285" spans="1:7" x14ac:dyDescent="0.2">
      <c r="A2285">
        <v>22000</v>
      </c>
      <c r="B2285">
        <v>6.6199999999999995E-2</v>
      </c>
      <c r="C2285" t="s">
        <v>5441</v>
      </c>
      <c r="D2285">
        <v>72000</v>
      </c>
      <c r="E2285">
        <v>36</v>
      </c>
      <c r="F2285">
        <v>8</v>
      </c>
      <c r="G2285">
        <v>0</v>
      </c>
    </row>
    <row r="2286" spans="1:7" x14ac:dyDescent="0.2">
      <c r="A2286">
        <v>4000</v>
      </c>
      <c r="B2286">
        <v>0.217</v>
      </c>
      <c r="C2286" t="s">
        <v>5442</v>
      </c>
      <c r="D2286">
        <v>60000</v>
      </c>
      <c r="E2286">
        <v>60</v>
      </c>
      <c r="F2286">
        <v>7</v>
      </c>
      <c r="G2286">
        <v>0</v>
      </c>
    </row>
    <row r="2287" spans="1:7" x14ac:dyDescent="0.2">
      <c r="A2287">
        <v>8450</v>
      </c>
      <c r="B2287">
        <v>0.15609999999999999</v>
      </c>
      <c r="C2287" t="s">
        <v>5440</v>
      </c>
      <c r="D2287">
        <v>65000</v>
      </c>
      <c r="E2287">
        <v>36</v>
      </c>
      <c r="F2287">
        <v>1</v>
      </c>
      <c r="G2287">
        <v>0</v>
      </c>
    </row>
    <row r="2288" spans="1:7" x14ac:dyDescent="0.2">
      <c r="A2288">
        <v>30225</v>
      </c>
      <c r="B2288">
        <v>0.16200000000000001</v>
      </c>
      <c r="C2288" t="s">
        <v>5441</v>
      </c>
      <c r="D2288">
        <v>90000</v>
      </c>
      <c r="E2288">
        <v>36</v>
      </c>
      <c r="F2288">
        <v>10</v>
      </c>
      <c r="G2288">
        <v>0</v>
      </c>
    </row>
    <row r="2289" spans="1:7" x14ac:dyDescent="0.2">
      <c r="A2289">
        <v>25000</v>
      </c>
      <c r="B2289">
        <v>7.9000000000000001E-2</v>
      </c>
      <c r="C2289" t="s">
        <v>5441</v>
      </c>
      <c r="D2289">
        <v>115000</v>
      </c>
      <c r="E2289">
        <v>36</v>
      </c>
      <c r="F2289">
        <v>5</v>
      </c>
      <c r="G2289">
        <v>0</v>
      </c>
    </row>
    <row r="2290" spans="1:7" x14ac:dyDescent="0.2">
      <c r="A2290">
        <v>16000</v>
      </c>
      <c r="B2290">
        <v>0.1099</v>
      </c>
      <c r="C2290" t="s">
        <v>5441</v>
      </c>
      <c r="D2290">
        <v>89000</v>
      </c>
      <c r="E2290">
        <v>36</v>
      </c>
      <c r="F2290">
        <v>10</v>
      </c>
      <c r="G2290">
        <v>0</v>
      </c>
    </row>
    <row r="2291" spans="1:7" x14ac:dyDescent="0.2">
      <c r="A2291">
        <v>3000</v>
      </c>
      <c r="B2291">
        <v>0.13669999999999999</v>
      </c>
      <c r="C2291" t="s">
        <v>5441</v>
      </c>
      <c r="D2291">
        <v>38000</v>
      </c>
      <c r="E2291">
        <v>36</v>
      </c>
      <c r="F2291">
        <v>3</v>
      </c>
      <c r="G2291">
        <v>0</v>
      </c>
    </row>
    <row r="2292" spans="1:7" x14ac:dyDescent="0.2">
      <c r="A2292">
        <v>3000</v>
      </c>
      <c r="B2292">
        <v>0.151</v>
      </c>
      <c r="C2292" t="s">
        <v>5441</v>
      </c>
      <c r="D2292">
        <v>57600</v>
      </c>
      <c r="E2292">
        <v>36</v>
      </c>
      <c r="F2292">
        <v>10</v>
      </c>
      <c r="G2292">
        <v>0</v>
      </c>
    </row>
    <row r="2293" spans="1:7" x14ac:dyDescent="0.2">
      <c r="A2293">
        <v>22000</v>
      </c>
      <c r="B2293">
        <v>0.11990000000000001</v>
      </c>
      <c r="C2293" t="s">
        <v>5441</v>
      </c>
      <c r="D2293">
        <v>92000</v>
      </c>
      <c r="E2293">
        <v>36</v>
      </c>
      <c r="F2293">
        <v>10</v>
      </c>
      <c r="G2293">
        <v>0</v>
      </c>
    </row>
    <row r="2294" spans="1:7" x14ac:dyDescent="0.2">
      <c r="A2294">
        <v>4500</v>
      </c>
      <c r="B2294">
        <v>0.17100000000000001</v>
      </c>
      <c r="C2294" t="s">
        <v>5441</v>
      </c>
      <c r="D2294">
        <v>17500</v>
      </c>
      <c r="E2294">
        <v>36</v>
      </c>
      <c r="F2294">
        <v>10</v>
      </c>
      <c r="G2294">
        <v>1</v>
      </c>
    </row>
    <row r="2295" spans="1:7" x14ac:dyDescent="0.2">
      <c r="A2295">
        <v>20000</v>
      </c>
      <c r="B2295">
        <v>0.1099</v>
      </c>
      <c r="C2295" t="s">
        <v>5441</v>
      </c>
      <c r="D2295">
        <v>105000</v>
      </c>
      <c r="E2295">
        <v>36</v>
      </c>
      <c r="F2295">
        <v>10</v>
      </c>
      <c r="G2295">
        <v>0</v>
      </c>
    </row>
    <row r="2296" spans="1:7" x14ac:dyDescent="0.2">
      <c r="A2296">
        <v>15000</v>
      </c>
      <c r="B2296">
        <v>0.11990000000000001</v>
      </c>
      <c r="C2296" t="s">
        <v>5440</v>
      </c>
      <c r="D2296">
        <v>72000</v>
      </c>
      <c r="E2296">
        <v>36</v>
      </c>
      <c r="F2296">
        <v>2</v>
      </c>
      <c r="G2296">
        <v>1</v>
      </c>
    </row>
    <row r="2297" spans="1:7" x14ac:dyDescent="0.2">
      <c r="A2297">
        <v>8400</v>
      </c>
      <c r="B2297">
        <v>0.13669999999999999</v>
      </c>
      <c r="C2297" t="s">
        <v>5442</v>
      </c>
      <c r="D2297">
        <v>79600</v>
      </c>
      <c r="E2297">
        <v>36</v>
      </c>
      <c r="F2297">
        <v>10</v>
      </c>
      <c r="G2297">
        <v>0</v>
      </c>
    </row>
    <row r="2298" spans="1:7" x14ac:dyDescent="0.2">
      <c r="A2298">
        <v>18000</v>
      </c>
      <c r="B2298">
        <v>0.16200000000000001</v>
      </c>
      <c r="C2298" t="s">
        <v>5440</v>
      </c>
      <c r="D2298">
        <v>60500</v>
      </c>
      <c r="E2298">
        <v>60</v>
      </c>
      <c r="F2298">
        <v>0.5</v>
      </c>
      <c r="G2298">
        <v>0</v>
      </c>
    </row>
    <row r="2299" spans="1:7" x14ac:dyDescent="0.2">
      <c r="A2299">
        <v>12000</v>
      </c>
      <c r="B2299">
        <v>0.151</v>
      </c>
      <c r="C2299" t="s">
        <v>5441</v>
      </c>
      <c r="D2299">
        <v>68000</v>
      </c>
      <c r="E2299">
        <v>60</v>
      </c>
      <c r="F2299">
        <v>6</v>
      </c>
      <c r="G2299">
        <v>0</v>
      </c>
    </row>
    <row r="2300" spans="1:7" x14ac:dyDescent="0.2">
      <c r="A2300">
        <v>24000</v>
      </c>
      <c r="B2300">
        <v>8.8999999999999996E-2</v>
      </c>
      <c r="C2300" t="s">
        <v>5440</v>
      </c>
      <c r="D2300">
        <v>180000</v>
      </c>
      <c r="E2300">
        <v>36</v>
      </c>
      <c r="F2300">
        <v>0.5</v>
      </c>
      <c r="G2300">
        <v>0</v>
      </c>
    </row>
    <row r="2301" spans="1:7" x14ac:dyDescent="0.2">
      <c r="A2301">
        <v>12500</v>
      </c>
      <c r="B2301">
        <v>0.151</v>
      </c>
      <c r="C2301" t="s">
        <v>5442</v>
      </c>
      <c r="D2301">
        <v>115500</v>
      </c>
      <c r="E2301">
        <v>60</v>
      </c>
      <c r="F2301">
        <v>10</v>
      </c>
      <c r="G2301">
        <v>1</v>
      </c>
    </row>
    <row r="2302" spans="1:7" x14ac:dyDescent="0.2">
      <c r="A2302">
        <v>21000</v>
      </c>
      <c r="B2302">
        <v>0.12989999999999999</v>
      </c>
      <c r="C2302" t="s">
        <v>5441</v>
      </c>
      <c r="D2302">
        <v>60000</v>
      </c>
      <c r="E2302">
        <v>60</v>
      </c>
      <c r="F2302">
        <v>1</v>
      </c>
      <c r="G2302">
        <v>0</v>
      </c>
    </row>
    <row r="2303" spans="1:7" x14ac:dyDescent="0.2">
      <c r="A2303">
        <v>10500</v>
      </c>
      <c r="B2303">
        <v>0.17760000000000001</v>
      </c>
      <c r="C2303" t="s">
        <v>5441</v>
      </c>
      <c r="D2303">
        <v>34115</v>
      </c>
      <c r="E2303">
        <v>60</v>
      </c>
      <c r="F2303">
        <v>3</v>
      </c>
      <c r="G2303">
        <v>1</v>
      </c>
    </row>
    <row r="2304" spans="1:7" x14ac:dyDescent="0.2">
      <c r="A2304">
        <v>25000</v>
      </c>
      <c r="B2304">
        <v>0.13669999999999999</v>
      </c>
      <c r="C2304" t="s">
        <v>5441</v>
      </c>
      <c r="D2304">
        <v>97000</v>
      </c>
      <c r="E2304">
        <v>60</v>
      </c>
      <c r="F2304">
        <v>10</v>
      </c>
      <c r="G2304">
        <v>0</v>
      </c>
    </row>
    <row r="2305" spans="1:7" x14ac:dyDescent="0.2">
      <c r="A2305">
        <v>18000</v>
      </c>
      <c r="B2305">
        <v>0.16200000000000001</v>
      </c>
      <c r="C2305" t="s">
        <v>5440</v>
      </c>
      <c r="D2305">
        <v>75000</v>
      </c>
      <c r="E2305">
        <v>60</v>
      </c>
      <c r="F2305">
        <v>0.5</v>
      </c>
      <c r="G2305">
        <v>0</v>
      </c>
    </row>
    <row r="2306" spans="1:7" x14ac:dyDescent="0.2">
      <c r="A2306">
        <v>7500</v>
      </c>
      <c r="B2306">
        <v>9.6699999999999994E-2</v>
      </c>
      <c r="C2306" t="s">
        <v>5441</v>
      </c>
      <c r="D2306">
        <v>47300</v>
      </c>
      <c r="E2306">
        <v>36</v>
      </c>
      <c r="F2306">
        <v>6</v>
      </c>
      <c r="G2306">
        <v>0</v>
      </c>
    </row>
    <row r="2307" spans="1:7" x14ac:dyDescent="0.2">
      <c r="A2307">
        <v>10000</v>
      </c>
      <c r="B2307">
        <v>0.1099</v>
      </c>
      <c r="C2307" t="s">
        <v>5440</v>
      </c>
      <c r="D2307">
        <v>81000</v>
      </c>
      <c r="E2307">
        <v>36</v>
      </c>
      <c r="F2307">
        <v>2</v>
      </c>
      <c r="G2307">
        <v>0</v>
      </c>
    </row>
    <row r="2308" spans="1:7" x14ac:dyDescent="0.2">
      <c r="A2308">
        <v>24000</v>
      </c>
      <c r="B2308">
        <v>0.19520000000000001</v>
      </c>
      <c r="C2308" t="s">
        <v>5441</v>
      </c>
      <c r="D2308">
        <v>95000</v>
      </c>
      <c r="E2308">
        <v>60</v>
      </c>
      <c r="F2308">
        <v>10</v>
      </c>
      <c r="G2308">
        <v>1</v>
      </c>
    </row>
    <row r="2309" spans="1:7" x14ac:dyDescent="0.2">
      <c r="A2309">
        <v>16000</v>
      </c>
      <c r="B2309">
        <v>7.6200000000000004E-2</v>
      </c>
      <c r="C2309" t="s">
        <v>5441</v>
      </c>
      <c r="D2309">
        <v>60000</v>
      </c>
      <c r="E2309">
        <v>36</v>
      </c>
      <c r="F2309">
        <v>10</v>
      </c>
      <c r="G2309">
        <v>0</v>
      </c>
    </row>
    <row r="2310" spans="1:7" x14ac:dyDescent="0.2">
      <c r="A2310">
        <v>6000</v>
      </c>
      <c r="B2310">
        <v>0.15609999999999999</v>
      </c>
      <c r="C2310" t="s">
        <v>5441</v>
      </c>
      <c r="D2310">
        <v>85000</v>
      </c>
      <c r="E2310">
        <v>36</v>
      </c>
      <c r="F2310">
        <v>8</v>
      </c>
      <c r="G2310">
        <v>0</v>
      </c>
    </row>
    <row r="2311" spans="1:7" x14ac:dyDescent="0.2">
      <c r="A2311">
        <v>15000</v>
      </c>
      <c r="B2311">
        <v>0.1855</v>
      </c>
      <c r="C2311" t="s">
        <v>5441</v>
      </c>
      <c r="D2311">
        <v>76000</v>
      </c>
      <c r="E2311">
        <v>60</v>
      </c>
      <c r="F2311">
        <v>10</v>
      </c>
      <c r="G2311">
        <v>0</v>
      </c>
    </row>
    <row r="2312" spans="1:7" x14ac:dyDescent="0.2">
      <c r="A2312">
        <v>15000</v>
      </c>
      <c r="B2312">
        <v>0.11990000000000001</v>
      </c>
      <c r="C2312" t="s">
        <v>5440</v>
      </c>
      <c r="D2312">
        <v>40000</v>
      </c>
      <c r="E2312">
        <v>36</v>
      </c>
      <c r="F2312">
        <v>0.5</v>
      </c>
      <c r="G2312">
        <v>1</v>
      </c>
    </row>
    <row r="2313" spans="1:7" x14ac:dyDescent="0.2">
      <c r="A2313">
        <v>20000</v>
      </c>
      <c r="B2313">
        <v>6.6199999999999995E-2</v>
      </c>
      <c r="C2313" t="s">
        <v>5441</v>
      </c>
      <c r="D2313">
        <v>144000</v>
      </c>
      <c r="E2313">
        <v>36</v>
      </c>
      <c r="F2313">
        <v>8</v>
      </c>
      <c r="G2313">
        <v>0</v>
      </c>
    </row>
    <row r="2314" spans="1:7" x14ac:dyDescent="0.2">
      <c r="A2314">
        <v>7375</v>
      </c>
      <c r="B2314">
        <v>0.224</v>
      </c>
      <c r="C2314" t="s">
        <v>5442</v>
      </c>
      <c r="D2314">
        <v>40000</v>
      </c>
      <c r="E2314">
        <v>36</v>
      </c>
      <c r="F2314">
        <v>7</v>
      </c>
      <c r="G2314">
        <v>0</v>
      </c>
    </row>
    <row r="2315" spans="1:7" x14ac:dyDescent="0.2">
      <c r="A2315">
        <v>11750</v>
      </c>
      <c r="B2315">
        <v>9.6699999999999994E-2</v>
      </c>
      <c r="C2315" t="s">
        <v>5441</v>
      </c>
      <c r="D2315">
        <v>83000</v>
      </c>
      <c r="E2315">
        <v>36</v>
      </c>
      <c r="F2315">
        <v>10</v>
      </c>
      <c r="G2315">
        <v>0</v>
      </c>
    </row>
    <row r="2316" spans="1:7" x14ac:dyDescent="0.2">
      <c r="A2316">
        <v>5000</v>
      </c>
      <c r="B2316">
        <v>0.15609999999999999</v>
      </c>
      <c r="C2316" t="s">
        <v>5441</v>
      </c>
      <c r="D2316">
        <v>30000</v>
      </c>
      <c r="E2316">
        <v>36</v>
      </c>
      <c r="F2316">
        <v>10</v>
      </c>
      <c r="G2316">
        <v>1</v>
      </c>
    </row>
    <row r="2317" spans="1:7" x14ac:dyDescent="0.2">
      <c r="A2317">
        <v>15000</v>
      </c>
      <c r="B2317">
        <v>0.12989999999999999</v>
      </c>
      <c r="C2317" t="s">
        <v>5442</v>
      </c>
      <c r="D2317">
        <v>97090</v>
      </c>
      <c r="E2317">
        <v>36</v>
      </c>
      <c r="F2317">
        <v>10</v>
      </c>
      <c r="G2317">
        <v>0</v>
      </c>
    </row>
    <row r="2318" spans="1:7" x14ac:dyDescent="0.2">
      <c r="A2318">
        <v>14400</v>
      </c>
      <c r="B2318">
        <v>0.13669999999999999</v>
      </c>
      <c r="C2318" t="s">
        <v>5441</v>
      </c>
      <c r="D2318">
        <v>60000</v>
      </c>
      <c r="E2318">
        <v>36</v>
      </c>
      <c r="F2318">
        <v>0.5</v>
      </c>
      <c r="G2318">
        <v>0</v>
      </c>
    </row>
    <row r="2319" spans="1:7" x14ac:dyDescent="0.2">
      <c r="A2319">
        <v>19000</v>
      </c>
      <c r="B2319">
        <v>0.12989999999999999</v>
      </c>
      <c r="C2319" t="s">
        <v>5442</v>
      </c>
      <c r="D2319">
        <v>42900</v>
      </c>
      <c r="E2319">
        <v>36</v>
      </c>
      <c r="F2319">
        <v>8</v>
      </c>
      <c r="G2319">
        <v>0</v>
      </c>
    </row>
    <row r="2320" spans="1:7" x14ac:dyDescent="0.2">
      <c r="A2320">
        <v>11000</v>
      </c>
      <c r="B2320">
        <v>0.17760000000000001</v>
      </c>
      <c r="C2320" t="s">
        <v>5440</v>
      </c>
      <c r="D2320">
        <v>70000</v>
      </c>
      <c r="E2320">
        <v>60</v>
      </c>
      <c r="F2320">
        <v>0.5</v>
      </c>
      <c r="G2320">
        <v>0</v>
      </c>
    </row>
    <row r="2321" spans="1:7" x14ac:dyDescent="0.2">
      <c r="A2321">
        <v>8500</v>
      </c>
      <c r="B2321">
        <v>0.1099</v>
      </c>
      <c r="C2321" t="s">
        <v>5440</v>
      </c>
      <c r="D2321">
        <v>25000</v>
      </c>
      <c r="E2321">
        <v>36</v>
      </c>
      <c r="F2321">
        <v>2</v>
      </c>
      <c r="G2321">
        <v>0</v>
      </c>
    </row>
    <row r="2322" spans="1:7" x14ac:dyDescent="0.2">
      <c r="A2322">
        <v>10000</v>
      </c>
      <c r="B2322">
        <v>0.11990000000000001</v>
      </c>
      <c r="C2322" t="s">
        <v>5440</v>
      </c>
      <c r="D2322">
        <v>45000</v>
      </c>
      <c r="E2322">
        <v>36</v>
      </c>
      <c r="F2322">
        <v>3</v>
      </c>
      <c r="G2322">
        <v>0</v>
      </c>
    </row>
    <row r="2323" spans="1:7" x14ac:dyDescent="0.2">
      <c r="A2323">
        <v>11000</v>
      </c>
      <c r="B2323">
        <v>0.15609999999999999</v>
      </c>
      <c r="C2323" t="s">
        <v>5441</v>
      </c>
      <c r="D2323">
        <v>45000</v>
      </c>
      <c r="E2323">
        <v>60</v>
      </c>
      <c r="F2323">
        <v>1</v>
      </c>
      <c r="G2323">
        <v>0</v>
      </c>
    </row>
    <row r="2324" spans="1:7" x14ac:dyDescent="0.2">
      <c r="A2324">
        <v>35000</v>
      </c>
      <c r="B2324">
        <v>0.224</v>
      </c>
      <c r="C2324" t="s">
        <v>5441</v>
      </c>
      <c r="D2324">
        <v>120000</v>
      </c>
      <c r="E2324">
        <v>60</v>
      </c>
      <c r="F2324">
        <v>3</v>
      </c>
      <c r="G2324">
        <v>1</v>
      </c>
    </row>
    <row r="2325" spans="1:7" x14ac:dyDescent="0.2">
      <c r="A2325">
        <v>10000</v>
      </c>
      <c r="B2325">
        <v>9.6699999999999994E-2</v>
      </c>
      <c r="C2325" t="s">
        <v>5441</v>
      </c>
      <c r="D2325">
        <v>55000</v>
      </c>
      <c r="E2325">
        <v>36</v>
      </c>
      <c r="F2325">
        <v>8</v>
      </c>
      <c r="G2325">
        <v>0</v>
      </c>
    </row>
    <row r="2326" spans="1:7" x14ac:dyDescent="0.2">
      <c r="A2326">
        <v>11000</v>
      </c>
      <c r="B2326">
        <v>7.9000000000000001E-2</v>
      </c>
      <c r="C2326" t="s">
        <v>5440</v>
      </c>
      <c r="D2326">
        <v>57000</v>
      </c>
      <c r="E2326">
        <v>36</v>
      </c>
      <c r="F2326">
        <v>10</v>
      </c>
      <c r="G2326">
        <v>0</v>
      </c>
    </row>
    <row r="2327" spans="1:7" x14ac:dyDescent="0.2">
      <c r="A2327">
        <v>23000</v>
      </c>
      <c r="B2327">
        <v>0.13669999999999999</v>
      </c>
      <c r="C2327" t="s">
        <v>5440</v>
      </c>
      <c r="D2327">
        <v>83240</v>
      </c>
      <c r="E2327">
        <v>36</v>
      </c>
      <c r="F2327">
        <v>5</v>
      </c>
      <c r="G2327">
        <v>0</v>
      </c>
    </row>
    <row r="2328" spans="1:7" x14ac:dyDescent="0.2">
      <c r="A2328">
        <v>24000</v>
      </c>
      <c r="B2328">
        <v>7.6200000000000004E-2</v>
      </c>
      <c r="C2328" t="s">
        <v>5441</v>
      </c>
      <c r="D2328">
        <v>164700</v>
      </c>
      <c r="E2328">
        <v>36</v>
      </c>
      <c r="F2328">
        <v>10</v>
      </c>
      <c r="G2328">
        <v>0</v>
      </c>
    </row>
    <row r="2329" spans="1:7" x14ac:dyDescent="0.2">
      <c r="A2329">
        <v>11200</v>
      </c>
      <c r="B2329">
        <v>0.19520000000000001</v>
      </c>
      <c r="C2329" t="s">
        <v>5441</v>
      </c>
      <c r="D2329">
        <v>110000</v>
      </c>
      <c r="E2329">
        <v>60</v>
      </c>
      <c r="F2329">
        <v>9</v>
      </c>
      <c r="G2329">
        <v>0</v>
      </c>
    </row>
    <row r="2330" spans="1:7" x14ac:dyDescent="0.2">
      <c r="A2330">
        <v>6000</v>
      </c>
      <c r="B2330">
        <v>0.14299999999999999</v>
      </c>
      <c r="C2330" t="s">
        <v>5440</v>
      </c>
      <c r="D2330">
        <v>72000</v>
      </c>
      <c r="E2330">
        <v>36</v>
      </c>
      <c r="F2330">
        <v>7</v>
      </c>
      <c r="G2330">
        <v>0</v>
      </c>
    </row>
    <row r="2331" spans="1:7" x14ac:dyDescent="0.2">
      <c r="A2331">
        <v>10000</v>
      </c>
      <c r="B2331">
        <v>0.11990000000000001</v>
      </c>
      <c r="C2331" t="s">
        <v>5440</v>
      </c>
      <c r="D2331">
        <v>40000</v>
      </c>
      <c r="E2331">
        <v>36</v>
      </c>
      <c r="F2331">
        <v>6</v>
      </c>
      <c r="G2331">
        <v>0</v>
      </c>
    </row>
    <row r="2332" spans="1:7" x14ac:dyDescent="0.2">
      <c r="A2332">
        <v>28000</v>
      </c>
      <c r="B2332">
        <v>0.13669999999999999</v>
      </c>
      <c r="C2332" t="s">
        <v>5441</v>
      </c>
      <c r="D2332">
        <v>92000</v>
      </c>
      <c r="E2332">
        <v>36</v>
      </c>
      <c r="F2332">
        <v>4</v>
      </c>
      <c r="G2332">
        <v>0</v>
      </c>
    </row>
    <row r="2333" spans="1:7" x14ac:dyDescent="0.2">
      <c r="A2333">
        <v>15000</v>
      </c>
      <c r="B2333">
        <v>0.151</v>
      </c>
      <c r="C2333" t="s">
        <v>5440</v>
      </c>
      <c r="D2333">
        <v>49000</v>
      </c>
      <c r="E2333">
        <v>36</v>
      </c>
      <c r="F2333">
        <v>8</v>
      </c>
      <c r="G2333">
        <v>1</v>
      </c>
    </row>
    <row r="2334" spans="1:7" x14ac:dyDescent="0.2">
      <c r="A2334">
        <v>28000</v>
      </c>
      <c r="B2334">
        <v>0.16200000000000001</v>
      </c>
      <c r="C2334" t="s">
        <v>5442</v>
      </c>
      <c r="D2334">
        <v>85000</v>
      </c>
      <c r="E2334">
        <v>36</v>
      </c>
      <c r="F2334">
        <v>10</v>
      </c>
      <c r="G2334">
        <v>0</v>
      </c>
    </row>
    <row r="2335" spans="1:7" x14ac:dyDescent="0.2">
      <c r="A2335">
        <v>24000</v>
      </c>
      <c r="B2335">
        <v>0.15609999999999999</v>
      </c>
      <c r="C2335" t="s">
        <v>5442</v>
      </c>
      <c r="D2335">
        <v>93000</v>
      </c>
      <c r="E2335">
        <v>60</v>
      </c>
      <c r="F2335">
        <v>10</v>
      </c>
      <c r="G2335">
        <v>0</v>
      </c>
    </row>
    <row r="2336" spans="1:7" x14ac:dyDescent="0.2">
      <c r="A2336">
        <v>18000</v>
      </c>
      <c r="B2336">
        <v>0.192</v>
      </c>
      <c r="C2336" t="s">
        <v>5440</v>
      </c>
      <c r="D2336">
        <v>94000</v>
      </c>
      <c r="E2336">
        <v>60</v>
      </c>
      <c r="F2336">
        <v>5</v>
      </c>
      <c r="G2336">
        <v>0</v>
      </c>
    </row>
    <row r="2337" spans="1:7" x14ac:dyDescent="0.2">
      <c r="A2337">
        <v>13000</v>
      </c>
      <c r="B2337">
        <v>0.23100000000000001</v>
      </c>
      <c r="C2337" t="s">
        <v>5441</v>
      </c>
      <c r="D2337">
        <v>60000</v>
      </c>
      <c r="E2337">
        <v>60</v>
      </c>
      <c r="F2337">
        <v>9</v>
      </c>
      <c r="G2337">
        <v>0</v>
      </c>
    </row>
    <row r="2338" spans="1:7" x14ac:dyDescent="0.2">
      <c r="A2338">
        <v>19000</v>
      </c>
      <c r="B2338">
        <v>0.17100000000000001</v>
      </c>
      <c r="C2338" t="s">
        <v>5440</v>
      </c>
      <c r="D2338">
        <v>49000</v>
      </c>
      <c r="E2338">
        <v>36</v>
      </c>
      <c r="F2338">
        <v>3</v>
      </c>
      <c r="G2338">
        <v>0</v>
      </c>
    </row>
    <row r="2339" spans="1:7" x14ac:dyDescent="0.2">
      <c r="A2339">
        <v>11500</v>
      </c>
      <c r="B2339">
        <v>0.12989999999999999</v>
      </c>
      <c r="C2339" t="s">
        <v>5440</v>
      </c>
      <c r="D2339">
        <v>38000</v>
      </c>
      <c r="E2339">
        <v>36</v>
      </c>
      <c r="F2339">
        <v>2</v>
      </c>
      <c r="G2339">
        <v>1</v>
      </c>
    </row>
    <row r="2340" spans="1:7" x14ac:dyDescent="0.2">
      <c r="A2340">
        <v>4500</v>
      </c>
      <c r="B2340">
        <v>0.151</v>
      </c>
      <c r="C2340" t="s">
        <v>5442</v>
      </c>
      <c r="D2340">
        <v>23000</v>
      </c>
      <c r="E2340">
        <v>36</v>
      </c>
      <c r="F2340">
        <v>10</v>
      </c>
      <c r="G2340">
        <v>0</v>
      </c>
    </row>
    <row r="2341" spans="1:7" x14ac:dyDescent="0.2">
      <c r="A2341">
        <v>4725</v>
      </c>
      <c r="B2341">
        <v>0.17760000000000001</v>
      </c>
      <c r="C2341" t="s">
        <v>5442</v>
      </c>
      <c r="D2341">
        <v>19000</v>
      </c>
      <c r="E2341">
        <v>36</v>
      </c>
      <c r="F2341">
        <v>2</v>
      </c>
      <c r="G2341">
        <v>0</v>
      </c>
    </row>
    <row r="2342" spans="1:7" x14ac:dyDescent="0.2">
      <c r="A2342">
        <v>12000</v>
      </c>
      <c r="B2342">
        <v>0.13669999999999999</v>
      </c>
      <c r="C2342" t="s">
        <v>5440</v>
      </c>
      <c r="D2342">
        <v>50000</v>
      </c>
      <c r="E2342">
        <v>36</v>
      </c>
      <c r="F2342">
        <v>0.5</v>
      </c>
      <c r="G2342">
        <v>0</v>
      </c>
    </row>
    <row r="2343" spans="1:7" x14ac:dyDescent="0.2">
      <c r="A2343">
        <v>22000</v>
      </c>
      <c r="B2343">
        <v>0.1099</v>
      </c>
      <c r="C2343" t="s">
        <v>5441</v>
      </c>
      <c r="D2343">
        <v>160000</v>
      </c>
      <c r="E2343">
        <v>36</v>
      </c>
      <c r="F2343">
        <v>10</v>
      </c>
      <c r="G2343">
        <v>0</v>
      </c>
    </row>
    <row r="2344" spans="1:7" x14ac:dyDescent="0.2">
      <c r="A2344">
        <v>21000</v>
      </c>
      <c r="B2344">
        <v>7.9000000000000001E-2</v>
      </c>
      <c r="C2344" t="s">
        <v>5442</v>
      </c>
      <c r="D2344">
        <v>90000</v>
      </c>
      <c r="E2344">
        <v>36</v>
      </c>
      <c r="F2344">
        <v>1</v>
      </c>
      <c r="G2344">
        <v>0</v>
      </c>
    </row>
    <row r="2345" spans="1:7" x14ac:dyDescent="0.2">
      <c r="A2345">
        <v>8450</v>
      </c>
      <c r="B2345">
        <v>0.17100000000000001</v>
      </c>
      <c r="C2345" t="s">
        <v>5440</v>
      </c>
      <c r="D2345">
        <v>46000</v>
      </c>
      <c r="E2345">
        <v>36</v>
      </c>
      <c r="F2345">
        <v>3</v>
      </c>
      <c r="G2345">
        <v>0</v>
      </c>
    </row>
    <row r="2346" spans="1:7" x14ac:dyDescent="0.2">
      <c r="A2346">
        <v>28800</v>
      </c>
      <c r="B2346">
        <v>0.17100000000000001</v>
      </c>
      <c r="C2346" t="s">
        <v>5440</v>
      </c>
      <c r="D2346">
        <v>90000</v>
      </c>
      <c r="E2346">
        <v>60</v>
      </c>
      <c r="F2346">
        <v>2</v>
      </c>
      <c r="G2346">
        <v>0</v>
      </c>
    </row>
    <row r="2347" spans="1:7" x14ac:dyDescent="0.2">
      <c r="A2347">
        <v>20000</v>
      </c>
      <c r="B2347">
        <v>0.17760000000000001</v>
      </c>
      <c r="C2347" t="s">
        <v>5440</v>
      </c>
      <c r="D2347">
        <v>72000</v>
      </c>
      <c r="E2347">
        <v>36</v>
      </c>
      <c r="F2347">
        <v>2</v>
      </c>
      <c r="G2347">
        <v>1</v>
      </c>
    </row>
    <row r="2348" spans="1:7" x14ac:dyDescent="0.2">
      <c r="A2348">
        <v>10000</v>
      </c>
      <c r="B2348">
        <v>0.1855</v>
      </c>
      <c r="C2348" t="s">
        <v>5440</v>
      </c>
      <c r="D2348">
        <v>44000</v>
      </c>
      <c r="E2348">
        <v>36</v>
      </c>
      <c r="F2348">
        <v>10</v>
      </c>
      <c r="G2348">
        <v>0</v>
      </c>
    </row>
    <row r="2349" spans="1:7" x14ac:dyDescent="0.2">
      <c r="A2349">
        <v>35000</v>
      </c>
      <c r="B2349">
        <v>0.192</v>
      </c>
      <c r="C2349" t="s">
        <v>5442</v>
      </c>
      <c r="D2349">
        <v>250000</v>
      </c>
      <c r="E2349">
        <v>36</v>
      </c>
      <c r="F2349">
        <v>0.5</v>
      </c>
      <c r="G2349">
        <v>0</v>
      </c>
    </row>
    <row r="2350" spans="1:7" x14ac:dyDescent="0.2">
      <c r="A2350">
        <v>15000</v>
      </c>
      <c r="B2350">
        <v>0.1099</v>
      </c>
      <c r="C2350" t="s">
        <v>5441</v>
      </c>
      <c r="D2350">
        <v>129500</v>
      </c>
      <c r="E2350">
        <v>36</v>
      </c>
      <c r="F2350">
        <v>10</v>
      </c>
      <c r="G2350">
        <v>0</v>
      </c>
    </row>
    <row r="2351" spans="1:7" x14ac:dyDescent="0.2">
      <c r="A2351">
        <v>25000</v>
      </c>
      <c r="B2351">
        <v>0.13669999999999999</v>
      </c>
      <c r="C2351" t="s">
        <v>5441</v>
      </c>
      <c r="D2351">
        <v>120000</v>
      </c>
      <c r="E2351">
        <v>36</v>
      </c>
      <c r="F2351">
        <v>5</v>
      </c>
      <c r="G2351">
        <v>0</v>
      </c>
    </row>
    <row r="2352" spans="1:7" x14ac:dyDescent="0.2">
      <c r="A2352">
        <v>15000</v>
      </c>
      <c r="B2352">
        <v>0.151</v>
      </c>
      <c r="C2352" t="s">
        <v>5440</v>
      </c>
      <c r="D2352">
        <v>56000</v>
      </c>
      <c r="E2352">
        <v>60</v>
      </c>
      <c r="F2352">
        <v>3</v>
      </c>
      <c r="G2352">
        <v>0</v>
      </c>
    </row>
    <row r="2353" spans="1:7" x14ac:dyDescent="0.2">
      <c r="A2353">
        <v>7000</v>
      </c>
      <c r="B2353">
        <v>8.8999999999999996E-2</v>
      </c>
      <c r="C2353" t="s">
        <v>5441</v>
      </c>
      <c r="D2353">
        <v>42000</v>
      </c>
      <c r="E2353">
        <v>36</v>
      </c>
      <c r="F2353">
        <v>3</v>
      </c>
      <c r="G2353">
        <v>1</v>
      </c>
    </row>
    <row r="2354" spans="1:7" x14ac:dyDescent="0.2">
      <c r="A2354">
        <v>7625</v>
      </c>
      <c r="B2354">
        <v>0.15609999999999999</v>
      </c>
      <c r="C2354" t="s">
        <v>5440</v>
      </c>
      <c r="D2354">
        <v>50000</v>
      </c>
      <c r="E2354">
        <v>36</v>
      </c>
      <c r="F2354">
        <v>10</v>
      </c>
      <c r="G2354">
        <v>0</v>
      </c>
    </row>
    <row r="2355" spans="1:7" x14ac:dyDescent="0.2">
      <c r="A2355">
        <v>15000</v>
      </c>
      <c r="B2355">
        <v>0.1099</v>
      </c>
      <c r="C2355" t="s">
        <v>5441</v>
      </c>
      <c r="D2355">
        <v>61500</v>
      </c>
      <c r="E2355">
        <v>36</v>
      </c>
      <c r="F2355">
        <v>0.5</v>
      </c>
      <c r="G2355">
        <v>0</v>
      </c>
    </row>
    <row r="2356" spans="1:7" x14ac:dyDescent="0.2">
      <c r="A2356">
        <v>7800</v>
      </c>
      <c r="B2356">
        <v>0.11990000000000001</v>
      </c>
      <c r="C2356" t="s">
        <v>5441</v>
      </c>
      <c r="D2356">
        <v>64000</v>
      </c>
      <c r="E2356">
        <v>36</v>
      </c>
      <c r="F2356">
        <v>2</v>
      </c>
      <c r="G2356">
        <v>0</v>
      </c>
    </row>
    <row r="2357" spans="1:7" x14ac:dyDescent="0.2">
      <c r="A2357">
        <v>18000</v>
      </c>
      <c r="B2357">
        <v>0.151</v>
      </c>
      <c r="C2357" t="s">
        <v>5441</v>
      </c>
      <c r="D2357">
        <v>91000</v>
      </c>
      <c r="E2357">
        <v>36</v>
      </c>
      <c r="F2357">
        <v>6</v>
      </c>
      <c r="G2357">
        <v>0</v>
      </c>
    </row>
    <row r="2358" spans="1:7" x14ac:dyDescent="0.2">
      <c r="A2358">
        <v>24000</v>
      </c>
      <c r="B2358">
        <v>7.9000000000000001E-2</v>
      </c>
      <c r="C2358" t="s">
        <v>5440</v>
      </c>
      <c r="D2358">
        <v>116000</v>
      </c>
      <c r="E2358">
        <v>36</v>
      </c>
      <c r="F2358">
        <v>7</v>
      </c>
      <c r="G2358">
        <v>0</v>
      </c>
    </row>
    <row r="2359" spans="1:7" x14ac:dyDescent="0.2">
      <c r="A2359">
        <v>5000</v>
      </c>
      <c r="B2359">
        <v>0.11990000000000001</v>
      </c>
      <c r="C2359" t="s">
        <v>5441</v>
      </c>
      <c r="D2359">
        <v>65000</v>
      </c>
      <c r="E2359">
        <v>36</v>
      </c>
      <c r="F2359">
        <v>10</v>
      </c>
      <c r="G2359">
        <v>0</v>
      </c>
    </row>
    <row r="2360" spans="1:7" x14ac:dyDescent="0.2">
      <c r="A2360">
        <v>8450</v>
      </c>
      <c r="B2360">
        <v>0.17100000000000001</v>
      </c>
      <c r="C2360" t="s">
        <v>5440</v>
      </c>
      <c r="D2360">
        <v>32000</v>
      </c>
      <c r="E2360">
        <v>36</v>
      </c>
      <c r="F2360">
        <v>2</v>
      </c>
      <c r="G2360">
        <v>0</v>
      </c>
    </row>
    <row r="2361" spans="1:7" x14ac:dyDescent="0.2">
      <c r="A2361">
        <v>31300</v>
      </c>
      <c r="B2361">
        <v>0.1855</v>
      </c>
      <c r="C2361" t="s">
        <v>5440</v>
      </c>
      <c r="D2361">
        <v>70000</v>
      </c>
      <c r="E2361">
        <v>36</v>
      </c>
      <c r="F2361">
        <v>10</v>
      </c>
      <c r="G2361">
        <v>0</v>
      </c>
    </row>
    <row r="2362" spans="1:7" x14ac:dyDescent="0.2">
      <c r="A2362">
        <v>19425</v>
      </c>
      <c r="B2362">
        <v>0.13669999999999999</v>
      </c>
      <c r="C2362" t="s">
        <v>5442</v>
      </c>
      <c r="D2362">
        <v>80000</v>
      </c>
      <c r="E2362">
        <v>36</v>
      </c>
      <c r="F2362">
        <v>0.5</v>
      </c>
      <c r="G2362">
        <v>0</v>
      </c>
    </row>
    <row r="2363" spans="1:7" x14ac:dyDescent="0.2">
      <c r="A2363">
        <v>1200</v>
      </c>
      <c r="B2363">
        <v>0.192</v>
      </c>
      <c r="C2363" t="s">
        <v>5441</v>
      </c>
      <c r="D2363">
        <v>50877</v>
      </c>
      <c r="E2363">
        <v>36</v>
      </c>
      <c r="F2363">
        <v>10</v>
      </c>
      <c r="G2363">
        <v>0</v>
      </c>
    </row>
    <row r="2364" spans="1:7" x14ac:dyDescent="0.2">
      <c r="A2364">
        <v>35000</v>
      </c>
      <c r="B2364">
        <v>0.23699999999999999</v>
      </c>
      <c r="C2364" t="s">
        <v>5441</v>
      </c>
      <c r="D2364">
        <v>120000</v>
      </c>
      <c r="E2364">
        <v>36</v>
      </c>
      <c r="F2364">
        <v>10</v>
      </c>
      <c r="G2364">
        <v>1</v>
      </c>
    </row>
    <row r="2365" spans="1:7" x14ac:dyDescent="0.2">
      <c r="A2365">
        <v>12000</v>
      </c>
      <c r="B2365">
        <v>9.6699999999999994E-2</v>
      </c>
      <c r="C2365" t="s">
        <v>5441</v>
      </c>
      <c r="D2365">
        <v>65000</v>
      </c>
      <c r="E2365">
        <v>36</v>
      </c>
      <c r="F2365">
        <v>4</v>
      </c>
      <c r="G2365">
        <v>0</v>
      </c>
    </row>
    <row r="2366" spans="1:7" x14ac:dyDescent="0.2">
      <c r="A2366">
        <v>1200</v>
      </c>
      <c r="B2366">
        <v>0.20200000000000001</v>
      </c>
      <c r="C2366" t="s">
        <v>5441</v>
      </c>
      <c r="D2366">
        <v>32000</v>
      </c>
      <c r="E2366">
        <v>36</v>
      </c>
      <c r="F2366">
        <v>10</v>
      </c>
      <c r="G2366">
        <v>0</v>
      </c>
    </row>
    <row r="2367" spans="1:7" x14ac:dyDescent="0.2">
      <c r="A2367">
        <v>20000</v>
      </c>
      <c r="B2367">
        <v>7.6200000000000004E-2</v>
      </c>
      <c r="C2367" t="s">
        <v>5441</v>
      </c>
      <c r="D2367">
        <v>102000</v>
      </c>
      <c r="E2367">
        <v>36</v>
      </c>
      <c r="F2367">
        <v>10</v>
      </c>
      <c r="G2367">
        <v>0</v>
      </c>
    </row>
    <row r="2368" spans="1:7" x14ac:dyDescent="0.2">
      <c r="A2368">
        <v>15000</v>
      </c>
      <c r="B2368">
        <v>0.15609999999999999</v>
      </c>
      <c r="C2368" t="s">
        <v>5440</v>
      </c>
      <c r="D2368">
        <v>73000</v>
      </c>
      <c r="E2368">
        <v>60</v>
      </c>
      <c r="F2368">
        <v>1</v>
      </c>
      <c r="G2368">
        <v>0</v>
      </c>
    </row>
    <row r="2369" spans="1:7" x14ac:dyDescent="0.2">
      <c r="A2369">
        <v>7500</v>
      </c>
      <c r="B2369">
        <v>0.13669999999999999</v>
      </c>
      <c r="C2369" t="s">
        <v>5442</v>
      </c>
      <c r="D2369">
        <v>30000</v>
      </c>
      <c r="E2369">
        <v>36</v>
      </c>
      <c r="F2369">
        <v>0.5</v>
      </c>
      <c r="G2369">
        <v>0</v>
      </c>
    </row>
    <row r="2370" spans="1:7" x14ac:dyDescent="0.2">
      <c r="A2370">
        <v>10300</v>
      </c>
      <c r="B2370">
        <v>0.19520000000000001</v>
      </c>
      <c r="C2370" t="s">
        <v>5440</v>
      </c>
      <c r="D2370">
        <v>72000</v>
      </c>
      <c r="E2370">
        <v>36</v>
      </c>
      <c r="F2370">
        <v>3</v>
      </c>
      <c r="G2370">
        <v>0</v>
      </c>
    </row>
    <row r="2371" spans="1:7" x14ac:dyDescent="0.2">
      <c r="A2371">
        <v>15000</v>
      </c>
      <c r="B2371">
        <v>0.15609999999999999</v>
      </c>
      <c r="C2371" t="s">
        <v>5440</v>
      </c>
      <c r="D2371">
        <v>60000</v>
      </c>
      <c r="E2371">
        <v>60</v>
      </c>
      <c r="F2371">
        <v>0.5</v>
      </c>
      <c r="G2371">
        <v>0</v>
      </c>
    </row>
    <row r="2372" spans="1:7" x14ac:dyDescent="0.2">
      <c r="A2372">
        <v>12000</v>
      </c>
      <c r="B2372">
        <v>0.25800000000000001</v>
      </c>
      <c r="C2372" t="s">
        <v>5441</v>
      </c>
      <c r="D2372">
        <v>102000</v>
      </c>
      <c r="E2372">
        <v>60</v>
      </c>
      <c r="F2372">
        <v>9</v>
      </c>
      <c r="G2372">
        <v>0</v>
      </c>
    </row>
    <row r="2373" spans="1:7" x14ac:dyDescent="0.2">
      <c r="A2373">
        <v>15600</v>
      </c>
      <c r="B2373">
        <v>0.20200000000000001</v>
      </c>
      <c r="C2373" t="s">
        <v>5440</v>
      </c>
      <c r="D2373">
        <v>53000</v>
      </c>
      <c r="E2373">
        <v>60</v>
      </c>
      <c r="F2373">
        <v>9</v>
      </c>
      <c r="G2373">
        <v>0</v>
      </c>
    </row>
    <row r="2374" spans="1:7" x14ac:dyDescent="0.2">
      <c r="A2374">
        <v>35000</v>
      </c>
      <c r="B2374">
        <v>0.151</v>
      </c>
      <c r="C2374" t="s">
        <v>5440</v>
      </c>
      <c r="D2374">
        <v>82000</v>
      </c>
      <c r="E2374">
        <v>36</v>
      </c>
      <c r="F2374">
        <v>2</v>
      </c>
      <c r="G2374">
        <v>1</v>
      </c>
    </row>
    <row r="2375" spans="1:7" x14ac:dyDescent="0.2">
      <c r="A2375">
        <v>13000</v>
      </c>
      <c r="B2375">
        <v>0.1855</v>
      </c>
      <c r="C2375" t="s">
        <v>5441</v>
      </c>
      <c r="D2375">
        <v>95000</v>
      </c>
      <c r="E2375">
        <v>36</v>
      </c>
      <c r="F2375">
        <v>4</v>
      </c>
      <c r="G2375">
        <v>1</v>
      </c>
    </row>
    <row r="2376" spans="1:7" x14ac:dyDescent="0.2">
      <c r="A2376">
        <v>5000</v>
      </c>
      <c r="B2376">
        <v>6.6199999999999995E-2</v>
      </c>
      <c r="C2376" t="s">
        <v>5440</v>
      </c>
      <c r="D2376">
        <v>55000</v>
      </c>
      <c r="E2376">
        <v>36</v>
      </c>
      <c r="F2376">
        <v>0.5</v>
      </c>
      <c r="G2376">
        <v>0</v>
      </c>
    </row>
    <row r="2377" spans="1:7" x14ac:dyDescent="0.2">
      <c r="A2377">
        <v>4200</v>
      </c>
      <c r="B2377">
        <v>0.13669999999999999</v>
      </c>
      <c r="C2377" t="s">
        <v>5440</v>
      </c>
      <c r="D2377">
        <v>84000</v>
      </c>
      <c r="E2377">
        <v>36</v>
      </c>
      <c r="F2377">
        <v>9</v>
      </c>
      <c r="G2377">
        <v>0</v>
      </c>
    </row>
    <row r="2378" spans="1:7" x14ac:dyDescent="0.2">
      <c r="A2378">
        <v>12000</v>
      </c>
      <c r="B2378">
        <v>0.23400000000000001</v>
      </c>
      <c r="C2378" t="s">
        <v>5441</v>
      </c>
      <c r="D2378">
        <v>60000</v>
      </c>
      <c r="E2378">
        <v>60</v>
      </c>
      <c r="F2378">
        <v>1</v>
      </c>
      <c r="G2378">
        <v>0</v>
      </c>
    </row>
    <row r="2379" spans="1:7" x14ac:dyDescent="0.2">
      <c r="A2379">
        <v>13200</v>
      </c>
      <c r="B2379">
        <v>0.11990000000000001</v>
      </c>
      <c r="C2379" t="s">
        <v>5441</v>
      </c>
      <c r="D2379">
        <v>42000</v>
      </c>
      <c r="E2379">
        <v>36</v>
      </c>
      <c r="F2379">
        <v>7</v>
      </c>
      <c r="G2379">
        <v>1</v>
      </c>
    </row>
    <row r="2380" spans="1:7" x14ac:dyDescent="0.2">
      <c r="A2380">
        <v>35000</v>
      </c>
      <c r="B2380">
        <v>0.16200000000000001</v>
      </c>
      <c r="C2380" t="s">
        <v>5441</v>
      </c>
      <c r="D2380">
        <v>386107</v>
      </c>
      <c r="E2380">
        <v>36</v>
      </c>
      <c r="F2380">
        <v>7</v>
      </c>
      <c r="G2380">
        <v>0</v>
      </c>
    </row>
    <row r="2381" spans="1:7" x14ac:dyDescent="0.2">
      <c r="A2381">
        <v>16000</v>
      </c>
      <c r="B2381">
        <v>0.23100000000000001</v>
      </c>
      <c r="C2381" t="s">
        <v>5440</v>
      </c>
      <c r="D2381">
        <v>46200</v>
      </c>
      <c r="E2381">
        <v>60</v>
      </c>
      <c r="F2381">
        <v>1</v>
      </c>
      <c r="G2381">
        <v>1</v>
      </c>
    </row>
    <row r="2382" spans="1:7" x14ac:dyDescent="0.2">
      <c r="A2382">
        <v>6500</v>
      </c>
      <c r="B2382">
        <v>0.13669999999999999</v>
      </c>
      <c r="C2382" t="s">
        <v>5441</v>
      </c>
      <c r="D2382">
        <v>29000</v>
      </c>
      <c r="E2382">
        <v>36</v>
      </c>
      <c r="F2382">
        <v>3</v>
      </c>
      <c r="G2382">
        <v>0</v>
      </c>
    </row>
    <row r="2383" spans="1:7" x14ac:dyDescent="0.2">
      <c r="A2383">
        <v>6000</v>
      </c>
      <c r="B2383">
        <v>0.19520000000000001</v>
      </c>
      <c r="C2383" t="s">
        <v>5440</v>
      </c>
      <c r="D2383">
        <v>50000</v>
      </c>
      <c r="E2383">
        <v>36</v>
      </c>
      <c r="F2383">
        <v>10</v>
      </c>
      <c r="G2383">
        <v>0</v>
      </c>
    </row>
    <row r="2384" spans="1:7" x14ac:dyDescent="0.2">
      <c r="A2384">
        <v>7000</v>
      </c>
      <c r="B2384">
        <v>9.6699999999999994E-2</v>
      </c>
      <c r="C2384" t="s">
        <v>5440</v>
      </c>
      <c r="D2384">
        <v>36000</v>
      </c>
      <c r="E2384">
        <v>36</v>
      </c>
      <c r="F2384">
        <v>10</v>
      </c>
      <c r="G2384">
        <v>0</v>
      </c>
    </row>
    <row r="2385" spans="1:7" x14ac:dyDescent="0.2">
      <c r="A2385">
        <v>17600</v>
      </c>
      <c r="B2385">
        <v>0.151</v>
      </c>
      <c r="C2385" t="s">
        <v>5440</v>
      </c>
      <c r="D2385">
        <v>50000</v>
      </c>
      <c r="E2385">
        <v>36</v>
      </c>
      <c r="F2385">
        <v>9</v>
      </c>
      <c r="G2385">
        <v>0</v>
      </c>
    </row>
    <row r="2386" spans="1:7" x14ac:dyDescent="0.2">
      <c r="A2386">
        <v>12500</v>
      </c>
      <c r="B2386">
        <v>0.24079999999999999</v>
      </c>
      <c r="C2386" t="s">
        <v>5441</v>
      </c>
      <c r="D2386">
        <v>48000</v>
      </c>
      <c r="E2386">
        <v>60</v>
      </c>
      <c r="F2386">
        <v>10</v>
      </c>
      <c r="G2386">
        <v>1</v>
      </c>
    </row>
    <row r="2387" spans="1:7" x14ac:dyDescent="0.2">
      <c r="A2387">
        <v>18550</v>
      </c>
      <c r="B2387">
        <v>0.17760000000000001</v>
      </c>
      <c r="C2387" t="s">
        <v>5441</v>
      </c>
      <c r="D2387">
        <v>41655</v>
      </c>
      <c r="E2387">
        <v>60</v>
      </c>
      <c r="F2387">
        <v>10</v>
      </c>
      <c r="G2387">
        <v>0</v>
      </c>
    </row>
    <row r="2388" spans="1:7" x14ac:dyDescent="0.2">
      <c r="A2388">
        <v>15000</v>
      </c>
      <c r="B2388">
        <v>0.17100000000000001</v>
      </c>
      <c r="C2388" t="s">
        <v>5441</v>
      </c>
      <c r="D2388">
        <v>38000</v>
      </c>
      <c r="E2388">
        <v>36</v>
      </c>
      <c r="F2388">
        <v>6</v>
      </c>
      <c r="G2388">
        <v>1</v>
      </c>
    </row>
    <row r="2389" spans="1:7" x14ac:dyDescent="0.2">
      <c r="A2389">
        <v>6250</v>
      </c>
      <c r="B2389">
        <v>0.13669999999999999</v>
      </c>
      <c r="C2389" t="s">
        <v>5440</v>
      </c>
      <c r="D2389">
        <v>47000</v>
      </c>
      <c r="E2389">
        <v>36</v>
      </c>
      <c r="F2389">
        <v>1</v>
      </c>
      <c r="G2389">
        <v>0</v>
      </c>
    </row>
    <row r="2390" spans="1:7" x14ac:dyDescent="0.2">
      <c r="A2390">
        <v>12000</v>
      </c>
      <c r="B2390">
        <v>0.15609999999999999</v>
      </c>
      <c r="C2390" t="s">
        <v>5441</v>
      </c>
      <c r="D2390">
        <v>70000</v>
      </c>
      <c r="E2390">
        <v>60</v>
      </c>
      <c r="F2390">
        <v>1</v>
      </c>
      <c r="G2390">
        <v>0</v>
      </c>
    </row>
    <row r="2391" spans="1:7" x14ac:dyDescent="0.2">
      <c r="A2391">
        <v>25000</v>
      </c>
      <c r="B2391">
        <v>6.6199999999999995E-2</v>
      </c>
      <c r="C2391" t="s">
        <v>5441</v>
      </c>
      <c r="D2391">
        <v>85000</v>
      </c>
      <c r="E2391">
        <v>36</v>
      </c>
      <c r="F2391">
        <v>10</v>
      </c>
      <c r="G2391">
        <v>0</v>
      </c>
    </row>
    <row r="2392" spans="1:7" x14ac:dyDescent="0.2">
      <c r="A2392">
        <v>8000</v>
      </c>
      <c r="B2392">
        <v>9.6699999999999994E-2</v>
      </c>
      <c r="C2392" t="s">
        <v>5441</v>
      </c>
      <c r="D2392">
        <v>106200</v>
      </c>
      <c r="E2392">
        <v>36</v>
      </c>
      <c r="F2392">
        <v>6</v>
      </c>
      <c r="G2392">
        <v>0</v>
      </c>
    </row>
    <row r="2393" spans="1:7" x14ac:dyDescent="0.2">
      <c r="A2393">
        <v>30000</v>
      </c>
      <c r="B2393">
        <v>0.1855</v>
      </c>
      <c r="C2393" t="s">
        <v>5441</v>
      </c>
      <c r="D2393">
        <v>130000</v>
      </c>
      <c r="E2393">
        <v>60</v>
      </c>
      <c r="F2393">
        <v>2</v>
      </c>
      <c r="G2393">
        <v>1</v>
      </c>
    </row>
    <row r="2394" spans="1:7" x14ac:dyDescent="0.2">
      <c r="A2394">
        <v>13000</v>
      </c>
      <c r="B2394">
        <v>0.11990000000000001</v>
      </c>
      <c r="C2394" t="s">
        <v>5441</v>
      </c>
      <c r="D2394">
        <v>47254</v>
      </c>
      <c r="E2394">
        <v>36</v>
      </c>
      <c r="F2394">
        <v>10</v>
      </c>
      <c r="G2394">
        <v>0</v>
      </c>
    </row>
    <row r="2395" spans="1:7" x14ac:dyDescent="0.2">
      <c r="A2395">
        <v>10000</v>
      </c>
      <c r="B2395">
        <v>6.0299999999999999E-2</v>
      </c>
      <c r="C2395" t="s">
        <v>5441</v>
      </c>
      <c r="D2395">
        <v>65000</v>
      </c>
      <c r="E2395">
        <v>36</v>
      </c>
      <c r="F2395">
        <v>5</v>
      </c>
      <c r="G2395">
        <v>0</v>
      </c>
    </row>
    <row r="2396" spans="1:7" x14ac:dyDescent="0.2">
      <c r="A2396">
        <v>14000</v>
      </c>
      <c r="B2396">
        <v>0.1099</v>
      </c>
      <c r="C2396" t="s">
        <v>5441</v>
      </c>
      <c r="D2396">
        <v>50500</v>
      </c>
      <c r="E2396">
        <v>36</v>
      </c>
      <c r="F2396">
        <v>2</v>
      </c>
      <c r="G2396">
        <v>0</v>
      </c>
    </row>
    <row r="2397" spans="1:7" x14ac:dyDescent="0.2">
      <c r="A2397">
        <v>8500</v>
      </c>
      <c r="B2397">
        <v>7.6200000000000004E-2</v>
      </c>
      <c r="C2397" t="s">
        <v>5441</v>
      </c>
      <c r="D2397">
        <v>120000</v>
      </c>
      <c r="E2397">
        <v>36</v>
      </c>
      <c r="F2397">
        <v>5</v>
      </c>
      <c r="G2397">
        <v>0</v>
      </c>
    </row>
    <row r="2398" spans="1:7" x14ac:dyDescent="0.2">
      <c r="A2398">
        <v>12000</v>
      </c>
      <c r="B2398">
        <v>9.6699999999999994E-2</v>
      </c>
      <c r="C2398" t="s">
        <v>5441</v>
      </c>
      <c r="D2398">
        <v>150000</v>
      </c>
      <c r="E2398">
        <v>36</v>
      </c>
      <c r="F2398">
        <v>2</v>
      </c>
      <c r="G2398">
        <v>0</v>
      </c>
    </row>
    <row r="2399" spans="1:7" x14ac:dyDescent="0.2">
      <c r="A2399">
        <v>25600</v>
      </c>
      <c r="B2399">
        <v>0.17760000000000001</v>
      </c>
      <c r="C2399" t="s">
        <v>5440</v>
      </c>
      <c r="D2399">
        <v>132000</v>
      </c>
      <c r="E2399">
        <v>60</v>
      </c>
      <c r="F2399">
        <v>3</v>
      </c>
      <c r="G2399">
        <v>1</v>
      </c>
    </row>
    <row r="2400" spans="1:7" x14ac:dyDescent="0.2">
      <c r="A2400">
        <v>20000</v>
      </c>
      <c r="B2400">
        <v>0.13669999999999999</v>
      </c>
      <c r="C2400" t="s">
        <v>5441</v>
      </c>
      <c r="D2400">
        <v>85000</v>
      </c>
      <c r="E2400">
        <v>36</v>
      </c>
      <c r="F2400">
        <v>0.5</v>
      </c>
      <c r="G2400">
        <v>0</v>
      </c>
    </row>
    <row r="2401" spans="1:7" x14ac:dyDescent="0.2">
      <c r="A2401">
        <v>8500</v>
      </c>
      <c r="B2401">
        <v>0.12989999999999999</v>
      </c>
      <c r="C2401" t="s">
        <v>5440</v>
      </c>
      <c r="D2401">
        <v>57246</v>
      </c>
      <c r="E2401">
        <v>36</v>
      </c>
      <c r="F2401">
        <v>5</v>
      </c>
      <c r="G2401">
        <v>0</v>
      </c>
    </row>
    <row r="2402" spans="1:7" x14ac:dyDescent="0.2">
      <c r="A2402">
        <v>7800</v>
      </c>
      <c r="B2402">
        <v>7.9000000000000001E-2</v>
      </c>
      <c r="C2402" t="s">
        <v>5441</v>
      </c>
      <c r="D2402">
        <v>68000</v>
      </c>
      <c r="E2402">
        <v>36</v>
      </c>
      <c r="F2402">
        <v>10</v>
      </c>
      <c r="G2402">
        <v>0</v>
      </c>
    </row>
    <row r="2403" spans="1:7" x14ac:dyDescent="0.2">
      <c r="A2403">
        <v>35000</v>
      </c>
      <c r="B2403">
        <v>0.16200000000000001</v>
      </c>
      <c r="C2403" t="s">
        <v>5442</v>
      </c>
      <c r="D2403">
        <v>140000</v>
      </c>
      <c r="E2403">
        <v>60</v>
      </c>
      <c r="F2403">
        <v>2</v>
      </c>
      <c r="G2403">
        <v>0</v>
      </c>
    </row>
    <row r="2404" spans="1:7" x14ac:dyDescent="0.2">
      <c r="A2404">
        <v>16000</v>
      </c>
      <c r="B2404">
        <v>0.24079999999999999</v>
      </c>
      <c r="C2404" t="s">
        <v>5440</v>
      </c>
      <c r="D2404">
        <v>75000</v>
      </c>
      <c r="E2404">
        <v>60</v>
      </c>
      <c r="F2404">
        <v>6</v>
      </c>
      <c r="G2404">
        <v>0</v>
      </c>
    </row>
    <row r="2405" spans="1:7" x14ac:dyDescent="0.2">
      <c r="A2405">
        <v>28000</v>
      </c>
      <c r="B2405">
        <v>9.6699999999999994E-2</v>
      </c>
      <c r="C2405" t="s">
        <v>5441</v>
      </c>
      <c r="D2405">
        <v>109000</v>
      </c>
      <c r="E2405">
        <v>36</v>
      </c>
      <c r="F2405">
        <v>9</v>
      </c>
      <c r="G2405">
        <v>0</v>
      </c>
    </row>
    <row r="2406" spans="1:7" x14ac:dyDescent="0.2">
      <c r="A2406">
        <v>30000</v>
      </c>
      <c r="B2406">
        <v>0.17100000000000001</v>
      </c>
      <c r="C2406" t="s">
        <v>5441</v>
      </c>
      <c r="D2406">
        <v>160000</v>
      </c>
      <c r="E2406">
        <v>60</v>
      </c>
      <c r="F2406">
        <v>2</v>
      </c>
      <c r="G2406">
        <v>0</v>
      </c>
    </row>
    <row r="2407" spans="1:7" x14ac:dyDescent="0.2">
      <c r="A2407">
        <v>10000</v>
      </c>
      <c r="B2407">
        <v>6.0299999999999999E-2</v>
      </c>
      <c r="C2407" t="s">
        <v>5441</v>
      </c>
      <c r="D2407">
        <v>58000</v>
      </c>
      <c r="E2407">
        <v>36</v>
      </c>
      <c r="F2407">
        <v>0.5</v>
      </c>
      <c r="G2407">
        <v>0</v>
      </c>
    </row>
    <row r="2408" spans="1:7" x14ac:dyDescent="0.2">
      <c r="A2408">
        <v>13200</v>
      </c>
      <c r="B2408">
        <v>7.6200000000000004E-2</v>
      </c>
      <c r="C2408" t="s">
        <v>5441</v>
      </c>
      <c r="D2408">
        <v>92000</v>
      </c>
      <c r="E2408">
        <v>36</v>
      </c>
      <c r="F2408">
        <v>10</v>
      </c>
      <c r="G2408">
        <v>0</v>
      </c>
    </row>
    <row r="2409" spans="1:7" x14ac:dyDescent="0.2">
      <c r="A2409">
        <v>18250</v>
      </c>
      <c r="B2409">
        <v>0.15609999999999999</v>
      </c>
      <c r="C2409" t="s">
        <v>5440</v>
      </c>
      <c r="D2409">
        <v>42000</v>
      </c>
      <c r="E2409">
        <v>36</v>
      </c>
      <c r="F2409">
        <v>10</v>
      </c>
      <c r="G2409">
        <v>1</v>
      </c>
    </row>
    <row r="2410" spans="1:7" x14ac:dyDescent="0.2">
      <c r="A2410">
        <v>9450</v>
      </c>
      <c r="B2410">
        <v>0.1099</v>
      </c>
      <c r="C2410" t="s">
        <v>5441</v>
      </c>
      <c r="D2410">
        <v>35000</v>
      </c>
      <c r="E2410">
        <v>36</v>
      </c>
      <c r="F2410">
        <v>0.5</v>
      </c>
      <c r="G2410">
        <v>0</v>
      </c>
    </row>
    <row r="2411" spans="1:7" x14ac:dyDescent="0.2">
      <c r="A2411">
        <v>19700</v>
      </c>
      <c r="B2411">
        <v>0.217</v>
      </c>
      <c r="C2411" t="s">
        <v>5442</v>
      </c>
      <c r="D2411">
        <v>45000</v>
      </c>
      <c r="E2411">
        <v>36</v>
      </c>
      <c r="F2411">
        <v>7</v>
      </c>
      <c r="G2411">
        <v>0</v>
      </c>
    </row>
    <row r="2412" spans="1:7" x14ac:dyDescent="0.2">
      <c r="A2412">
        <v>20000</v>
      </c>
      <c r="B2412">
        <v>0.15609999999999999</v>
      </c>
      <c r="C2412" t="s">
        <v>5440</v>
      </c>
      <c r="D2412">
        <v>75000</v>
      </c>
      <c r="E2412">
        <v>36</v>
      </c>
      <c r="F2412">
        <v>10</v>
      </c>
      <c r="G2412">
        <v>0</v>
      </c>
    </row>
    <row r="2413" spans="1:7" x14ac:dyDescent="0.2">
      <c r="A2413">
        <v>12000</v>
      </c>
      <c r="B2413">
        <v>0.16200000000000001</v>
      </c>
      <c r="C2413" t="s">
        <v>5441</v>
      </c>
      <c r="D2413">
        <v>55000</v>
      </c>
      <c r="E2413">
        <v>36</v>
      </c>
      <c r="F2413">
        <v>6</v>
      </c>
      <c r="G2413">
        <v>0</v>
      </c>
    </row>
    <row r="2414" spans="1:7" x14ac:dyDescent="0.2">
      <c r="A2414">
        <v>16800</v>
      </c>
      <c r="B2414">
        <v>0.24990000000000001</v>
      </c>
      <c r="C2414" t="s">
        <v>5440</v>
      </c>
      <c r="D2414">
        <v>56000</v>
      </c>
      <c r="E2414">
        <v>60</v>
      </c>
      <c r="F2414">
        <v>3</v>
      </c>
      <c r="G2414">
        <v>1</v>
      </c>
    </row>
    <row r="2415" spans="1:7" x14ac:dyDescent="0.2">
      <c r="A2415">
        <v>14300</v>
      </c>
      <c r="B2415">
        <v>0.21</v>
      </c>
      <c r="C2415" t="s">
        <v>5440</v>
      </c>
      <c r="D2415">
        <v>69000</v>
      </c>
      <c r="E2415">
        <v>36</v>
      </c>
      <c r="F2415">
        <v>3</v>
      </c>
      <c r="G2415">
        <v>1</v>
      </c>
    </row>
    <row r="2416" spans="1:7" x14ac:dyDescent="0.2">
      <c r="A2416">
        <v>16000</v>
      </c>
      <c r="B2416">
        <v>9.6699999999999994E-2</v>
      </c>
      <c r="C2416" t="s">
        <v>5441</v>
      </c>
      <c r="D2416">
        <v>70000</v>
      </c>
      <c r="E2416">
        <v>60</v>
      </c>
      <c r="F2416">
        <v>4</v>
      </c>
      <c r="G2416">
        <v>0</v>
      </c>
    </row>
    <row r="2417" spans="1:7" x14ac:dyDescent="0.2">
      <c r="A2417">
        <v>17450</v>
      </c>
      <c r="B2417">
        <v>0.17760000000000001</v>
      </c>
      <c r="C2417" t="s">
        <v>5441</v>
      </c>
      <c r="D2417">
        <v>65000</v>
      </c>
      <c r="E2417">
        <v>60</v>
      </c>
      <c r="F2417">
        <v>10</v>
      </c>
      <c r="G2417">
        <v>0</v>
      </c>
    </row>
    <row r="2418" spans="1:7" x14ac:dyDescent="0.2">
      <c r="A2418">
        <v>32000</v>
      </c>
      <c r="B2418">
        <v>0.12989999999999999</v>
      </c>
      <c r="C2418" t="s">
        <v>5441</v>
      </c>
      <c r="D2418">
        <v>165000</v>
      </c>
      <c r="E2418">
        <v>36</v>
      </c>
      <c r="F2418">
        <v>2</v>
      </c>
      <c r="G2418">
        <v>0</v>
      </c>
    </row>
    <row r="2419" spans="1:7" x14ac:dyDescent="0.2">
      <c r="A2419">
        <v>6400</v>
      </c>
      <c r="B2419">
        <v>9.6699999999999994E-2</v>
      </c>
      <c r="C2419" t="s">
        <v>5440</v>
      </c>
      <c r="D2419">
        <v>82000</v>
      </c>
      <c r="E2419">
        <v>36</v>
      </c>
      <c r="F2419">
        <v>4</v>
      </c>
      <c r="G2419">
        <v>0</v>
      </c>
    </row>
    <row r="2420" spans="1:7" x14ac:dyDescent="0.2">
      <c r="A2420">
        <v>11475</v>
      </c>
      <c r="B2420">
        <v>0.11990000000000001</v>
      </c>
      <c r="C2420" t="s">
        <v>5441</v>
      </c>
      <c r="D2420" s="79">
        <v>100000</v>
      </c>
      <c r="E2420">
        <v>36</v>
      </c>
      <c r="F2420">
        <v>10</v>
      </c>
      <c r="G2420">
        <v>0</v>
      </c>
    </row>
    <row r="2421" spans="1:7" x14ac:dyDescent="0.2">
      <c r="A2421">
        <v>7000</v>
      </c>
      <c r="B2421">
        <v>0.15609999999999999</v>
      </c>
      <c r="C2421" t="s">
        <v>5440</v>
      </c>
      <c r="D2421">
        <v>53000</v>
      </c>
      <c r="E2421">
        <v>36</v>
      </c>
      <c r="F2421">
        <v>10</v>
      </c>
      <c r="G2421">
        <v>0</v>
      </c>
    </row>
    <row r="2422" spans="1:7" x14ac:dyDescent="0.2">
      <c r="A2422">
        <v>12250</v>
      </c>
      <c r="B2422">
        <v>0.15609999999999999</v>
      </c>
      <c r="C2422" t="s">
        <v>5440</v>
      </c>
      <c r="D2422">
        <v>115000</v>
      </c>
      <c r="E2422">
        <v>36</v>
      </c>
      <c r="F2422">
        <v>3</v>
      </c>
      <c r="G2422">
        <v>0</v>
      </c>
    </row>
    <row r="2423" spans="1:7" x14ac:dyDescent="0.2">
      <c r="A2423">
        <v>20125</v>
      </c>
      <c r="B2423">
        <v>0.17760000000000001</v>
      </c>
      <c r="C2423" t="s">
        <v>5441</v>
      </c>
      <c r="D2423">
        <v>45000</v>
      </c>
      <c r="E2423">
        <v>36</v>
      </c>
      <c r="F2423">
        <v>10</v>
      </c>
      <c r="G2423">
        <v>1</v>
      </c>
    </row>
    <row r="2424" spans="1:7" x14ac:dyDescent="0.2">
      <c r="A2424">
        <v>13200</v>
      </c>
      <c r="B2424">
        <v>6.0299999999999999E-2</v>
      </c>
      <c r="C2424" t="s">
        <v>5441</v>
      </c>
      <c r="D2424">
        <v>60000</v>
      </c>
      <c r="E2424">
        <v>36</v>
      </c>
      <c r="F2424">
        <v>10</v>
      </c>
      <c r="G2424">
        <v>0</v>
      </c>
    </row>
    <row r="2425" spans="1:7" x14ac:dyDescent="0.2">
      <c r="A2425">
        <v>6000</v>
      </c>
      <c r="B2425">
        <v>0.1099</v>
      </c>
      <c r="C2425" t="s">
        <v>5440</v>
      </c>
      <c r="D2425">
        <v>82000</v>
      </c>
      <c r="E2425">
        <v>36</v>
      </c>
      <c r="F2425">
        <v>10</v>
      </c>
      <c r="G2425">
        <v>0</v>
      </c>
    </row>
    <row r="2426" spans="1:7" x14ac:dyDescent="0.2">
      <c r="A2426">
        <v>22000</v>
      </c>
      <c r="B2426">
        <v>6.6199999999999995E-2</v>
      </c>
      <c r="C2426" t="s">
        <v>5441</v>
      </c>
      <c r="D2426">
        <v>93000</v>
      </c>
      <c r="E2426">
        <v>36</v>
      </c>
      <c r="F2426">
        <v>10</v>
      </c>
      <c r="G2426">
        <v>0</v>
      </c>
    </row>
    <row r="2427" spans="1:7" x14ac:dyDescent="0.2">
      <c r="A2427">
        <v>20500</v>
      </c>
      <c r="B2427">
        <v>0.192</v>
      </c>
      <c r="C2427" t="s">
        <v>5440</v>
      </c>
      <c r="D2427">
        <v>48000</v>
      </c>
      <c r="E2427">
        <v>60</v>
      </c>
      <c r="F2427">
        <v>3</v>
      </c>
      <c r="G2427">
        <v>1</v>
      </c>
    </row>
    <row r="2428" spans="1:7" x14ac:dyDescent="0.2">
      <c r="A2428">
        <v>5000</v>
      </c>
      <c r="B2428">
        <v>0.14299999999999999</v>
      </c>
      <c r="C2428" t="s">
        <v>5441</v>
      </c>
      <c r="D2428">
        <v>38000</v>
      </c>
      <c r="E2428">
        <v>36</v>
      </c>
      <c r="F2428">
        <v>2</v>
      </c>
      <c r="G2428">
        <v>1</v>
      </c>
    </row>
    <row r="2429" spans="1:7" x14ac:dyDescent="0.2">
      <c r="A2429">
        <v>16000</v>
      </c>
      <c r="B2429">
        <v>9.6699999999999994E-2</v>
      </c>
      <c r="C2429" t="s">
        <v>5441</v>
      </c>
      <c r="D2429">
        <v>65000</v>
      </c>
      <c r="E2429">
        <v>36</v>
      </c>
      <c r="F2429">
        <v>10</v>
      </c>
      <c r="G2429">
        <v>0</v>
      </c>
    </row>
    <row r="2430" spans="1:7" x14ac:dyDescent="0.2">
      <c r="A2430">
        <v>35000</v>
      </c>
      <c r="B2430">
        <v>0.15609999999999999</v>
      </c>
      <c r="C2430" t="s">
        <v>5441</v>
      </c>
      <c r="D2430">
        <v>450000</v>
      </c>
      <c r="E2430">
        <v>36</v>
      </c>
      <c r="F2430">
        <v>7</v>
      </c>
      <c r="G2430">
        <v>0</v>
      </c>
    </row>
    <row r="2431" spans="1:7" x14ac:dyDescent="0.2">
      <c r="A2431">
        <v>7000</v>
      </c>
      <c r="B2431">
        <v>0.13669999999999999</v>
      </c>
      <c r="C2431" t="s">
        <v>5440</v>
      </c>
      <c r="D2431">
        <v>65000</v>
      </c>
      <c r="E2431">
        <v>36</v>
      </c>
      <c r="F2431">
        <v>0.5</v>
      </c>
      <c r="G2431">
        <v>0</v>
      </c>
    </row>
    <row r="2432" spans="1:7" x14ac:dyDescent="0.2">
      <c r="A2432">
        <v>11200</v>
      </c>
      <c r="B2432">
        <v>0.151</v>
      </c>
      <c r="C2432" t="s">
        <v>5440</v>
      </c>
      <c r="D2432">
        <v>65000</v>
      </c>
      <c r="E2432">
        <v>60</v>
      </c>
      <c r="F2432">
        <v>10</v>
      </c>
      <c r="G2432">
        <v>0</v>
      </c>
    </row>
    <row r="2433" spans="1:7" x14ac:dyDescent="0.2">
      <c r="A2433">
        <v>25475</v>
      </c>
      <c r="B2433">
        <v>0.17100000000000001</v>
      </c>
      <c r="C2433" t="s">
        <v>5441</v>
      </c>
      <c r="D2433">
        <v>183000</v>
      </c>
      <c r="E2433">
        <v>36</v>
      </c>
      <c r="F2433">
        <v>6</v>
      </c>
      <c r="G2433">
        <v>0</v>
      </c>
    </row>
    <row r="2434" spans="1:7" x14ac:dyDescent="0.2">
      <c r="A2434">
        <v>16000</v>
      </c>
      <c r="B2434">
        <v>9.6699999999999994E-2</v>
      </c>
      <c r="C2434" t="s">
        <v>5440</v>
      </c>
      <c r="D2434">
        <v>60000</v>
      </c>
      <c r="E2434">
        <v>36</v>
      </c>
      <c r="F2434">
        <v>3</v>
      </c>
      <c r="G2434">
        <v>0</v>
      </c>
    </row>
    <row r="2435" spans="1:7" x14ac:dyDescent="0.2">
      <c r="A2435">
        <v>15000</v>
      </c>
      <c r="B2435">
        <v>0.11990000000000001</v>
      </c>
      <c r="C2435" t="s">
        <v>5441</v>
      </c>
      <c r="D2435">
        <v>50000</v>
      </c>
      <c r="E2435">
        <v>36</v>
      </c>
      <c r="F2435">
        <v>10</v>
      </c>
      <c r="G2435">
        <v>0</v>
      </c>
    </row>
    <row r="2436" spans="1:7" x14ac:dyDescent="0.2">
      <c r="A2436">
        <v>8325</v>
      </c>
      <c r="B2436">
        <v>0.217</v>
      </c>
      <c r="C2436" t="s">
        <v>5440</v>
      </c>
      <c r="D2436">
        <v>27000</v>
      </c>
      <c r="E2436">
        <v>36</v>
      </c>
      <c r="F2436">
        <v>3</v>
      </c>
      <c r="G2436">
        <v>1</v>
      </c>
    </row>
    <row r="2437" spans="1:7" x14ac:dyDescent="0.2">
      <c r="A2437">
        <v>17000</v>
      </c>
      <c r="B2437">
        <v>0.20200000000000001</v>
      </c>
      <c r="C2437" t="s">
        <v>5441</v>
      </c>
      <c r="D2437">
        <v>45000</v>
      </c>
      <c r="E2437">
        <v>60</v>
      </c>
      <c r="F2437">
        <v>5</v>
      </c>
      <c r="G2437">
        <v>0</v>
      </c>
    </row>
    <row r="2438" spans="1:7" x14ac:dyDescent="0.2">
      <c r="A2438">
        <v>29100</v>
      </c>
      <c r="B2438">
        <v>0.23699999999999999</v>
      </c>
      <c r="C2438" t="s">
        <v>5440</v>
      </c>
      <c r="D2438">
        <v>65000</v>
      </c>
      <c r="E2438">
        <v>36</v>
      </c>
      <c r="F2438">
        <v>10</v>
      </c>
      <c r="G2438">
        <v>0</v>
      </c>
    </row>
    <row r="2439" spans="1:7" x14ac:dyDescent="0.2">
      <c r="A2439">
        <v>28000</v>
      </c>
      <c r="B2439">
        <v>0.11990000000000001</v>
      </c>
      <c r="C2439" t="s">
        <v>5441</v>
      </c>
      <c r="D2439">
        <v>250000</v>
      </c>
      <c r="E2439">
        <v>60</v>
      </c>
      <c r="F2439">
        <v>10</v>
      </c>
      <c r="G2439">
        <v>0</v>
      </c>
    </row>
    <row r="2440" spans="1:7" x14ac:dyDescent="0.2">
      <c r="A2440">
        <v>18200</v>
      </c>
      <c r="B2440">
        <v>0.17760000000000001</v>
      </c>
      <c r="C2440" t="s">
        <v>5440</v>
      </c>
      <c r="D2440">
        <v>150000</v>
      </c>
      <c r="E2440">
        <v>36</v>
      </c>
      <c r="F2440">
        <v>2</v>
      </c>
      <c r="G2440">
        <v>0</v>
      </c>
    </row>
    <row r="2441" spans="1:7" x14ac:dyDescent="0.2">
      <c r="A2441">
        <v>15000</v>
      </c>
      <c r="B2441">
        <v>0.11990000000000001</v>
      </c>
      <c r="C2441" t="s">
        <v>5440</v>
      </c>
      <c r="D2441">
        <v>85000</v>
      </c>
      <c r="E2441">
        <v>36</v>
      </c>
      <c r="F2441">
        <v>6</v>
      </c>
      <c r="G2441">
        <v>0</v>
      </c>
    </row>
    <row r="2442" spans="1:7" x14ac:dyDescent="0.2">
      <c r="A2442">
        <v>15000</v>
      </c>
      <c r="B2442">
        <v>8.8999999999999996E-2</v>
      </c>
      <c r="C2442" t="s">
        <v>5440</v>
      </c>
      <c r="D2442">
        <v>43700</v>
      </c>
      <c r="E2442">
        <v>36</v>
      </c>
      <c r="F2442">
        <v>10</v>
      </c>
      <c r="G2442">
        <v>1</v>
      </c>
    </row>
    <row r="2443" spans="1:7" x14ac:dyDescent="0.2">
      <c r="A2443">
        <v>18000</v>
      </c>
      <c r="B2443">
        <v>0.12989999999999999</v>
      </c>
      <c r="C2443" t="s">
        <v>5441</v>
      </c>
      <c r="D2443">
        <v>65000</v>
      </c>
      <c r="E2443">
        <v>36</v>
      </c>
      <c r="F2443">
        <v>10</v>
      </c>
      <c r="G2443">
        <v>0</v>
      </c>
    </row>
    <row r="2444" spans="1:7" x14ac:dyDescent="0.2">
      <c r="A2444">
        <v>23000</v>
      </c>
      <c r="B2444">
        <v>0.1099</v>
      </c>
      <c r="C2444" t="s">
        <v>5440</v>
      </c>
      <c r="D2444">
        <v>110000</v>
      </c>
      <c r="E2444">
        <v>36</v>
      </c>
      <c r="F2444">
        <v>4</v>
      </c>
      <c r="G2444">
        <v>0</v>
      </c>
    </row>
    <row r="2445" spans="1:7" x14ac:dyDescent="0.2">
      <c r="A2445">
        <v>25000</v>
      </c>
      <c r="B2445">
        <v>6.6199999999999995E-2</v>
      </c>
      <c r="C2445" t="s">
        <v>5441</v>
      </c>
      <c r="D2445">
        <v>125000</v>
      </c>
      <c r="E2445">
        <v>36</v>
      </c>
      <c r="F2445">
        <v>2</v>
      </c>
      <c r="G2445">
        <v>0</v>
      </c>
    </row>
    <row r="2446" spans="1:7" x14ac:dyDescent="0.2">
      <c r="A2446">
        <v>13000</v>
      </c>
      <c r="B2446">
        <v>9.6699999999999994E-2</v>
      </c>
      <c r="C2446" t="s">
        <v>5440</v>
      </c>
      <c r="D2446">
        <v>38000</v>
      </c>
      <c r="E2446">
        <v>36</v>
      </c>
      <c r="F2446">
        <v>5</v>
      </c>
      <c r="G2446">
        <v>0</v>
      </c>
    </row>
    <row r="2447" spans="1:7" x14ac:dyDescent="0.2">
      <c r="A2447">
        <v>9000</v>
      </c>
      <c r="B2447">
        <v>0.14299999999999999</v>
      </c>
      <c r="C2447" t="s">
        <v>5441</v>
      </c>
      <c r="D2447">
        <v>32000</v>
      </c>
      <c r="E2447">
        <v>36</v>
      </c>
      <c r="F2447">
        <v>0.5</v>
      </c>
      <c r="G2447">
        <v>1</v>
      </c>
    </row>
    <row r="2448" spans="1:7" x14ac:dyDescent="0.2">
      <c r="A2448">
        <v>30000</v>
      </c>
      <c r="B2448">
        <v>7.9000000000000001E-2</v>
      </c>
      <c r="C2448" t="s">
        <v>5440</v>
      </c>
      <c r="D2448">
        <v>96000</v>
      </c>
      <c r="E2448">
        <v>36</v>
      </c>
      <c r="F2448">
        <v>7</v>
      </c>
      <c r="G2448">
        <v>0</v>
      </c>
    </row>
    <row r="2449" spans="1:7" x14ac:dyDescent="0.2">
      <c r="A2449">
        <v>5375</v>
      </c>
      <c r="B2449">
        <v>0.17100000000000001</v>
      </c>
      <c r="C2449" t="s">
        <v>5440</v>
      </c>
      <c r="D2449">
        <v>19000</v>
      </c>
      <c r="E2449">
        <v>36</v>
      </c>
      <c r="F2449">
        <v>7</v>
      </c>
      <c r="G2449">
        <v>1</v>
      </c>
    </row>
    <row r="2450" spans="1:7" x14ac:dyDescent="0.2">
      <c r="A2450">
        <v>18000</v>
      </c>
      <c r="B2450">
        <v>9.6699999999999994E-2</v>
      </c>
      <c r="C2450" t="s">
        <v>5441</v>
      </c>
      <c r="D2450">
        <v>76000</v>
      </c>
      <c r="E2450">
        <v>36</v>
      </c>
      <c r="F2450">
        <v>3</v>
      </c>
      <c r="G2450">
        <v>0</v>
      </c>
    </row>
    <row r="2451" spans="1:7" x14ac:dyDescent="0.2">
      <c r="A2451">
        <v>18000</v>
      </c>
      <c r="B2451">
        <v>0.1855</v>
      </c>
      <c r="C2451" t="s">
        <v>5441</v>
      </c>
      <c r="D2451">
        <v>57000</v>
      </c>
      <c r="E2451">
        <v>60</v>
      </c>
      <c r="F2451">
        <v>10</v>
      </c>
      <c r="G2451">
        <v>0</v>
      </c>
    </row>
    <row r="2452" spans="1:7" x14ac:dyDescent="0.2">
      <c r="A2452">
        <v>14400</v>
      </c>
      <c r="B2452">
        <v>7.9000000000000001E-2</v>
      </c>
      <c r="C2452" t="s">
        <v>5440</v>
      </c>
      <c r="D2452">
        <v>65000</v>
      </c>
      <c r="E2452">
        <v>36</v>
      </c>
      <c r="F2452">
        <v>0.5</v>
      </c>
      <c r="G2452">
        <v>0</v>
      </c>
    </row>
    <row r="2453" spans="1:7" x14ac:dyDescent="0.2">
      <c r="A2453">
        <v>25000</v>
      </c>
      <c r="B2453">
        <v>0.192</v>
      </c>
      <c r="C2453" t="s">
        <v>5441</v>
      </c>
      <c r="D2453">
        <v>60000</v>
      </c>
      <c r="E2453">
        <v>60</v>
      </c>
      <c r="F2453">
        <v>10</v>
      </c>
      <c r="G2453">
        <v>0</v>
      </c>
    </row>
    <row r="2454" spans="1:7" x14ac:dyDescent="0.2">
      <c r="A2454">
        <v>14125</v>
      </c>
      <c r="B2454">
        <v>0.1099</v>
      </c>
      <c r="C2454" t="s">
        <v>5441</v>
      </c>
      <c r="D2454">
        <v>57000</v>
      </c>
      <c r="E2454">
        <v>36</v>
      </c>
      <c r="F2454">
        <v>7</v>
      </c>
      <c r="G2454">
        <v>1</v>
      </c>
    </row>
    <row r="2455" spans="1:7" x14ac:dyDescent="0.2">
      <c r="A2455">
        <v>20000</v>
      </c>
      <c r="B2455">
        <v>0.151</v>
      </c>
      <c r="C2455" t="s">
        <v>5441</v>
      </c>
      <c r="D2455">
        <v>62000</v>
      </c>
      <c r="E2455">
        <v>60</v>
      </c>
      <c r="F2455">
        <v>10</v>
      </c>
      <c r="G2455">
        <v>0</v>
      </c>
    </row>
    <row r="2456" spans="1:7" x14ac:dyDescent="0.2">
      <c r="A2456">
        <v>14000</v>
      </c>
      <c r="B2456">
        <v>0.1855</v>
      </c>
      <c r="C2456" t="s">
        <v>5441</v>
      </c>
      <c r="D2456">
        <v>110000</v>
      </c>
      <c r="E2456">
        <v>60</v>
      </c>
      <c r="F2456">
        <v>10</v>
      </c>
      <c r="G2456">
        <v>0</v>
      </c>
    </row>
    <row r="2457" spans="1:7" x14ac:dyDescent="0.2">
      <c r="A2457">
        <v>9750</v>
      </c>
      <c r="B2457">
        <v>0.192</v>
      </c>
      <c r="C2457" t="s">
        <v>5440</v>
      </c>
      <c r="D2457">
        <v>35000</v>
      </c>
      <c r="E2457">
        <v>36</v>
      </c>
      <c r="F2457">
        <v>2</v>
      </c>
      <c r="G2457">
        <v>1</v>
      </c>
    </row>
    <row r="2458" spans="1:7" x14ac:dyDescent="0.2">
      <c r="A2458">
        <v>6000</v>
      </c>
      <c r="B2458">
        <v>8.8999999999999996E-2</v>
      </c>
      <c r="C2458" t="s">
        <v>5441</v>
      </c>
      <c r="D2458">
        <v>38000</v>
      </c>
      <c r="E2458">
        <v>36</v>
      </c>
      <c r="F2458">
        <v>10</v>
      </c>
      <c r="G2458">
        <v>0</v>
      </c>
    </row>
    <row r="2459" spans="1:7" x14ac:dyDescent="0.2">
      <c r="A2459">
        <v>35000</v>
      </c>
      <c r="B2459">
        <v>0.1855</v>
      </c>
      <c r="C2459" t="s">
        <v>5441</v>
      </c>
      <c r="D2459">
        <v>105000</v>
      </c>
      <c r="E2459">
        <v>36</v>
      </c>
      <c r="F2459">
        <v>1</v>
      </c>
      <c r="G2459">
        <v>0</v>
      </c>
    </row>
    <row r="2460" spans="1:7" x14ac:dyDescent="0.2">
      <c r="A2460">
        <v>22000</v>
      </c>
      <c r="B2460">
        <v>0.16200000000000001</v>
      </c>
      <c r="C2460" t="s">
        <v>5440</v>
      </c>
      <c r="D2460">
        <v>60000</v>
      </c>
      <c r="E2460">
        <v>60</v>
      </c>
      <c r="F2460">
        <v>6</v>
      </c>
      <c r="G2460">
        <v>0</v>
      </c>
    </row>
    <row r="2461" spans="1:7" x14ac:dyDescent="0.2">
      <c r="A2461">
        <v>24375</v>
      </c>
      <c r="B2461">
        <v>0.151</v>
      </c>
      <c r="C2461" t="s">
        <v>5440</v>
      </c>
      <c r="D2461">
        <v>55000</v>
      </c>
      <c r="E2461">
        <v>36</v>
      </c>
      <c r="F2461">
        <v>0.5</v>
      </c>
      <c r="G2461">
        <v>0</v>
      </c>
    </row>
    <row r="2462" spans="1:7" x14ac:dyDescent="0.2">
      <c r="A2462">
        <v>15000</v>
      </c>
      <c r="B2462">
        <v>7.6200000000000004E-2</v>
      </c>
      <c r="C2462" t="s">
        <v>5440</v>
      </c>
      <c r="D2462">
        <v>80000</v>
      </c>
      <c r="E2462">
        <v>36</v>
      </c>
      <c r="F2462">
        <v>7</v>
      </c>
      <c r="G2462">
        <v>0</v>
      </c>
    </row>
    <row r="2463" spans="1:7" x14ac:dyDescent="0.2">
      <c r="A2463">
        <v>8875</v>
      </c>
      <c r="B2463">
        <v>0.15609999999999999</v>
      </c>
      <c r="C2463" t="s">
        <v>5440</v>
      </c>
      <c r="D2463">
        <v>31500</v>
      </c>
      <c r="E2463">
        <v>36</v>
      </c>
      <c r="F2463">
        <v>1</v>
      </c>
      <c r="G2463">
        <v>0</v>
      </c>
    </row>
    <row r="2464" spans="1:7" x14ac:dyDescent="0.2">
      <c r="A2464">
        <v>19600</v>
      </c>
      <c r="B2464">
        <v>0.25829999999999997</v>
      </c>
      <c r="C2464" t="s">
        <v>5442</v>
      </c>
      <c r="D2464">
        <v>75000</v>
      </c>
      <c r="E2464">
        <v>60</v>
      </c>
      <c r="F2464">
        <v>6</v>
      </c>
      <c r="G2464">
        <v>0</v>
      </c>
    </row>
    <row r="2465" spans="1:7" x14ac:dyDescent="0.2">
      <c r="A2465">
        <v>10000</v>
      </c>
      <c r="B2465">
        <v>0.12989999999999999</v>
      </c>
      <c r="C2465" t="s">
        <v>5440</v>
      </c>
      <c r="D2465">
        <v>64000</v>
      </c>
      <c r="E2465">
        <v>36</v>
      </c>
      <c r="F2465">
        <v>3</v>
      </c>
      <c r="G2465">
        <v>0</v>
      </c>
    </row>
    <row r="2466" spans="1:7" x14ac:dyDescent="0.2">
      <c r="A2466">
        <v>14500</v>
      </c>
      <c r="B2466">
        <v>0.15609999999999999</v>
      </c>
      <c r="C2466" t="s">
        <v>5440</v>
      </c>
      <c r="D2466">
        <v>36000</v>
      </c>
      <c r="E2466">
        <v>60</v>
      </c>
      <c r="F2466">
        <v>0.5</v>
      </c>
      <c r="G2466">
        <v>1</v>
      </c>
    </row>
    <row r="2467" spans="1:7" x14ac:dyDescent="0.2">
      <c r="A2467">
        <v>13225</v>
      </c>
      <c r="B2467">
        <v>0.23100000000000001</v>
      </c>
      <c r="C2467" t="s">
        <v>5441</v>
      </c>
      <c r="D2467">
        <v>52800</v>
      </c>
      <c r="E2467">
        <v>36</v>
      </c>
      <c r="F2467">
        <v>4</v>
      </c>
      <c r="G2467">
        <v>0</v>
      </c>
    </row>
    <row r="2468" spans="1:7" x14ac:dyDescent="0.2">
      <c r="A2468">
        <v>8000</v>
      </c>
      <c r="B2468">
        <v>0.13669999999999999</v>
      </c>
      <c r="C2468" t="s">
        <v>5440</v>
      </c>
      <c r="D2468">
        <v>48000</v>
      </c>
      <c r="E2468">
        <v>36</v>
      </c>
      <c r="F2468">
        <v>10</v>
      </c>
      <c r="G2468">
        <v>1</v>
      </c>
    </row>
    <row r="2469" spans="1:7" x14ac:dyDescent="0.2">
      <c r="A2469">
        <v>28000</v>
      </c>
      <c r="B2469">
        <v>6.6199999999999995E-2</v>
      </c>
      <c r="C2469" t="s">
        <v>5441</v>
      </c>
      <c r="D2469">
        <v>140000</v>
      </c>
      <c r="E2469">
        <v>36</v>
      </c>
      <c r="F2469">
        <v>10</v>
      </c>
      <c r="G2469">
        <v>0</v>
      </c>
    </row>
    <row r="2470" spans="1:7" x14ac:dyDescent="0.2">
      <c r="A2470">
        <v>30000</v>
      </c>
      <c r="B2470">
        <v>0.13669999999999999</v>
      </c>
      <c r="C2470" t="s">
        <v>5441</v>
      </c>
      <c r="D2470">
        <v>80000</v>
      </c>
      <c r="E2470">
        <v>36</v>
      </c>
      <c r="F2470">
        <v>10</v>
      </c>
      <c r="G2470">
        <v>0</v>
      </c>
    </row>
    <row r="2471" spans="1:7" x14ac:dyDescent="0.2">
      <c r="A2471">
        <v>30000</v>
      </c>
      <c r="B2471">
        <v>0.151</v>
      </c>
      <c r="C2471" t="s">
        <v>5441</v>
      </c>
      <c r="D2471">
        <v>110000</v>
      </c>
      <c r="E2471">
        <v>60</v>
      </c>
      <c r="F2471">
        <v>4</v>
      </c>
      <c r="G2471">
        <v>0</v>
      </c>
    </row>
    <row r="2472" spans="1:7" x14ac:dyDescent="0.2">
      <c r="A2472">
        <v>24500</v>
      </c>
      <c r="B2472">
        <v>0.16200000000000001</v>
      </c>
      <c r="C2472" t="s">
        <v>5441</v>
      </c>
      <c r="D2472">
        <v>93000</v>
      </c>
      <c r="E2472">
        <v>60</v>
      </c>
      <c r="F2472">
        <v>7</v>
      </c>
      <c r="G2472">
        <v>0</v>
      </c>
    </row>
    <row r="2473" spans="1:7" x14ac:dyDescent="0.2">
      <c r="A2473">
        <v>12000</v>
      </c>
      <c r="B2473">
        <v>0.151</v>
      </c>
      <c r="C2473" t="s">
        <v>5441</v>
      </c>
      <c r="D2473">
        <v>46000</v>
      </c>
      <c r="E2473">
        <v>60</v>
      </c>
      <c r="F2473">
        <v>6</v>
      </c>
      <c r="G2473">
        <v>0</v>
      </c>
    </row>
    <row r="2474" spans="1:7" x14ac:dyDescent="0.2">
      <c r="A2474">
        <v>7000</v>
      </c>
      <c r="B2474">
        <v>0.11990000000000001</v>
      </c>
      <c r="C2474" t="s">
        <v>5441</v>
      </c>
      <c r="D2474">
        <v>60000</v>
      </c>
      <c r="E2474">
        <v>36</v>
      </c>
      <c r="F2474">
        <v>3</v>
      </c>
      <c r="G2474">
        <v>0</v>
      </c>
    </row>
    <row r="2475" spans="1:7" x14ac:dyDescent="0.2">
      <c r="A2475">
        <v>6000</v>
      </c>
      <c r="B2475">
        <v>6.0299999999999999E-2</v>
      </c>
      <c r="C2475" t="s">
        <v>5440</v>
      </c>
      <c r="D2475">
        <v>106000</v>
      </c>
      <c r="E2475">
        <v>36</v>
      </c>
      <c r="F2475">
        <v>8</v>
      </c>
      <c r="G2475">
        <v>0</v>
      </c>
    </row>
    <row r="2476" spans="1:7" x14ac:dyDescent="0.2">
      <c r="A2476">
        <v>17500</v>
      </c>
      <c r="B2476">
        <v>0.12989999999999999</v>
      </c>
      <c r="C2476" t="s">
        <v>5441</v>
      </c>
      <c r="D2476">
        <v>74000</v>
      </c>
      <c r="E2476">
        <v>36</v>
      </c>
      <c r="F2476">
        <v>2</v>
      </c>
      <c r="G2476">
        <v>0</v>
      </c>
    </row>
    <row r="2477" spans="1:7" x14ac:dyDescent="0.2">
      <c r="A2477">
        <v>30000</v>
      </c>
      <c r="B2477">
        <v>0.1855</v>
      </c>
      <c r="C2477" t="s">
        <v>5441</v>
      </c>
      <c r="D2477">
        <v>225000</v>
      </c>
      <c r="E2477">
        <v>36</v>
      </c>
      <c r="F2477">
        <v>7</v>
      </c>
      <c r="G2477">
        <v>0</v>
      </c>
    </row>
    <row r="2478" spans="1:7" x14ac:dyDescent="0.2">
      <c r="A2478">
        <v>4225</v>
      </c>
      <c r="B2478">
        <v>0.14299999999999999</v>
      </c>
      <c r="C2478" t="s">
        <v>5440</v>
      </c>
      <c r="D2478">
        <v>77000</v>
      </c>
      <c r="E2478">
        <v>36</v>
      </c>
      <c r="F2478">
        <v>5</v>
      </c>
      <c r="G2478">
        <v>0</v>
      </c>
    </row>
    <row r="2479" spans="1:7" x14ac:dyDescent="0.2">
      <c r="A2479">
        <v>2800</v>
      </c>
      <c r="B2479">
        <v>0.1099</v>
      </c>
      <c r="C2479" t="s">
        <v>5441</v>
      </c>
      <c r="D2479">
        <v>109000</v>
      </c>
      <c r="E2479">
        <v>36</v>
      </c>
      <c r="F2479">
        <v>2</v>
      </c>
      <c r="G2479">
        <v>0</v>
      </c>
    </row>
    <row r="2480" spans="1:7" x14ac:dyDescent="0.2">
      <c r="A2480">
        <v>10000</v>
      </c>
      <c r="B2480">
        <v>0.16200000000000001</v>
      </c>
      <c r="C2480" t="s">
        <v>5441</v>
      </c>
      <c r="D2480">
        <v>45000</v>
      </c>
      <c r="E2480">
        <v>36</v>
      </c>
      <c r="F2480">
        <v>3</v>
      </c>
      <c r="G2480">
        <v>0</v>
      </c>
    </row>
    <row r="2481" spans="1:7" x14ac:dyDescent="0.2">
      <c r="A2481">
        <v>15000</v>
      </c>
      <c r="B2481">
        <v>0.1855</v>
      </c>
      <c r="C2481" t="s">
        <v>5441</v>
      </c>
      <c r="D2481">
        <v>51000</v>
      </c>
      <c r="E2481">
        <v>36</v>
      </c>
      <c r="F2481">
        <v>1</v>
      </c>
      <c r="G2481">
        <v>0</v>
      </c>
    </row>
    <row r="2482" spans="1:7" x14ac:dyDescent="0.2">
      <c r="A2482">
        <v>15000</v>
      </c>
      <c r="B2482">
        <v>0.1099</v>
      </c>
      <c r="C2482" t="s">
        <v>5440</v>
      </c>
      <c r="D2482">
        <v>48000</v>
      </c>
      <c r="E2482">
        <v>36</v>
      </c>
      <c r="F2482">
        <v>10</v>
      </c>
      <c r="G2482">
        <v>0</v>
      </c>
    </row>
    <row r="2483" spans="1:7" x14ac:dyDescent="0.2">
      <c r="A2483">
        <v>20000</v>
      </c>
      <c r="B2483">
        <v>0.15609999999999999</v>
      </c>
      <c r="C2483" t="s">
        <v>5441</v>
      </c>
      <c r="D2483">
        <v>95000</v>
      </c>
      <c r="E2483">
        <v>60</v>
      </c>
      <c r="F2483">
        <v>2</v>
      </c>
      <c r="G2483">
        <v>0</v>
      </c>
    </row>
    <row r="2484" spans="1:7" x14ac:dyDescent="0.2">
      <c r="A2484">
        <v>7200</v>
      </c>
      <c r="B2484">
        <v>0.11990000000000001</v>
      </c>
      <c r="C2484" t="s">
        <v>5441</v>
      </c>
      <c r="D2484">
        <v>65000</v>
      </c>
      <c r="E2484">
        <v>36</v>
      </c>
      <c r="F2484">
        <v>4</v>
      </c>
      <c r="G2484">
        <v>0</v>
      </c>
    </row>
    <row r="2485" spans="1:7" x14ac:dyDescent="0.2">
      <c r="A2485">
        <v>21000</v>
      </c>
      <c r="B2485">
        <v>0.17760000000000001</v>
      </c>
      <c r="C2485" t="s">
        <v>5440</v>
      </c>
      <c r="D2485">
        <v>90000</v>
      </c>
      <c r="E2485">
        <v>60</v>
      </c>
      <c r="F2485">
        <v>6</v>
      </c>
      <c r="G2485">
        <v>1</v>
      </c>
    </row>
    <row r="2486" spans="1:7" x14ac:dyDescent="0.2">
      <c r="A2486">
        <v>24000</v>
      </c>
      <c r="B2486">
        <v>7.6200000000000004E-2</v>
      </c>
      <c r="C2486" t="s">
        <v>5441</v>
      </c>
      <c r="D2486">
        <v>94000</v>
      </c>
      <c r="E2486">
        <v>36</v>
      </c>
      <c r="F2486">
        <v>10</v>
      </c>
      <c r="G2486">
        <v>0</v>
      </c>
    </row>
    <row r="2487" spans="1:7" x14ac:dyDescent="0.2">
      <c r="A2487">
        <v>18000</v>
      </c>
      <c r="B2487">
        <v>0.13669999999999999</v>
      </c>
      <c r="C2487" t="s">
        <v>5441</v>
      </c>
      <c r="D2487">
        <v>84000</v>
      </c>
      <c r="E2487">
        <v>36</v>
      </c>
      <c r="F2487">
        <v>6</v>
      </c>
      <c r="G2487">
        <v>0</v>
      </c>
    </row>
    <row r="2488" spans="1:7" x14ac:dyDescent="0.2">
      <c r="A2488">
        <v>5000</v>
      </c>
      <c r="B2488">
        <v>0.12989999999999999</v>
      </c>
      <c r="C2488" t="s">
        <v>5441</v>
      </c>
      <c r="D2488">
        <v>55000</v>
      </c>
      <c r="E2488">
        <v>36</v>
      </c>
      <c r="F2488">
        <v>2</v>
      </c>
      <c r="G2488">
        <v>0</v>
      </c>
    </row>
    <row r="2489" spans="1:7" x14ac:dyDescent="0.2">
      <c r="A2489">
        <v>34000</v>
      </c>
      <c r="B2489">
        <v>7.6200000000000004E-2</v>
      </c>
      <c r="C2489" t="s">
        <v>5441</v>
      </c>
      <c r="D2489">
        <v>140000</v>
      </c>
      <c r="E2489">
        <v>36</v>
      </c>
      <c r="F2489">
        <v>0.5</v>
      </c>
      <c r="G2489">
        <v>0</v>
      </c>
    </row>
    <row r="2490" spans="1:7" x14ac:dyDescent="0.2">
      <c r="A2490">
        <v>4000</v>
      </c>
      <c r="B2490">
        <v>0.13669999999999999</v>
      </c>
      <c r="C2490" t="s">
        <v>5440</v>
      </c>
      <c r="D2490">
        <v>116000</v>
      </c>
      <c r="E2490">
        <v>36</v>
      </c>
      <c r="F2490">
        <v>2</v>
      </c>
      <c r="G2490">
        <v>0</v>
      </c>
    </row>
    <row r="2491" spans="1:7" x14ac:dyDescent="0.2">
      <c r="A2491">
        <v>35000</v>
      </c>
      <c r="B2491">
        <v>0.192</v>
      </c>
      <c r="C2491" t="s">
        <v>5442</v>
      </c>
      <c r="D2491">
        <v>90000</v>
      </c>
      <c r="E2491">
        <v>36</v>
      </c>
      <c r="F2491">
        <v>5</v>
      </c>
      <c r="G2491">
        <v>0</v>
      </c>
    </row>
    <row r="2492" spans="1:7" x14ac:dyDescent="0.2">
      <c r="A2492">
        <v>20000</v>
      </c>
      <c r="B2492">
        <v>0.15609999999999999</v>
      </c>
      <c r="C2492" t="s">
        <v>5440</v>
      </c>
      <c r="D2492">
        <v>88000</v>
      </c>
      <c r="E2492">
        <v>36</v>
      </c>
      <c r="F2492">
        <v>2</v>
      </c>
      <c r="G2492">
        <v>0</v>
      </c>
    </row>
    <row r="2493" spans="1:7" x14ac:dyDescent="0.2">
      <c r="A2493">
        <v>12500</v>
      </c>
      <c r="B2493">
        <v>9.6699999999999994E-2</v>
      </c>
      <c r="C2493" t="s">
        <v>5440</v>
      </c>
      <c r="D2493">
        <v>63000</v>
      </c>
      <c r="E2493">
        <v>36</v>
      </c>
      <c r="F2493">
        <v>2</v>
      </c>
      <c r="G2493">
        <v>0</v>
      </c>
    </row>
    <row r="2494" spans="1:7" x14ac:dyDescent="0.2">
      <c r="A2494">
        <v>15000</v>
      </c>
      <c r="B2494">
        <v>0.16200000000000001</v>
      </c>
      <c r="C2494" t="s">
        <v>5440</v>
      </c>
      <c r="D2494">
        <v>103000</v>
      </c>
      <c r="E2494">
        <v>36</v>
      </c>
      <c r="F2494">
        <v>0.5</v>
      </c>
      <c r="G2494">
        <v>0</v>
      </c>
    </row>
    <row r="2495" spans="1:7" x14ac:dyDescent="0.2">
      <c r="A2495">
        <v>31300</v>
      </c>
      <c r="B2495">
        <v>0.23699999999999999</v>
      </c>
      <c r="C2495" t="s">
        <v>5441</v>
      </c>
      <c r="D2495">
        <v>70000</v>
      </c>
      <c r="E2495">
        <v>60</v>
      </c>
      <c r="F2495">
        <v>10</v>
      </c>
      <c r="G2495">
        <v>0</v>
      </c>
    </row>
    <row r="2496" spans="1:7" x14ac:dyDescent="0.2">
      <c r="A2496">
        <v>7750</v>
      </c>
      <c r="B2496">
        <v>0.1855</v>
      </c>
      <c r="C2496" t="s">
        <v>5440</v>
      </c>
      <c r="D2496">
        <v>42000</v>
      </c>
      <c r="E2496">
        <v>36</v>
      </c>
      <c r="F2496">
        <v>9</v>
      </c>
      <c r="G2496">
        <v>0</v>
      </c>
    </row>
    <row r="2497" spans="1:7" x14ac:dyDescent="0.2">
      <c r="A2497">
        <v>13000</v>
      </c>
      <c r="B2497">
        <v>0.15609999999999999</v>
      </c>
      <c r="C2497" t="s">
        <v>5441</v>
      </c>
      <c r="D2497">
        <v>65000</v>
      </c>
      <c r="E2497">
        <v>60</v>
      </c>
      <c r="F2497">
        <v>3</v>
      </c>
      <c r="G2497">
        <v>0</v>
      </c>
    </row>
    <row r="2498" spans="1:7" x14ac:dyDescent="0.2">
      <c r="A2498">
        <v>17000</v>
      </c>
      <c r="B2498">
        <v>0.1099</v>
      </c>
      <c r="C2498" t="s">
        <v>5440</v>
      </c>
      <c r="D2498">
        <v>70308</v>
      </c>
      <c r="E2498">
        <v>36</v>
      </c>
      <c r="F2498">
        <v>3</v>
      </c>
      <c r="G2498">
        <v>0</v>
      </c>
    </row>
    <row r="2499" spans="1:7" x14ac:dyDescent="0.2">
      <c r="A2499">
        <v>35000</v>
      </c>
      <c r="B2499">
        <v>0.12989999999999999</v>
      </c>
      <c r="C2499" t="s">
        <v>5441</v>
      </c>
      <c r="D2499">
        <v>115000</v>
      </c>
      <c r="E2499">
        <v>36</v>
      </c>
      <c r="F2499">
        <v>10</v>
      </c>
      <c r="G2499">
        <v>0</v>
      </c>
    </row>
    <row r="2500" spans="1:7" x14ac:dyDescent="0.2">
      <c r="A2500">
        <v>25000</v>
      </c>
      <c r="B2500">
        <v>0.12989999999999999</v>
      </c>
      <c r="C2500" t="s">
        <v>5441</v>
      </c>
      <c r="D2500">
        <v>90000</v>
      </c>
      <c r="E2500">
        <v>36</v>
      </c>
      <c r="F2500">
        <v>10</v>
      </c>
      <c r="G2500">
        <v>0</v>
      </c>
    </row>
    <row r="2501" spans="1:7" x14ac:dyDescent="0.2">
      <c r="A2501">
        <v>20000</v>
      </c>
      <c r="B2501">
        <v>8.8999999999999996E-2</v>
      </c>
      <c r="C2501" t="s">
        <v>5441</v>
      </c>
      <c r="D2501">
        <v>70000</v>
      </c>
      <c r="E2501">
        <v>36</v>
      </c>
      <c r="F2501">
        <v>10</v>
      </c>
      <c r="G2501">
        <v>0</v>
      </c>
    </row>
    <row r="2502" spans="1:7" x14ac:dyDescent="0.2">
      <c r="A2502">
        <v>10000</v>
      </c>
      <c r="B2502">
        <v>0.15609999999999999</v>
      </c>
      <c r="C2502" t="s">
        <v>5441</v>
      </c>
      <c r="D2502">
        <v>50000</v>
      </c>
      <c r="E2502">
        <v>36</v>
      </c>
      <c r="F2502">
        <v>10</v>
      </c>
      <c r="G2502">
        <v>0</v>
      </c>
    </row>
    <row r="2503" spans="1:7" x14ac:dyDescent="0.2">
      <c r="A2503">
        <v>14000</v>
      </c>
      <c r="B2503">
        <v>0.17100000000000001</v>
      </c>
      <c r="C2503" t="s">
        <v>5440</v>
      </c>
      <c r="D2503">
        <v>44000</v>
      </c>
      <c r="E2503">
        <v>60</v>
      </c>
      <c r="F2503">
        <v>10</v>
      </c>
      <c r="G2503">
        <v>1</v>
      </c>
    </row>
    <row r="2504" spans="1:7" x14ac:dyDescent="0.2">
      <c r="A2504">
        <v>8000</v>
      </c>
      <c r="B2504">
        <v>9.6699999999999994E-2</v>
      </c>
      <c r="C2504" t="s">
        <v>5441</v>
      </c>
      <c r="D2504">
        <v>52000</v>
      </c>
      <c r="E2504">
        <v>36</v>
      </c>
      <c r="F2504">
        <v>6</v>
      </c>
      <c r="G2504">
        <v>0</v>
      </c>
    </row>
    <row r="2505" spans="1:7" x14ac:dyDescent="0.2">
      <c r="A2505">
        <v>4200</v>
      </c>
      <c r="B2505">
        <v>8.8999999999999996E-2</v>
      </c>
      <c r="C2505" t="s">
        <v>5442</v>
      </c>
      <c r="D2505">
        <v>48000</v>
      </c>
      <c r="E2505">
        <v>36</v>
      </c>
      <c r="F2505">
        <v>2</v>
      </c>
      <c r="G2505">
        <v>0</v>
      </c>
    </row>
    <row r="2506" spans="1:7" x14ac:dyDescent="0.2">
      <c r="A2506">
        <v>6500</v>
      </c>
      <c r="B2506">
        <v>7.9000000000000001E-2</v>
      </c>
      <c r="C2506" t="s">
        <v>5441</v>
      </c>
      <c r="D2506" s="79">
        <v>100000</v>
      </c>
      <c r="E2506">
        <v>36</v>
      </c>
      <c r="F2506">
        <v>10</v>
      </c>
      <c r="G2506">
        <v>0</v>
      </c>
    </row>
    <row r="2507" spans="1:7" x14ac:dyDescent="0.2">
      <c r="A2507">
        <v>16000</v>
      </c>
      <c r="B2507">
        <v>0.192</v>
      </c>
      <c r="C2507" t="s">
        <v>5441</v>
      </c>
      <c r="D2507">
        <v>78000</v>
      </c>
      <c r="E2507">
        <v>36</v>
      </c>
      <c r="F2507">
        <v>10</v>
      </c>
      <c r="G2507">
        <v>1</v>
      </c>
    </row>
    <row r="2508" spans="1:7" x14ac:dyDescent="0.2">
      <c r="A2508">
        <v>7000</v>
      </c>
      <c r="B2508">
        <v>0.19520000000000001</v>
      </c>
      <c r="C2508" t="s">
        <v>5441</v>
      </c>
      <c r="D2508">
        <v>118000</v>
      </c>
      <c r="E2508">
        <v>36</v>
      </c>
      <c r="F2508">
        <v>10</v>
      </c>
      <c r="G2508">
        <v>0</v>
      </c>
    </row>
    <row r="2509" spans="1:7" x14ac:dyDescent="0.2">
      <c r="A2509">
        <v>23675</v>
      </c>
      <c r="B2509">
        <v>0.23100000000000001</v>
      </c>
      <c r="C2509" t="s">
        <v>5441</v>
      </c>
      <c r="D2509">
        <v>112000</v>
      </c>
      <c r="E2509">
        <v>36</v>
      </c>
      <c r="F2509">
        <v>8</v>
      </c>
      <c r="G2509">
        <v>0</v>
      </c>
    </row>
    <row r="2510" spans="1:7" x14ac:dyDescent="0.2">
      <c r="A2510">
        <v>20000</v>
      </c>
      <c r="B2510">
        <v>0.16200000000000001</v>
      </c>
      <c r="C2510" t="s">
        <v>5441</v>
      </c>
      <c r="D2510">
        <v>60000</v>
      </c>
      <c r="E2510">
        <v>60</v>
      </c>
      <c r="F2510">
        <v>4</v>
      </c>
      <c r="G2510">
        <v>0</v>
      </c>
    </row>
    <row r="2511" spans="1:7" x14ac:dyDescent="0.2">
      <c r="A2511">
        <v>13750</v>
      </c>
      <c r="B2511">
        <v>0.14299999999999999</v>
      </c>
      <c r="C2511" t="s">
        <v>5440</v>
      </c>
      <c r="D2511">
        <v>80000</v>
      </c>
      <c r="E2511">
        <v>36</v>
      </c>
      <c r="F2511">
        <v>2</v>
      </c>
      <c r="G2511">
        <v>0</v>
      </c>
    </row>
    <row r="2512" spans="1:7" x14ac:dyDescent="0.2">
      <c r="A2512">
        <v>7000</v>
      </c>
      <c r="B2512">
        <v>8.8999999999999996E-2</v>
      </c>
      <c r="C2512" t="s">
        <v>5440</v>
      </c>
      <c r="D2512">
        <v>40000</v>
      </c>
      <c r="E2512">
        <v>36</v>
      </c>
      <c r="F2512">
        <v>5</v>
      </c>
      <c r="G2512">
        <v>0</v>
      </c>
    </row>
    <row r="2513" spans="1:7" x14ac:dyDescent="0.2">
      <c r="A2513">
        <v>8000</v>
      </c>
      <c r="B2513">
        <v>8.8999999999999996E-2</v>
      </c>
      <c r="C2513" t="s">
        <v>5441</v>
      </c>
      <c r="D2513">
        <v>98200</v>
      </c>
      <c r="E2513">
        <v>36</v>
      </c>
      <c r="F2513">
        <v>10</v>
      </c>
      <c r="G2513">
        <v>0</v>
      </c>
    </row>
    <row r="2514" spans="1:7" x14ac:dyDescent="0.2">
      <c r="A2514">
        <v>6000</v>
      </c>
      <c r="B2514">
        <v>7.6200000000000004E-2</v>
      </c>
      <c r="C2514" t="s">
        <v>5440</v>
      </c>
      <c r="D2514">
        <v>50000</v>
      </c>
      <c r="E2514">
        <v>36</v>
      </c>
      <c r="F2514">
        <v>10</v>
      </c>
      <c r="G2514">
        <v>0</v>
      </c>
    </row>
    <row r="2515" spans="1:7" x14ac:dyDescent="0.2">
      <c r="A2515">
        <v>18000</v>
      </c>
      <c r="B2515">
        <v>0.192</v>
      </c>
      <c r="C2515" t="s">
        <v>5441</v>
      </c>
      <c r="D2515">
        <v>54000</v>
      </c>
      <c r="E2515">
        <v>60</v>
      </c>
      <c r="F2515">
        <v>2</v>
      </c>
      <c r="G2515">
        <v>0</v>
      </c>
    </row>
    <row r="2516" spans="1:7" x14ac:dyDescent="0.2">
      <c r="A2516">
        <v>12000</v>
      </c>
      <c r="B2516">
        <v>0.17760000000000001</v>
      </c>
      <c r="C2516" t="s">
        <v>5442</v>
      </c>
      <c r="D2516">
        <v>42000</v>
      </c>
      <c r="E2516">
        <v>60</v>
      </c>
      <c r="F2516">
        <v>3</v>
      </c>
      <c r="G2516">
        <v>1</v>
      </c>
    </row>
    <row r="2517" spans="1:7" x14ac:dyDescent="0.2">
      <c r="A2517">
        <v>15000</v>
      </c>
      <c r="B2517">
        <v>8.8999999999999996E-2</v>
      </c>
      <c r="C2517" t="s">
        <v>5441</v>
      </c>
      <c r="D2517">
        <v>92000</v>
      </c>
      <c r="E2517">
        <v>36</v>
      </c>
      <c r="F2517">
        <v>9</v>
      </c>
      <c r="G2517">
        <v>0</v>
      </c>
    </row>
    <row r="2518" spans="1:7" x14ac:dyDescent="0.2">
      <c r="A2518">
        <v>15000</v>
      </c>
      <c r="B2518">
        <v>0.11990000000000001</v>
      </c>
      <c r="C2518" t="s">
        <v>5440</v>
      </c>
      <c r="D2518">
        <v>84000</v>
      </c>
      <c r="E2518">
        <v>36</v>
      </c>
      <c r="F2518">
        <v>3</v>
      </c>
      <c r="G2518">
        <v>0</v>
      </c>
    </row>
    <row r="2519" spans="1:7" x14ac:dyDescent="0.2">
      <c r="A2519">
        <v>29100</v>
      </c>
      <c r="B2519">
        <v>0.15609999999999999</v>
      </c>
      <c r="C2519" t="s">
        <v>5442</v>
      </c>
      <c r="D2519">
        <v>66000</v>
      </c>
      <c r="E2519">
        <v>36</v>
      </c>
      <c r="F2519">
        <v>2</v>
      </c>
      <c r="G2519">
        <v>1</v>
      </c>
    </row>
    <row r="2520" spans="1:7" x14ac:dyDescent="0.2">
      <c r="A2520">
        <v>7750</v>
      </c>
      <c r="B2520">
        <v>0.15609999999999999</v>
      </c>
      <c r="C2520" t="s">
        <v>5440</v>
      </c>
      <c r="D2520">
        <v>47000</v>
      </c>
      <c r="E2520">
        <v>36</v>
      </c>
      <c r="F2520">
        <v>5</v>
      </c>
      <c r="G2520">
        <v>0</v>
      </c>
    </row>
    <row r="2521" spans="1:7" x14ac:dyDescent="0.2">
      <c r="A2521">
        <v>12000</v>
      </c>
      <c r="B2521">
        <v>9.6699999999999994E-2</v>
      </c>
      <c r="C2521" t="s">
        <v>5441</v>
      </c>
      <c r="D2521">
        <v>85000</v>
      </c>
      <c r="E2521">
        <v>36</v>
      </c>
      <c r="F2521">
        <v>10</v>
      </c>
      <c r="G2521">
        <v>0</v>
      </c>
    </row>
    <row r="2522" spans="1:7" x14ac:dyDescent="0.2">
      <c r="A2522">
        <v>11200</v>
      </c>
      <c r="B2522">
        <v>0.11990000000000001</v>
      </c>
      <c r="C2522" t="s">
        <v>5440</v>
      </c>
      <c r="D2522">
        <v>250000</v>
      </c>
      <c r="E2522">
        <v>36</v>
      </c>
      <c r="F2522">
        <v>8</v>
      </c>
      <c r="G2522">
        <v>0</v>
      </c>
    </row>
    <row r="2523" spans="1:7" x14ac:dyDescent="0.2">
      <c r="A2523">
        <v>10000</v>
      </c>
      <c r="B2523">
        <v>0.17100000000000001</v>
      </c>
      <c r="C2523" t="s">
        <v>5440</v>
      </c>
      <c r="D2523">
        <v>65000</v>
      </c>
      <c r="E2523">
        <v>36</v>
      </c>
      <c r="F2523">
        <v>10</v>
      </c>
      <c r="G2523">
        <v>0</v>
      </c>
    </row>
    <row r="2524" spans="1:7" x14ac:dyDescent="0.2">
      <c r="A2524">
        <v>20000</v>
      </c>
      <c r="B2524">
        <v>9.6699999999999994E-2</v>
      </c>
      <c r="C2524" t="s">
        <v>5441</v>
      </c>
      <c r="D2524">
        <v>95000</v>
      </c>
      <c r="E2524">
        <v>36</v>
      </c>
      <c r="F2524">
        <v>1</v>
      </c>
      <c r="G2524">
        <v>0</v>
      </c>
    </row>
    <row r="2525" spans="1:7" x14ac:dyDescent="0.2">
      <c r="A2525">
        <v>19200</v>
      </c>
      <c r="B2525">
        <v>0.13669999999999999</v>
      </c>
      <c r="C2525" t="s">
        <v>5441</v>
      </c>
      <c r="D2525">
        <v>75000</v>
      </c>
      <c r="E2525">
        <v>36</v>
      </c>
      <c r="F2525">
        <v>5</v>
      </c>
      <c r="G2525">
        <v>0</v>
      </c>
    </row>
    <row r="2526" spans="1:7" x14ac:dyDescent="0.2">
      <c r="A2526">
        <v>6150</v>
      </c>
      <c r="B2526">
        <v>0.13669999999999999</v>
      </c>
      <c r="C2526" t="s">
        <v>5440</v>
      </c>
      <c r="D2526">
        <v>25000</v>
      </c>
      <c r="E2526">
        <v>36</v>
      </c>
      <c r="F2526">
        <v>1</v>
      </c>
      <c r="G2526">
        <v>1</v>
      </c>
    </row>
    <row r="2527" spans="1:7" x14ac:dyDescent="0.2">
      <c r="A2527">
        <v>27000</v>
      </c>
      <c r="B2527">
        <v>0.17760000000000001</v>
      </c>
      <c r="C2527" t="s">
        <v>5441</v>
      </c>
      <c r="D2527">
        <v>83000</v>
      </c>
      <c r="E2527">
        <v>60</v>
      </c>
      <c r="F2527">
        <v>10</v>
      </c>
      <c r="G2527">
        <v>1</v>
      </c>
    </row>
    <row r="2528" spans="1:7" x14ac:dyDescent="0.2">
      <c r="A2528">
        <v>28100</v>
      </c>
      <c r="B2528">
        <v>0.1855</v>
      </c>
      <c r="C2528" t="s">
        <v>5441</v>
      </c>
      <c r="D2528">
        <v>63000</v>
      </c>
      <c r="E2528">
        <v>36</v>
      </c>
      <c r="F2528">
        <v>10</v>
      </c>
      <c r="G2528">
        <v>1</v>
      </c>
    </row>
    <row r="2529" spans="1:7" x14ac:dyDescent="0.2">
      <c r="A2529">
        <v>14400</v>
      </c>
      <c r="B2529">
        <v>7.9000000000000001E-2</v>
      </c>
      <c r="C2529" t="s">
        <v>5440</v>
      </c>
      <c r="D2529">
        <v>103000</v>
      </c>
      <c r="E2529">
        <v>36</v>
      </c>
      <c r="F2529">
        <v>5</v>
      </c>
      <c r="G2529">
        <v>0</v>
      </c>
    </row>
    <row r="2530" spans="1:7" x14ac:dyDescent="0.2">
      <c r="A2530">
        <v>12300</v>
      </c>
      <c r="B2530">
        <v>0.12989999999999999</v>
      </c>
      <c r="C2530" t="s">
        <v>5442</v>
      </c>
      <c r="D2530">
        <v>133000</v>
      </c>
      <c r="E2530">
        <v>36</v>
      </c>
      <c r="F2530">
        <v>6</v>
      </c>
      <c r="G2530">
        <v>0</v>
      </c>
    </row>
    <row r="2531" spans="1:7" x14ac:dyDescent="0.2">
      <c r="A2531">
        <v>14000</v>
      </c>
      <c r="B2531">
        <v>0.13669999999999999</v>
      </c>
      <c r="C2531" t="s">
        <v>5441</v>
      </c>
      <c r="D2531">
        <v>113000</v>
      </c>
      <c r="E2531">
        <v>60</v>
      </c>
      <c r="F2531">
        <v>1</v>
      </c>
      <c r="G2531">
        <v>0</v>
      </c>
    </row>
    <row r="2532" spans="1:7" x14ac:dyDescent="0.2">
      <c r="A2532">
        <v>8000</v>
      </c>
      <c r="B2532">
        <v>7.6200000000000004E-2</v>
      </c>
      <c r="C2532" t="s">
        <v>5440</v>
      </c>
      <c r="D2532">
        <v>55000</v>
      </c>
      <c r="E2532">
        <v>36</v>
      </c>
      <c r="F2532">
        <v>3</v>
      </c>
      <c r="G2532">
        <v>0</v>
      </c>
    </row>
    <row r="2533" spans="1:7" x14ac:dyDescent="0.2">
      <c r="A2533">
        <v>2500</v>
      </c>
      <c r="B2533">
        <v>0.21</v>
      </c>
      <c r="C2533" t="s">
        <v>5440</v>
      </c>
      <c r="D2533">
        <v>55000</v>
      </c>
      <c r="E2533">
        <v>36</v>
      </c>
      <c r="F2533">
        <v>0.5</v>
      </c>
      <c r="G2533">
        <v>0</v>
      </c>
    </row>
    <row r="2534" spans="1:7" x14ac:dyDescent="0.2">
      <c r="A2534">
        <v>28000</v>
      </c>
      <c r="B2534">
        <v>7.9000000000000001E-2</v>
      </c>
      <c r="C2534" t="s">
        <v>5441</v>
      </c>
      <c r="D2534">
        <v>120000</v>
      </c>
      <c r="E2534">
        <v>36</v>
      </c>
      <c r="F2534">
        <v>3</v>
      </c>
      <c r="G2534">
        <v>0</v>
      </c>
    </row>
    <row r="2535" spans="1:7" x14ac:dyDescent="0.2">
      <c r="A2535">
        <v>12000</v>
      </c>
      <c r="B2535">
        <v>9.6699999999999994E-2</v>
      </c>
      <c r="C2535" t="s">
        <v>5441</v>
      </c>
      <c r="D2535">
        <v>110000</v>
      </c>
      <c r="E2535">
        <v>36</v>
      </c>
      <c r="F2535">
        <v>10</v>
      </c>
      <c r="G2535">
        <v>0</v>
      </c>
    </row>
    <row r="2536" spans="1:7" x14ac:dyDescent="0.2">
      <c r="A2536">
        <v>15000</v>
      </c>
      <c r="B2536">
        <v>7.9000000000000001E-2</v>
      </c>
      <c r="C2536" t="s">
        <v>5440</v>
      </c>
      <c r="D2536">
        <v>80000</v>
      </c>
      <c r="E2536">
        <v>36</v>
      </c>
      <c r="F2536">
        <v>10</v>
      </c>
      <c r="G2536">
        <v>0</v>
      </c>
    </row>
    <row r="2537" spans="1:7" x14ac:dyDescent="0.2">
      <c r="A2537">
        <v>12800</v>
      </c>
      <c r="B2537">
        <v>0.15609999999999999</v>
      </c>
      <c r="C2537" t="s">
        <v>5441</v>
      </c>
      <c r="D2537">
        <v>75000</v>
      </c>
      <c r="E2537">
        <v>36</v>
      </c>
      <c r="F2537">
        <v>5</v>
      </c>
      <c r="G2537">
        <v>0</v>
      </c>
    </row>
    <row r="2538" spans="1:7" x14ac:dyDescent="0.2">
      <c r="A2538">
        <v>35000</v>
      </c>
      <c r="B2538">
        <v>0.23100000000000001</v>
      </c>
      <c r="C2538" t="s">
        <v>5441</v>
      </c>
      <c r="D2538">
        <v>87000</v>
      </c>
      <c r="E2538">
        <v>60</v>
      </c>
      <c r="F2538">
        <v>10</v>
      </c>
      <c r="G2538">
        <v>0</v>
      </c>
    </row>
    <row r="2539" spans="1:7" x14ac:dyDescent="0.2">
      <c r="A2539">
        <v>15000</v>
      </c>
      <c r="B2539">
        <v>8.8999999999999996E-2</v>
      </c>
      <c r="C2539" t="s">
        <v>5441</v>
      </c>
      <c r="D2539">
        <v>75000</v>
      </c>
      <c r="E2539">
        <v>36</v>
      </c>
      <c r="F2539">
        <v>0.5</v>
      </c>
      <c r="G2539">
        <v>0</v>
      </c>
    </row>
    <row r="2540" spans="1:7" x14ac:dyDescent="0.2">
      <c r="A2540">
        <v>19000</v>
      </c>
      <c r="B2540">
        <v>0.11990000000000001</v>
      </c>
      <c r="C2540" t="s">
        <v>5441</v>
      </c>
      <c r="D2540">
        <v>130000</v>
      </c>
      <c r="E2540">
        <v>60</v>
      </c>
      <c r="F2540">
        <v>7</v>
      </c>
      <c r="G2540">
        <v>0</v>
      </c>
    </row>
    <row r="2541" spans="1:7" x14ac:dyDescent="0.2">
      <c r="A2541">
        <v>14000</v>
      </c>
      <c r="B2541">
        <v>6.0299999999999999E-2</v>
      </c>
      <c r="C2541" t="s">
        <v>5441</v>
      </c>
      <c r="D2541">
        <v>64500</v>
      </c>
      <c r="E2541">
        <v>36</v>
      </c>
      <c r="F2541">
        <v>7</v>
      </c>
      <c r="G2541">
        <v>0</v>
      </c>
    </row>
    <row r="2542" spans="1:7" x14ac:dyDescent="0.2">
      <c r="A2542">
        <v>16000</v>
      </c>
      <c r="B2542">
        <v>6.0299999999999999E-2</v>
      </c>
      <c r="C2542" t="s">
        <v>5441</v>
      </c>
      <c r="D2542">
        <v>70000</v>
      </c>
      <c r="E2542">
        <v>36</v>
      </c>
      <c r="F2542">
        <v>1</v>
      </c>
      <c r="G2542">
        <v>0</v>
      </c>
    </row>
    <row r="2543" spans="1:7" x14ac:dyDescent="0.2">
      <c r="A2543">
        <v>30000</v>
      </c>
      <c r="B2543">
        <v>0.17760000000000001</v>
      </c>
      <c r="C2543" t="s">
        <v>5440</v>
      </c>
      <c r="D2543">
        <v>95000</v>
      </c>
      <c r="E2543">
        <v>36</v>
      </c>
      <c r="F2543">
        <v>2</v>
      </c>
      <c r="G2543">
        <v>1</v>
      </c>
    </row>
    <row r="2544" spans="1:7" x14ac:dyDescent="0.2">
      <c r="A2544">
        <v>6900</v>
      </c>
      <c r="B2544">
        <v>9.9900000000000003E-2</v>
      </c>
      <c r="C2544" t="s">
        <v>5441</v>
      </c>
      <c r="D2544">
        <v>77000</v>
      </c>
      <c r="E2544">
        <v>36</v>
      </c>
      <c r="F2544">
        <v>10</v>
      </c>
      <c r="G2544">
        <v>0</v>
      </c>
    </row>
    <row r="2545" spans="1:7" x14ac:dyDescent="0.2">
      <c r="A2545">
        <v>13000</v>
      </c>
      <c r="B2545">
        <v>0.151</v>
      </c>
      <c r="C2545" t="s">
        <v>5440</v>
      </c>
      <c r="D2545">
        <v>42000</v>
      </c>
      <c r="E2545">
        <v>36</v>
      </c>
      <c r="F2545">
        <v>10</v>
      </c>
      <c r="G2545">
        <v>0</v>
      </c>
    </row>
    <row r="2546" spans="1:7" x14ac:dyDescent="0.2">
      <c r="A2546">
        <v>16000</v>
      </c>
      <c r="B2546">
        <v>8.5999999999999993E-2</v>
      </c>
      <c r="C2546" t="s">
        <v>5441</v>
      </c>
      <c r="D2546">
        <v>110000</v>
      </c>
      <c r="E2546">
        <v>36</v>
      </c>
      <c r="F2546">
        <v>10</v>
      </c>
      <c r="G2546">
        <v>0</v>
      </c>
    </row>
    <row r="2547" spans="1:7" x14ac:dyDescent="0.2">
      <c r="A2547">
        <v>12000</v>
      </c>
      <c r="B2547">
        <v>0.1099</v>
      </c>
      <c r="C2547" t="s">
        <v>5441</v>
      </c>
      <c r="D2547">
        <v>127000</v>
      </c>
      <c r="E2547">
        <v>36</v>
      </c>
      <c r="F2547">
        <v>10</v>
      </c>
      <c r="G2547">
        <v>0</v>
      </c>
    </row>
    <row r="2548" spans="1:7" x14ac:dyDescent="0.2">
      <c r="A2548">
        <v>6250</v>
      </c>
      <c r="B2548">
        <v>0.13669999999999999</v>
      </c>
      <c r="C2548" t="s">
        <v>5442</v>
      </c>
      <c r="D2548">
        <v>23329</v>
      </c>
      <c r="E2548">
        <v>36</v>
      </c>
      <c r="F2548">
        <v>2</v>
      </c>
      <c r="G2548">
        <v>0</v>
      </c>
    </row>
    <row r="2549" spans="1:7" x14ac:dyDescent="0.2">
      <c r="A2549">
        <v>20000</v>
      </c>
      <c r="B2549">
        <v>0.17100000000000001</v>
      </c>
      <c r="C2549" t="s">
        <v>5441</v>
      </c>
      <c r="D2549">
        <v>50000</v>
      </c>
      <c r="E2549">
        <v>60</v>
      </c>
      <c r="F2549">
        <v>2</v>
      </c>
      <c r="G2549">
        <v>0</v>
      </c>
    </row>
    <row r="2550" spans="1:7" x14ac:dyDescent="0.2">
      <c r="A2550">
        <v>27300</v>
      </c>
      <c r="B2550">
        <v>9.6699999999999994E-2</v>
      </c>
      <c r="C2550" t="s">
        <v>5441</v>
      </c>
      <c r="D2550">
        <v>90000</v>
      </c>
      <c r="E2550">
        <v>36</v>
      </c>
      <c r="F2550">
        <v>10</v>
      </c>
      <c r="G2550">
        <v>0</v>
      </c>
    </row>
    <row r="2551" spans="1:7" x14ac:dyDescent="0.2">
      <c r="A2551">
        <v>13800</v>
      </c>
      <c r="B2551">
        <v>9.6699999999999994E-2</v>
      </c>
      <c r="C2551" t="s">
        <v>5441</v>
      </c>
      <c r="D2551" s="79">
        <v>100000</v>
      </c>
      <c r="E2551">
        <v>60</v>
      </c>
      <c r="F2551">
        <v>10</v>
      </c>
      <c r="G2551">
        <v>0</v>
      </c>
    </row>
    <row r="2552" spans="1:7" x14ac:dyDescent="0.2">
      <c r="A2552">
        <v>9750</v>
      </c>
      <c r="B2552">
        <v>0.11990000000000001</v>
      </c>
      <c r="C2552" t="s">
        <v>5441</v>
      </c>
      <c r="D2552">
        <v>27900</v>
      </c>
      <c r="E2552">
        <v>36</v>
      </c>
      <c r="F2552">
        <v>4</v>
      </c>
      <c r="G2552">
        <v>0</v>
      </c>
    </row>
    <row r="2553" spans="1:7" x14ac:dyDescent="0.2">
      <c r="A2553">
        <v>15000</v>
      </c>
      <c r="B2553">
        <v>0.1099</v>
      </c>
      <c r="C2553" t="s">
        <v>5440</v>
      </c>
      <c r="D2553">
        <v>49400</v>
      </c>
      <c r="E2553">
        <v>36</v>
      </c>
      <c r="F2553">
        <v>1</v>
      </c>
      <c r="G2553">
        <v>0</v>
      </c>
    </row>
    <row r="2554" spans="1:7" x14ac:dyDescent="0.2">
      <c r="A2554">
        <v>6000</v>
      </c>
      <c r="B2554">
        <v>9.9900000000000003E-2</v>
      </c>
      <c r="C2554" t="s">
        <v>5441</v>
      </c>
      <c r="D2554">
        <v>58000</v>
      </c>
      <c r="E2554">
        <v>36</v>
      </c>
      <c r="F2554">
        <v>10</v>
      </c>
      <c r="G2554">
        <v>0</v>
      </c>
    </row>
    <row r="2555" spans="1:7" x14ac:dyDescent="0.2">
      <c r="A2555">
        <v>10000</v>
      </c>
      <c r="B2555">
        <v>0.16200000000000001</v>
      </c>
      <c r="C2555" t="s">
        <v>5441</v>
      </c>
      <c r="D2555">
        <v>90000</v>
      </c>
      <c r="E2555">
        <v>36</v>
      </c>
      <c r="F2555">
        <v>10</v>
      </c>
      <c r="G2555">
        <v>1</v>
      </c>
    </row>
    <row r="2556" spans="1:7" x14ac:dyDescent="0.2">
      <c r="A2556">
        <v>20000</v>
      </c>
      <c r="B2556">
        <v>9.2499999999999999E-2</v>
      </c>
      <c r="C2556" t="s">
        <v>5440</v>
      </c>
      <c r="D2556">
        <v>63000</v>
      </c>
      <c r="E2556">
        <v>36</v>
      </c>
      <c r="F2556">
        <v>5</v>
      </c>
      <c r="G2556">
        <v>0</v>
      </c>
    </row>
    <row r="2557" spans="1:7" x14ac:dyDescent="0.2">
      <c r="A2557">
        <v>7000</v>
      </c>
      <c r="B2557">
        <v>6.9699999999999998E-2</v>
      </c>
      <c r="C2557" t="s">
        <v>5440</v>
      </c>
      <c r="D2557">
        <v>43000</v>
      </c>
      <c r="E2557">
        <v>36</v>
      </c>
      <c r="F2557">
        <v>5</v>
      </c>
      <c r="G2557">
        <v>0</v>
      </c>
    </row>
    <row r="2558" spans="1:7" x14ac:dyDescent="0.2">
      <c r="A2558">
        <v>10000</v>
      </c>
      <c r="B2558">
        <v>0.1855</v>
      </c>
      <c r="C2558" t="s">
        <v>5441</v>
      </c>
      <c r="D2558">
        <v>130000</v>
      </c>
      <c r="E2558">
        <v>36</v>
      </c>
      <c r="F2558">
        <v>10</v>
      </c>
      <c r="G2558">
        <v>1</v>
      </c>
    </row>
    <row r="2559" spans="1:7" x14ac:dyDescent="0.2">
      <c r="A2559">
        <v>6700</v>
      </c>
      <c r="B2559">
        <v>0.1099</v>
      </c>
      <c r="C2559" t="s">
        <v>5442</v>
      </c>
      <c r="D2559">
        <v>50000</v>
      </c>
      <c r="E2559">
        <v>36</v>
      </c>
      <c r="F2559">
        <v>0.5</v>
      </c>
      <c r="G2559">
        <v>0</v>
      </c>
    </row>
    <row r="2560" spans="1:7" x14ac:dyDescent="0.2">
      <c r="A2560">
        <v>4800</v>
      </c>
      <c r="B2560">
        <v>0.12989999999999999</v>
      </c>
      <c r="C2560" t="s">
        <v>5440</v>
      </c>
      <c r="D2560">
        <v>41000</v>
      </c>
      <c r="E2560">
        <v>36</v>
      </c>
      <c r="F2560">
        <v>5</v>
      </c>
      <c r="G2560">
        <v>0</v>
      </c>
    </row>
    <row r="2561" spans="1:7" x14ac:dyDescent="0.2">
      <c r="A2561">
        <v>25450</v>
      </c>
      <c r="B2561">
        <v>0.25569999999999998</v>
      </c>
      <c r="C2561" t="s">
        <v>5440</v>
      </c>
      <c r="D2561">
        <v>57000</v>
      </c>
      <c r="E2561">
        <v>60</v>
      </c>
      <c r="F2561">
        <v>0.5</v>
      </c>
      <c r="G2561">
        <v>1</v>
      </c>
    </row>
    <row r="2562" spans="1:7" x14ac:dyDescent="0.2">
      <c r="A2562">
        <v>10000</v>
      </c>
      <c r="B2562">
        <v>0.11990000000000001</v>
      </c>
      <c r="C2562" t="s">
        <v>5442</v>
      </c>
      <c r="D2562">
        <v>60000</v>
      </c>
      <c r="E2562">
        <v>36</v>
      </c>
      <c r="F2562">
        <v>9</v>
      </c>
      <c r="G2562">
        <v>1</v>
      </c>
    </row>
    <row r="2563" spans="1:7" x14ac:dyDescent="0.2">
      <c r="A2563">
        <v>7750</v>
      </c>
      <c r="B2563">
        <v>0.16200000000000001</v>
      </c>
      <c r="C2563" t="s">
        <v>5441</v>
      </c>
      <c r="D2563">
        <v>34000</v>
      </c>
      <c r="E2563">
        <v>36</v>
      </c>
      <c r="F2563">
        <v>10</v>
      </c>
      <c r="G2563">
        <v>1</v>
      </c>
    </row>
    <row r="2564" spans="1:7" x14ac:dyDescent="0.2">
      <c r="A2564">
        <v>4000</v>
      </c>
      <c r="B2564">
        <v>0.1099</v>
      </c>
      <c r="C2564" t="s">
        <v>5441</v>
      </c>
      <c r="D2564">
        <v>59363</v>
      </c>
      <c r="E2564">
        <v>36</v>
      </c>
      <c r="F2564">
        <v>5</v>
      </c>
      <c r="G2564">
        <v>0</v>
      </c>
    </row>
    <row r="2565" spans="1:7" x14ac:dyDescent="0.2">
      <c r="A2565">
        <v>12000</v>
      </c>
      <c r="B2565">
        <v>9.9900000000000003E-2</v>
      </c>
      <c r="C2565" t="s">
        <v>5441</v>
      </c>
      <c r="D2565">
        <v>83000</v>
      </c>
      <c r="E2565">
        <v>36</v>
      </c>
      <c r="F2565">
        <v>10</v>
      </c>
      <c r="G2565">
        <v>0</v>
      </c>
    </row>
    <row r="2566" spans="1:7" x14ac:dyDescent="0.2">
      <c r="A2566">
        <v>14000</v>
      </c>
      <c r="B2566">
        <v>0.192</v>
      </c>
      <c r="C2566" t="s">
        <v>5440</v>
      </c>
      <c r="D2566">
        <v>65000</v>
      </c>
      <c r="E2566">
        <v>36</v>
      </c>
      <c r="F2566">
        <v>10</v>
      </c>
      <c r="G2566">
        <v>0</v>
      </c>
    </row>
    <row r="2567" spans="1:7" x14ac:dyDescent="0.2">
      <c r="A2567">
        <v>25000</v>
      </c>
      <c r="B2567">
        <v>8.5999999999999993E-2</v>
      </c>
      <c r="C2567" t="s">
        <v>5441</v>
      </c>
      <c r="D2567">
        <v>230009</v>
      </c>
      <c r="E2567">
        <v>36</v>
      </c>
      <c r="F2567">
        <v>1</v>
      </c>
      <c r="G2567">
        <v>0</v>
      </c>
    </row>
    <row r="2568" spans="1:7" x14ac:dyDescent="0.2">
      <c r="A2568">
        <v>9600</v>
      </c>
      <c r="B2568">
        <v>0.16200000000000001</v>
      </c>
      <c r="C2568" t="s">
        <v>5440</v>
      </c>
      <c r="D2568">
        <v>78500</v>
      </c>
      <c r="E2568">
        <v>36</v>
      </c>
      <c r="F2568">
        <v>3</v>
      </c>
      <c r="G2568">
        <v>1</v>
      </c>
    </row>
    <row r="2569" spans="1:7" x14ac:dyDescent="0.2">
      <c r="A2569">
        <v>15350</v>
      </c>
      <c r="B2569">
        <v>9.2499999999999999E-2</v>
      </c>
      <c r="C2569" t="s">
        <v>5441</v>
      </c>
      <c r="D2569">
        <v>72218</v>
      </c>
      <c r="E2569">
        <v>60</v>
      </c>
      <c r="F2569">
        <v>2</v>
      </c>
      <c r="G2569">
        <v>0</v>
      </c>
    </row>
    <row r="2570" spans="1:7" x14ac:dyDescent="0.2">
      <c r="A2570">
        <v>14400</v>
      </c>
      <c r="B2570">
        <v>0.17760000000000001</v>
      </c>
      <c r="C2570" t="s">
        <v>5440</v>
      </c>
      <c r="D2570">
        <v>87000</v>
      </c>
      <c r="E2570">
        <v>60</v>
      </c>
      <c r="F2570">
        <v>0.5</v>
      </c>
      <c r="G2570">
        <v>1</v>
      </c>
    </row>
    <row r="2571" spans="1:7" x14ac:dyDescent="0.2">
      <c r="A2571">
        <v>12000</v>
      </c>
      <c r="B2571">
        <v>7.6200000000000004E-2</v>
      </c>
      <c r="C2571" t="s">
        <v>5441</v>
      </c>
      <c r="D2571">
        <v>49000</v>
      </c>
      <c r="E2571">
        <v>36</v>
      </c>
      <c r="F2571">
        <v>5</v>
      </c>
      <c r="G2571">
        <v>0</v>
      </c>
    </row>
    <row r="2572" spans="1:7" x14ac:dyDescent="0.2">
      <c r="A2572">
        <v>13500</v>
      </c>
      <c r="B2572">
        <v>0.17100000000000001</v>
      </c>
      <c r="C2572" t="s">
        <v>5440</v>
      </c>
      <c r="D2572">
        <v>42000</v>
      </c>
      <c r="E2572">
        <v>60</v>
      </c>
      <c r="F2572">
        <v>5</v>
      </c>
      <c r="G2572">
        <v>0</v>
      </c>
    </row>
    <row r="2573" spans="1:7" x14ac:dyDescent="0.2">
      <c r="A2573">
        <v>5700</v>
      </c>
      <c r="B2573">
        <v>0.19520000000000001</v>
      </c>
      <c r="C2573" t="s">
        <v>5440</v>
      </c>
      <c r="D2573">
        <v>65000</v>
      </c>
      <c r="E2573">
        <v>36</v>
      </c>
      <c r="F2573">
        <v>3</v>
      </c>
      <c r="G2573">
        <v>0</v>
      </c>
    </row>
    <row r="2574" spans="1:7" x14ac:dyDescent="0.2">
      <c r="A2574">
        <v>24000</v>
      </c>
      <c r="B2574">
        <v>6.9699999999999998E-2</v>
      </c>
      <c r="C2574" t="s">
        <v>5440</v>
      </c>
      <c r="D2574">
        <v>120000</v>
      </c>
      <c r="E2574">
        <v>36</v>
      </c>
      <c r="F2574">
        <v>0.5</v>
      </c>
      <c r="G2574">
        <v>0</v>
      </c>
    </row>
    <row r="2575" spans="1:7" x14ac:dyDescent="0.2">
      <c r="A2575">
        <v>35000</v>
      </c>
      <c r="B2575">
        <v>0.217</v>
      </c>
      <c r="C2575" t="s">
        <v>5441</v>
      </c>
      <c r="D2575">
        <v>83000</v>
      </c>
      <c r="E2575">
        <v>60</v>
      </c>
      <c r="F2575">
        <v>8</v>
      </c>
      <c r="G2575">
        <v>0</v>
      </c>
    </row>
    <row r="2576" spans="1:7" x14ac:dyDescent="0.2">
      <c r="A2576">
        <v>12000</v>
      </c>
      <c r="B2576">
        <v>0.12989999999999999</v>
      </c>
      <c r="C2576" t="s">
        <v>5441</v>
      </c>
      <c r="D2576">
        <v>53000</v>
      </c>
      <c r="E2576">
        <v>36</v>
      </c>
      <c r="F2576">
        <v>5</v>
      </c>
      <c r="G2576">
        <v>0</v>
      </c>
    </row>
    <row r="2577" spans="1:7" x14ac:dyDescent="0.2">
      <c r="A2577">
        <v>24000</v>
      </c>
      <c r="B2577">
        <v>9.9900000000000003E-2</v>
      </c>
      <c r="C2577" t="s">
        <v>5441</v>
      </c>
      <c r="D2577">
        <v>124800</v>
      </c>
      <c r="E2577">
        <v>60</v>
      </c>
      <c r="F2577">
        <v>0.5</v>
      </c>
      <c r="G2577">
        <v>0</v>
      </c>
    </row>
    <row r="2578" spans="1:7" x14ac:dyDescent="0.2">
      <c r="A2578">
        <v>3000</v>
      </c>
      <c r="B2578">
        <v>0.1855</v>
      </c>
      <c r="C2578" t="s">
        <v>5441</v>
      </c>
      <c r="D2578">
        <v>90000</v>
      </c>
      <c r="E2578">
        <v>36</v>
      </c>
      <c r="F2578">
        <v>2</v>
      </c>
      <c r="G2578">
        <v>1</v>
      </c>
    </row>
    <row r="2579" spans="1:7" x14ac:dyDescent="0.2">
      <c r="A2579">
        <v>12000</v>
      </c>
      <c r="B2579">
        <v>0.1099</v>
      </c>
      <c r="C2579" t="s">
        <v>5440</v>
      </c>
      <c r="D2579">
        <v>69000</v>
      </c>
      <c r="E2579">
        <v>36</v>
      </c>
      <c r="F2579">
        <v>10</v>
      </c>
      <c r="G2579">
        <v>0</v>
      </c>
    </row>
    <row r="2580" spans="1:7" x14ac:dyDescent="0.2">
      <c r="A2580">
        <v>8575</v>
      </c>
      <c r="B2580">
        <v>0.23100000000000001</v>
      </c>
      <c r="C2580" t="s">
        <v>5442</v>
      </c>
      <c r="D2580">
        <v>60000</v>
      </c>
      <c r="E2580">
        <v>36</v>
      </c>
      <c r="F2580">
        <v>0.5</v>
      </c>
      <c r="G2580">
        <v>1</v>
      </c>
    </row>
    <row r="2581" spans="1:7" x14ac:dyDescent="0.2">
      <c r="A2581">
        <v>15000</v>
      </c>
      <c r="B2581">
        <v>0.17100000000000001</v>
      </c>
      <c r="C2581" t="s">
        <v>5440</v>
      </c>
      <c r="D2581">
        <v>78000</v>
      </c>
      <c r="E2581">
        <v>36</v>
      </c>
      <c r="F2581">
        <v>2</v>
      </c>
      <c r="G2581">
        <v>0</v>
      </c>
    </row>
    <row r="2582" spans="1:7" x14ac:dyDescent="0.2">
      <c r="A2582">
        <v>12000</v>
      </c>
      <c r="B2582">
        <v>0.1099</v>
      </c>
      <c r="C2582" t="s">
        <v>5440</v>
      </c>
      <c r="D2582">
        <v>46000</v>
      </c>
      <c r="E2582">
        <v>60</v>
      </c>
      <c r="F2582">
        <v>5</v>
      </c>
      <c r="G2582">
        <v>0</v>
      </c>
    </row>
    <row r="2583" spans="1:7" x14ac:dyDescent="0.2">
      <c r="A2583">
        <v>4000</v>
      </c>
      <c r="B2583">
        <v>0.14299999999999999</v>
      </c>
      <c r="C2583" t="s">
        <v>5442</v>
      </c>
      <c r="D2583">
        <v>28000</v>
      </c>
      <c r="E2583">
        <v>36</v>
      </c>
      <c r="F2583">
        <v>3</v>
      </c>
      <c r="G2583">
        <v>1</v>
      </c>
    </row>
    <row r="2584" spans="1:7" x14ac:dyDescent="0.2">
      <c r="A2584">
        <v>10000</v>
      </c>
      <c r="B2584">
        <v>0.11990000000000001</v>
      </c>
      <c r="C2584" t="s">
        <v>5442</v>
      </c>
      <c r="D2584">
        <v>33000</v>
      </c>
      <c r="E2584">
        <v>36</v>
      </c>
      <c r="F2584">
        <v>5</v>
      </c>
      <c r="G2584">
        <v>0</v>
      </c>
    </row>
    <row r="2585" spans="1:7" x14ac:dyDescent="0.2">
      <c r="A2585">
        <v>11000</v>
      </c>
      <c r="B2585">
        <v>0.1099</v>
      </c>
      <c r="C2585" t="s">
        <v>5440</v>
      </c>
      <c r="D2585">
        <v>47000</v>
      </c>
      <c r="E2585">
        <v>36</v>
      </c>
      <c r="F2585">
        <v>10</v>
      </c>
      <c r="G2585">
        <v>0</v>
      </c>
    </row>
    <row r="2586" spans="1:7" x14ac:dyDescent="0.2">
      <c r="A2586">
        <v>7600</v>
      </c>
      <c r="B2586">
        <v>0.12989999999999999</v>
      </c>
      <c r="C2586" t="s">
        <v>5441</v>
      </c>
      <c r="D2586">
        <v>32000</v>
      </c>
      <c r="E2586">
        <v>36</v>
      </c>
      <c r="F2586">
        <v>6</v>
      </c>
      <c r="G2586">
        <v>0</v>
      </c>
    </row>
    <row r="2587" spans="1:7" x14ac:dyDescent="0.2">
      <c r="A2587">
        <v>20000</v>
      </c>
      <c r="B2587">
        <v>0.24079999999999999</v>
      </c>
      <c r="C2587" t="s">
        <v>5440</v>
      </c>
      <c r="D2587">
        <v>86000</v>
      </c>
      <c r="E2587">
        <v>60</v>
      </c>
      <c r="F2587">
        <v>6</v>
      </c>
      <c r="G2587">
        <v>0</v>
      </c>
    </row>
    <row r="2588" spans="1:7" x14ac:dyDescent="0.2">
      <c r="A2588">
        <v>19000</v>
      </c>
      <c r="B2588">
        <v>9.2499999999999999E-2</v>
      </c>
      <c r="C2588" t="s">
        <v>5440</v>
      </c>
      <c r="D2588">
        <v>85000</v>
      </c>
      <c r="E2588">
        <v>60</v>
      </c>
      <c r="F2588">
        <v>10</v>
      </c>
      <c r="G2588">
        <v>1</v>
      </c>
    </row>
    <row r="2589" spans="1:7" x14ac:dyDescent="0.2">
      <c r="A2589">
        <v>12000</v>
      </c>
      <c r="B2589">
        <v>9.9900000000000003E-2</v>
      </c>
      <c r="C2589" t="s">
        <v>5441</v>
      </c>
      <c r="D2589">
        <v>86000</v>
      </c>
      <c r="E2589">
        <v>36</v>
      </c>
      <c r="F2589">
        <v>3</v>
      </c>
      <c r="G2589">
        <v>0</v>
      </c>
    </row>
    <row r="2590" spans="1:7" x14ac:dyDescent="0.2">
      <c r="A2590">
        <v>28000</v>
      </c>
      <c r="B2590">
        <v>0.17100000000000001</v>
      </c>
      <c r="C2590" t="s">
        <v>5441</v>
      </c>
      <c r="D2590">
        <v>145000</v>
      </c>
      <c r="E2590">
        <v>60</v>
      </c>
      <c r="F2590">
        <v>7</v>
      </c>
      <c r="G2590">
        <v>0</v>
      </c>
    </row>
    <row r="2591" spans="1:7" x14ac:dyDescent="0.2">
      <c r="A2591">
        <v>12000</v>
      </c>
      <c r="B2591">
        <v>0.15609999999999999</v>
      </c>
      <c r="C2591" t="s">
        <v>5441</v>
      </c>
      <c r="D2591">
        <v>45000</v>
      </c>
      <c r="E2591">
        <v>36</v>
      </c>
      <c r="F2591">
        <v>10</v>
      </c>
      <c r="G2591">
        <v>0</v>
      </c>
    </row>
    <row r="2592" spans="1:7" x14ac:dyDescent="0.2">
      <c r="A2592">
        <v>16000</v>
      </c>
      <c r="B2592">
        <v>0.1855</v>
      </c>
      <c r="C2592" t="s">
        <v>5442</v>
      </c>
      <c r="D2592">
        <v>140000</v>
      </c>
      <c r="E2592">
        <v>60</v>
      </c>
      <c r="F2592">
        <v>10</v>
      </c>
      <c r="G2592">
        <v>0</v>
      </c>
    </row>
    <row r="2593" spans="1:7" x14ac:dyDescent="0.2">
      <c r="A2593">
        <v>15000</v>
      </c>
      <c r="B2593">
        <v>0.245</v>
      </c>
      <c r="C2593" t="s">
        <v>5440</v>
      </c>
      <c r="D2593">
        <v>55000</v>
      </c>
      <c r="E2593">
        <v>60</v>
      </c>
      <c r="F2593">
        <v>10</v>
      </c>
      <c r="G2593">
        <v>0</v>
      </c>
    </row>
    <row r="2594" spans="1:7" x14ac:dyDescent="0.2">
      <c r="A2594">
        <v>12000</v>
      </c>
      <c r="B2594">
        <v>0.217</v>
      </c>
      <c r="C2594" t="s">
        <v>5440</v>
      </c>
      <c r="D2594">
        <v>36000</v>
      </c>
      <c r="E2594">
        <v>36</v>
      </c>
      <c r="F2594">
        <v>1</v>
      </c>
      <c r="G2594">
        <v>1</v>
      </c>
    </row>
    <row r="2595" spans="1:7" x14ac:dyDescent="0.2">
      <c r="A2595">
        <v>5000</v>
      </c>
      <c r="B2595">
        <v>0.11990000000000001</v>
      </c>
      <c r="C2595" t="s">
        <v>5441</v>
      </c>
      <c r="D2595">
        <v>35000</v>
      </c>
      <c r="E2595">
        <v>36</v>
      </c>
      <c r="F2595">
        <v>10</v>
      </c>
      <c r="G2595">
        <v>0</v>
      </c>
    </row>
    <row r="2596" spans="1:7" x14ac:dyDescent="0.2">
      <c r="A2596">
        <v>4750</v>
      </c>
      <c r="B2596">
        <v>0.217</v>
      </c>
      <c r="C2596" t="s">
        <v>5441</v>
      </c>
      <c r="D2596">
        <v>60000</v>
      </c>
      <c r="E2596">
        <v>36</v>
      </c>
      <c r="F2596">
        <v>10</v>
      </c>
      <c r="G2596">
        <v>1</v>
      </c>
    </row>
    <row r="2597" spans="1:7" x14ac:dyDescent="0.2">
      <c r="A2597">
        <v>21000</v>
      </c>
      <c r="B2597">
        <v>0.17100000000000001</v>
      </c>
      <c r="C2597" t="s">
        <v>5440</v>
      </c>
      <c r="D2597">
        <v>60000</v>
      </c>
      <c r="E2597">
        <v>60</v>
      </c>
      <c r="F2597">
        <v>6</v>
      </c>
      <c r="G2597">
        <v>0</v>
      </c>
    </row>
    <row r="2598" spans="1:7" x14ac:dyDescent="0.2">
      <c r="A2598">
        <v>5000</v>
      </c>
      <c r="B2598">
        <v>0.19520000000000001</v>
      </c>
      <c r="C2598" t="s">
        <v>5440</v>
      </c>
      <c r="D2598">
        <v>35000</v>
      </c>
      <c r="E2598">
        <v>36</v>
      </c>
      <c r="F2598">
        <v>3</v>
      </c>
      <c r="G2598">
        <v>1</v>
      </c>
    </row>
    <row r="2599" spans="1:7" x14ac:dyDescent="0.2">
      <c r="A2599">
        <v>25000</v>
      </c>
      <c r="B2599">
        <v>0.20200000000000001</v>
      </c>
      <c r="C2599" t="s">
        <v>5440</v>
      </c>
      <c r="D2599">
        <v>65000</v>
      </c>
      <c r="E2599">
        <v>60</v>
      </c>
      <c r="F2599">
        <v>8</v>
      </c>
      <c r="G2599">
        <v>0</v>
      </c>
    </row>
    <row r="2600" spans="1:7" x14ac:dyDescent="0.2">
      <c r="A2600">
        <v>12000</v>
      </c>
      <c r="B2600">
        <v>0.1855</v>
      </c>
      <c r="C2600" t="s">
        <v>5441</v>
      </c>
      <c r="D2600">
        <v>106000</v>
      </c>
      <c r="E2600">
        <v>36</v>
      </c>
      <c r="F2600">
        <v>5</v>
      </c>
      <c r="G2600">
        <v>0</v>
      </c>
    </row>
    <row r="2601" spans="1:7" x14ac:dyDescent="0.2">
      <c r="A2601">
        <v>11400</v>
      </c>
      <c r="B2601">
        <v>0.17760000000000001</v>
      </c>
      <c r="C2601" t="s">
        <v>5441</v>
      </c>
      <c r="D2601">
        <v>53950</v>
      </c>
      <c r="E2601">
        <v>36</v>
      </c>
      <c r="F2601">
        <v>2</v>
      </c>
      <c r="G2601">
        <v>1</v>
      </c>
    </row>
    <row r="2602" spans="1:7" x14ac:dyDescent="0.2">
      <c r="A2602">
        <v>15000</v>
      </c>
      <c r="B2602">
        <v>6.0299999999999999E-2</v>
      </c>
      <c r="C2602" t="s">
        <v>5441</v>
      </c>
      <c r="D2602">
        <v>58000</v>
      </c>
      <c r="E2602">
        <v>36</v>
      </c>
      <c r="F2602">
        <v>3</v>
      </c>
      <c r="G2602">
        <v>0</v>
      </c>
    </row>
    <row r="2603" spans="1:7" x14ac:dyDescent="0.2">
      <c r="A2603">
        <v>10000</v>
      </c>
      <c r="B2603">
        <v>0.11990000000000001</v>
      </c>
      <c r="C2603" t="s">
        <v>5441</v>
      </c>
      <c r="D2603">
        <v>116000</v>
      </c>
      <c r="E2603">
        <v>36</v>
      </c>
      <c r="F2603">
        <v>0.5</v>
      </c>
      <c r="G2603">
        <v>0</v>
      </c>
    </row>
    <row r="2604" spans="1:7" x14ac:dyDescent="0.2">
      <c r="A2604">
        <v>8325</v>
      </c>
      <c r="B2604">
        <v>0.16200000000000001</v>
      </c>
      <c r="C2604" t="s">
        <v>5440</v>
      </c>
      <c r="D2604">
        <v>37500</v>
      </c>
      <c r="E2604">
        <v>36</v>
      </c>
      <c r="F2604">
        <v>3</v>
      </c>
      <c r="G2604">
        <v>0</v>
      </c>
    </row>
    <row r="2605" spans="1:7" x14ac:dyDescent="0.2">
      <c r="A2605">
        <v>15000</v>
      </c>
      <c r="B2605">
        <v>0.21</v>
      </c>
      <c r="C2605" t="s">
        <v>5441</v>
      </c>
      <c r="D2605">
        <v>52000</v>
      </c>
      <c r="E2605">
        <v>36</v>
      </c>
      <c r="F2605">
        <v>10</v>
      </c>
      <c r="G2605">
        <v>1</v>
      </c>
    </row>
    <row r="2606" spans="1:7" x14ac:dyDescent="0.2">
      <c r="A2606">
        <v>9325</v>
      </c>
      <c r="B2606">
        <v>6.0299999999999999E-2</v>
      </c>
      <c r="C2606" t="s">
        <v>5441</v>
      </c>
      <c r="D2606">
        <v>80000</v>
      </c>
      <c r="E2606">
        <v>36</v>
      </c>
      <c r="F2606">
        <v>10</v>
      </c>
      <c r="G2606">
        <v>0</v>
      </c>
    </row>
    <row r="2607" spans="1:7" x14ac:dyDescent="0.2">
      <c r="A2607">
        <v>5000</v>
      </c>
      <c r="B2607">
        <v>0.15609999999999999</v>
      </c>
      <c r="C2607" t="s">
        <v>5441</v>
      </c>
      <c r="D2607">
        <v>53040</v>
      </c>
      <c r="E2607">
        <v>36</v>
      </c>
      <c r="F2607">
        <v>10</v>
      </c>
      <c r="G2607">
        <v>0</v>
      </c>
    </row>
    <row r="2608" spans="1:7" x14ac:dyDescent="0.2">
      <c r="A2608">
        <v>6000</v>
      </c>
      <c r="B2608">
        <v>0.11990000000000001</v>
      </c>
      <c r="C2608" t="s">
        <v>5441</v>
      </c>
      <c r="D2608">
        <v>52000</v>
      </c>
      <c r="E2608">
        <v>36</v>
      </c>
      <c r="F2608">
        <v>7</v>
      </c>
      <c r="G2608">
        <v>0</v>
      </c>
    </row>
    <row r="2609" spans="1:7" x14ac:dyDescent="0.2">
      <c r="A2609">
        <v>6000</v>
      </c>
      <c r="B2609">
        <v>0.1099</v>
      </c>
      <c r="C2609" t="s">
        <v>5441</v>
      </c>
      <c r="D2609">
        <v>175000</v>
      </c>
      <c r="E2609">
        <v>36</v>
      </c>
      <c r="F2609">
        <v>4</v>
      </c>
      <c r="G2609">
        <v>0</v>
      </c>
    </row>
    <row r="2610" spans="1:7" x14ac:dyDescent="0.2">
      <c r="A2610">
        <v>12000</v>
      </c>
      <c r="B2610">
        <v>7.6200000000000004E-2</v>
      </c>
      <c r="C2610" t="s">
        <v>5441</v>
      </c>
      <c r="D2610">
        <v>50000</v>
      </c>
      <c r="E2610">
        <v>36</v>
      </c>
      <c r="F2610">
        <v>8</v>
      </c>
      <c r="G2610">
        <v>0</v>
      </c>
    </row>
    <row r="2611" spans="1:7" x14ac:dyDescent="0.2">
      <c r="A2611">
        <v>9450</v>
      </c>
      <c r="B2611">
        <v>0.11990000000000001</v>
      </c>
      <c r="C2611" t="s">
        <v>5440</v>
      </c>
      <c r="D2611">
        <v>28000</v>
      </c>
      <c r="E2611">
        <v>36</v>
      </c>
      <c r="F2611">
        <v>0.5</v>
      </c>
      <c r="G2611">
        <v>0</v>
      </c>
    </row>
    <row r="2612" spans="1:7" x14ac:dyDescent="0.2">
      <c r="A2612">
        <v>12000</v>
      </c>
      <c r="B2612">
        <v>0.15609999999999999</v>
      </c>
      <c r="C2612" t="s">
        <v>5440</v>
      </c>
      <c r="D2612">
        <v>130000</v>
      </c>
      <c r="E2612">
        <v>36</v>
      </c>
      <c r="F2612">
        <v>1</v>
      </c>
      <c r="G2612">
        <v>1</v>
      </c>
    </row>
    <row r="2613" spans="1:7" x14ac:dyDescent="0.2">
      <c r="A2613">
        <v>7200</v>
      </c>
      <c r="B2613">
        <v>9.9900000000000003E-2</v>
      </c>
      <c r="C2613" t="s">
        <v>5441</v>
      </c>
      <c r="D2613">
        <v>60000</v>
      </c>
      <c r="E2613">
        <v>36</v>
      </c>
      <c r="F2613">
        <v>9</v>
      </c>
      <c r="G2613">
        <v>0</v>
      </c>
    </row>
    <row r="2614" spans="1:7" x14ac:dyDescent="0.2">
      <c r="A2614">
        <v>10625</v>
      </c>
      <c r="B2614">
        <v>0.13669999999999999</v>
      </c>
      <c r="C2614" t="s">
        <v>5440</v>
      </c>
      <c r="D2614">
        <v>42000</v>
      </c>
      <c r="E2614">
        <v>36</v>
      </c>
      <c r="F2614">
        <v>10</v>
      </c>
      <c r="G2614">
        <v>0</v>
      </c>
    </row>
    <row r="2615" spans="1:7" x14ac:dyDescent="0.2">
      <c r="A2615">
        <v>12000</v>
      </c>
      <c r="B2615">
        <v>9.2499999999999999E-2</v>
      </c>
      <c r="C2615" t="s">
        <v>5441</v>
      </c>
      <c r="D2615">
        <v>58000</v>
      </c>
      <c r="E2615">
        <v>36</v>
      </c>
      <c r="F2615">
        <v>10</v>
      </c>
      <c r="G2615">
        <v>0</v>
      </c>
    </row>
    <row r="2616" spans="1:7" x14ac:dyDescent="0.2">
      <c r="A2616">
        <v>19750</v>
      </c>
      <c r="B2616">
        <v>0.16200000000000001</v>
      </c>
      <c r="C2616" t="s">
        <v>5441</v>
      </c>
      <c r="D2616">
        <v>45000</v>
      </c>
      <c r="E2616">
        <v>60</v>
      </c>
      <c r="F2616">
        <v>6</v>
      </c>
      <c r="G2616">
        <v>0</v>
      </c>
    </row>
    <row r="2617" spans="1:7" x14ac:dyDescent="0.2">
      <c r="A2617">
        <v>25000</v>
      </c>
      <c r="B2617">
        <v>0.21</v>
      </c>
      <c r="C2617" t="s">
        <v>5441</v>
      </c>
      <c r="D2617">
        <v>125000</v>
      </c>
      <c r="E2617">
        <v>36</v>
      </c>
      <c r="F2617">
        <v>5</v>
      </c>
      <c r="G2617">
        <v>1</v>
      </c>
    </row>
    <row r="2618" spans="1:7" x14ac:dyDescent="0.2">
      <c r="A2618">
        <v>3000</v>
      </c>
      <c r="B2618">
        <v>0.25829999999999997</v>
      </c>
      <c r="C2618" t="s">
        <v>5440</v>
      </c>
      <c r="D2618">
        <v>40300</v>
      </c>
      <c r="E2618">
        <v>60</v>
      </c>
      <c r="F2618">
        <v>0.5</v>
      </c>
      <c r="G2618">
        <v>0</v>
      </c>
    </row>
    <row r="2619" spans="1:7" x14ac:dyDescent="0.2">
      <c r="A2619">
        <v>16425</v>
      </c>
      <c r="B2619">
        <v>9.2499999999999999E-2</v>
      </c>
      <c r="C2619" t="s">
        <v>5440</v>
      </c>
      <c r="D2619">
        <v>37000</v>
      </c>
      <c r="E2619">
        <v>36</v>
      </c>
      <c r="F2619">
        <v>9</v>
      </c>
      <c r="G2619">
        <v>0</v>
      </c>
    </row>
    <row r="2620" spans="1:7" x14ac:dyDescent="0.2">
      <c r="A2620">
        <v>21000</v>
      </c>
      <c r="B2620">
        <v>0.16200000000000001</v>
      </c>
      <c r="C2620" t="s">
        <v>5441</v>
      </c>
      <c r="D2620">
        <v>80000</v>
      </c>
      <c r="E2620">
        <v>60</v>
      </c>
      <c r="F2620">
        <v>6</v>
      </c>
      <c r="G2620">
        <v>0</v>
      </c>
    </row>
    <row r="2621" spans="1:7" x14ac:dyDescent="0.2">
      <c r="A2621">
        <v>9000</v>
      </c>
      <c r="B2621">
        <v>0.16200000000000001</v>
      </c>
      <c r="C2621" t="s">
        <v>5440</v>
      </c>
      <c r="D2621">
        <v>50000</v>
      </c>
      <c r="E2621">
        <v>36</v>
      </c>
      <c r="F2621">
        <v>7</v>
      </c>
      <c r="G2621">
        <v>0</v>
      </c>
    </row>
    <row r="2622" spans="1:7" x14ac:dyDescent="0.2">
      <c r="A2622">
        <v>18000</v>
      </c>
      <c r="B2622">
        <v>0.16200000000000001</v>
      </c>
      <c r="C2622" t="s">
        <v>5441</v>
      </c>
      <c r="D2622">
        <v>65147</v>
      </c>
      <c r="E2622">
        <v>60</v>
      </c>
      <c r="F2622">
        <v>9</v>
      </c>
      <c r="G2622">
        <v>0</v>
      </c>
    </row>
    <row r="2623" spans="1:7" x14ac:dyDescent="0.2">
      <c r="A2623">
        <v>10000</v>
      </c>
      <c r="B2623">
        <v>0.151</v>
      </c>
      <c r="C2623" t="s">
        <v>5441</v>
      </c>
      <c r="D2623">
        <v>75000</v>
      </c>
      <c r="E2623">
        <v>36</v>
      </c>
      <c r="F2623">
        <v>6</v>
      </c>
      <c r="G2623">
        <v>0</v>
      </c>
    </row>
    <row r="2624" spans="1:7" x14ac:dyDescent="0.2">
      <c r="A2624">
        <v>8750</v>
      </c>
      <c r="B2624">
        <v>0.15609999999999999</v>
      </c>
      <c r="C2624" t="s">
        <v>5441</v>
      </c>
      <c r="D2624" s="79">
        <v>100000</v>
      </c>
      <c r="E2624">
        <v>36</v>
      </c>
      <c r="F2624">
        <v>10</v>
      </c>
      <c r="G2624">
        <v>0</v>
      </c>
    </row>
    <row r="2625" spans="1:7" x14ac:dyDescent="0.2">
      <c r="A2625">
        <v>9125</v>
      </c>
      <c r="B2625">
        <v>9.9900000000000003E-2</v>
      </c>
      <c r="C2625" t="s">
        <v>5441</v>
      </c>
      <c r="D2625">
        <v>31000</v>
      </c>
      <c r="E2625">
        <v>36</v>
      </c>
      <c r="F2625">
        <v>9</v>
      </c>
      <c r="G2625">
        <v>0</v>
      </c>
    </row>
    <row r="2626" spans="1:7" x14ac:dyDescent="0.2">
      <c r="A2626">
        <v>25000</v>
      </c>
      <c r="B2626">
        <v>0.12989999999999999</v>
      </c>
      <c r="C2626" t="s">
        <v>5440</v>
      </c>
      <c r="D2626">
        <v>75000</v>
      </c>
      <c r="E2626">
        <v>36</v>
      </c>
      <c r="F2626">
        <v>5</v>
      </c>
      <c r="G2626">
        <v>0</v>
      </c>
    </row>
    <row r="2627" spans="1:7" x14ac:dyDescent="0.2">
      <c r="A2627">
        <v>10850</v>
      </c>
      <c r="B2627">
        <v>0.12989999999999999</v>
      </c>
      <c r="C2627" t="s">
        <v>5440</v>
      </c>
      <c r="D2627">
        <v>70000</v>
      </c>
      <c r="E2627">
        <v>36</v>
      </c>
      <c r="F2627">
        <v>2</v>
      </c>
      <c r="G2627">
        <v>0</v>
      </c>
    </row>
    <row r="2628" spans="1:7" x14ac:dyDescent="0.2">
      <c r="A2628">
        <v>7200</v>
      </c>
      <c r="B2628">
        <v>0.16200000000000001</v>
      </c>
      <c r="C2628" t="s">
        <v>5440</v>
      </c>
      <c r="D2628">
        <v>38000</v>
      </c>
      <c r="E2628">
        <v>36</v>
      </c>
      <c r="F2628">
        <v>7</v>
      </c>
      <c r="G2628">
        <v>0</v>
      </c>
    </row>
    <row r="2629" spans="1:7" x14ac:dyDescent="0.2">
      <c r="A2629">
        <v>10000</v>
      </c>
      <c r="B2629">
        <v>0.17760000000000001</v>
      </c>
      <c r="C2629" t="s">
        <v>5440</v>
      </c>
      <c r="D2629">
        <v>170000</v>
      </c>
      <c r="E2629">
        <v>36</v>
      </c>
      <c r="F2629">
        <v>5</v>
      </c>
      <c r="G2629">
        <v>1</v>
      </c>
    </row>
    <row r="2630" spans="1:7" x14ac:dyDescent="0.2">
      <c r="A2630">
        <v>9000</v>
      </c>
      <c r="B2630">
        <v>0.151</v>
      </c>
      <c r="C2630" t="s">
        <v>5440</v>
      </c>
      <c r="D2630">
        <v>60000</v>
      </c>
      <c r="E2630">
        <v>36</v>
      </c>
      <c r="F2630">
        <v>1</v>
      </c>
      <c r="G2630">
        <v>0</v>
      </c>
    </row>
    <row r="2631" spans="1:7" x14ac:dyDescent="0.2">
      <c r="A2631">
        <v>11200</v>
      </c>
      <c r="B2631">
        <v>0.20200000000000001</v>
      </c>
      <c r="C2631" t="s">
        <v>5441</v>
      </c>
      <c r="D2631">
        <v>74500</v>
      </c>
      <c r="E2631">
        <v>60</v>
      </c>
      <c r="F2631">
        <v>9</v>
      </c>
      <c r="G2631">
        <v>0</v>
      </c>
    </row>
    <row r="2632" spans="1:7" x14ac:dyDescent="0.2">
      <c r="A2632">
        <v>12000</v>
      </c>
      <c r="B2632">
        <v>0.15609999999999999</v>
      </c>
      <c r="C2632" t="s">
        <v>5440</v>
      </c>
      <c r="D2632">
        <v>56825</v>
      </c>
      <c r="E2632">
        <v>36</v>
      </c>
      <c r="F2632">
        <v>3</v>
      </c>
      <c r="G2632">
        <v>0</v>
      </c>
    </row>
    <row r="2633" spans="1:7" x14ac:dyDescent="0.2">
      <c r="A2633">
        <v>23325</v>
      </c>
      <c r="B2633">
        <v>0.1099</v>
      </c>
      <c r="C2633" t="s">
        <v>5440</v>
      </c>
      <c r="D2633">
        <v>52400</v>
      </c>
      <c r="E2633">
        <v>36</v>
      </c>
      <c r="F2633">
        <v>10</v>
      </c>
      <c r="G2633">
        <v>1</v>
      </c>
    </row>
    <row r="2634" spans="1:7" x14ac:dyDescent="0.2">
      <c r="A2634">
        <v>6000</v>
      </c>
      <c r="B2634">
        <v>0.12989999999999999</v>
      </c>
      <c r="C2634" t="s">
        <v>5440</v>
      </c>
      <c r="D2634">
        <v>110000</v>
      </c>
      <c r="E2634">
        <v>36</v>
      </c>
      <c r="F2634">
        <v>5</v>
      </c>
      <c r="G2634">
        <v>0</v>
      </c>
    </row>
    <row r="2635" spans="1:7" x14ac:dyDescent="0.2">
      <c r="A2635">
        <v>3000</v>
      </c>
      <c r="B2635">
        <v>0.16200000000000001</v>
      </c>
      <c r="C2635" t="s">
        <v>5441</v>
      </c>
      <c r="D2635">
        <v>76000</v>
      </c>
      <c r="E2635">
        <v>36</v>
      </c>
      <c r="F2635">
        <v>10</v>
      </c>
      <c r="G2635">
        <v>0</v>
      </c>
    </row>
    <row r="2636" spans="1:7" x14ac:dyDescent="0.2">
      <c r="A2636">
        <v>5000</v>
      </c>
      <c r="B2636">
        <v>0.1855</v>
      </c>
      <c r="C2636" t="s">
        <v>5440</v>
      </c>
      <c r="D2636">
        <v>27000</v>
      </c>
      <c r="E2636">
        <v>36</v>
      </c>
      <c r="F2636">
        <v>4</v>
      </c>
      <c r="G2636">
        <v>1</v>
      </c>
    </row>
    <row r="2637" spans="1:7" x14ac:dyDescent="0.2">
      <c r="A2637">
        <v>30000</v>
      </c>
      <c r="B2637">
        <v>0.12989999999999999</v>
      </c>
      <c r="C2637" t="s">
        <v>5442</v>
      </c>
      <c r="D2637">
        <v>120000</v>
      </c>
      <c r="E2637">
        <v>36</v>
      </c>
      <c r="F2637">
        <v>3</v>
      </c>
      <c r="G2637">
        <v>0</v>
      </c>
    </row>
    <row r="2638" spans="1:7" x14ac:dyDescent="0.2">
      <c r="A2638">
        <v>9000</v>
      </c>
      <c r="B2638">
        <v>0.1099</v>
      </c>
      <c r="C2638" t="s">
        <v>5440</v>
      </c>
      <c r="D2638">
        <v>40000</v>
      </c>
      <c r="E2638">
        <v>36</v>
      </c>
      <c r="F2638">
        <v>8</v>
      </c>
      <c r="G2638">
        <v>0</v>
      </c>
    </row>
    <row r="2639" spans="1:7" x14ac:dyDescent="0.2">
      <c r="A2639">
        <v>8000</v>
      </c>
      <c r="B2639">
        <v>0.12989999999999999</v>
      </c>
      <c r="C2639" t="s">
        <v>5442</v>
      </c>
      <c r="D2639">
        <v>40000</v>
      </c>
      <c r="E2639">
        <v>36</v>
      </c>
      <c r="F2639">
        <v>10</v>
      </c>
      <c r="G2639">
        <v>0</v>
      </c>
    </row>
    <row r="2640" spans="1:7" x14ac:dyDescent="0.2">
      <c r="A2640">
        <v>16000</v>
      </c>
      <c r="B2640">
        <v>0.17100000000000001</v>
      </c>
      <c r="C2640" t="s">
        <v>5440</v>
      </c>
      <c r="D2640">
        <v>78624</v>
      </c>
      <c r="E2640">
        <v>36</v>
      </c>
      <c r="F2640">
        <v>5</v>
      </c>
      <c r="G2640">
        <v>0</v>
      </c>
    </row>
    <row r="2641" spans="1:7" x14ac:dyDescent="0.2">
      <c r="A2641">
        <v>11875</v>
      </c>
      <c r="B2641">
        <v>0.1099</v>
      </c>
      <c r="C2641" t="s">
        <v>5440</v>
      </c>
      <c r="D2641">
        <v>50000</v>
      </c>
      <c r="E2641">
        <v>36</v>
      </c>
      <c r="F2641">
        <v>5</v>
      </c>
      <c r="G2641">
        <v>1</v>
      </c>
    </row>
    <row r="2642" spans="1:7" x14ac:dyDescent="0.2">
      <c r="A2642">
        <v>12000</v>
      </c>
      <c r="B2642">
        <v>0.16200000000000001</v>
      </c>
      <c r="C2642" t="s">
        <v>5441</v>
      </c>
      <c r="D2642">
        <v>60000</v>
      </c>
      <c r="E2642">
        <v>36</v>
      </c>
      <c r="F2642">
        <v>5</v>
      </c>
      <c r="G2642">
        <v>0</v>
      </c>
    </row>
    <row r="2643" spans="1:7" x14ac:dyDescent="0.2">
      <c r="A2643">
        <v>12000</v>
      </c>
      <c r="B2643">
        <v>0.192</v>
      </c>
      <c r="C2643" t="s">
        <v>5441</v>
      </c>
      <c r="D2643">
        <v>90000</v>
      </c>
      <c r="E2643">
        <v>36</v>
      </c>
      <c r="F2643">
        <v>1</v>
      </c>
      <c r="G2643">
        <v>0</v>
      </c>
    </row>
    <row r="2644" spans="1:7" x14ac:dyDescent="0.2">
      <c r="A2644">
        <v>12800</v>
      </c>
      <c r="B2644">
        <v>0.12989999999999999</v>
      </c>
      <c r="C2644" t="s">
        <v>5440</v>
      </c>
      <c r="D2644">
        <v>40000</v>
      </c>
      <c r="E2644">
        <v>36</v>
      </c>
      <c r="F2644">
        <v>2</v>
      </c>
      <c r="G2644">
        <v>0</v>
      </c>
    </row>
    <row r="2645" spans="1:7" x14ac:dyDescent="0.2">
      <c r="A2645">
        <v>20000</v>
      </c>
      <c r="B2645">
        <v>0.12989999999999999</v>
      </c>
      <c r="C2645" t="s">
        <v>5442</v>
      </c>
      <c r="D2645">
        <v>115000</v>
      </c>
      <c r="E2645">
        <v>36</v>
      </c>
      <c r="F2645">
        <v>10</v>
      </c>
      <c r="G2645">
        <v>0</v>
      </c>
    </row>
    <row r="2646" spans="1:7" x14ac:dyDescent="0.2">
      <c r="A2646">
        <v>10000</v>
      </c>
      <c r="B2646">
        <v>0.20200000000000001</v>
      </c>
      <c r="C2646" t="s">
        <v>5440</v>
      </c>
      <c r="D2646">
        <v>80000</v>
      </c>
      <c r="E2646">
        <v>36</v>
      </c>
      <c r="F2646">
        <v>8</v>
      </c>
      <c r="G2646">
        <v>0</v>
      </c>
    </row>
    <row r="2647" spans="1:7" x14ac:dyDescent="0.2">
      <c r="A2647">
        <v>14000</v>
      </c>
      <c r="B2647">
        <v>0.12989999999999999</v>
      </c>
      <c r="C2647" t="s">
        <v>5440</v>
      </c>
      <c r="D2647">
        <v>72000</v>
      </c>
      <c r="E2647">
        <v>36</v>
      </c>
      <c r="F2647">
        <v>3</v>
      </c>
      <c r="G2647">
        <v>1</v>
      </c>
    </row>
    <row r="2648" spans="1:7" x14ac:dyDescent="0.2">
      <c r="A2648">
        <v>12000</v>
      </c>
      <c r="B2648">
        <v>0.1099</v>
      </c>
      <c r="C2648" t="s">
        <v>5440</v>
      </c>
      <c r="D2648">
        <v>45000</v>
      </c>
      <c r="E2648">
        <v>36</v>
      </c>
      <c r="F2648">
        <v>6</v>
      </c>
      <c r="G2648">
        <v>1</v>
      </c>
    </row>
    <row r="2649" spans="1:7" x14ac:dyDescent="0.2">
      <c r="A2649">
        <v>10000</v>
      </c>
      <c r="B2649">
        <v>0.12989999999999999</v>
      </c>
      <c r="C2649" t="s">
        <v>5441</v>
      </c>
      <c r="D2649">
        <v>95000</v>
      </c>
      <c r="E2649">
        <v>36</v>
      </c>
      <c r="F2649">
        <v>10</v>
      </c>
      <c r="G2649">
        <v>1</v>
      </c>
    </row>
    <row r="2650" spans="1:7" x14ac:dyDescent="0.2">
      <c r="A2650">
        <v>35000</v>
      </c>
      <c r="B2650">
        <v>0.23100000000000001</v>
      </c>
      <c r="C2650" t="s">
        <v>5441</v>
      </c>
      <c r="D2650">
        <v>140000</v>
      </c>
      <c r="E2650">
        <v>60</v>
      </c>
      <c r="F2650">
        <v>10</v>
      </c>
      <c r="G2650">
        <v>0</v>
      </c>
    </row>
    <row r="2651" spans="1:7" x14ac:dyDescent="0.2">
      <c r="A2651">
        <v>35000</v>
      </c>
      <c r="B2651">
        <v>0.1099</v>
      </c>
      <c r="C2651" t="s">
        <v>5441</v>
      </c>
      <c r="D2651">
        <v>155000</v>
      </c>
      <c r="E2651">
        <v>36</v>
      </c>
      <c r="F2651">
        <v>10</v>
      </c>
      <c r="G2651">
        <v>0</v>
      </c>
    </row>
    <row r="2652" spans="1:7" x14ac:dyDescent="0.2">
      <c r="A2652">
        <v>10000</v>
      </c>
      <c r="B2652">
        <v>0.245</v>
      </c>
      <c r="C2652" t="s">
        <v>5440</v>
      </c>
      <c r="D2652">
        <v>65000</v>
      </c>
      <c r="E2652">
        <v>60</v>
      </c>
      <c r="F2652">
        <v>10</v>
      </c>
      <c r="G2652">
        <v>0</v>
      </c>
    </row>
    <row r="2653" spans="1:7" x14ac:dyDescent="0.2">
      <c r="A2653">
        <v>22000</v>
      </c>
      <c r="B2653">
        <v>0.17100000000000001</v>
      </c>
      <c r="C2653" t="s">
        <v>5441</v>
      </c>
      <c r="D2653">
        <v>65000</v>
      </c>
      <c r="E2653">
        <v>60</v>
      </c>
      <c r="F2653">
        <v>7</v>
      </c>
      <c r="G2653">
        <v>0</v>
      </c>
    </row>
    <row r="2654" spans="1:7" x14ac:dyDescent="0.2">
      <c r="A2654">
        <v>4750</v>
      </c>
      <c r="B2654">
        <v>0.15609999999999999</v>
      </c>
      <c r="C2654" t="s">
        <v>5441</v>
      </c>
      <c r="D2654">
        <v>50400</v>
      </c>
      <c r="E2654">
        <v>36</v>
      </c>
      <c r="F2654">
        <v>6</v>
      </c>
      <c r="G2654">
        <v>0</v>
      </c>
    </row>
    <row r="2655" spans="1:7" x14ac:dyDescent="0.2">
      <c r="A2655">
        <v>35000</v>
      </c>
      <c r="B2655">
        <v>0.12989999999999999</v>
      </c>
      <c r="C2655" t="s">
        <v>5442</v>
      </c>
      <c r="D2655">
        <v>112000</v>
      </c>
      <c r="E2655">
        <v>36</v>
      </c>
      <c r="F2655">
        <v>8</v>
      </c>
      <c r="G2655">
        <v>0</v>
      </c>
    </row>
    <row r="2656" spans="1:7" x14ac:dyDescent="0.2">
      <c r="A2656">
        <v>11200</v>
      </c>
      <c r="B2656">
        <v>0.224</v>
      </c>
      <c r="C2656" t="s">
        <v>5442</v>
      </c>
      <c r="D2656">
        <v>40000</v>
      </c>
      <c r="E2656">
        <v>60</v>
      </c>
      <c r="F2656">
        <v>7</v>
      </c>
      <c r="G2656">
        <v>0</v>
      </c>
    </row>
    <row r="2657" spans="1:7" x14ac:dyDescent="0.2">
      <c r="A2657">
        <v>1800</v>
      </c>
      <c r="B2657">
        <v>0.15609999999999999</v>
      </c>
      <c r="C2657" t="s">
        <v>5441</v>
      </c>
      <c r="D2657">
        <v>78000</v>
      </c>
      <c r="E2657">
        <v>36</v>
      </c>
      <c r="F2657">
        <v>3</v>
      </c>
      <c r="G2657">
        <v>0</v>
      </c>
    </row>
    <row r="2658" spans="1:7" x14ac:dyDescent="0.2">
      <c r="A2658">
        <v>24000</v>
      </c>
      <c r="B2658">
        <v>9.2499999999999999E-2</v>
      </c>
      <c r="C2658" t="s">
        <v>5441</v>
      </c>
      <c r="D2658">
        <v>89000</v>
      </c>
      <c r="E2658">
        <v>60</v>
      </c>
      <c r="F2658">
        <v>3</v>
      </c>
      <c r="G2658">
        <v>0</v>
      </c>
    </row>
    <row r="2659" spans="1:7" x14ac:dyDescent="0.2">
      <c r="A2659">
        <v>29000</v>
      </c>
      <c r="B2659">
        <v>0.17100000000000001</v>
      </c>
      <c r="C2659" t="s">
        <v>5440</v>
      </c>
      <c r="D2659">
        <v>72800</v>
      </c>
      <c r="E2659">
        <v>60</v>
      </c>
      <c r="F2659">
        <v>10</v>
      </c>
      <c r="G2659">
        <v>0</v>
      </c>
    </row>
    <row r="2660" spans="1:7" x14ac:dyDescent="0.2">
      <c r="A2660">
        <v>15000</v>
      </c>
      <c r="B2660">
        <v>0.245</v>
      </c>
      <c r="C2660" t="s">
        <v>5440</v>
      </c>
      <c r="D2660">
        <v>58000</v>
      </c>
      <c r="E2660">
        <v>60</v>
      </c>
      <c r="F2660">
        <v>7</v>
      </c>
      <c r="G2660">
        <v>0</v>
      </c>
    </row>
    <row r="2661" spans="1:7" x14ac:dyDescent="0.2">
      <c r="A2661">
        <v>18800</v>
      </c>
      <c r="B2661">
        <v>0.15609999999999999</v>
      </c>
      <c r="C2661" t="s">
        <v>5441</v>
      </c>
      <c r="D2661">
        <v>53000</v>
      </c>
      <c r="E2661">
        <v>60</v>
      </c>
      <c r="F2661">
        <v>10</v>
      </c>
      <c r="G2661">
        <v>0</v>
      </c>
    </row>
    <row r="2662" spans="1:7" x14ac:dyDescent="0.2">
      <c r="A2662">
        <v>18000</v>
      </c>
      <c r="B2662">
        <v>0.11990000000000001</v>
      </c>
      <c r="C2662" t="s">
        <v>5441</v>
      </c>
      <c r="D2662">
        <v>65000</v>
      </c>
      <c r="E2662">
        <v>36</v>
      </c>
      <c r="F2662">
        <v>5</v>
      </c>
      <c r="G2662">
        <v>0</v>
      </c>
    </row>
    <row r="2663" spans="1:7" x14ac:dyDescent="0.2">
      <c r="A2663">
        <v>28000</v>
      </c>
      <c r="B2663">
        <v>0.14299999999999999</v>
      </c>
      <c r="C2663" t="s">
        <v>5441</v>
      </c>
      <c r="D2663">
        <v>84000</v>
      </c>
      <c r="E2663">
        <v>60</v>
      </c>
      <c r="F2663">
        <v>3</v>
      </c>
      <c r="G2663">
        <v>0</v>
      </c>
    </row>
    <row r="2664" spans="1:7" x14ac:dyDescent="0.2">
      <c r="A2664">
        <v>24000</v>
      </c>
      <c r="B2664">
        <v>0.14299999999999999</v>
      </c>
      <c r="C2664" t="s">
        <v>5441</v>
      </c>
      <c r="D2664">
        <v>105000</v>
      </c>
      <c r="E2664">
        <v>36</v>
      </c>
      <c r="F2664">
        <v>7</v>
      </c>
      <c r="G2664">
        <v>0</v>
      </c>
    </row>
    <row r="2665" spans="1:7" x14ac:dyDescent="0.2">
      <c r="A2665">
        <v>1600</v>
      </c>
      <c r="B2665">
        <v>0.12989999999999999</v>
      </c>
      <c r="C2665" t="s">
        <v>5441</v>
      </c>
      <c r="D2665">
        <v>55000</v>
      </c>
      <c r="E2665">
        <v>36</v>
      </c>
      <c r="F2665">
        <v>0.5</v>
      </c>
      <c r="G2665">
        <v>0</v>
      </c>
    </row>
    <row r="2666" spans="1:7" x14ac:dyDescent="0.2">
      <c r="A2666">
        <v>8000</v>
      </c>
      <c r="B2666">
        <v>0.14299999999999999</v>
      </c>
      <c r="C2666" t="s">
        <v>5441</v>
      </c>
      <c r="D2666">
        <v>25000</v>
      </c>
      <c r="E2666">
        <v>36</v>
      </c>
      <c r="F2666">
        <v>5</v>
      </c>
      <c r="G2666">
        <v>0</v>
      </c>
    </row>
    <row r="2667" spans="1:7" x14ac:dyDescent="0.2">
      <c r="A2667">
        <v>10900</v>
      </c>
      <c r="B2667">
        <v>0.17760000000000001</v>
      </c>
      <c r="C2667" t="s">
        <v>5442</v>
      </c>
      <c r="D2667">
        <v>52730</v>
      </c>
      <c r="E2667">
        <v>36</v>
      </c>
      <c r="F2667">
        <v>7</v>
      </c>
      <c r="G2667">
        <v>0</v>
      </c>
    </row>
    <row r="2668" spans="1:7" x14ac:dyDescent="0.2">
      <c r="A2668">
        <v>4000</v>
      </c>
      <c r="B2668">
        <v>0.1099</v>
      </c>
      <c r="C2668" t="s">
        <v>5441</v>
      </c>
      <c r="D2668">
        <v>65000</v>
      </c>
      <c r="E2668">
        <v>36</v>
      </c>
      <c r="F2668">
        <v>9</v>
      </c>
      <c r="G2668">
        <v>0</v>
      </c>
    </row>
    <row r="2669" spans="1:7" x14ac:dyDescent="0.2">
      <c r="A2669">
        <v>10375</v>
      </c>
      <c r="B2669">
        <v>9.9900000000000003E-2</v>
      </c>
      <c r="C2669" t="s">
        <v>5441</v>
      </c>
      <c r="D2669">
        <v>40000</v>
      </c>
      <c r="E2669">
        <v>36</v>
      </c>
      <c r="F2669">
        <v>1</v>
      </c>
      <c r="G2669">
        <v>1</v>
      </c>
    </row>
    <row r="2670" spans="1:7" x14ac:dyDescent="0.2">
      <c r="A2670">
        <v>18000</v>
      </c>
      <c r="B2670">
        <v>0.20200000000000001</v>
      </c>
      <c r="C2670" t="s">
        <v>5441</v>
      </c>
      <c r="D2670">
        <v>90000</v>
      </c>
      <c r="E2670">
        <v>60</v>
      </c>
      <c r="F2670">
        <v>7</v>
      </c>
      <c r="G2670">
        <v>1</v>
      </c>
    </row>
    <row r="2671" spans="1:7" x14ac:dyDescent="0.2">
      <c r="A2671">
        <v>5750</v>
      </c>
      <c r="B2671">
        <v>0.14299999999999999</v>
      </c>
      <c r="C2671" t="s">
        <v>5440</v>
      </c>
      <c r="D2671">
        <v>58000</v>
      </c>
      <c r="E2671">
        <v>36</v>
      </c>
      <c r="F2671">
        <v>6</v>
      </c>
      <c r="G2671">
        <v>0</v>
      </c>
    </row>
    <row r="2672" spans="1:7" x14ac:dyDescent="0.2">
      <c r="A2672">
        <v>22500</v>
      </c>
      <c r="B2672">
        <v>0.11990000000000001</v>
      </c>
      <c r="C2672" t="s">
        <v>5441</v>
      </c>
      <c r="D2672">
        <v>98500</v>
      </c>
      <c r="E2672">
        <v>36</v>
      </c>
      <c r="F2672">
        <v>7</v>
      </c>
      <c r="G2672">
        <v>0</v>
      </c>
    </row>
    <row r="2673" spans="1:7" x14ac:dyDescent="0.2">
      <c r="A2673">
        <v>15000</v>
      </c>
      <c r="B2673">
        <v>9.2499999999999999E-2</v>
      </c>
      <c r="C2673" t="s">
        <v>5441</v>
      </c>
      <c r="D2673">
        <v>140000</v>
      </c>
      <c r="E2673">
        <v>60</v>
      </c>
      <c r="F2673">
        <v>3</v>
      </c>
      <c r="G2673">
        <v>1</v>
      </c>
    </row>
    <row r="2674" spans="1:7" x14ac:dyDescent="0.2">
      <c r="A2674">
        <v>7000</v>
      </c>
      <c r="B2674">
        <v>0.1855</v>
      </c>
      <c r="C2674" t="s">
        <v>5440</v>
      </c>
      <c r="D2674">
        <v>35000</v>
      </c>
      <c r="E2674">
        <v>36</v>
      </c>
      <c r="F2674">
        <v>0.5</v>
      </c>
      <c r="G2674">
        <v>1</v>
      </c>
    </row>
    <row r="2675" spans="1:7" x14ac:dyDescent="0.2">
      <c r="A2675">
        <v>10000</v>
      </c>
      <c r="B2675">
        <v>0.1099</v>
      </c>
      <c r="C2675" t="s">
        <v>5442</v>
      </c>
      <c r="D2675">
        <v>43000</v>
      </c>
      <c r="E2675">
        <v>36</v>
      </c>
      <c r="F2675">
        <v>8</v>
      </c>
      <c r="G2675">
        <v>0</v>
      </c>
    </row>
    <row r="2676" spans="1:7" x14ac:dyDescent="0.2">
      <c r="A2676">
        <v>5000</v>
      </c>
      <c r="B2676">
        <v>0.17100000000000001</v>
      </c>
      <c r="C2676" t="s">
        <v>5440</v>
      </c>
      <c r="D2676">
        <v>55000</v>
      </c>
      <c r="E2676">
        <v>36</v>
      </c>
      <c r="F2676">
        <v>6</v>
      </c>
      <c r="G2676">
        <v>0</v>
      </c>
    </row>
    <row r="2677" spans="1:7" x14ac:dyDescent="0.2">
      <c r="A2677">
        <v>18000</v>
      </c>
      <c r="B2677">
        <v>0.19520000000000001</v>
      </c>
      <c r="C2677" t="s">
        <v>5440</v>
      </c>
      <c r="D2677">
        <v>79000</v>
      </c>
      <c r="E2677">
        <v>36</v>
      </c>
      <c r="F2677">
        <v>10</v>
      </c>
      <c r="G2677">
        <v>0</v>
      </c>
    </row>
    <row r="2678" spans="1:7" x14ac:dyDescent="0.2">
      <c r="A2678">
        <v>10000</v>
      </c>
      <c r="B2678">
        <v>0.19520000000000001</v>
      </c>
      <c r="C2678" t="s">
        <v>5442</v>
      </c>
      <c r="D2678">
        <v>40000</v>
      </c>
      <c r="E2678">
        <v>36</v>
      </c>
      <c r="F2678">
        <v>0.5</v>
      </c>
      <c r="G2678">
        <v>0</v>
      </c>
    </row>
    <row r="2679" spans="1:7" x14ac:dyDescent="0.2">
      <c r="A2679">
        <v>21000</v>
      </c>
      <c r="B2679">
        <v>0.14299999999999999</v>
      </c>
      <c r="C2679" t="s">
        <v>5442</v>
      </c>
      <c r="D2679">
        <v>52000</v>
      </c>
      <c r="E2679">
        <v>36</v>
      </c>
      <c r="F2679">
        <v>10</v>
      </c>
      <c r="G2679">
        <v>0</v>
      </c>
    </row>
    <row r="2680" spans="1:7" x14ac:dyDescent="0.2">
      <c r="A2680">
        <v>18000</v>
      </c>
      <c r="B2680">
        <v>0.11990000000000001</v>
      </c>
      <c r="C2680" t="s">
        <v>5442</v>
      </c>
      <c r="D2680">
        <v>55000</v>
      </c>
      <c r="E2680">
        <v>36</v>
      </c>
      <c r="F2680">
        <v>10</v>
      </c>
      <c r="G2680">
        <v>0</v>
      </c>
    </row>
    <row r="2681" spans="1:7" x14ac:dyDescent="0.2">
      <c r="A2681">
        <v>5850</v>
      </c>
      <c r="B2681">
        <v>0.14299999999999999</v>
      </c>
      <c r="C2681" t="s">
        <v>5440</v>
      </c>
      <c r="D2681">
        <v>30000</v>
      </c>
      <c r="E2681">
        <v>36</v>
      </c>
      <c r="F2681">
        <v>4</v>
      </c>
      <c r="G2681">
        <v>1</v>
      </c>
    </row>
    <row r="2682" spans="1:7" x14ac:dyDescent="0.2">
      <c r="A2682">
        <v>7200</v>
      </c>
      <c r="B2682">
        <v>0.16200000000000001</v>
      </c>
      <c r="C2682" t="s">
        <v>5441</v>
      </c>
      <c r="D2682">
        <v>65000</v>
      </c>
      <c r="E2682">
        <v>36</v>
      </c>
      <c r="F2682">
        <v>10</v>
      </c>
      <c r="G2682">
        <v>0</v>
      </c>
    </row>
    <row r="2683" spans="1:7" x14ac:dyDescent="0.2">
      <c r="A2683">
        <v>34000</v>
      </c>
      <c r="B2683">
        <v>0.224</v>
      </c>
      <c r="C2683" t="s">
        <v>5441</v>
      </c>
      <c r="D2683">
        <v>101500</v>
      </c>
      <c r="E2683">
        <v>60</v>
      </c>
      <c r="F2683">
        <v>10</v>
      </c>
      <c r="G2683">
        <v>0</v>
      </c>
    </row>
    <row r="2684" spans="1:7" x14ac:dyDescent="0.2">
      <c r="A2684">
        <v>15000</v>
      </c>
      <c r="B2684">
        <v>0.16200000000000001</v>
      </c>
      <c r="C2684" t="s">
        <v>5441</v>
      </c>
      <c r="D2684">
        <v>160000</v>
      </c>
      <c r="E2684">
        <v>36</v>
      </c>
      <c r="F2684">
        <v>0.5</v>
      </c>
      <c r="G2684">
        <v>0</v>
      </c>
    </row>
    <row r="2685" spans="1:7" x14ac:dyDescent="0.2">
      <c r="A2685">
        <v>15000</v>
      </c>
      <c r="B2685">
        <v>0.11990000000000001</v>
      </c>
      <c r="C2685" t="s">
        <v>5441</v>
      </c>
      <c r="D2685">
        <v>85000</v>
      </c>
      <c r="E2685">
        <v>60</v>
      </c>
      <c r="F2685">
        <v>9</v>
      </c>
      <c r="G2685">
        <v>0</v>
      </c>
    </row>
    <row r="2686" spans="1:7" x14ac:dyDescent="0.2">
      <c r="A2686">
        <v>20000</v>
      </c>
      <c r="B2686">
        <v>9.2499999999999999E-2</v>
      </c>
      <c r="C2686" t="s">
        <v>5441</v>
      </c>
      <c r="D2686">
        <v>70000</v>
      </c>
      <c r="E2686">
        <v>36</v>
      </c>
      <c r="F2686">
        <v>10</v>
      </c>
      <c r="G2686">
        <v>0</v>
      </c>
    </row>
    <row r="2687" spans="1:7" x14ac:dyDescent="0.2">
      <c r="A2687">
        <v>9750</v>
      </c>
      <c r="B2687">
        <v>9.9900000000000003E-2</v>
      </c>
      <c r="C2687" t="s">
        <v>5441</v>
      </c>
      <c r="D2687">
        <v>35000</v>
      </c>
      <c r="E2687">
        <v>36</v>
      </c>
      <c r="F2687">
        <v>10</v>
      </c>
      <c r="G2687">
        <v>0</v>
      </c>
    </row>
    <row r="2688" spans="1:7" x14ac:dyDescent="0.2">
      <c r="A2688">
        <v>20000</v>
      </c>
      <c r="B2688">
        <v>0.17100000000000001</v>
      </c>
      <c r="C2688" t="s">
        <v>5442</v>
      </c>
      <c r="D2688">
        <v>107760</v>
      </c>
      <c r="E2688">
        <v>60</v>
      </c>
      <c r="F2688">
        <v>8</v>
      </c>
      <c r="G2688">
        <v>0</v>
      </c>
    </row>
    <row r="2689" spans="1:7" x14ac:dyDescent="0.2">
      <c r="A2689">
        <v>16200</v>
      </c>
      <c r="B2689">
        <v>0.15609999999999999</v>
      </c>
      <c r="C2689" t="s">
        <v>5441</v>
      </c>
      <c r="D2689">
        <v>66389.440000000002</v>
      </c>
      <c r="E2689">
        <v>60</v>
      </c>
      <c r="F2689">
        <v>3</v>
      </c>
      <c r="G2689">
        <v>0</v>
      </c>
    </row>
    <row r="2690" spans="1:7" x14ac:dyDescent="0.2">
      <c r="A2690">
        <v>35000</v>
      </c>
      <c r="B2690">
        <v>0.14299999999999999</v>
      </c>
      <c r="C2690" t="s">
        <v>5441</v>
      </c>
      <c r="D2690">
        <v>150000</v>
      </c>
      <c r="E2690">
        <v>36</v>
      </c>
      <c r="F2690">
        <v>7</v>
      </c>
      <c r="G2690">
        <v>0</v>
      </c>
    </row>
    <row r="2691" spans="1:7" x14ac:dyDescent="0.2">
      <c r="A2691">
        <v>10000</v>
      </c>
      <c r="B2691">
        <v>0.151</v>
      </c>
      <c r="C2691" t="s">
        <v>5441</v>
      </c>
      <c r="D2691">
        <v>55000</v>
      </c>
      <c r="E2691">
        <v>36</v>
      </c>
      <c r="F2691">
        <v>10</v>
      </c>
      <c r="G2691">
        <v>0</v>
      </c>
    </row>
    <row r="2692" spans="1:7" x14ac:dyDescent="0.2">
      <c r="A2692">
        <v>6000</v>
      </c>
      <c r="B2692">
        <v>0.11990000000000001</v>
      </c>
      <c r="C2692" t="s">
        <v>5441</v>
      </c>
      <c r="D2692">
        <v>90000</v>
      </c>
      <c r="E2692">
        <v>36</v>
      </c>
      <c r="F2692">
        <v>10</v>
      </c>
      <c r="G2692">
        <v>0</v>
      </c>
    </row>
    <row r="2693" spans="1:7" x14ac:dyDescent="0.2">
      <c r="A2693">
        <v>4800</v>
      </c>
      <c r="B2693">
        <v>0.17760000000000001</v>
      </c>
      <c r="C2693" t="s">
        <v>5440</v>
      </c>
      <c r="D2693">
        <v>45000</v>
      </c>
      <c r="E2693">
        <v>36</v>
      </c>
      <c r="F2693">
        <v>3</v>
      </c>
      <c r="G2693">
        <v>0</v>
      </c>
    </row>
    <row r="2694" spans="1:7" x14ac:dyDescent="0.2">
      <c r="A2694">
        <v>26000</v>
      </c>
      <c r="B2694">
        <v>0.19520000000000001</v>
      </c>
      <c r="C2694" t="s">
        <v>5440</v>
      </c>
      <c r="D2694">
        <v>60000</v>
      </c>
      <c r="E2694">
        <v>60</v>
      </c>
      <c r="F2694">
        <v>10</v>
      </c>
      <c r="G2694">
        <v>0</v>
      </c>
    </row>
    <row r="2695" spans="1:7" x14ac:dyDescent="0.2">
      <c r="A2695">
        <v>20000</v>
      </c>
      <c r="B2695">
        <v>0.24990000000000001</v>
      </c>
      <c r="C2695" t="s">
        <v>5441</v>
      </c>
      <c r="D2695">
        <v>73000</v>
      </c>
      <c r="E2695">
        <v>60</v>
      </c>
      <c r="F2695">
        <v>1</v>
      </c>
      <c r="G2695">
        <v>0</v>
      </c>
    </row>
    <row r="2696" spans="1:7" x14ac:dyDescent="0.2">
      <c r="A2696">
        <v>28000</v>
      </c>
      <c r="B2696">
        <v>0.14299999999999999</v>
      </c>
      <c r="C2696" t="s">
        <v>5440</v>
      </c>
      <c r="D2696">
        <v>120000</v>
      </c>
      <c r="E2696">
        <v>36</v>
      </c>
      <c r="F2696">
        <v>9</v>
      </c>
      <c r="G2696">
        <v>0</v>
      </c>
    </row>
    <row r="2697" spans="1:7" x14ac:dyDescent="0.2">
      <c r="A2697">
        <v>20000</v>
      </c>
      <c r="B2697">
        <v>0.24079999999999999</v>
      </c>
      <c r="C2697" t="s">
        <v>5440</v>
      </c>
      <c r="D2697">
        <v>64000</v>
      </c>
      <c r="E2697">
        <v>60</v>
      </c>
      <c r="F2697">
        <v>10</v>
      </c>
      <c r="G2697">
        <v>1</v>
      </c>
    </row>
    <row r="2698" spans="1:7" x14ac:dyDescent="0.2">
      <c r="A2698">
        <v>15200</v>
      </c>
      <c r="B2698">
        <v>0.224</v>
      </c>
      <c r="C2698" t="s">
        <v>5440</v>
      </c>
      <c r="D2698">
        <v>55000</v>
      </c>
      <c r="E2698">
        <v>60</v>
      </c>
      <c r="F2698">
        <v>10</v>
      </c>
      <c r="G2698">
        <v>0</v>
      </c>
    </row>
    <row r="2699" spans="1:7" x14ac:dyDescent="0.2">
      <c r="A2699">
        <v>15800</v>
      </c>
      <c r="B2699">
        <v>0.1855</v>
      </c>
      <c r="C2699" t="s">
        <v>5440</v>
      </c>
      <c r="D2699">
        <v>45000</v>
      </c>
      <c r="E2699">
        <v>36</v>
      </c>
      <c r="F2699">
        <v>2</v>
      </c>
      <c r="G2699">
        <v>0</v>
      </c>
    </row>
    <row r="2700" spans="1:7" x14ac:dyDescent="0.2">
      <c r="A2700">
        <v>4000</v>
      </c>
      <c r="B2700">
        <v>0.151</v>
      </c>
      <c r="C2700" t="s">
        <v>5442</v>
      </c>
      <c r="D2700">
        <v>42000</v>
      </c>
      <c r="E2700">
        <v>36</v>
      </c>
      <c r="F2700">
        <v>2</v>
      </c>
      <c r="G2700">
        <v>0</v>
      </c>
    </row>
    <row r="2701" spans="1:7" x14ac:dyDescent="0.2">
      <c r="A2701">
        <v>10800</v>
      </c>
      <c r="B2701">
        <v>0.151</v>
      </c>
      <c r="C2701" t="s">
        <v>5440</v>
      </c>
      <c r="D2701">
        <v>40000</v>
      </c>
      <c r="E2701">
        <v>36</v>
      </c>
      <c r="F2701">
        <v>1</v>
      </c>
      <c r="G2701">
        <v>0</v>
      </c>
    </row>
    <row r="2702" spans="1:7" x14ac:dyDescent="0.2">
      <c r="A2702">
        <v>3775</v>
      </c>
      <c r="B2702">
        <v>0.24079999999999999</v>
      </c>
      <c r="C2702" t="s">
        <v>5440</v>
      </c>
      <c r="D2702">
        <v>33000</v>
      </c>
      <c r="E2702">
        <v>60</v>
      </c>
      <c r="F2702">
        <v>2</v>
      </c>
      <c r="G2702">
        <v>0</v>
      </c>
    </row>
    <row r="2703" spans="1:7" x14ac:dyDescent="0.2">
      <c r="A2703">
        <v>7325</v>
      </c>
      <c r="B2703">
        <v>0.14299999999999999</v>
      </c>
      <c r="C2703" t="s">
        <v>5440</v>
      </c>
      <c r="D2703">
        <v>67332</v>
      </c>
      <c r="E2703">
        <v>36</v>
      </c>
      <c r="F2703">
        <v>9</v>
      </c>
      <c r="G2703">
        <v>0</v>
      </c>
    </row>
    <row r="2704" spans="1:7" x14ac:dyDescent="0.2">
      <c r="A2704">
        <v>16000</v>
      </c>
      <c r="B2704">
        <v>0.11990000000000001</v>
      </c>
      <c r="C2704" t="s">
        <v>5442</v>
      </c>
      <c r="D2704">
        <v>63000</v>
      </c>
      <c r="E2704">
        <v>36</v>
      </c>
      <c r="F2704">
        <v>10</v>
      </c>
      <c r="G2704">
        <v>0</v>
      </c>
    </row>
    <row r="2705" spans="1:7" x14ac:dyDescent="0.2">
      <c r="A2705">
        <v>13250</v>
      </c>
      <c r="B2705">
        <v>0.25829999999999997</v>
      </c>
      <c r="C2705" t="s">
        <v>5441</v>
      </c>
      <c r="D2705">
        <v>56000</v>
      </c>
      <c r="E2705">
        <v>60</v>
      </c>
      <c r="F2705">
        <v>10</v>
      </c>
      <c r="G2705">
        <v>1</v>
      </c>
    </row>
    <row r="2706" spans="1:7" x14ac:dyDescent="0.2">
      <c r="A2706">
        <v>35000</v>
      </c>
      <c r="B2706">
        <v>0.224</v>
      </c>
      <c r="C2706" t="s">
        <v>5441</v>
      </c>
      <c r="D2706">
        <v>275000</v>
      </c>
      <c r="E2706">
        <v>60</v>
      </c>
      <c r="F2706">
        <v>3</v>
      </c>
      <c r="G2706">
        <v>0</v>
      </c>
    </row>
    <row r="2707" spans="1:7" x14ac:dyDescent="0.2">
      <c r="A2707">
        <v>35000</v>
      </c>
      <c r="B2707">
        <v>0.24990000000000001</v>
      </c>
      <c r="C2707" t="s">
        <v>5440</v>
      </c>
      <c r="D2707">
        <v>132000</v>
      </c>
      <c r="E2707">
        <v>60</v>
      </c>
      <c r="F2707">
        <v>10</v>
      </c>
      <c r="G2707">
        <v>1</v>
      </c>
    </row>
    <row r="2708" spans="1:7" x14ac:dyDescent="0.2">
      <c r="A2708">
        <v>7000</v>
      </c>
      <c r="B2708">
        <v>0.13669999999999999</v>
      </c>
      <c r="C2708" t="s">
        <v>5440</v>
      </c>
      <c r="D2708">
        <v>41200</v>
      </c>
      <c r="E2708">
        <v>36</v>
      </c>
      <c r="F2708">
        <v>5</v>
      </c>
      <c r="G2708">
        <v>0</v>
      </c>
    </row>
    <row r="2709" spans="1:7" x14ac:dyDescent="0.2">
      <c r="A2709">
        <v>8000</v>
      </c>
      <c r="B2709">
        <v>0.21</v>
      </c>
      <c r="C2709" t="s">
        <v>5440</v>
      </c>
      <c r="D2709">
        <v>30000</v>
      </c>
      <c r="E2709">
        <v>36</v>
      </c>
      <c r="F2709">
        <v>3</v>
      </c>
      <c r="G2709">
        <v>0</v>
      </c>
    </row>
    <row r="2710" spans="1:7" x14ac:dyDescent="0.2">
      <c r="A2710">
        <v>10400</v>
      </c>
      <c r="B2710">
        <v>0.11990000000000001</v>
      </c>
      <c r="C2710" t="s">
        <v>5442</v>
      </c>
      <c r="D2710">
        <v>65000</v>
      </c>
      <c r="E2710">
        <v>36</v>
      </c>
      <c r="F2710">
        <v>2</v>
      </c>
      <c r="G2710">
        <v>0</v>
      </c>
    </row>
    <row r="2711" spans="1:7" x14ac:dyDescent="0.2">
      <c r="A2711">
        <v>4000</v>
      </c>
      <c r="B2711">
        <v>0.14299999999999999</v>
      </c>
      <c r="C2711" t="s">
        <v>5440</v>
      </c>
      <c r="D2711">
        <v>31500</v>
      </c>
      <c r="E2711">
        <v>36</v>
      </c>
      <c r="F2711">
        <v>2</v>
      </c>
      <c r="G2711">
        <v>0</v>
      </c>
    </row>
    <row r="2712" spans="1:7" x14ac:dyDescent="0.2">
      <c r="A2712">
        <v>5000</v>
      </c>
      <c r="B2712">
        <v>0.17760000000000001</v>
      </c>
      <c r="C2712" t="s">
        <v>5440</v>
      </c>
      <c r="D2712">
        <v>70000</v>
      </c>
      <c r="E2712">
        <v>36</v>
      </c>
      <c r="F2712">
        <v>1</v>
      </c>
      <c r="G2712">
        <v>0</v>
      </c>
    </row>
    <row r="2713" spans="1:7" x14ac:dyDescent="0.2">
      <c r="A2713">
        <v>9600</v>
      </c>
      <c r="B2713">
        <v>0.19520000000000001</v>
      </c>
      <c r="C2713" t="s">
        <v>5441</v>
      </c>
      <c r="D2713">
        <v>57000</v>
      </c>
      <c r="E2713">
        <v>36</v>
      </c>
      <c r="F2713">
        <v>3</v>
      </c>
      <c r="G2713">
        <v>0</v>
      </c>
    </row>
    <row r="2714" spans="1:7" x14ac:dyDescent="0.2">
      <c r="A2714">
        <v>20000</v>
      </c>
      <c r="B2714">
        <v>0.17100000000000001</v>
      </c>
      <c r="C2714" t="s">
        <v>5440</v>
      </c>
      <c r="D2714">
        <v>120000</v>
      </c>
      <c r="E2714">
        <v>60</v>
      </c>
      <c r="F2714">
        <v>1</v>
      </c>
      <c r="G2714">
        <v>0</v>
      </c>
    </row>
    <row r="2715" spans="1:7" x14ac:dyDescent="0.2">
      <c r="A2715">
        <v>12000</v>
      </c>
      <c r="B2715">
        <v>9.9900000000000003E-2</v>
      </c>
      <c r="C2715" t="s">
        <v>5440</v>
      </c>
      <c r="D2715">
        <v>85000</v>
      </c>
      <c r="E2715">
        <v>36</v>
      </c>
      <c r="F2715">
        <v>10</v>
      </c>
      <c r="G2715">
        <v>0</v>
      </c>
    </row>
    <row r="2716" spans="1:7" x14ac:dyDescent="0.2">
      <c r="A2716">
        <v>13225</v>
      </c>
      <c r="B2716">
        <v>0.15609999999999999</v>
      </c>
      <c r="C2716" t="s">
        <v>5440</v>
      </c>
      <c r="D2716">
        <v>52000</v>
      </c>
      <c r="E2716">
        <v>36</v>
      </c>
      <c r="F2716">
        <v>1</v>
      </c>
      <c r="G2716">
        <v>1</v>
      </c>
    </row>
    <row r="2717" spans="1:7" x14ac:dyDescent="0.2">
      <c r="A2717">
        <v>20000</v>
      </c>
      <c r="B2717">
        <v>0.11990000000000001</v>
      </c>
      <c r="C2717" t="s">
        <v>5441</v>
      </c>
      <c r="D2717">
        <v>95000</v>
      </c>
      <c r="E2717">
        <v>36</v>
      </c>
      <c r="F2717">
        <v>1</v>
      </c>
      <c r="G2717">
        <v>0</v>
      </c>
    </row>
    <row r="2718" spans="1:7" x14ac:dyDescent="0.2">
      <c r="A2718">
        <v>10500</v>
      </c>
      <c r="B2718">
        <v>0.17760000000000001</v>
      </c>
      <c r="C2718" t="s">
        <v>5440</v>
      </c>
      <c r="D2718">
        <v>32000</v>
      </c>
      <c r="E2718">
        <v>36</v>
      </c>
      <c r="F2718">
        <v>2</v>
      </c>
      <c r="G2718">
        <v>0</v>
      </c>
    </row>
    <row r="2719" spans="1:7" x14ac:dyDescent="0.2">
      <c r="A2719">
        <v>1500</v>
      </c>
      <c r="B2719">
        <v>0.11990000000000001</v>
      </c>
      <c r="C2719" t="s">
        <v>5441</v>
      </c>
      <c r="D2719">
        <v>44000</v>
      </c>
      <c r="E2719">
        <v>36</v>
      </c>
      <c r="F2719">
        <v>8</v>
      </c>
      <c r="G2719">
        <v>0</v>
      </c>
    </row>
    <row r="2720" spans="1:7" x14ac:dyDescent="0.2">
      <c r="A2720">
        <v>25000</v>
      </c>
      <c r="B2720">
        <v>9.2499999999999999E-2</v>
      </c>
      <c r="C2720" t="s">
        <v>5441</v>
      </c>
      <c r="D2720">
        <v>105000</v>
      </c>
      <c r="E2720">
        <v>36</v>
      </c>
      <c r="F2720">
        <v>8</v>
      </c>
      <c r="G2720">
        <v>0</v>
      </c>
    </row>
    <row r="2721" spans="1:7" x14ac:dyDescent="0.2">
      <c r="A2721">
        <v>15000</v>
      </c>
      <c r="B2721">
        <v>0.11990000000000001</v>
      </c>
      <c r="C2721" t="s">
        <v>5440</v>
      </c>
      <c r="D2721">
        <v>41000</v>
      </c>
      <c r="E2721">
        <v>36</v>
      </c>
      <c r="F2721">
        <v>2</v>
      </c>
      <c r="G2721">
        <v>1</v>
      </c>
    </row>
    <row r="2722" spans="1:7" x14ac:dyDescent="0.2">
      <c r="A2722">
        <v>12000</v>
      </c>
      <c r="B2722">
        <v>0.13669999999999999</v>
      </c>
      <c r="C2722" t="s">
        <v>5441</v>
      </c>
      <c r="D2722">
        <v>46000</v>
      </c>
      <c r="E2722">
        <v>36</v>
      </c>
      <c r="F2722">
        <v>10</v>
      </c>
      <c r="G2722">
        <v>0</v>
      </c>
    </row>
    <row r="2723" spans="1:7" x14ac:dyDescent="0.2">
      <c r="A2723">
        <v>12000</v>
      </c>
      <c r="B2723">
        <v>0.1099</v>
      </c>
      <c r="C2723" t="s">
        <v>5440</v>
      </c>
      <c r="D2723">
        <v>55000</v>
      </c>
      <c r="E2723">
        <v>36</v>
      </c>
      <c r="F2723">
        <v>8</v>
      </c>
      <c r="G2723">
        <v>0</v>
      </c>
    </row>
    <row r="2724" spans="1:7" x14ac:dyDescent="0.2">
      <c r="A2724">
        <v>17050</v>
      </c>
      <c r="B2724">
        <v>0.12989999999999999</v>
      </c>
      <c r="C2724" t="s">
        <v>5441</v>
      </c>
      <c r="D2724">
        <v>38000</v>
      </c>
      <c r="E2724">
        <v>36</v>
      </c>
      <c r="F2724">
        <v>7</v>
      </c>
      <c r="G2724">
        <v>1</v>
      </c>
    </row>
    <row r="2725" spans="1:7" x14ac:dyDescent="0.2">
      <c r="A2725">
        <v>21000</v>
      </c>
      <c r="B2725">
        <v>0.12989999999999999</v>
      </c>
      <c r="C2725" t="s">
        <v>5441</v>
      </c>
      <c r="D2725">
        <v>120000</v>
      </c>
      <c r="E2725">
        <v>36</v>
      </c>
      <c r="F2725">
        <v>3</v>
      </c>
      <c r="G2725">
        <v>0</v>
      </c>
    </row>
    <row r="2726" spans="1:7" x14ac:dyDescent="0.2">
      <c r="A2726">
        <v>14125</v>
      </c>
      <c r="B2726">
        <v>8.5999999999999993E-2</v>
      </c>
      <c r="C2726" t="s">
        <v>5441</v>
      </c>
      <c r="D2726">
        <v>71800</v>
      </c>
      <c r="E2726">
        <v>36</v>
      </c>
      <c r="F2726">
        <v>5</v>
      </c>
      <c r="G2726">
        <v>0</v>
      </c>
    </row>
    <row r="2727" spans="1:7" x14ac:dyDescent="0.2">
      <c r="A2727">
        <v>10625</v>
      </c>
      <c r="B2727">
        <v>0.17760000000000001</v>
      </c>
      <c r="C2727" t="s">
        <v>5441</v>
      </c>
      <c r="D2727">
        <v>32000</v>
      </c>
      <c r="E2727">
        <v>60</v>
      </c>
      <c r="F2727">
        <v>7</v>
      </c>
      <c r="G2727">
        <v>1</v>
      </c>
    </row>
    <row r="2728" spans="1:7" x14ac:dyDescent="0.2">
      <c r="A2728">
        <v>16000</v>
      </c>
      <c r="B2728">
        <v>0.12989999999999999</v>
      </c>
      <c r="C2728" t="s">
        <v>5441</v>
      </c>
      <c r="D2728">
        <v>120000</v>
      </c>
      <c r="E2728">
        <v>36</v>
      </c>
      <c r="F2728">
        <v>10</v>
      </c>
      <c r="G2728">
        <v>0</v>
      </c>
    </row>
    <row r="2729" spans="1:7" x14ac:dyDescent="0.2">
      <c r="A2729">
        <v>19425</v>
      </c>
      <c r="B2729">
        <v>0.1099</v>
      </c>
      <c r="C2729" t="s">
        <v>5441</v>
      </c>
      <c r="D2729">
        <v>43305.85</v>
      </c>
      <c r="E2729">
        <v>36</v>
      </c>
      <c r="F2729">
        <v>8</v>
      </c>
      <c r="G2729">
        <v>0</v>
      </c>
    </row>
    <row r="2730" spans="1:7" x14ac:dyDescent="0.2">
      <c r="A2730">
        <v>8000</v>
      </c>
      <c r="B2730">
        <v>0.12989999999999999</v>
      </c>
      <c r="C2730" t="s">
        <v>5440</v>
      </c>
      <c r="D2730">
        <v>60000</v>
      </c>
      <c r="E2730">
        <v>36</v>
      </c>
      <c r="F2730">
        <v>5</v>
      </c>
      <c r="G2730">
        <v>1</v>
      </c>
    </row>
    <row r="2731" spans="1:7" x14ac:dyDescent="0.2">
      <c r="A2731">
        <v>3500</v>
      </c>
      <c r="B2731">
        <v>0.16200000000000001</v>
      </c>
      <c r="C2731" t="s">
        <v>5440</v>
      </c>
      <c r="D2731">
        <v>23000</v>
      </c>
      <c r="E2731">
        <v>36</v>
      </c>
      <c r="F2731">
        <v>10</v>
      </c>
      <c r="G2731">
        <v>1</v>
      </c>
    </row>
    <row r="2732" spans="1:7" x14ac:dyDescent="0.2">
      <c r="A2732">
        <v>20125</v>
      </c>
      <c r="B2732">
        <v>0.17100000000000001</v>
      </c>
      <c r="C2732" t="s">
        <v>5440</v>
      </c>
      <c r="D2732">
        <v>45000</v>
      </c>
      <c r="E2732">
        <v>60</v>
      </c>
      <c r="F2732">
        <v>10</v>
      </c>
      <c r="G2732">
        <v>0</v>
      </c>
    </row>
    <row r="2733" spans="1:7" x14ac:dyDescent="0.2">
      <c r="A2733">
        <v>7200</v>
      </c>
      <c r="B2733">
        <v>0.19520000000000001</v>
      </c>
      <c r="C2733" t="s">
        <v>5440</v>
      </c>
      <c r="D2733">
        <v>30000</v>
      </c>
      <c r="E2733">
        <v>36</v>
      </c>
      <c r="F2733">
        <v>7</v>
      </c>
      <c r="G2733">
        <v>1</v>
      </c>
    </row>
    <row r="2734" spans="1:7" x14ac:dyDescent="0.2">
      <c r="A2734">
        <v>30000</v>
      </c>
      <c r="B2734">
        <v>0.217</v>
      </c>
      <c r="C2734" t="s">
        <v>5440</v>
      </c>
      <c r="D2734">
        <v>67950.84</v>
      </c>
      <c r="E2734">
        <v>36</v>
      </c>
      <c r="F2734">
        <v>9</v>
      </c>
      <c r="G2734">
        <v>1</v>
      </c>
    </row>
    <row r="2735" spans="1:7" x14ac:dyDescent="0.2">
      <c r="A2735">
        <v>11300</v>
      </c>
      <c r="B2735">
        <v>0.151</v>
      </c>
      <c r="C2735" t="s">
        <v>5440</v>
      </c>
      <c r="D2735">
        <v>43000</v>
      </c>
      <c r="E2735">
        <v>36</v>
      </c>
      <c r="F2735">
        <v>3</v>
      </c>
      <c r="G2735">
        <v>0</v>
      </c>
    </row>
    <row r="2736" spans="1:7" x14ac:dyDescent="0.2">
      <c r="A2736">
        <v>10000</v>
      </c>
      <c r="B2736">
        <v>0.1099</v>
      </c>
      <c r="C2736" t="s">
        <v>5440</v>
      </c>
      <c r="D2736">
        <v>150000</v>
      </c>
      <c r="E2736">
        <v>36</v>
      </c>
      <c r="F2736">
        <v>0.5</v>
      </c>
      <c r="G2736">
        <v>0</v>
      </c>
    </row>
    <row r="2737" spans="1:7" x14ac:dyDescent="0.2">
      <c r="A2737">
        <v>30000</v>
      </c>
      <c r="B2737">
        <v>0.1099</v>
      </c>
      <c r="C2737" t="s">
        <v>5441</v>
      </c>
      <c r="D2737">
        <v>90000</v>
      </c>
      <c r="E2737">
        <v>36</v>
      </c>
      <c r="F2737">
        <v>10</v>
      </c>
      <c r="G2737">
        <v>0</v>
      </c>
    </row>
    <row r="2738" spans="1:7" x14ac:dyDescent="0.2">
      <c r="A2738">
        <v>8900</v>
      </c>
      <c r="B2738">
        <v>9.2499999999999999E-2</v>
      </c>
      <c r="C2738" t="s">
        <v>5441</v>
      </c>
      <c r="D2738">
        <v>69000</v>
      </c>
      <c r="E2738">
        <v>36</v>
      </c>
      <c r="F2738">
        <v>5</v>
      </c>
      <c r="G2738">
        <v>0</v>
      </c>
    </row>
    <row r="2739" spans="1:7" x14ac:dyDescent="0.2">
      <c r="A2739">
        <v>35000</v>
      </c>
      <c r="B2739">
        <v>0.15609999999999999</v>
      </c>
      <c r="C2739" t="s">
        <v>5441</v>
      </c>
      <c r="D2739">
        <v>80000</v>
      </c>
      <c r="E2739">
        <v>36</v>
      </c>
      <c r="F2739">
        <v>8</v>
      </c>
      <c r="G2739">
        <v>0</v>
      </c>
    </row>
    <row r="2740" spans="1:7" x14ac:dyDescent="0.2">
      <c r="A2740">
        <v>35000</v>
      </c>
      <c r="B2740">
        <v>0.23400000000000001</v>
      </c>
      <c r="C2740" t="s">
        <v>5440</v>
      </c>
      <c r="D2740">
        <v>175000</v>
      </c>
      <c r="E2740">
        <v>60</v>
      </c>
      <c r="F2740">
        <v>7</v>
      </c>
      <c r="G2740">
        <v>1</v>
      </c>
    </row>
    <row r="2741" spans="1:7" x14ac:dyDescent="0.2">
      <c r="A2741">
        <v>21000</v>
      </c>
      <c r="B2741">
        <v>0.14299999999999999</v>
      </c>
      <c r="C2741" t="s">
        <v>5442</v>
      </c>
      <c r="D2741">
        <v>105000</v>
      </c>
      <c r="E2741">
        <v>36</v>
      </c>
      <c r="F2741">
        <v>10</v>
      </c>
      <c r="G2741">
        <v>0</v>
      </c>
    </row>
    <row r="2742" spans="1:7" x14ac:dyDescent="0.2">
      <c r="A2742">
        <v>5600</v>
      </c>
      <c r="B2742">
        <v>0.20200000000000001</v>
      </c>
      <c r="C2742" t="s">
        <v>5440</v>
      </c>
      <c r="D2742">
        <v>72000</v>
      </c>
      <c r="E2742">
        <v>36</v>
      </c>
      <c r="F2742">
        <v>3</v>
      </c>
      <c r="G2742">
        <v>0</v>
      </c>
    </row>
    <row r="2743" spans="1:7" x14ac:dyDescent="0.2">
      <c r="A2743">
        <v>19300</v>
      </c>
      <c r="B2743">
        <v>0.24990000000000001</v>
      </c>
      <c r="C2743" t="s">
        <v>5441</v>
      </c>
      <c r="D2743">
        <v>88160</v>
      </c>
      <c r="E2743">
        <v>60</v>
      </c>
      <c r="F2743">
        <v>3</v>
      </c>
      <c r="G2743">
        <v>0</v>
      </c>
    </row>
    <row r="2744" spans="1:7" x14ac:dyDescent="0.2">
      <c r="A2744">
        <v>6625</v>
      </c>
      <c r="B2744">
        <v>0.15609999999999999</v>
      </c>
      <c r="C2744" t="s">
        <v>5440</v>
      </c>
      <c r="D2744">
        <v>25000</v>
      </c>
      <c r="E2744">
        <v>36</v>
      </c>
      <c r="F2744">
        <v>0.5</v>
      </c>
      <c r="G2744">
        <v>1</v>
      </c>
    </row>
    <row r="2745" spans="1:7" x14ac:dyDescent="0.2">
      <c r="A2745">
        <v>20000</v>
      </c>
      <c r="B2745">
        <v>9.9900000000000003E-2</v>
      </c>
      <c r="C2745" t="s">
        <v>5441</v>
      </c>
      <c r="D2745">
        <v>204000</v>
      </c>
      <c r="E2745">
        <v>36</v>
      </c>
      <c r="F2745">
        <v>10</v>
      </c>
      <c r="G2745">
        <v>1</v>
      </c>
    </row>
    <row r="2746" spans="1:7" x14ac:dyDescent="0.2">
      <c r="A2746">
        <v>10000</v>
      </c>
      <c r="B2746">
        <v>0.15609999999999999</v>
      </c>
      <c r="C2746" t="s">
        <v>5440</v>
      </c>
      <c r="D2746">
        <v>62400</v>
      </c>
      <c r="E2746">
        <v>36</v>
      </c>
      <c r="F2746">
        <v>9</v>
      </c>
      <c r="G2746">
        <v>0</v>
      </c>
    </row>
    <row r="2747" spans="1:7" x14ac:dyDescent="0.2">
      <c r="A2747">
        <v>20000</v>
      </c>
      <c r="B2747">
        <v>0.151</v>
      </c>
      <c r="C2747" t="s">
        <v>5441</v>
      </c>
      <c r="D2747">
        <v>45000</v>
      </c>
      <c r="E2747">
        <v>60</v>
      </c>
      <c r="F2747">
        <v>7</v>
      </c>
      <c r="G2747">
        <v>1</v>
      </c>
    </row>
    <row r="2748" spans="1:7" x14ac:dyDescent="0.2">
      <c r="A2748">
        <v>8000</v>
      </c>
      <c r="B2748">
        <v>9.9900000000000003E-2</v>
      </c>
      <c r="C2748" t="s">
        <v>5441</v>
      </c>
      <c r="D2748">
        <v>61200</v>
      </c>
      <c r="E2748">
        <v>36</v>
      </c>
      <c r="F2748">
        <v>2</v>
      </c>
      <c r="G2748">
        <v>0</v>
      </c>
    </row>
    <row r="2749" spans="1:7" x14ac:dyDescent="0.2">
      <c r="A2749">
        <v>7500</v>
      </c>
      <c r="B2749">
        <v>0.19520000000000001</v>
      </c>
      <c r="C2749" t="s">
        <v>5442</v>
      </c>
      <c r="D2749">
        <v>140000</v>
      </c>
      <c r="E2749">
        <v>36</v>
      </c>
      <c r="F2749">
        <v>3</v>
      </c>
      <c r="G2749">
        <v>0</v>
      </c>
    </row>
    <row r="2750" spans="1:7" x14ac:dyDescent="0.2">
      <c r="A2750">
        <v>20000</v>
      </c>
      <c r="B2750">
        <v>0.21</v>
      </c>
      <c r="C2750" t="s">
        <v>5440</v>
      </c>
      <c r="D2750">
        <v>68000</v>
      </c>
      <c r="E2750">
        <v>36</v>
      </c>
      <c r="F2750">
        <v>10</v>
      </c>
      <c r="G2750">
        <v>0</v>
      </c>
    </row>
    <row r="2751" spans="1:7" x14ac:dyDescent="0.2">
      <c r="A2751">
        <v>9000</v>
      </c>
      <c r="B2751">
        <v>0.17100000000000001</v>
      </c>
      <c r="C2751" t="s">
        <v>5441</v>
      </c>
      <c r="D2751">
        <v>74000</v>
      </c>
      <c r="E2751">
        <v>36</v>
      </c>
      <c r="F2751">
        <v>8</v>
      </c>
      <c r="G2751">
        <v>1</v>
      </c>
    </row>
    <row r="2752" spans="1:7" x14ac:dyDescent="0.2">
      <c r="A2752">
        <v>9975</v>
      </c>
      <c r="B2752">
        <v>0.1855</v>
      </c>
      <c r="C2752" t="s">
        <v>5442</v>
      </c>
      <c r="D2752">
        <v>51600</v>
      </c>
      <c r="E2752">
        <v>36</v>
      </c>
      <c r="F2752">
        <v>0.5</v>
      </c>
      <c r="G2752">
        <v>0</v>
      </c>
    </row>
    <row r="2753" spans="1:7" x14ac:dyDescent="0.2">
      <c r="A2753">
        <v>35000</v>
      </c>
      <c r="B2753">
        <v>0.15609999999999999</v>
      </c>
      <c r="C2753" t="s">
        <v>5440</v>
      </c>
      <c r="D2753">
        <v>125000</v>
      </c>
      <c r="E2753">
        <v>36</v>
      </c>
      <c r="F2753">
        <v>9</v>
      </c>
      <c r="G2753">
        <v>0</v>
      </c>
    </row>
    <row r="2754" spans="1:7" x14ac:dyDescent="0.2">
      <c r="A2754">
        <v>12875</v>
      </c>
      <c r="B2754">
        <v>0.17100000000000001</v>
      </c>
      <c r="C2754" t="s">
        <v>5440</v>
      </c>
      <c r="D2754">
        <v>37000</v>
      </c>
      <c r="E2754">
        <v>36</v>
      </c>
      <c r="F2754">
        <v>8</v>
      </c>
      <c r="G2754">
        <v>0</v>
      </c>
    </row>
    <row r="2755" spans="1:7" x14ac:dyDescent="0.2">
      <c r="A2755">
        <v>20000</v>
      </c>
      <c r="B2755">
        <v>9.9900000000000003E-2</v>
      </c>
      <c r="C2755" t="s">
        <v>5441</v>
      </c>
      <c r="D2755">
        <v>54000</v>
      </c>
      <c r="E2755">
        <v>60</v>
      </c>
      <c r="F2755">
        <v>0.5</v>
      </c>
      <c r="G2755">
        <v>0</v>
      </c>
    </row>
    <row r="2756" spans="1:7" x14ac:dyDescent="0.2">
      <c r="A2756">
        <v>4800</v>
      </c>
      <c r="B2756">
        <v>0.192</v>
      </c>
      <c r="C2756" t="s">
        <v>5442</v>
      </c>
      <c r="D2756">
        <v>45000</v>
      </c>
      <c r="E2756">
        <v>36</v>
      </c>
      <c r="F2756">
        <v>10</v>
      </c>
      <c r="G2756">
        <v>0</v>
      </c>
    </row>
    <row r="2757" spans="1:7" x14ac:dyDescent="0.2">
      <c r="A2757">
        <v>7500</v>
      </c>
      <c r="B2757">
        <v>0.11990000000000001</v>
      </c>
      <c r="C2757" t="s">
        <v>5441</v>
      </c>
      <c r="D2757">
        <v>140000</v>
      </c>
      <c r="E2757">
        <v>36</v>
      </c>
      <c r="F2757">
        <v>10</v>
      </c>
      <c r="G2757">
        <v>0</v>
      </c>
    </row>
    <row r="2758" spans="1:7" x14ac:dyDescent="0.2">
      <c r="A2758">
        <v>14400</v>
      </c>
      <c r="B2758">
        <v>0.17760000000000001</v>
      </c>
      <c r="C2758" t="s">
        <v>5440</v>
      </c>
      <c r="D2758">
        <v>50000</v>
      </c>
      <c r="E2758">
        <v>60</v>
      </c>
      <c r="F2758">
        <v>2</v>
      </c>
      <c r="G2758">
        <v>0</v>
      </c>
    </row>
    <row r="2759" spans="1:7" x14ac:dyDescent="0.2">
      <c r="A2759">
        <v>16000</v>
      </c>
      <c r="B2759">
        <v>0.17760000000000001</v>
      </c>
      <c r="C2759" t="s">
        <v>5440</v>
      </c>
      <c r="D2759">
        <v>77000</v>
      </c>
      <c r="E2759">
        <v>60</v>
      </c>
      <c r="F2759">
        <v>3</v>
      </c>
      <c r="G2759">
        <v>0</v>
      </c>
    </row>
    <row r="2760" spans="1:7" x14ac:dyDescent="0.2">
      <c r="A2760">
        <v>18000</v>
      </c>
      <c r="B2760">
        <v>0.11990000000000001</v>
      </c>
      <c r="C2760" t="s">
        <v>5441</v>
      </c>
      <c r="D2760">
        <v>75000</v>
      </c>
      <c r="E2760">
        <v>60</v>
      </c>
      <c r="F2760">
        <v>7</v>
      </c>
      <c r="G2760">
        <v>0</v>
      </c>
    </row>
    <row r="2761" spans="1:7" x14ac:dyDescent="0.2">
      <c r="A2761">
        <v>21500</v>
      </c>
      <c r="B2761">
        <v>0.12989999999999999</v>
      </c>
      <c r="C2761" t="s">
        <v>5441</v>
      </c>
      <c r="D2761">
        <v>66000</v>
      </c>
      <c r="E2761">
        <v>36</v>
      </c>
      <c r="F2761">
        <v>10</v>
      </c>
      <c r="G2761">
        <v>0</v>
      </c>
    </row>
    <row r="2762" spans="1:7" x14ac:dyDescent="0.2">
      <c r="A2762">
        <v>8400</v>
      </c>
      <c r="B2762">
        <v>0.192</v>
      </c>
      <c r="C2762" t="s">
        <v>5442</v>
      </c>
      <c r="D2762">
        <v>30000</v>
      </c>
      <c r="E2762">
        <v>36</v>
      </c>
      <c r="F2762">
        <v>3</v>
      </c>
      <c r="G2762">
        <v>0</v>
      </c>
    </row>
    <row r="2763" spans="1:7" x14ac:dyDescent="0.2">
      <c r="A2763">
        <v>3500</v>
      </c>
      <c r="B2763">
        <v>0.245</v>
      </c>
      <c r="C2763" t="s">
        <v>5440</v>
      </c>
      <c r="D2763">
        <v>74600</v>
      </c>
      <c r="E2763">
        <v>36</v>
      </c>
      <c r="F2763">
        <v>10</v>
      </c>
      <c r="G2763">
        <v>0</v>
      </c>
    </row>
    <row r="2764" spans="1:7" x14ac:dyDescent="0.2">
      <c r="A2764">
        <v>7000</v>
      </c>
      <c r="B2764">
        <v>0.151</v>
      </c>
      <c r="C2764" t="s">
        <v>5440</v>
      </c>
      <c r="D2764">
        <v>40000</v>
      </c>
      <c r="E2764">
        <v>36</v>
      </c>
      <c r="F2764">
        <v>1</v>
      </c>
      <c r="G2764">
        <v>0</v>
      </c>
    </row>
    <row r="2765" spans="1:7" x14ac:dyDescent="0.2">
      <c r="A2765">
        <v>13925</v>
      </c>
      <c r="B2765">
        <v>0.1855</v>
      </c>
      <c r="C2765" t="s">
        <v>5441</v>
      </c>
      <c r="D2765">
        <v>46000</v>
      </c>
      <c r="E2765">
        <v>60</v>
      </c>
      <c r="F2765">
        <v>7</v>
      </c>
      <c r="G2765">
        <v>0</v>
      </c>
    </row>
    <row r="2766" spans="1:7" x14ac:dyDescent="0.2">
      <c r="A2766">
        <v>3625</v>
      </c>
      <c r="B2766">
        <v>0.20200000000000001</v>
      </c>
      <c r="C2766" t="s">
        <v>5440</v>
      </c>
      <c r="D2766">
        <v>30000</v>
      </c>
      <c r="E2766">
        <v>36</v>
      </c>
      <c r="F2766">
        <v>2</v>
      </c>
      <c r="G2766">
        <v>1</v>
      </c>
    </row>
    <row r="2767" spans="1:7" x14ac:dyDescent="0.2">
      <c r="A2767">
        <v>14800</v>
      </c>
      <c r="B2767">
        <v>0.15609999999999999</v>
      </c>
      <c r="C2767" t="s">
        <v>5441</v>
      </c>
      <c r="D2767">
        <v>80000</v>
      </c>
      <c r="E2767">
        <v>60</v>
      </c>
      <c r="F2767">
        <v>10</v>
      </c>
      <c r="G2767">
        <v>1</v>
      </c>
    </row>
    <row r="2768" spans="1:7" x14ac:dyDescent="0.2">
      <c r="A2768">
        <v>9500</v>
      </c>
      <c r="B2768">
        <v>0.1099</v>
      </c>
      <c r="C2768" t="s">
        <v>5441</v>
      </c>
      <c r="D2768" s="79">
        <v>100000</v>
      </c>
      <c r="E2768">
        <v>36</v>
      </c>
      <c r="F2768">
        <v>6</v>
      </c>
      <c r="G2768">
        <v>0</v>
      </c>
    </row>
    <row r="2769" spans="1:7" x14ac:dyDescent="0.2">
      <c r="A2769">
        <v>4800</v>
      </c>
      <c r="B2769">
        <v>0.192</v>
      </c>
      <c r="C2769" t="s">
        <v>5440</v>
      </c>
      <c r="D2769">
        <v>118000</v>
      </c>
      <c r="E2769">
        <v>36</v>
      </c>
      <c r="F2769">
        <v>7</v>
      </c>
      <c r="G2769">
        <v>1</v>
      </c>
    </row>
    <row r="2770" spans="1:7" x14ac:dyDescent="0.2">
      <c r="A2770">
        <v>20800</v>
      </c>
      <c r="B2770">
        <v>0.217</v>
      </c>
      <c r="C2770" t="s">
        <v>5441</v>
      </c>
      <c r="D2770">
        <v>78000</v>
      </c>
      <c r="E2770">
        <v>60</v>
      </c>
      <c r="F2770">
        <v>10</v>
      </c>
      <c r="G2770">
        <v>0</v>
      </c>
    </row>
    <row r="2771" spans="1:7" x14ac:dyDescent="0.2">
      <c r="A2771">
        <v>24000</v>
      </c>
      <c r="B2771">
        <v>6.9699999999999998E-2</v>
      </c>
      <c r="C2771" t="s">
        <v>5441</v>
      </c>
      <c r="D2771" s="79">
        <v>100000</v>
      </c>
      <c r="E2771">
        <v>36</v>
      </c>
      <c r="F2771">
        <v>10</v>
      </c>
      <c r="G2771">
        <v>0</v>
      </c>
    </row>
    <row r="2772" spans="1:7" x14ac:dyDescent="0.2">
      <c r="A2772">
        <v>2100</v>
      </c>
      <c r="B2772">
        <v>0.192</v>
      </c>
      <c r="C2772" t="s">
        <v>5440</v>
      </c>
      <c r="D2772">
        <v>44500</v>
      </c>
      <c r="E2772">
        <v>36</v>
      </c>
      <c r="F2772">
        <v>2</v>
      </c>
      <c r="G2772">
        <v>0</v>
      </c>
    </row>
    <row r="2773" spans="1:7" x14ac:dyDescent="0.2">
      <c r="A2773">
        <v>10000</v>
      </c>
      <c r="B2773">
        <v>0.17100000000000001</v>
      </c>
      <c r="C2773" t="s">
        <v>5441</v>
      </c>
      <c r="D2773">
        <v>76000</v>
      </c>
      <c r="E2773">
        <v>60</v>
      </c>
      <c r="F2773">
        <v>5</v>
      </c>
      <c r="G2773">
        <v>0</v>
      </c>
    </row>
    <row r="2774" spans="1:7" x14ac:dyDescent="0.2">
      <c r="A2774">
        <v>14475</v>
      </c>
      <c r="B2774">
        <v>0.16200000000000001</v>
      </c>
      <c r="C2774" t="s">
        <v>5441</v>
      </c>
      <c r="D2774">
        <v>62300</v>
      </c>
      <c r="E2774">
        <v>36</v>
      </c>
      <c r="F2774">
        <v>10</v>
      </c>
      <c r="G2774">
        <v>0</v>
      </c>
    </row>
    <row r="2775" spans="1:7" x14ac:dyDescent="0.2">
      <c r="A2775">
        <v>21000</v>
      </c>
      <c r="B2775">
        <v>0.11990000000000001</v>
      </c>
      <c r="C2775" t="s">
        <v>5440</v>
      </c>
      <c r="D2775">
        <v>135000</v>
      </c>
      <c r="E2775">
        <v>36</v>
      </c>
      <c r="F2775">
        <v>3</v>
      </c>
      <c r="G2775">
        <v>0</v>
      </c>
    </row>
    <row r="2776" spans="1:7" x14ac:dyDescent="0.2">
      <c r="A2776">
        <v>16000</v>
      </c>
      <c r="B2776">
        <v>0.16200000000000001</v>
      </c>
      <c r="C2776" t="s">
        <v>5441</v>
      </c>
      <c r="D2776">
        <v>70000</v>
      </c>
      <c r="E2776">
        <v>60</v>
      </c>
      <c r="F2776">
        <v>10</v>
      </c>
      <c r="G2776">
        <v>0</v>
      </c>
    </row>
    <row r="2777" spans="1:7" x14ac:dyDescent="0.2">
      <c r="A2777">
        <v>17000</v>
      </c>
      <c r="B2777">
        <v>0.20200000000000001</v>
      </c>
      <c r="C2777" t="s">
        <v>5440</v>
      </c>
      <c r="D2777">
        <v>43000</v>
      </c>
      <c r="E2777">
        <v>36</v>
      </c>
      <c r="F2777">
        <v>2</v>
      </c>
      <c r="G2777">
        <v>0</v>
      </c>
    </row>
    <row r="2778" spans="1:7" x14ac:dyDescent="0.2">
      <c r="A2778">
        <v>12275</v>
      </c>
      <c r="B2778">
        <v>0.1855</v>
      </c>
      <c r="C2778" t="s">
        <v>5440</v>
      </c>
      <c r="D2778">
        <v>50000</v>
      </c>
      <c r="E2778">
        <v>36</v>
      </c>
      <c r="F2778">
        <v>5</v>
      </c>
      <c r="G2778">
        <v>1</v>
      </c>
    </row>
    <row r="2779" spans="1:7" x14ac:dyDescent="0.2">
      <c r="A2779">
        <v>7000</v>
      </c>
      <c r="B2779">
        <v>6.0299999999999999E-2</v>
      </c>
      <c r="C2779" t="s">
        <v>5441</v>
      </c>
      <c r="D2779">
        <v>95000</v>
      </c>
      <c r="E2779">
        <v>36</v>
      </c>
      <c r="F2779">
        <v>10</v>
      </c>
      <c r="G2779">
        <v>0</v>
      </c>
    </row>
    <row r="2780" spans="1:7" x14ac:dyDescent="0.2">
      <c r="A2780">
        <v>5000</v>
      </c>
      <c r="B2780">
        <v>0.151</v>
      </c>
      <c r="C2780" t="s">
        <v>5440</v>
      </c>
      <c r="D2780">
        <v>60000</v>
      </c>
      <c r="E2780">
        <v>36</v>
      </c>
      <c r="F2780">
        <v>2</v>
      </c>
      <c r="G2780">
        <v>1</v>
      </c>
    </row>
    <row r="2781" spans="1:7" x14ac:dyDescent="0.2">
      <c r="A2781">
        <v>6000</v>
      </c>
      <c r="B2781">
        <v>0.16200000000000001</v>
      </c>
      <c r="C2781" t="s">
        <v>5440</v>
      </c>
      <c r="D2781">
        <v>63000</v>
      </c>
      <c r="E2781">
        <v>36</v>
      </c>
      <c r="F2781">
        <v>10</v>
      </c>
      <c r="G2781">
        <v>0</v>
      </c>
    </row>
    <row r="2782" spans="1:7" x14ac:dyDescent="0.2">
      <c r="A2782">
        <v>20000</v>
      </c>
      <c r="B2782">
        <v>6.9699999999999998E-2</v>
      </c>
      <c r="C2782" t="s">
        <v>5441</v>
      </c>
      <c r="D2782">
        <v>110000</v>
      </c>
      <c r="E2782">
        <v>36</v>
      </c>
      <c r="F2782">
        <v>6</v>
      </c>
      <c r="G2782">
        <v>1</v>
      </c>
    </row>
    <row r="2783" spans="1:7" x14ac:dyDescent="0.2">
      <c r="A2783">
        <v>8000</v>
      </c>
      <c r="B2783">
        <v>0.15609999999999999</v>
      </c>
      <c r="C2783" t="s">
        <v>5442</v>
      </c>
      <c r="D2783">
        <v>42000</v>
      </c>
      <c r="E2783">
        <v>36</v>
      </c>
      <c r="F2783">
        <v>3</v>
      </c>
      <c r="G2783">
        <v>0</v>
      </c>
    </row>
    <row r="2784" spans="1:7" x14ac:dyDescent="0.2">
      <c r="A2784">
        <v>12000</v>
      </c>
      <c r="B2784">
        <v>0.1099</v>
      </c>
      <c r="C2784" t="s">
        <v>5440</v>
      </c>
      <c r="D2784">
        <v>83000</v>
      </c>
      <c r="E2784">
        <v>36</v>
      </c>
      <c r="F2784">
        <v>10</v>
      </c>
      <c r="G2784">
        <v>0</v>
      </c>
    </row>
    <row r="2785" spans="1:7" x14ac:dyDescent="0.2">
      <c r="A2785">
        <v>5500</v>
      </c>
      <c r="B2785">
        <v>0.12989999999999999</v>
      </c>
      <c r="C2785" t="s">
        <v>5440</v>
      </c>
      <c r="D2785">
        <v>90000</v>
      </c>
      <c r="E2785">
        <v>36</v>
      </c>
      <c r="F2785">
        <v>2</v>
      </c>
      <c r="G2785">
        <v>0</v>
      </c>
    </row>
    <row r="2786" spans="1:7" x14ac:dyDescent="0.2">
      <c r="A2786">
        <v>7000</v>
      </c>
      <c r="B2786">
        <v>9.2499999999999999E-2</v>
      </c>
      <c r="C2786" t="s">
        <v>5441</v>
      </c>
      <c r="D2786">
        <v>57000</v>
      </c>
      <c r="E2786">
        <v>36</v>
      </c>
      <c r="F2786">
        <v>10</v>
      </c>
      <c r="G2786">
        <v>0</v>
      </c>
    </row>
    <row r="2787" spans="1:7" x14ac:dyDescent="0.2">
      <c r="A2787">
        <v>17000</v>
      </c>
      <c r="B2787">
        <v>9.9900000000000003E-2</v>
      </c>
      <c r="C2787" t="s">
        <v>5441</v>
      </c>
      <c r="D2787">
        <v>72000</v>
      </c>
      <c r="E2787">
        <v>36</v>
      </c>
      <c r="F2787">
        <v>10</v>
      </c>
      <c r="G2787">
        <v>0</v>
      </c>
    </row>
    <row r="2788" spans="1:7" x14ac:dyDescent="0.2">
      <c r="A2788">
        <v>7000</v>
      </c>
      <c r="B2788">
        <v>0.17100000000000001</v>
      </c>
      <c r="C2788" t="s">
        <v>5440</v>
      </c>
      <c r="D2788">
        <v>30000</v>
      </c>
      <c r="E2788">
        <v>36</v>
      </c>
      <c r="F2788">
        <v>3</v>
      </c>
      <c r="G2788">
        <v>1</v>
      </c>
    </row>
    <row r="2789" spans="1:7" x14ac:dyDescent="0.2">
      <c r="A2789">
        <v>5500</v>
      </c>
      <c r="B2789">
        <v>0.1099</v>
      </c>
      <c r="C2789" t="s">
        <v>5441</v>
      </c>
      <c r="D2789">
        <v>47000</v>
      </c>
      <c r="E2789">
        <v>36</v>
      </c>
      <c r="F2789">
        <v>5</v>
      </c>
      <c r="G2789">
        <v>0</v>
      </c>
    </row>
    <row r="2790" spans="1:7" x14ac:dyDescent="0.2">
      <c r="A2790">
        <v>12000</v>
      </c>
      <c r="B2790">
        <v>0.151</v>
      </c>
      <c r="C2790" t="s">
        <v>5441</v>
      </c>
      <c r="D2790">
        <v>160000</v>
      </c>
      <c r="E2790">
        <v>36</v>
      </c>
      <c r="F2790">
        <v>3</v>
      </c>
      <c r="G2790">
        <v>0</v>
      </c>
    </row>
    <row r="2791" spans="1:7" x14ac:dyDescent="0.2">
      <c r="A2791">
        <v>15850</v>
      </c>
      <c r="B2791">
        <v>0.17100000000000001</v>
      </c>
      <c r="C2791" t="s">
        <v>5441</v>
      </c>
      <c r="D2791">
        <v>85152</v>
      </c>
      <c r="E2791">
        <v>36</v>
      </c>
      <c r="F2791">
        <v>8</v>
      </c>
      <c r="G2791">
        <v>1</v>
      </c>
    </row>
    <row r="2792" spans="1:7" x14ac:dyDescent="0.2">
      <c r="A2792">
        <v>10000</v>
      </c>
      <c r="B2792">
        <v>0.15609999999999999</v>
      </c>
      <c r="C2792" t="s">
        <v>5440</v>
      </c>
      <c r="D2792">
        <v>52000</v>
      </c>
      <c r="E2792">
        <v>36</v>
      </c>
      <c r="F2792">
        <v>6</v>
      </c>
      <c r="G2792">
        <v>0</v>
      </c>
    </row>
    <row r="2793" spans="1:7" x14ac:dyDescent="0.2">
      <c r="A2793">
        <v>10000</v>
      </c>
      <c r="B2793">
        <v>0.20200000000000001</v>
      </c>
      <c r="C2793" t="s">
        <v>5440</v>
      </c>
      <c r="D2793">
        <v>73000</v>
      </c>
      <c r="E2793">
        <v>36</v>
      </c>
      <c r="F2793">
        <v>10</v>
      </c>
      <c r="G2793">
        <v>1</v>
      </c>
    </row>
    <row r="2794" spans="1:7" x14ac:dyDescent="0.2">
      <c r="A2794">
        <v>20000</v>
      </c>
      <c r="B2794">
        <v>0.12989999999999999</v>
      </c>
      <c r="C2794" t="s">
        <v>5441</v>
      </c>
      <c r="D2794">
        <v>85000</v>
      </c>
      <c r="E2794">
        <v>60</v>
      </c>
      <c r="F2794">
        <v>6</v>
      </c>
      <c r="G2794">
        <v>0</v>
      </c>
    </row>
    <row r="2795" spans="1:7" x14ac:dyDescent="0.2">
      <c r="A2795">
        <v>7500</v>
      </c>
      <c r="B2795">
        <v>0.17760000000000001</v>
      </c>
      <c r="C2795" t="s">
        <v>5441</v>
      </c>
      <c r="D2795">
        <v>53000</v>
      </c>
      <c r="E2795">
        <v>36</v>
      </c>
      <c r="F2795">
        <v>10</v>
      </c>
      <c r="G2795">
        <v>0</v>
      </c>
    </row>
    <row r="2796" spans="1:7" x14ac:dyDescent="0.2">
      <c r="A2796">
        <v>15000</v>
      </c>
      <c r="B2796">
        <v>0.17760000000000001</v>
      </c>
      <c r="C2796" t="s">
        <v>5441</v>
      </c>
      <c r="D2796">
        <v>75000</v>
      </c>
      <c r="E2796">
        <v>36</v>
      </c>
      <c r="F2796">
        <v>10</v>
      </c>
      <c r="G2796">
        <v>1</v>
      </c>
    </row>
    <row r="2797" spans="1:7" x14ac:dyDescent="0.2">
      <c r="A2797">
        <v>8700</v>
      </c>
      <c r="B2797">
        <v>0.151</v>
      </c>
      <c r="C2797" t="s">
        <v>5441</v>
      </c>
      <c r="D2797">
        <v>88445</v>
      </c>
      <c r="E2797">
        <v>36</v>
      </c>
      <c r="F2797">
        <v>10</v>
      </c>
      <c r="G2797">
        <v>0</v>
      </c>
    </row>
    <row r="2798" spans="1:7" x14ac:dyDescent="0.2">
      <c r="A2798">
        <v>16000</v>
      </c>
      <c r="B2798">
        <v>9.9900000000000003E-2</v>
      </c>
      <c r="C2798" t="s">
        <v>5441</v>
      </c>
      <c r="D2798">
        <v>73000</v>
      </c>
      <c r="E2798">
        <v>36</v>
      </c>
      <c r="F2798">
        <v>5</v>
      </c>
      <c r="G2798">
        <v>0</v>
      </c>
    </row>
    <row r="2799" spans="1:7" x14ac:dyDescent="0.2">
      <c r="A2799">
        <v>5200</v>
      </c>
      <c r="B2799">
        <v>0.1099</v>
      </c>
      <c r="C2799" t="s">
        <v>5442</v>
      </c>
      <c r="D2799">
        <v>30000</v>
      </c>
      <c r="E2799">
        <v>36</v>
      </c>
      <c r="F2799">
        <v>0.5</v>
      </c>
      <c r="G2799">
        <v>0</v>
      </c>
    </row>
    <row r="2800" spans="1:7" x14ac:dyDescent="0.2">
      <c r="A2800">
        <v>24000</v>
      </c>
      <c r="B2800">
        <v>0.1099</v>
      </c>
      <c r="C2800" t="s">
        <v>5441</v>
      </c>
      <c r="D2800">
        <v>78000</v>
      </c>
      <c r="E2800">
        <v>36</v>
      </c>
      <c r="F2800">
        <v>6</v>
      </c>
      <c r="G2800">
        <v>0</v>
      </c>
    </row>
    <row r="2801" spans="1:7" x14ac:dyDescent="0.2">
      <c r="A2801">
        <v>16000</v>
      </c>
      <c r="B2801">
        <v>9.9900000000000003E-2</v>
      </c>
      <c r="C2801" t="s">
        <v>5441</v>
      </c>
      <c r="D2801">
        <v>61000</v>
      </c>
      <c r="E2801">
        <v>36</v>
      </c>
      <c r="F2801">
        <v>2</v>
      </c>
      <c r="G2801">
        <v>0</v>
      </c>
    </row>
    <row r="2802" spans="1:7" x14ac:dyDescent="0.2">
      <c r="A2802">
        <v>20950</v>
      </c>
      <c r="B2802">
        <v>0.1099</v>
      </c>
      <c r="C2802" t="s">
        <v>5441</v>
      </c>
      <c r="D2802">
        <v>75000</v>
      </c>
      <c r="E2802">
        <v>36</v>
      </c>
      <c r="F2802">
        <v>10</v>
      </c>
      <c r="G2802">
        <v>0</v>
      </c>
    </row>
    <row r="2803" spans="1:7" x14ac:dyDescent="0.2">
      <c r="A2803">
        <v>22325</v>
      </c>
      <c r="B2803">
        <v>0.15609999999999999</v>
      </c>
      <c r="C2803" t="s">
        <v>5441</v>
      </c>
      <c r="D2803">
        <v>50000</v>
      </c>
      <c r="E2803">
        <v>60</v>
      </c>
      <c r="F2803">
        <v>10</v>
      </c>
      <c r="G2803">
        <v>1</v>
      </c>
    </row>
    <row r="2804" spans="1:7" x14ac:dyDescent="0.2">
      <c r="A2804">
        <v>2800</v>
      </c>
      <c r="B2804">
        <v>0.12989999999999999</v>
      </c>
      <c r="C2804" t="s">
        <v>5440</v>
      </c>
      <c r="D2804" s="79">
        <v>1000000</v>
      </c>
      <c r="E2804">
        <v>36</v>
      </c>
      <c r="F2804">
        <v>10</v>
      </c>
      <c r="G2804">
        <v>0</v>
      </c>
    </row>
    <row r="2805" spans="1:7" x14ac:dyDescent="0.2">
      <c r="A2805">
        <v>12800</v>
      </c>
      <c r="B2805">
        <v>0.19520000000000001</v>
      </c>
      <c r="C2805" t="s">
        <v>5440</v>
      </c>
      <c r="D2805">
        <v>60000</v>
      </c>
      <c r="E2805">
        <v>36</v>
      </c>
      <c r="F2805">
        <v>7</v>
      </c>
      <c r="G2805">
        <v>0</v>
      </c>
    </row>
    <row r="2806" spans="1:7" x14ac:dyDescent="0.2">
      <c r="A2806">
        <v>7200</v>
      </c>
      <c r="B2806">
        <v>0.14299999999999999</v>
      </c>
      <c r="C2806" t="s">
        <v>5441</v>
      </c>
      <c r="D2806">
        <v>24000</v>
      </c>
      <c r="E2806">
        <v>36</v>
      </c>
      <c r="F2806">
        <v>5</v>
      </c>
      <c r="G2806">
        <v>0</v>
      </c>
    </row>
    <row r="2807" spans="1:7" x14ac:dyDescent="0.2">
      <c r="A2807">
        <v>30000</v>
      </c>
      <c r="B2807">
        <v>0.25569999999999998</v>
      </c>
      <c r="C2807" t="s">
        <v>5442</v>
      </c>
      <c r="D2807">
        <v>75000</v>
      </c>
      <c r="E2807">
        <v>60</v>
      </c>
      <c r="F2807">
        <v>10</v>
      </c>
      <c r="G2807">
        <v>1</v>
      </c>
    </row>
    <row r="2808" spans="1:7" x14ac:dyDescent="0.2">
      <c r="A2808">
        <v>4500</v>
      </c>
      <c r="B2808">
        <v>0.21</v>
      </c>
      <c r="C2808" t="s">
        <v>5440</v>
      </c>
      <c r="D2808">
        <v>68000</v>
      </c>
      <c r="E2808">
        <v>36</v>
      </c>
      <c r="F2808">
        <v>10</v>
      </c>
      <c r="G2808">
        <v>0</v>
      </c>
    </row>
    <row r="2809" spans="1:7" x14ac:dyDescent="0.2">
      <c r="A2809">
        <v>35000</v>
      </c>
      <c r="B2809">
        <v>0.15609999999999999</v>
      </c>
      <c r="C2809" t="s">
        <v>5441</v>
      </c>
      <c r="D2809">
        <v>135000</v>
      </c>
      <c r="E2809">
        <v>36</v>
      </c>
      <c r="F2809">
        <v>10</v>
      </c>
      <c r="G2809">
        <v>0</v>
      </c>
    </row>
    <row r="2810" spans="1:7" x14ac:dyDescent="0.2">
      <c r="A2810">
        <v>32400</v>
      </c>
      <c r="B2810">
        <v>0.217</v>
      </c>
      <c r="C2810" t="s">
        <v>5441</v>
      </c>
      <c r="D2810">
        <v>90000</v>
      </c>
      <c r="E2810">
        <v>60</v>
      </c>
      <c r="F2810">
        <v>10</v>
      </c>
      <c r="G2810">
        <v>0</v>
      </c>
    </row>
    <row r="2811" spans="1:7" x14ac:dyDescent="0.2">
      <c r="A2811">
        <v>11100</v>
      </c>
      <c r="B2811">
        <v>0.20200000000000001</v>
      </c>
      <c r="C2811" t="s">
        <v>5441</v>
      </c>
      <c r="D2811">
        <v>32000</v>
      </c>
      <c r="E2811">
        <v>60</v>
      </c>
      <c r="F2811">
        <v>10</v>
      </c>
      <c r="G2811">
        <v>0</v>
      </c>
    </row>
    <row r="2812" spans="1:7" x14ac:dyDescent="0.2">
      <c r="A2812">
        <v>19200</v>
      </c>
      <c r="B2812">
        <v>9.9900000000000003E-2</v>
      </c>
      <c r="C2812" t="s">
        <v>5441</v>
      </c>
      <c r="D2812">
        <v>103872</v>
      </c>
      <c r="E2812">
        <v>36</v>
      </c>
      <c r="F2812">
        <v>10</v>
      </c>
      <c r="G2812">
        <v>0</v>
      </c>
    </row>
    <row r="2813" spans="1:7" x14ac:dyDescent="0.2">
      <c r="A2813">
        <v>1000</v>
      </c>
      <c r="B2813">
        <v>0.21</v>
      </c>
      <c r="C2813" t="s">
        <v>5440</v>
      </c>
      <c r="D2813">
        <v>50000</v>
      </c>
      <c r="E2813">
        <v>36</v>
      </c>
      <c r="F2813">
        <v>0.5</v>
      </c>
      <c r="G2813">
        <v>0</v>
      </c>
    </row>
    <row r="2814" spans="1:7" x14ac:dyDescent="0.2">
      <c r="A2814">
        <v>4000</v>
      </c>
      <c r="B2814">
        <v>0.15609999999999999</v>
      </c>
      <c r="C2814" t="s">
        <v>5441</v>
      </c>
      <c r="D2814">
        <v>73000</v>
      </c>
      <c r="E2814">
        <v>36</v>
      </c>
      <c r="F2814">
        <v>3</v>
      </c>
      <c r="G2814">
        <v>0</v>
      </c>
    </row>
    <row r="2815" spans="1:7" x14ac:dyDescent="0.2">
      <c r="A2815">
        <v>16000</v>
      </c>
      <c r="B2815">
        <v>0.1099</v>
      </c>
      <c r="C2815" t="s">
        <v>5441</v>
      </c>
      <c r="D2815">
        <v>75000</v>
      </c>
      <c r="E2815">
        <v>36</v>
      </c>
      <c r="F2815">
        <v>10</v>
      </c>
      <c r="G2815">
        <v>0</v>
      </c>
    </row>
    <row r="2816" spans="1:7" x14ac:dyDescent="0.2">
      <c r="A2816">
        <v>8000</v>
      </c>
      <c r="B2816">
        <v>8.5999999999999993E-2</v>
      </c>
      <c r="C2816" t="s">
        <v>5441</v>
      </c>
      <c r="D2816">
        <v>80000</v>
      </c>
      <c r="E2816">
        <v>36</v>
      </c>
      <c r="F2816">
        <v>10</v>
      </c>
      <c r="G2816">
        <v>0</v>
      </c>
    </row>
    <row r="2817" spans="1:7" x14ac:dyDescent="0.2">
      <c r="A2817">
        <v>8725</v>
      </c>
      <c r="B2817">
        <v>0.1099</v>
      </c>
      <c r="C2817" t="s">
        <v>5441</v>
      </c>
      <c r="D2817">
        <v>46189.03</v>
      </c>
      <c r="E2817">
        <v>36</v>
      </c>
      <c r="F2817">
        <v>10</v>
      </c>
      <c r="G2817">
        <v>0</v>
      </c>
    </row>
    <row r="2818" spans="1:7" x14ac:dyDescent="0.2">
      <c r="A2818">
        <v>22000</v>
      </c>
      <c r="B2818">
        <v>7.6200000000000004E-2</v>
      </c>
      <c r="C2818" t="s">
        <v>5441</v>
      </c>
      <c r="D2818">
        <v>59000</v>
      </c>
      <c r="E2818">
        <v>36</v>
      </c>
      <c r="F2818">
        <v>3</v>
      </c>
      <c r="G2818">
        <v>0</v>
      </c>
    </row>
    <row r="2819" spans="1:7" x14ac:dyDescent="0.2">
      <c r="A2819">
        <v>10000</v>
      </c>
      <c r="B2819">
        <v>0.15609999999999999</v>
      </c>
      <c r="C2819" t="s">
        <v>5441</v>
      </c>
      <c r="D2819">
        <v>32000</v>
      </c>
      <c r="E2819">
        <v>36</v>
      </c>
      <c r="F2819">
        <v>1</v>
      </c>
      <c r="G2819">
        <v>1</v>
      </c>
    </row>
    <row r="2820" spans="1:7" x14ac:dyDescent="0.2">
      <c r="A2820">
        <v>5500</v>
      </c>
      <c r="B2820">
        <v>0.12989999999999999</v>
      </c>
      <c r="C2820" t="s">
        <v>5440</v>
      </c>
      <c r="D2820">
        <v>52000</v>
      </c>
      <c r="E2820">
        <v>36</v>
      </c>
      <c r="F2820">
        <v>2</v>
      </c>
      <c r="G2820">
        <v>0</v>
      </c>
    </row>
    <row r="2821" spans="1:7" x14ac:dyDescent="0.2">
      <c r="A2821">
        <v>8000</v>
      </c>
      <c r="B2821">
        <v>0.1099</v>
      </c>
      <c r="C2821" t="s">
        <v>5441</v>
      </c>
      <c r="D2821">
        <v>42000</v>
      </c>
      <c r="E2821">
        <v>36</v>
      </c>
      <c r="F2821">
        <v>2</v>
      </c>
      <c r="G2821">
        <v>0</v>
      </c>
    </row>
    <row r="2822" spans="1:7" x14ac:dyDescent="0.2">
      <c r="A2822">
        <v>16000</v>
      </c>
      <c r="B2822">
        <v>0.14299999999999999</v>
      </c>
      <c r="C2822" t="s">
        <v>5441</v>
      </c>
      <c r="D2822">
        <v>110000</v>
      </c>
      <c r="E2822">
        <v>36</v>
      </c>
      <c r="F2822">
        <v>10</v>
      </c>
      <c r="G2822">
        <v>0</v>
      </c>
    </row>
    <row r="2823" spans="1:7" x14ac:dyDescent="0.2">
      <c r="A2823">
        <v>7125</v>
      </c>
      <c r="B2823">
        <v>9.9900000000000003E-2</v>
      </c>
      <c r="C2823" t="s">
        <v>5440</v>
      </c>
      <c r="D2823">
        <v>45000</v>
      </c>
      <c r="E2823">
        <v>36</v>
      </c>
      <c r="F2823">
        <v>8</v>
      </c>
      <c r="G2823">
        <v>0</v>
      </c>
    </row>
    <row r="2824" spans="1:7" x14ac:dyDescent="0.2">
      <c r="A2824">
        <v>11000</v>
      </c>
      <c r="B2824">
        <v>8.5999999999999993E-2</v>
      </c>
      <c r="C2824" t="s">
        <v>5441</v>
      </c>
      <c r="D2824">
        <v>50000</v>
      </c>
      <c r="E2824">
        <v>36</v>
      </c>
      <c r="F2824">
        <v>3</v>
      </c>
      <c r="G2824">
        <v>0</v>
      </c>
    </row>
    <row r="2825" spans="1:7" x14ac:dyDescent="0.2">
      <c r="A2825">
        <v>9600</v>
      </c>
      <c r="B2825">
        <v>9.9900000000000003E-2</v>
      </c>
      <c r="C2825" t="s">
        <v>5441</v>
      </c>
      <c r="D2825">
        <v>54000</v>
      </c>
      <c r="E2825">
        <v>36</v>
      </c>
      <c r="F2825">
        <v>10</v>
      </c>
      <c r="G2825">
        <v>0</v>
      </c>
    </row>
    <row r="2826" spans="1:7" x14ac:dyDescent="0.2">
      <c r="A2826">
        <v>15000</v>
      </c>
      <c r="B2826">
        <v>0.12989999999999999</v>
      </c>
      <c r="C2826" t="s">
        <v>5441</v>
      </c>
      <c r="D2826">
        <v>64000</v>
      </c>
      <c r="E2826">
        <v>60</v>
      </c>
      <c r="F2826">
        <v>4</v>
      </c>
      <c r="G2826">
        <v>0</v>
      </c>
    </row>
    <row r="2827" spans="1:7" x14ac:dyDescent="0.2">
      <c r="A2827">
        <v>9000</v>
      </c>
      <c r="B2827">
        <v>6.0299999999999999E-2</v>
      </c>
      <c r="C2827" t="s">
        <v>5441</v>
      </c>
      <c r="D2827">
        <v>56800</v>
      </c>
      <c r="E2827">
        <v>36</v>
      </c>
      <c r="F2827">
        <v>8</v>
      </c>
      <c r="G2827">
        <v>0</v>
      </c>
    </row>
    <row r="2828" spans="1:7" x14ac:dyDescent="0.2">
      <c r="A2828">
        <v>3000</v>
      </c>
      <c r="B2828">
        <v>0.1099</v>
      </c>
      <c r="C2828" t="s">
        <v>5441</v>
      </c>
      <c r="D2828">
        <v>70000</v>
      </c>
      <c r="E2828">
        <v>36</v>
      </c>
      <c r="F2828">
        <v>7</v>
      </c>
      <c r="G2828">
        <v>0</v>
      </c>
    </row>
    <row r="2829" spans="1:7" x14ac:dyDescent="0.2">
      <c r="A2829">
        <v>35000</v>
      </c>
      <c r="B2829">
        <v>0.23400000000000001</v>
      </c>
      <c r="C2829" t="s">
        <v>5441</v>
      </c>
      <c r="D2829">
        <v>85000</v>
      </c>
      <c r="E2829">
        <v>60</v>
      </c>
      <c r="F2829">
        <v>10</v>
      </c>
      <c r="G2829">
        <v>1</v>
      </c>
    </row>
    <row r="2830" spans="1:7" x14ac:dyDescent="0.2">
      <c r="A2830">
        <v>20000</v>
      </c>
      <c r="B2830">
        <v>0.1099</v>
      </c>
      <c r="C2830" t="s">
        <v>5441</v>
      </c>
      <c r="D2830">
        <v>94200</v>
      </c>
      <c r="E2830">
        <v>36</v>
      </c>
      <c r="F2830">
        <v>6</v>
      </c>
      <c r="G2830">
        <v>0</v>
      </c>
    </row>
    <row r="2831" spans="1:7" x14ac:dyDescent="0.2">
      <c r="A2831">
        <v>18000</v>
      </c>
      <c r="B2831">
        <v>0.217</v>
      </c>
      <c r="C2831" t="s">
        <v>5440</v>
      </c>
      <c r="D2831">
        <v>70000</v>
      </c>
      <c r="E2831">
        <v>60</v>
      </c>
      <c r="F2831">
        <v>10</v>
      </c>
      <c r="G2831">
        <v>0</v>
      </c>
    </row>
    <row r="2832" spans="1:7" x14ac:dyDescent="0.2">
      <c r="A2832">
        <v>19600</v>
      </c>
      <c r="B2832">
        <v>0.13669999999999999</v>
      </c>
      <c r="C2832" t="s">
        <v>5441</v>
      </c>
      <c r="D2832">
        <v>50000</v>
      </c>
      <c r="E2832">
        <v>36</v>
      </c>
      <c r="F2832">
        <v>10</v>
      </c>
      <c r="G2832">
        <v>0</v>
      </c>
    </row>
    <row r="2833" spans="1:7" x14ac:dyDescent="0.2">
      <c r="A2833">
        <v>3000</v>
      </c>
      <c r="B2833">
        <v>0.1099</v>
      </c>
      <c r="C2833" t="s">
        <v>5441</v>
      </c>
      <c r="D2833">
        <v>46800</v>
      </c>
      <c r="E2833">
        <v>36</v>
      </c>
      <c r="F2833">
        <v>6</v>
      </c>
      <c r="G2833">
        <v>0</v>
      </c>
    </row>
    <row r="2834" spans="1:7" x14ac:dyDescent="0.2">
      <c r="A2834">
        <v>10500</v>
      </c>
      <c r="B2834">
        <v>0.1855</v>
      </c>
      <c r="C2834" t="s">
        <v>5440</v>
      </c>
      <c r="D2834">
        <v>30380</v>
      </c>
      <c r="E2834">
        <v>36</v>
      </c>
      <c r="F2834">
        <v>0.5</v>
      </c>
      <c r="G2834">
        <v>0</v>
      </c>
    </row>
    <row r="2835" spans="1:7" x14ac:dyDescent="0.2">
      <c r="A2835">
        <v>20000</v>
      </c>
      <c r="B2835">
        <v>0.25569999999999998</v>
      </c>
      <c r="C2835" t="s">
        <v>5440</v>
      </c>
      <c r="D2835">
        <v>80000</v>
      </c>
      <c r="E2835">
        <v>60</v>
      </c>
      <c r="F2835">
        <v>5</v>
      </c>
      <c r="G2835">
        <v>1</v>
      </c>
    </row>
    <row r="2836" spans="1:7" x14ac:dyDescent="0.2">
      <c r="A2836">
        <v>3600</v>
      </c>
      <c r="B2836">
        <v>0.14299999999999999</v>
      </c>
      <c r="C2836" t="s">
        <v>5440</v>
      </c>
      <c r="D2836">
        <v>24000</v>
      </c>
      <c r="E2836">
        <v>36</v>
      </c>
      <c r="F2836">
        <v>2</v>
      </c>
      <c r="G2836">
        <v>0</v>
      </c>
    </row>
    <row r="2837" spans="1:7" x14ac:dyDescent="0.2">
      <c r="A2837">
        <v>22250</v>
      </c>
      <c r="B2837">
        <v>0.17100000000000001</v>
      </c>
      <c r="C2837" t="s">
        <v>5441</v>
      </c>
      <c r="D2837">
        <v>50000</v>
      </c>
      <c r="E2837">
        <v>60</v>
      </c>
      <c r="F2837">
        <v>3</v>
      </c>
      <c r="G2837">
        <v>1</v>
      </c>
    </row>
    <row r="2838" spans="1:7" x14ac:dyDescent="0.2">
      <c r="A2838">
        <v>23850</v>
      </c>
      <c r="B2838">
        <v>0.15609999999999999</v>
      </c>
      <c r="C2838" t="s">
        <v>5441</v>
      </c>
      <c r="D2838">
        <v>88000</v>
      </c>
      <c r="E2838">
        <v>60</v>
      </c>
      <c r="F2838">
        <v>2</v>
      </c>
      <c r="G2838">
        <v>0</v>
      </c>
    </row>
    <row r="2839" spans="1:7" x14ac:dyDescent="0.2">
      <c r="A2839">
        <v>8000</v>
      </c>
      <c r="B2839">
        <v>0.11990000000000001</v>
      </c>
      <c r="C2839" t="s">
        <v>5440</v>
      </c>
      <c r="D2839">
        <v>88000</v>
      </c>
      <c r="E2839">
        <v>36</v>
      </c>
      <c r="F2839">
        <v>10</v>
      </c>
      <c r="G2839">
        <v>0</v>
      </c>
    </row>
    <row r="2840" spans="1:7" x14ac:dyDescent="0.2">
      <c r="A2840">
        <v>6800</v>
      </c>
      <c r="B2840">
        <v>0.1099</v>
      </c>
      <c r="C2840" t="s">
        <v>5441</v>
      </c>
      <c r="D2840">
        <v>70000</v>
      </c>
      <c r="E2840">
        <v>36</v>
      </c>
      <c r="F2840">
        <v>3</v>
      </c>
      <c r="G2840">
        <v>1</v>
      </c>
    </row>
    <row r="2841" spans="1:7" x14ac:dyDescent="0.2">
      <c r="A2841">
        <v>12000</v>
      </c>
      <c r="B2841">
        <v>0.12989999999999999</v>
      </c>
      <c r="C2841" t="s">
        <v>5440</v>
      </c>
      <c r="D2841">
        <v>60000</v>
      </c>
      <c r="E2841">
        <v>36</v>
      </c>
      <c r="F2841">
        <v>10</v>
      </c>
      <c r="G2841">
        <v>0</v>
      </c>
    </row>
    <row r="2842" spans="1:7" x14ac:dyDescent="0.2">
      <c r="A2842">
        <v>20000</v>
      </c>
      <c r="B2842">
        <v>0.1855</v>
      </c>
      <c r="C2842" t="s">
        <v>5441</v>
      </c>
      <c r="D2842">
        <v>90000</v>
      </c>
      <c r="E2842">
        <v>60</v>
      </c>
      <c r="F2842">
        <v>10</v>
      </c>
      <c r="G2842">
        <v>0</v>
      </c>
    </row>
    <row r="2843" spans="1:7" x14ac:dyDescent="0.2">
      <c r="A2843">
        <v>32000</v>
      </c>
      <c r="B2843">
        <v>0.217</v>
      </c>
      <c r="C2843" t="s">
        <v>5442</v>
      </c>
      <c r="D2843">
        <v>134000</v>
      </c>
      <c r="E2843">
        <v>60</v>
      </c>
      <c r="F2843">
        <v>10</v>
      </c>
      <c r="G2843">
        <v>0</v>
      </c>
    </row>
    <row r="2844" spans="1:7" x14ac:dyDescent="0.2">
      <c r="A2844">
        <v>23275</v>
      </c>
      <c r="B2844">
        <v>6.9699999999999998E-2</v>
      </c>
      <c r="C2844" t="s">
        <v>5442</v>
      </c>
      <c r="D2844">
        <v>65000</v>
      </c>
      <c r="E2844">
        <v>36</v>
      </c>
      <c r="F2844">
        <v>5</v>
      </c>
      <c r="G2844">
        <v>0</v>
      </c>
    </row>
    <row r="2845" spans="1:7" x14ac:dyDescent="0.2">
      <c r="A2845">
        <v>6000</v>
      </c>
      <c r="B2845">
        <v>0.17100000000000001</v>
      </c>
      <c r="C2845" t="s">
        <v>5441</v>
      </c>
      <c r="D2845">
        <v>35000</v>
      </c>
      <c r="E2845">
        <v>36</v>
      </c>
      <c r="F2845">
        <v>3</v>
      </c>
      <c r="G2845">
        <v>0</v>
      </c>
    </row>
    <row r="2846" spans="1:7" x14ac:dyDescent="0.2">
      <c r="A2846">
        <v>23000</v>
      </c>
      <c r="B2846">
        <v>0.12989999999999999</v>
      </c>
      <c r="C2846" t="s">
        <v>5440</v>
      </c>
      <c r="D2846">
        <v>68700</v>
      </c>
      <c r="E2846">
        <v>36</v>
      </c>
      <c r="F2846">
        <v>8</v>
      </c>
      <c r="G2846">
        <v>0</v>
      </c>
    </row>
    <row r="2847" spans="1:7" x14ac:dyDescent="0.2">
      <c r="A2847">
        <v>28000</v>
      </c>
      <c r="B2847">
        <v>0.14299999999999999</v>
      </c>
      <c r="C2847" t="s">
        <v>5441</v>
      </c>
      <c r="D2847">
        <v>111180</v>
      </c>
      <c r="E2847">
        <v>36</v>
      </c>
      <c r="F2847">
        <v>10</v>
      </c>
      <c r="G2847">
        <v>0</v>
      </c>
    </row>
    <row r="2848" spans="1:7" x14ac:dyDescent="0.2">
      <c r="A2848">
        <v>18000</v>
      </c>
      <c r="B2848">
        <v>6.9699999999999998E-2</v>
      </c>
      <c r="C2848" t="s">
        <v>5441</v>
      </c>
      <c r="D2848">
        <v>135000</v>
      </c>
      <c r="E2848">
        <v>36</v>
      </c>
      <c r="F2848">
        <v>2</v>
      </c>
      <c r="G2848">
        <v>0</v>
      </c>
    </row>
    <row r="2849" spans="1:7" x14ac:dyDescent="0.2">
      <c r="A2849">
        <v>8875</v>
      </c>
      <c r="B2849">
        <v>0.16200000000000001</v>
      </c>
      <c r="C2849" t="s">
        <v>5440</v>
      </c>
      <c r="D2849">
        <v>30000</v>
      </c>
      <c r="E2849">
        <v>36</v>
      </c>
      <c r="F2849">
        <v>4</v>
      </c>
      <c r="G2849">
        <v>0</v>
      </c>
    </row>
    <row r="2850" spans="1:7" x14ac:dyDescent="0.2">
      <c r="A2850">
        <v>28000</v>
      </c>
      <c r="B2850">
        <v>0.14299999999999999</v>
      </c>
      <c r="C2850" t="s">
        <v>5441</v>
      </c>
      <c r="D2850">
        <v>85000</v>
      </c>
      <c r="E2850">
        <v>36</v>
      </c>
      <c r="F2850">
        <v>10</v>
      </c>
      <c r="G2850">
        <v>0</v>
      </c>
    </row>
    <row r="2851" spans="1:7" x14ac:dyDescent="0.2">
      <c r="A2851">
        <v>9500</v>
      </c>
      <c r="B2851">
        <v>9.9900000000000003E-2</v>
      </c>
      <c r="C2851" t="s">
        <v>5440</v>
      </c>
      <c r="D2851">
        <v>40000</v>
      </c>
      <c r="E2851">
        <v>36</v>
      </c>
      <c r="F2851">
        <v>0.5</v>
      </c>
      <c r="G2851">
        <v>0</v>
      </c>
    </row>
    <row r="2852" spans="1:7" x14ac:dyDescent="0.2">
      <c r="A2852">
        <v>9000</v>
      </c>
      <c r="B2852">
        <v>6.9699999999999998E-2</v>
      </c>
      <c r="C2852" t="s">
        <v>5440</v>
      </c>
      <c r="D2852">
        <v>42000</v>
      </c>
      <c r="E2852">
        <v>36</v>
      </c>
      <c r="F2852">
        <v>0.5</v>
      </c>
      <c r="G2852">
        <v>0</v>
      </c>
    </row>
    <row r="2853" spans="1:7" x14ac:dyDescent="0.2">
      <c r="A2853">
        <v>10000</v>
      </c>
      <c r="B2853">
        <v>9.9900000000000003E-2</v>
      </c>
      <c r="C2853" t="s">
        <v>5441</v>
      </c>
      <c r="D2853">
        <v>50000</v>
      </c>
      <c r="E2853">
        <v>36</v>
      </c>
      <c r="F2853">
        <v>9</v>
      </c>
      <c r="G2853">
        <v>0</v>
      </c>
    </row>
    <row r="2854" spans="1:7" x14ac:dyDescent="0.2">
      <c r="A2854">
        <v>9125</v>
      </c>
      <c r="B2854">
        <v>0.1855</v>
      </c>
      <c r="C2854" t="s">
        <v>5441</v>
      </c>
      <c r="D2854">
        <v>36000</v>
      </c>
      <c r="E2854">
        <v>36</v>
      </c>
      <c r="F2854">
        <v>8</v>
      </c>
      <c r="G2854">
        <v>0</v>
      </c>
    </row>
    <row r="2855" spans="1:7" x14ac:dyDescent="0.2">
      <c r="A2855">
        <v>9000</v>
      </c>
      <c r="B2855">
        <v>0.17760000000000001</v>
      </c>
      <c r="C2855" t="s">
        <v>5440</v>
      </c>
      <c r="D2855">
        <v>35000</v>
      </c>
      <c r="E2855">
        <v>36</v>
      </c>
      <c r="F2855">
        <v>0.5</v>
      </c>
      <c r="G2855">
        <v>0</v>
      </c>
    </row>
    <row r="2856" spans="1:7" x14ac:dyDescent="0.2">
      <c r="A2856">
        <v>9900</v>
      </c>
      <c r="B2856">
        <v>0.1099</v>
      </c>
      <c r="C2856" t="s">
        <v>5440</v>
      </c>
      <c r="D2856">
        <v>50000</v>
      </c>
      <c r="E2856">
        <v>36</v>
      </c>
      <c r="F2856">
        <v>7</v>
      </c>
      <c r="G2856">
        <v>0</v>
      </c>
    </row>
    <row r="2857" spans="1:7" x14ac:dyDescent="0.2">
      <c r="A2857">
        <v>30000</v>
      </c>
      <c r="B2857">
        <v>0.16200000000000001</v>
      </c>
      <c r="C2857" t="s">
        <v>5440</v>
      </c>
      <c r="D2857">
        <v>150000</v>
      </c>
      <c r="E2857">
        <v>60</v>
      </c>
      <c r="F2857">
        <v>10</v>
      </c>
      <c r="G2857">
        <v>0</v>
      </c>
    </row>
    <row r="2858" spans="1:7" x14ac:dyDescent="0.2">
      <c r="A2858">
        <v>5000</v>
      </c>
      <c r="B2858">
        <v>0.16200000000000001</v>
      </c>
      <c r="C2858" t="s">
        <v>5440</v>
      </c>
      <c r="D2858">
        <v>21000</v>
      </c>
      <c r="E2858">
        <v>36</v>
      </c>
      <c r="F2858">
        <v>2</v>
      </c>
      <c r="G2858">
        <v>0</v>
      </c>
    </row>
    <row r="2859" spans="1:7" x14ac:dyDescent="0.2">
      <c r="A2859">
        <v>3500</v>
      </c>
      <c r="B2859">
        <v>0.14299999999999999</v>
      </c>
      <c r="C2859" t="s">
        <v>5440</v>
      </c>
      <c r="D2859">
        <v>31000</v>
      </c>
      <c r="E2859">
        <v>36</v>
      </c>
      <c r="F2859">
        <v>10</v>
      </c>
      <c r="G2859">
        <v>0</v>
      </c>
    </row>
    <row r="2860" spans="1:7" x14ac:dyDescent="0.2">
      <c r="A2860">
        <v>28625</v>
      </c>
      <c r="B2860">
        <v>0.17100000000000001</v>
      </c>
      <c r="C2860" t="s">
        <v>5441</v>
      </c>
      <c r="D2860">
        <v>72203</v>
      </c>
      <c r="E2860">
        <v>36</v>
      </c>
      <c r="F2860">
        <v>3</v>
      </c>
      <c r="G2860">
        <v>1</v>
      </c>
    </row>
    <row r="2861" spans="1:7" x14ac:dyDescent="0.2">
      <c r="A2861">
        <v>10000</v>
      </c>
      <c r="B2861">
        <v>0.1099</v>
      </c>
      <c r="C2861" t="s">
        <v>5441</v>
      </c>
      <c r="D2861">
        <v>48000</v>
      </c>
      <c r="E2861">
        <v>36</v>
      </c>
      <c r="F2861">
        <v>9</v>
      </c>
      <c r="G2861">
        <v>0</v>
      </c>
    </row>
    <row r="2862" spans="1:7" x14ac:dyDescent="0.2">
      <c r="A2862">
        <v>9600</v>
      </c>
      <c r="B2862">
        <v>0.15609999999999999</v>
      </c>
      <c r="C2862" t="s">
        <v>5441</v>
      </c>
      <c r="D2862">
        <v>125000</v>
      </c>
      <c r="E2862">
        <v>36</v>
      </c>
      <c r="F2862">
        <v>0.5</v>
      </c>
      <c r="G2862">
        <v>0</v>
      </c>
    </row>
    <row r="2863" spans="1:7" x14ac:dyDescent="0.2">
      <c r="A2863">
        <v>14000</v>
      </c>
      <c r="B2863">
        <v>0.13669999999999999</v>
      </c>
      <c r="C2863" t="s">
        <v>5441</v>
      </c>
      <c r="D2863">
        <v>75000</v>
      </c>
      <c r="E2863">
        <v>36</v>
      </c>
      <c r="F2863">
        <v>0.5</v>
      </c>
      <c r="G2863">
        <v>0</v>
      </c>
    </row>
    <row r="2864" spans="1:7" x14ac:dyDescent="0.2">
      <c r="A2864">
        <v>7500</v>
      </c>
      <c r="B2864">
        <v>0.14299999999999999</v>
      </c>
      <c r="C2864" t="s">
        <v>5440</v>
      </c>
      <c r="D2864">
        <v>48000</v>
      </c>
      <c r="E2864">
        <v>36</v>
      </c>
      <c r="F2864">
        <v>3</v>
      </c>
      <c r="G2864">
        <v>0</v>
      </c>
    </row>
    <row r="2865" spans="1:7" x14ac:dyDescent="0.2">
      <c r="A2865">
        <v>29700</v>
      </c>
      <c r="B2865">
        <v>0.16200000000000001</v>
      </c>
      <c r="C2865" t="s">
        <v>5441</v>
      </c>
      <c r="D2865">
        <v>67000</v>
      </c>
      <c r="E2865">
        <v>36</v>
      </c>
      <c r="F2865">
        <v>8</v>
      </c>
      <c r="G2865">
        <v>1</v>
      </c>
    </row>
    <row r="2866" spans="1:7" x14ac:dyDescent="0.2">
      <c r="A2866">
        <v>5000</v>
      </c>
      <c r="B2866">
        <v>0.16200000000000001</v>
      </c>
      <c r="C2866" t="s">
        <v>5440</v>
      </c>
      <c r="D2866">
        <v>55000</v>
      </c>
      <c r="E2866">
        <v>36</v>
      </c>
      <c r="F2866">
        <v>3</v>
      </c>
      <c r="G2866">
        <v>1</v>
      </c>
    </row>
    <row r="2867" spans="1:7" x14ac:dyDescent="0.2">
      <c r="A2867">
        <v>4500</v>
      </c>
      <c r="B2867">
        <v>0.21</v>
      </c>
      <c r="C2867" t="s">
        <v>5440</v>
      </c>
      <c r="D2867">
        <v>17000</v>
      </c>
      <c r="E2867">
        <v>36</v>
      </c>
      <c r="F2867">
        <v>1</v>
      </c>
      <c r="G2867">
        <v>1</v>
      </c>
    </row>
    <row r="2868" spans="1:7" x14ac:dyDescent="0.2">
      <c r="A2868">
        <v>15000</v>
      </c>
      <c r="B2868">
        <v>0.15609999999999999</v>
      </c>
      <c r="C2868" t="s">
        <v>5441</v>
      </c>
      <c r="D2868">
        <v>36020</v>
      </c>
      <c r="E2868">
        <v>36</v>
      </c>
      <c r="F2868">
        <v>7</v>
      </c>
      <c r="G2868">
        <v>0</v>
      </c>
    </row>
    <row r="2869" spans="1:7" x14ac:dyDescent="0.2">
      <c r="A2869">
        <v>7650</v>
      </c>
      <c r="B2869">
        <v>0.1099</v>
      </c>
      <c r="C2869" t="s">
        <v>5442</v>
      </c>
      <c r="D2869">
        <v>26200</v>
      </c>
      <c r="E2869">
        <v>36</v>
      </c>
      <c r="F2869">
        <v>8</v>
      </c>
      <c r="G2869">
        <v>0</v>
      </c>
    </row>
    <row r="2870" spans="1:7" x14ac:dyDescent="0.2">
      <c r="A2870">
        <v>18000</v>
      </c>
      <c r="B2870">
        <v>6.0299999999999999E-2</v>
      </c>
      <c r="C2870" t="s">
        <v>5441</v>
      </c>
      <c r="D2870">
        <v>98000</v>
      </c>
      <c r="E2870">
        <v>36</v>
      </c>
      <c r="F2870">
        <v>5</v>
      </c>
      <c r="G2870">
        <v>0</v>
      </c>
    </row>
    <row r="2871" spans="1:7" x14ac:dyDescent="0.2">
      <c r="A2871">
        <v>10050</v>
      </c>
      <c r="B2871">
        <v>0.192</v>
      </c>
      <c r="C2871" t="s">
        <v>5440</v>
      </c>
      <c r="D2871">
        <v>30000</v>
      </c>
      <c r="E2871">
        <v>36</v>
      </c>
      <c r="F2871">
        <v>1</v>
      </c>
      <c r="G2871">
        <v>1</v>
      </c>
    </row>
    <row r="2872" spans="1:7" x14ac:dyDescent="0.2">
      <c r="A2872">
        <v>18000</v>
      </c>
      <c r="B2872">
        <v>0.12989999999999999</v>
      </c>
      <c r="C2872" t="s">
        <v>5440</v>
      </c>
      <c r="D2872">
        <v>49000</v>
      </c>
      <c r="E2872">
        <v>36</v>
      </c>
      <c r="F2872">
        <v>4</v>
      </c>
      <c r="G2872">
        <v>0</v>
      </c>
    </row>
    <row r="2873" spans="1:7" x14ac:dyDescent="0.2">
      <c r="A2873">
        <v>15000</v>
      </c>
      <c r="B2873">
        <v>0.11990000000000001</v>
      </c>
      <c r="C2873" t="s">
        <v>5441</v>
      </c>
      <c r="D2873">
        <v>110000</v>
      </c>
      <c r="E2873">
        <v>36</v>
      </c>
      <c r="F2873">
        <v>10</v>
      </c>
      <c r="G2873">
        <v>0</v>
      </c>
    </row>
    <row r="2874" spans="1:7" x14ac:dyDescent="0.2">
      <c r="A2874">
        <v>20675</v>
      </c>
      <c r="B2874">
        <v>0.151</v>
      </c>
      <c r="C2874" t="s">
        <v>5441</v>
      </c>
      <c r="D2874">
        <v>46841</v>
      </c>
      <c r="E2874">
        <v>60</v>
      </c>
      <c r="F2874">
        <v>10</v>
      </c>
      <c r="G2874">
        <v>1</v>
      </c>
    </row>
    <row r="2875" spans="1:7" x14ac:dyDescent="0.2">
      <c r="A2875">
        <v>14300</v>
      </c>
      <c r="B2875">
        <v>0.21</v>
      </c>
      <c r="C2875" t="s">
        <v>5441</v>
      </c>
      <c r="D2875">
        <v>43670</v>
      </c>
      <c r="E2875">
        <v>60</v>
      </c>
      <c r="F2875">
        <v>4</v>
      </c>
      <c r="G2875">
        <v>1</v>
      </c>
    </row>
    <row r="2876" spans="1:7" x14ac:dyDescent="0.2">
      <c r="A2876">
        <v>28800</v>
      </c>
      <c r="B2876">
        <v>0.151</v>
      </c>
      <c r="C2876" t="s">
        <v>5441</v>
      </c>
      <c r="D2876">
        <v>71240</v>
      </c>
      <c r="E2876">
        <v>60</v>
      </c>
      <c r="F2876">
        <v>8</v>
      </c>
      <c r="G2876">
        <v>0</v>
      </c>
    </row>
    <row r="2877" spans="1:7" x14ac:dyDescent="0.2">
      <c r="A2877">
        <v>6500</v>
      </c>
      <c r="B2877">
        <v>0.16200000000000001</v>
      </c>
      <c r="C2877" t="s">
        <v>5440</v>
      </c>
      <c r="D2877">
        <v>25000</v>
      </c>
      <c r="E2877">
        <v>36</v>
      </c>
      <c r="F2877">
        <v>1</v>
      </c>
      <c r="G2877">
        <v>1</v>
      </c>
    </row>
    <row r="2878" spans="1:7" x14ac:dyDescent="0.2">
      <c r="A2878">
        <v>8400</v>
      </c>
      <c r="B2878">
        <v>0.1099</v>
      </c>
      <c r="C2878" t="s">
        <v>5440</v>
      </c>
      <c r="D2878">
        <v>58000</v>
      </c>
      <c r="E2878">
        <v>36</v>
      </c>
      <c r="F2878">
        <v>7</v>
      </c>
      <c r="G2878">
        <v>0</v>
      </c>
    </row>
    <row r="2879" spans="1:7" x14ac:dyDescent="0.2">
      <c r="A2879">
        <v>29000</v>
      </c>
      <c r="B2879">
        <v>0.13669999999999999</v>
      </c>
      <c r="C2879" t="s">
        <v>5440</v>
      </c>
      <c r="D2879">
        <v>68000</v>
      </c>
      <c r="E2879">
        <v>60</v>
      </c>
      <c r="F2879">
        <v>10</v>
      </c>
      <c r="G2879">
        <v>0</v>
      </c>
    </row>
    <row r="2880" spans="1:7" x14ac:dyDescent="0.2">
      <c r="A2880">
        <v>10000</v>
      </c>
      <c r="B2880">
        <v>0.1099</v>
      </c>
      <c r="C2880" t="s">
        <v>5442</v>
      </c>
      <c r="D2880">
        <v>36000</v>
      </c>
      <c r="E2880">
        <v>36</v>
      </c>
      <c r="F2880">
        <v>1</v>
      </c>
      <c r="G2880">
        <v>1</v>
      </c>
    </row>
    <row r="2881" spans="1:7" x14ac:dyDescent="0.2">
      <c r="A2881">
        <v>28000</v>
      </c>
      <c r="B2881">
        <v>0.12989999999999999</v>
      </c>
      <c r="C2881" t="s">
        <v>5441</v>
      </c>
      <c r="D2881">
        <v>115000</v>
      </c>
      <c r="E2881">
        <v>36</v>
      </c>
      <c r="F2881">
        <v>8</v>
      </c>
      <c r="G2881">
        <v>0</v>
      </c>
    </row>
    <row r="2882" spans="1:7" x14ac:dyDescent="0.2">
      <c r="A2882">
        <v>28200</v>
      </c>
      <c r="B2882">
        <v>0.17100000000000001</v>
      </c>
      <c r="C2882" t="s">
        <v>5441</v>
      </c>
      <c r="D2882">
        <v>64000</v>
      </c>
      <c r="E2882">
        <v>60</v>
      </c>
      <c r="F2882">
        <v>2</v>
      </c>
      <c r="G2882">
        <v>1</v>
      </c>
    </row>
    <row r="2883" spans="1:7" x14ac:dyDescent="0.2">
      <c r="A2883">
        <v>24000</v>
      </c>
      <c r="B2883">
        <v>0.1099</v>
      </c>
      <c r="C2883" t="s">
        <v>5441</v>
      </c>
      <c r="D2883">
        <v>171500</v>
      </c>
      <c r="E2883">
        <v>60</v>
      </c>
      <c r="F2883">
        <v>1</v>
      </c>
      <c r="G2883">
        <v>0</v>
      </c>
    </row>
    <row r="2884" spans="1:7" x14ac:dyDescent="0.2">
      <c r="A2884">
        <v>8000</v>
      </c>
      <c r="B2884">
        <v>0.13669999999999999</v>
      </c>
      <c r="C2884" t="s">
        <v>5441</v>
      </c>
      <c r="D2884">
        <v>50000</v>
      </c>
      <c r="E2884">
        <v>36</v>
      </c>
      <c r="F2884">
        <v>6</v>
      </c>
      <c r="G2884">
        <v>0</v>
      </c>
    </row>
    <row r="2885" spans="1:7" x14ac:dyDescent="0.2">
      <c r="A2885">
        <v>2400</v>
      </c>
      <c r="B2885">
        <v>0.20200000000000001</v>
      </c>
      <c r="C2885" t="s">
        <v>5440</v>
      </c>
      <c r="D2885" s="79">
        <v>100000</v>
      </c>
      <c r="E2885">
        <v>36</v>
      </c>
      <c r="F2885">
        <v>10</v>
      </c>
      <c r="G2885">
        <v>0</v>
      </c>
    </row>
    <row r="2886" spans="1:7" x14ac:dyDescent="0.2">
      <c r="A2886">
        <v>24500</v>
      </c>
      <c r="B2886">
        <v>8.5999999999999993E-2</v>
      </c>
      <c r="C2886" t="s">
        <v>5441</v>
      </c>
      <c r="D2886">
        <v>75000</v>
      </c>
      <c r="E2886">
        <v>36</v>
      </c>
      <c r="F2886">
        <v>10</v>
      </c>
      <c r="G2886">
        <v>0</v>
      </c>
    </row>
    <row r="2887" spans="1:7" x14ac:dyDescent="0.2">
      <c r="A2887">
        <v>20000</v>
      </c>
      <c r="B2887">
        <v>0.11990000000000001</v>
      </c>
      <c r="C2887" t="s">
        <v>5441</v>
      </c>
      <c r="D2887">
        <v>95000</v>
      </c>
      <c r="E2887">
        <v>36</v>
      </c>
      <c r="F2887">
        <v>6</v>
      </c>
      <c r="G2887">
        <v>0</v>
      </c>
    </row>
    <row r="2888" spans="1:7" x14ac:dyDescent="0.2">
      <c r="A2888">
        <v>10000</v>
      </c>
      <c r="B2888">
        <v>0.1099</v>
      </c>
      <c r="C2888" t="s">
        <v>5441</v>
      </c>
      <c r="D2888">
        <v>196000</v>
      </c>
      <c r="E2888">
        <v>36</v>
      </c>
      <c r="F2888">
        <v>4</v>
      </c>
      <c r="G2888">
        <v>0</v>
      </c>
    </row>
    <row r="2889" spans="1:7" x14ac:dyDescent="0.2">
      <c r="A2889">
        <v>8000</v>
      </c>
      <c r="B2889">
        <v>7.6200000000000004E-2</v>
      </c>
      <c r="C2889" t="s">
        <v>5441</v>
      </c>
      <c r="D2889">
        <v>160000</v>
      </c>
      <c r="E2889">
        <v>36</v>
      </c>
      <c r="F2889">
        <v>9</v>
      </c>
      <c r="G2889">
        <v>0</v>
      </c>
    </row>
    <row r="2890" spans="1:7" x14ac:dyDescent="0.2">
      <c r="A2890">
        <v>4000</v>
      </c>
      <c r="B2890">
        <v>0.1099</v>
      </c>
      <c r="C2890" t="s">
        <v>5442</v>
      </c>
      <c r="D2890">
        <v>22000</v>
      </c>
      <c r="E2890">
        <v>36</v>
      </c>
      <c r="F2890">
        <v>6</v>
      </c>
      <c r="G2890">
        <v>0</v>
      </c>
    </row>
    <row r="2891" spans="1:7" x14ac:dyDescent="0.2">
      <c r="A2891">
        <v>27050</v>
      </c>
      <c r="B2891">
        <v>0.21</v>
      </c>
      <c r="C2891" t="s">
        <v>5441</v>
      </c>
      <c r="D2891">
        <v>151000</v>
      </c>
      <c r="E2891">
        <v>60</v>
      </c>
      <c r="F2891">
        <v>10</v>
      </c>
      <c r="G2891">
        <v>0</v>
      </c>
    </row>
    <row r="2892" spans="1:7" x14ac:dyDescent="0.2">
      <c r="A2892">
        <v>21000</v>
      </c>
      <c r="B2892">
        <v>0.24079999999999999</v>
      </c>
      <c r="C2892" t="s">
        <v>5441</v>
      </c>
      <c r="D2892">
        <v>90000</v>
      </c>
      <c r="E2892">
        <v>60</v>
      </c>
      <c r="F2892">
        <v>5</v>
      </c>
      <c r="G2892">
        <v>0</v>
      </c>
    </row>
    <row r="2893" spans="1:7" x14ac:dyDescent="0.2">
      <c r="A2893">
        <v>17600</v>
      </c>
      <c r="B2893">
        <v>0.224</v>
      </c>
      <c r="C2893" t="s">
        <v>5441</v>
      </c>
      <c r="D2893">
        <v>115000</v>
      </c>
      <c r="E2893">
        <v>60</v>
      </c>
      <c r="F2893">
        <v>10</v>
      </c>
      <c r="G2893">
        <v>0</v>
      </c>
    </row>
    <row r="2894" spans="1:7" x14ac:dyDescent="0.2">
      <c r="A2894">
        <v>10000</v>
      </c>
      <c r="B2894">
        <v>0.1099</v>
      </c>
      <c r="C2894" t="s">
        <v>5440</v>
      </c>
      <c r="D2894">
        <v>85000</v>
      </c>
      <c r="E2894">
        <v>36</v>
      </c>
      <c r="F2894">
        <v>2</v>
      </c>
      <c r="G2894">
        <v>0</v>
      </c>
    </row>
    <row r="2895" spans="1:7" x14ac:dyDescent="0.2">
      <c r="A2895">
        <v>17000</v>
      </c>
      <c r="B2895">
        <v>0.13669999999999999</v>
      </c>
      <c r="C2895" t="s">
        <v>5441</v>
      </c>
      <c r="D2895">
        <v>72000</v>
      </c>
      <c r="E2895">
        <v>36</v>
      </c>
      <c r="F2895">
        <v>10</v>
      </c>
      <c r="G2895">
        <v>1</v>
      </c>
    </row>
    <row r="2896" spans="1:7" x14ac:dyDescent="0.2">
      <c r="A2896">
        <v>3925</v>
      </c>
      <c r="B2896">
        <v>8.5999999999999993E-2</v>
      </c>
      <c r="C2896" t="s">
        <v>5440</v>
      </c>
      <c r="D2896">
        <v>27000</v>
      </c>
      <c r="E2896">
        <v>36</v>
      </c>
      <c r="F2896">
        <v>1</v>
      </c>
      <c r="G2896">
        <v>0</v>
      </c>
    </row>
    <row r="2897" spans="1:7" x14ac:dyDescent="0.2">
      <c r="A2897">
        <v>10000</v>
      </c>
      <c r="B2897">
        <v>0.151</v>
      </c>
      <c r="C2897" t="s">
        <v>5440</v>
      </c>
      <c r="D2897">
        <v>70000</v>
      </c>
      <c r="E2897">
        <v>60</v>
      </c>
      <c r="F2897">
        <v>10</v>
      </c>
      <c r="G2897">
        <v>1</v>
      </c>
    </row>
    <row r="2898" spans="1:7" x14ac:dyDescent="0.2">
      <c r="A2898">
        <v>13000</v>
      </c>
      <c r="B2898">
        <v>0.1099</v>
      </c>
      <c r="C2898" t="s">
        <v>5441</v>
      </c>
      <c r="D2898">
        <v>53200</v>
      </c>
      <c r="E2898">
        <v>36</v>
      </c>
      <c r="F2898">
        <v>10</v>
      </c>
      <c r="G2898">
        <v>0</v>
      </c>
    </row>
    <row r="2899" spans="1:7" x14ac:dyDescent="0.2">
      <c r="A2899">
        <v>3200</v>
      </c>
      <c r="B2899">
        <v>0.1099</v>
      </c>
      <c r="C2899" t="s">
        <v>5440</v>
      </c>
      <c r="D2899">
        <v>38500</v>
      </c>
      <c r="E2899">
        <v>36</v>
      </c>
      <c r="F2899">
        <v>0.5</v>
      </c>
      <c r="G2899">
        <v>0</v>
      </c>
    </row>
    <row r="2900" spans="1:7" x14ac:dyDescent="0.2">
      <c r="A2900">
        <v>4000</v>
      </c>
      <c r="B2900">
        <v>0.11990000000000001</v>
      </c>
      <c r="C2900" t="s">
        <v>5440</v>
      </c>
      <c r="D2900">
        <v>15000</v>
      </c>
      <c r="E2900">
        <v>36</v>
      </c>
      <c r="F2900">
        <v>7</v>
      </c>
      <c r="G2900">
        <v>0</v>
      </c>
    </row>
    <row r="2901" spans="1:7" x14ac:dyDescent="0.2">
      <c r="A2901">
        <v>5075</v>
      </c>
      <c r="B2901">
        <v>0.12989999999999999</v>
      </c>
      <c r="C2901" t="s">
        <v>5441</v>
      </c>
      <c r="D2901">
        <v>25000</v>
      </c>
      <c r="E2901">
        <v>36</v>
      </c>
      <c r="F2901">
        <v>0.5</v>
      </c>
      <c r="G2901">
        <v>1</v>
      </c>
    </row>
    <row r="2902" spans="1:7" x14ac:dyDescent="0.2">
      <c r="A2902">
        <v>10000</v>
      </c>
      <c r="B2902">
        <v>0.14299999999999999</v>
      </c>
      <c r="C2902" t="s">
        <v>5440</v>
      </c>
      <c r="D2902">
        <v>65000</v>
      </c>
      <c r="E2902">
        <v>36</v>
      </c>
      <c r="F2902">
        <v>8</v>
      </c>
      <c r="G2902">
        <v>1</v>
      </c>
    </row>
    <row r="2903" spans="1:7" x14ac:dyDescent="0.2">
      <c r="A2903">
        <v>10550</v>
      </c>
      <c r="B2903">
        <v>0.17100000000000001</v>
      </c>
      <c r="C2903" t="s">
        <v>5440</v>
      </c>
      <c r="D2903">
        <v>78000</v>
      </c>
      <c r="E2903">
        <v>36</v>
      </c>
      <c r="F2903">
        <v>3</v>
      </c>
      <c r="G2903">
        <v>0</v>
      </c>
    </row>
    <row r="2904" spans="1:7" x14ac:dyDescent="0.2">
      <c r="A2904">
        <v>21600</v>
      </c>
      <c r="B2904">
        <v>0.17100000000000001</v>
      </c>
      <c r="C2904" t="s">
        <v>5441</v>
      </c>
      <c r="D2904">
        <v>48000</v>
      </c>
      <c r="E2904">
        <v>60</v>
      </c>
      <c r="F2904">
        <v>10</v>
      </c>
      <c r="G2904">
        <v>0</v>
      </c>
    </row>
    <row r="2905" spans="1:7" x14ac:dyDescent="0.2">
      <c r="A2905">
        <v>11800</v>
      </c>
      <c r="B2905">
        <v>0.192</v>
      </c>
      <c r="C2905" t="s">
        <v>5441</v>
      </c>
      <c r="D2905">
        <v>34000</v>
      </c>
      <c r="E2905">
        <v>60</v>
      </c>
      <c r="F2905">
        <v>10</v>
      </c>
      <c r="G2905">
        <v>0</v>
      </c>
    </row>
    <row r="2906" spans="1:7" x14ac:dyDescent="0.2">
      <c r="A2906">
        <v>12000</v>
      </c>
      <c r="B2906">
        <v>0.13669999999999999</v>
      </c>
      <c r="C2906" t="s">
        <v>5440</v>
      </c>
      <c r="D2906">
        <v>60000</v>
      </c>
      <c r="E2906">
        <v>36</v>
      </c>
      <c r="F2906">
        <v>9</v>
      </c>
      <c r="G2906">
        <v>0</v>
      </c>
    </row>
    <row r="2907" spans="1:7" x14ac:dyDescent="0.2">
      <c r="A2907">
        <v>20550</v>
      </c>
      <c r="B2907">
        <v>0.15609999999999999</v>
      </c>
      <c r="C2907" t="s">
        <v>5441</v>
      </c>
      <c r="D2907">
        <v>47000</v>
      </c>
      <c r="E2907">
        <v>60</v>
      </c>
      <c r="F2907">
        <v>7</v>
      </c>
      <c r="G2907">
        <v>1</v>
      </c>
    </row>
    <row r="2908" spans="1:7" x14ac:dyDescent="0.2">
      <c r="A2908">
        <v>28000</v>
      </c>
      <c r="B2908">
        <v>0.23400000000000001</v>
      </c>
      <c r="C2908" t="s">
        <v>5441</v>
      </c>
      <c r="D2908">
        <v>119500</v>
      </c>
      <c r="E2908">
        <v>60</v>
      </c>
      <c r="F2908">
        <v>10</v>
      </c>
      <c r="G2908">
        <v>0</v>
      </c>
    </row>
    <row r="2909" spans="1:7" x14ac:dyDescent="0.2">
      <c r="A2909">
        <v>7200</v>
      </c>
      <c r="B2909">
        <v>0.20200000000000001</v>
      </c>
      <c r="C2909" t="s">
        <v>5440</v>
      </c>
      <c r="D2909">
        <v>34000</v>
      </c>
      <c r="E2909">
        <v>36</v>
      </c>
      <c r="F2909">
        <v>1</v>
      </c>
      <c r="G2909">
        <v>1</v>
      </c>
    </row>
    <row r="2910" spans="1:7" x14ac:dyDescent="0.2">
      <c r="A2910">
        <v>12000</v>
      </c>
      <c r="B2910">
        <v>0.11990000000000001</v>
      </c>
      <c r="C2910" t="s">
        <v>5441</v>
      </c>
      <c r="D2910">
        <v>150000</v>
      </c>
      <c r="E2910">
        <v>36</v>
      </c>
      <c r="F2910">
        <v>6</v>
      </c>
      <c r="G2910">
        <v>0</v>
      </c>
    </row>
    <row r="2911" spans="1:7" x14ac:dyDescent="0.2">
      <c r="A2911">
        <v>12000</v>
      </c>
      <c r="B2911">
        <v>9.9900000000000003E-2</v>
      </c>
      <c r="C2911" t="s">
        <v>5441</v>
      </c>
      <c r="D2911">
        <v>60000</v>
      </c>
      <c r="E2911">
        <v>36</v>
      </c>
      <c r="F2911">
        <v>10</v>
      </c>
      <c r="G2911">
        <v>0</v>
      </c>
    </row>
    <row r="2912" spans="1:7" x14ac:dyDescent="0.2">
      <c r="A2912">
        <v>12000</v>
      </c>
      <c r="B2912">
        <v>0.14299999999999999</v>
      </c>
      <c r="C2912" t="s">
        <v>5441</v>
      </c>
      <c r="D2912">
        <v>60000</v>
      </c>
      <c r="E2912">
        <v>36</v>
      </c>
      <c r="F2912">
        <v>8</v>
      </c>
      <c r="G2912">
        <v>0</v>
      </c>
    </row>
    <row r="2913" spans="1:7" x14ac:dyDescent="0.2">
      <c r="A2913">
        <v>10000</v>
      </c>
      <c r="B2913">
        <v>0.245</v>
      </c>
      <c r="C2913" t="s">
        <v>5442</v>
      </c>
      <c r="D2913">
        <v>90000</v>
      </c>
      <c r="E2913">
        <v>36</v>
      </c>
      <c r="F2913">
        <v>8</v>
      </c>
      <c r="G2913">
        <v>1</v>
      </c>
    </row>
    <row r="2914" spans="1:7" x14ac:dyDescent="0.2">
      <c r="A2914">
        <v>25000</v>
      </c>
      <c r="B2914">
        <v>0.17760000000000001</v>
      </c>
      <c r="C2914" t="s">
        <v>5441</v>
      </c>
      <c r="D2914">
        <v>68000</v>
      </c>
      <c r="E2914">
        <v>60</v>
      </c>
      <c r="F2914">
        <v>3</v>
      </c>
      <c r="G2914">
        <v>0</v>
      </c>
    </row>
    <row r="2915" spans="1:7" x14ac:dyDescent="0.2">
      <c r="A2915">
        <v>6000</v>
      </c>
      <c r="B2915">
        <v>0.13669999999999999</v>
      </c>
      <c r="C2915" t="s">
        <v>5441</v>
      </c>
      <c r="D2915">
        <v>41400</v>
      </c>
      <c r="E2915">
        <v>36</v>
      </c>
      <c r="F2915">
        <v>2</v>
      </c>
      <c r="G2915">
        <v>0</v>
      </c>
    </row>
    <row r="2916" spans="1:7" x14ac:dyDescent="0.2">
      <c r="A2916">
        <v>30000</v>
      </c>
      <c r="B2916">
        <v>0.23100000000000001</v>
      </c>
      <c r="C2916" t="s">
        <v>5441</v>
      </c>
      <c r="D2916">
        <v>75000</v>
      </c>
      <c r="E2916">
        <v>60</v>
      </c>
      <c r="F2916">
        <v>2</v>
      </c>
      <c r="G2916">
        <v>0</v>
      </c>
    </row>
    <row r="2917" spans="1:7" x14ac:dyDescent="0.2">
      <c r="A2917">
        <v>20000</v>
      </c>
      <c r="B2917">
        <v>0.24990000000000001</v>
      </c>
      <c r="C2917" t="s">
        <v>5441</v>
      </c>
      <c r="D2917">
        <v>90200</v>
      </c>
      <c r="E2917">
        <v>60</v>
      </c>
      <c r="F2917">
        <v>1</v>
      </c>
      <c r="G2917">
        <v>1</v>
      </c>
    </row>
    <row r="2918" spans="1:7" x14ac:dyDescent="0.2">
      <c r="A2918">
        <v>7000</v>
      </c>
      <c r="B2918">
        <v>0.1099</v>
      </c>
      <c r="C2918" t="s">
        <v>5440</v>
      </c>
      <c r="D2918">
        <v>43000</v>
      </c>
      <c r="E2918">
        <v>36</v>
      </c>
      <c r="F2918">
        <v>9</v>
      </c>
      <c r="G2918">
        <v>1</v>
      </c>
    </row>
    <row r="2919" spans="1:7" x14ac:dyDescent="0.2">
      <c r="A2919">
        <v>13000</v>
      </c>
      <c r="B2919">
        <v>9.9900000000000003E-2</v>
      </c>
      <c r="C2919" t="s">
        <v>5441</v>
      </c>
      <c r="D2919">
        <v>48500</v>
      </c>
      <c r="E2919">
        <v>36</v>
      </c>
      <c r="F2919">
        <v>1</v>
      </c>
      <c r="G2919">
        <v>0</v>
      </c>
    </row>
    <row r="2920" spans="1:7" x14ac:dyDescent="0.2">
      <c r="A2920">
        <v>18000</v>
      </c>
      <c r="B2920">
        <v>0.151</v>
      </c>
      <c r="C2920" t="s">
        <v>5441</v>
      </c>
      <c r="D2920">
        <v>42000</v>
      </c>
      <c r="E2920">
        <v>60</v>
      </c>
      <c r="F2920">
        <v>10</v>
      </c>
      <c r="G2920">
        <v>0</v>
      </c>
    </row>
    <row r="2921" spans="1:7" x14ac:dyDescent="0.2">
      <c r="A2921">
        <v>14000</v>
      </c>
      <c r="B2921">
        <v>0.15609999999999999</v>
      </c>
      <c r="C2921" t="s">
        <v>5441</v>
      </c>
      <c r="D2921">
        <v>65000</v>
      </c>
      <c r="E2921">
        <v>60</v>
      </c>
      <c r="F2921">
        <v>10</v>
      </c>
      <c r="G2921">
        <v>1</v>
      </c>
    </row>
    <row r="2922" spans="1:7" x14ac:dyDescent="0.2">
      <c r="A2922">
        <v>10000</v>
      </c>
      <c r="B2922">
        <v>0.1099</v>
      </c>
      <c r="C2922" t="s">
        <v>5440</v>
      </c>
      <c r="D2922">
        <v>67275</v>
      </c>
      <c r="E2922">
        <v>36</v>
      </c>
      <c r="F2922">
        <v>3</v>
      </c>
      <c r="G2922">
        <v>0</v>
      </c>
    </row>
    <row r="2923" spans="1:7" x14ac:dyDescent="0.2">
      <c r="A2923">
        <v>20800</v>
      </c>
      <c r="B2923">
        <v>8.5999999999999993E-2</v>
      </c>
      <c r="C2923" t="s">
        <v>5440</v>
      </c>
      <c r="D2923">
        <v>150000</v>
      </c>
      <c r="E2923">
        <v>36</v>
      </c>
      <c r="F2923">
        <v>0.5</v>
      </c>
      <c r="G2923">
        <v>0</v>
      </c>
    </row>
    <row r="2924" spans="1:7" x14ac:dyDescent="0.2">
      <c r="A2924">
        <v>6000</v>
      </c>
      <c r="B2924">
        <v>7.6200000000000004E-2</v>
      </c>
      <c r="C2924" t="s">
        <v>5441</v>
      </c>
      <c r="D2924">
        <v>45000</v>
      </c>
      <c r="E2924">
        <v>36</v>
      </c>
      <c r="F2924">
        <v>3</v>
      </c>
      <c r="G2924">
        <v>0</v>
      </c>
    </row>
    <row r="2925" spans="1:7" x14ac:dyDescent="0.2">
      <c r="A2925">
        <v>15000</v>
      </c>
      <c r="B2925">
        <v>9.2499999999999999E-2</v>
      </c>
      <c r="C2925" t="s">
        <v>5441</v>
      </c>
      <c r="D2925">
        <v>75900</v>
      </c>
      <c r="E2925">
        <v>36</v>
      </c>
      <c r="F2925">
        <v>5</v>
      </c>
      <c r="G2925">
        <v>0</v>
      </c>
    </row>
    <row r="2926" spans="1:7" x14ac:dyDescent="0.2">
      <c r="A2926">
        <v>21250</v>
      </c>
      <c r="B2926">
        <v>0.25569999999999998</v>
      </c>
      <c r="C2926" t="s">
        <v>5441</v>
      </c>
      <c r="D2926">
        <v>48510.84</v>
      </c>
      <c r="E2926">
        <v>60</v>
      </c>
      <c r="F2926">
        <v>8</v>
      </c>
      <c r="G2926">
        <v>1</v>
      </c>
    </row>
    <row r="2927" spans="1:7" x14ac:dyDescent="0.2">
      <c r="A2927">
        <v>18000</v>
      </c>
      <c r="B2927">
        <v>0.1099</v>
      </c>
      <c r="C2927" t="s">
        <v>5441</v>
      </c>
      <c r="D2927" s="79">
        <v>100000</v>
      </c>
      <c r="E2927">
        <v>36</v>
      </c>
      <c r="F2927">
        <v>5</v>
      </c>
      <c r="G2927">
        <v>0</v>
      </c>
    </row>
    <row r="2928" spans="1:7" x14ac:dyDescent="0.2">
      <c r="A2928">
        <v>5000</v>
      </c>
      <c r="B2928">
        <v>0.224</v>
      </c>
      <c r="C2928" t="s">
        <v>5440</v>
      </c>
      <c r="D2928">
        <v>60000</v>
      </c>
      <c r="E2928">
        <v>36</v>
      </c>
      <c r="F2928">
        <v>0.5</v>
      </c>
      <c r="G2928">
        <v>0</v>
      </c>
    </row>
    <row r="2929" spans="1:7" x14ac:dyDescent="0.2">
      <c r="A2929">
        <v>4500</v>
      </c>
      <c r="B2929">
        <v>0.12989999999999999</v>
      </c>
      <c r="C2929" t="s">
        <v>5441</v>
      </c>
      <c r="D2929">
        <v>50000</v>
      </c>
      <c r="E2929">
        <v>36</v>
      </c>
      <c r="F2929">
        <v>7</v>
      </c>
      <c r="G2929">
        <v>0</v>
      </c>
    </row>
    <row r="2930" spans="1:7" x14ac:dyDescent="0.2">
      <c r="A2930">
        <v>35000</v>
      </c>
      <c r="B2930">
        <v>0.23400000000000001</v>
      </c>
      <c r="C2930" t="s">
        <v>5441</v>
      </c>
      <c r="D2930">
        <v>140000</v>
      </c>
      <c r="E2930">
        <v>60</v>
      </c>
      <c r="F2930">
        <v>1</v>
      </c>
      <c r="G2930">
        <v>1</v>
      </c>
    </row>
    <row r="2931" spans="1:7" x14ac:dyDescent="0.2">
      <c r="A2931">
        <v>15000</v>
      </c>
      <c r="B2931">
        <v>0.19520000000000001</v>
      </c>
      <c r="C2931" t="s">
        <v>5440</v>
      </c>
      <c r="D2931">
        <v>45000</v>
      </c>
      <c r="E2931">
        <v>36</v>
      </c>
      <c r="F2931">
        <v>10</v>
      </c>
      <c r="G2931">
        <v>0</v>
      </c>
    </row>
    <row r="2932" spans="1:7" x14ac:dyDescent="0.2">
      <c r="A2932">
        <v>21000</v>
      </c>
      <c r="B2932">
        <v>7.6200000000000004E-2</v>
      </c>
      <c r="C2932" t="s">
        <v>5441</v>
      </c>
      <c r="D2932">
        <v>130000</v>
      </c>
      <c r="E2932">
        <v>36</v>
      </c>
      <c r="F2932">
        <v>4</v>
      </c>
      <c r="G2932">
        <v>0</v>
      </c>
    </row>
    <row r="2933" spans="1:7" x14ac:dyDescent="0.2">
      <c r="A2933">
        <v>27600</v>
      </c>
      <c r="B2933">
        <v>0.17100000000000001</v>
      </c>
      <c r="C2933" t="s">
        <v>5442</v>
      </c>
      <c r="D2933">
        <v>145000</v>
      </c>
      <c r="E2933">
        <v>60</v>
      </c>
      <c r="F2933">
        <v>10</v>
      </c>
      <c r="G2933">
        <v>0</v>
      </c>
    </row>
    <row r="2934" spans="1:7" x14ac:dyDescent="0.2">
      <c r="A2934">
        <v>4200</v>
      </c>
      <c r="B2934">
        <v>0.17760000000000001</v>
      </c>
      <c r="C2934" t="s">
        <v>5442</v>
      </c>
      <c r="D2934">
        <v>48000</v>
      </c>
      <c r="E2934">
        <v>36</v>
      </c>
      <c r="F2934">
        <v>5</v>
      </c>
      <c r="G2934">
        <v>0</v>
      </c>
    </row>
    <row r="2935" spans="1:7" x14ac:dyDescent="0.2">
      <c r="A2935">
        <v>5000</v>
      </c>
      <c r="B2935">
        <v>0.17760000000000001</v>
      </c>
      <c r="C2935" t="s">
        <v>5440</v>
      </c>
      <c r="D2935">
        <v>30000</v>
      </c>
      <c r="E2935">
        <v>36</v>
      </c>
      <c r="F2935">
        <v>3</v>
      </c>
      <c r="G2935">
        <v>0</v>
      </c>
    </row>
    <row r="2936" spans="1:7" x14ac:dyDescent="0.2">
      <c r="A2936">
        <v>20000</v>
      </c>
      <c r="B2936">
        <v>0.13669999999999999</v>
      </c>
      <c r="C2936" t="s">
        <v>5441</v>
      </c>
      <c r="D2936">
        <v>80000</v>
      </c>
      <c r="E2936">
        <v>36</v>
      </c>
      <c r="F2936">
        <v>6</v>
      </c>
      <c r="G2936">
        <v>1</v>
      </c>
    </row>
    <row r="2937" spans="1:7" x14ac:dyDescent="0.2">
      <c r="A2937">
        <v>15000</v>
      </c>
      <c r="B2937">
        <v>0.16200000000000001</v>
      </c>
      <c r="C2937" t="s">
        <v>5441</v>
      </c>
      <c r="D2937">
        <v>66000</v>
      </c>
      <c r="E2937">
        <v>60</v>
      </c>
      <c r="F2937">
        <v>9</v>
      </c>
      <c r="G2937">
        <v>0</v>
      </c>
    </row>
    <row r="2938" spans="1:7" x14ac:dyDescent="0.2">
      <c r="A2938">
        <v>16000</v>
      </c>
      <c r="B2938">
        <v>0.15609999999999999</v>
      </c>
      <c r="C2938" t="s">
        <v>5441</v>
      </c>
      <c r="D2938">
        <v>39500</v>
      </c>
      <c r="E2938">
        <v>60</v>
      </c>
      <c r="F2938">
        <v>5</v>
      </c>
      <c r="G2938">
        <v>1</v>
      </c>
    </row>
    <row r="2939" spans="1:7" x14ac:dyDescent="0.2">
      <c r="A2939">
        <v>16000</v>
      </c>
      <c r="B2939">
        <v>0.224</v>
      </c>
      <c r="C2939" t="s">
        <v>5441</v>
      </c>
      <c r="D2939">
        <v>72000</v>
      </c>
      <c r="E2939">
        <v>60</v>
      </c>
      <c r="F2939">
        <v>1</v>
      </c>
      <c r="G2939">
        <v>1</v>
      </c>
    </row>
    <row r="2940" spans="1:7" x14ac:dyDescent="0.2">
      <c r="A2940">
        <v>6000</v>
      </c>
      <c r="B2940">
        <v>9.2499999999999999E-2</v>
      </c>
      <c r="C2940" t="s">
        <v>5440</v>
      </c>
      <c r="D2940">
        <v>66000</v>
      </c>
      <c r="E2940">
        <v>36</v>
      </c>
      <c r="F2940">
        <v>5</v>
      </c>
      <c r="G2940">
        <v>0</v>
      </c>
    </row>
    <row r="2941" spans="1:7" x14ac:dyDescent="0.2">
      <c r="A2941">
        <v>25000</v>
      </c>
      <c r="B2941">
        <v>0.12989999999999999</v>
      </c>
      <c r="C2941" t="s">
        <v>5441</v>
      </c>
      <c r="D2941">
        <v>83000</v>
      </c>
      <c r="E2941">
        <v>36</v>
      </c>
      <c r="F2941">
        <v>10</v>
      </c>
      <c r="G2941">
        <v>0</v>
      </c>
    </row>
    <row r="2942" spans="1:7" x14ac:dyDescent="0.2">
      <c r="A2942">
        <v>28200</v>
      </c>
      <c r="B2942">
        <v>0.217</v>
      </c>
      <c r="C2942" t="s">
        <v>5440</v>
      </c>
      <c r="D2942">
        <v>63000</v>
      </c>
      <c r="E2942">
        <v>60</v>
      </c>
      <c r="F2942">
        <v>10</v>
      </c>
      <c r="G2942">
        <v>1</v>
      </c>
    </row>
    <row r="2943" spans="1:7" x14ac:dyDescent="0.2">
      <c r="A2943">
        <v>10000</v>
      </c>
      <c r="B2943">
        <v>0.12989999999999999</v>
      </c>
      <c r="C2943" t="s">
        <v>5440</v>
      </c>
      <c r="D2943">
        <v>59000</v>
      </c>
      <c r="E2943">
        <v>36</v>
      </c>
      <c r="F2943">
        <v>10</v>
      </c>
      <c r="G2943">
        <v>0</v>
      </c>
    </row>
    <row r="2944" spans="1:7" x14ac:dyDescent="0.2">
      <c r="A2944">
        <v>12000</v>
      </c>
      <c r="B2944">
        <v>9.9900000000000003E-2</v>
      </c>
      <c r="C2944" t="s">
        <v>5441</v>
      </c>
      <c r="D2944">
        <v>80000</v>
      </c>
      <c r="E2944">
        <v>36</v>
      </c>
      <c r="F2944">
        <v>10</v>
      </c>
      <c r="G2944">
        <v>0</v>
      </c>
    </row>
    <row r="2945" spans="1:7" x14ac:dyDescent="0.2">
      <c r="A2945">
        <v>35000</v>
      </c>
      <c r="B2945">
        <v>0.1855</v>
      </c>
      <c r="C2945" t="s">
        <v>5441</v>
      </c>
      <c r="D2945">
        <v>114400</v>
      </c>
      <c r="E2945">
        <v>36</v>
      </c>
      <c r="F2945">
        <v>0.5</v>
      </c>
      <c r="G2945">
        <v>0</v>
      </c>
    </row>
    <row r="2946" spans="1:7" x14ac:dyDescent="0.2">
      <c r="A2946">
        <v>8000</v>
      </c>
      <c r="B2946">
        <v>0.19520000000000001</v>
      </c>
      <c r="C2946" t="s">
        <v>5440</v>
      </c>
      <c r="D2946">
        <v>35000</v>
      </c>
      <c r="E2946">
        <v>36</v>
      </c>
      <c r="F2946">
        <v>4</v>
      </c>
      <c r="G2946">
        <v>1</v>
      </c>
    </row>
    <row r="2947" spans="1:7" x14ac:dyDescent="0.2">
      <c r="A2947">
        <v>10800</v>
      </c>
      <c r="B2947">
        <v>0.14299999999999999</v>
      </c>
      <c r="C2947" t="s">
        <v>5441</v>
      </c>
      <c r="D2947">
        <v>68000</v>
      </c>
      <c r="E2947">
        <v>60</v>
      </c>
      <c r="F2947">
        <v>10</v>
      </c>
      <c r="G2947">
        <v>0</v>
      </c>
    </row>
    <row r="2948" spans="1:7" x14ac:dyDescent="0.2">
      <c r="A2948">
        <v>24000</v>
      </c>
      <c r="B2948">
        <v>0.12989999999999999</v>
      </c>
      <c r="C2948" t="s">
        <v>5441</v>
      </c>
      <c r="D2948">
        <v>118000</v>
      </c>
      <c r="E2948">
        <v>60</v>
      </c>
      <c r="F2948">
        <v>10</v>
      </c>
      <c r="G2948">
        <v>0</v>
      </c>
    </row>
    <row r="2949" spans="1:7" x14ac:dyDescent="0.2">
      <c r="A2949">
        <v>21200</v>
      </c>
      <c r="B2949">
        <v>0.11550000000000001</v>
      </c>
      <c r="C2949" t="s">
        <v>5441</v>
      </c>
      <c r="D2949">
        <v>48000</v>
      </c>
      <c r="E2949">
        <v>36</v>
      </c>
      <c r="F2949">
        <v>9</v>
      </c>
      <c r="G2949">
        <v>0</v>
      </c>
    </row>
    <row r="2950" spans="1:7" x14ac:dyDescent="0.2">
      <c r="A2950">
        <v>5000</v>
      </c>
      <c r="B2950">
        <v>0.14330000000000001</v>
      </c>
      <c r="C2950" t="s">
        <v>5442</v>
      </c>
      <c r="D2950">
        <v>110000</v>
      </c>
      <c r="E2950">
        <v>60</v>
      </c>
      <c r="F2950">
        <v>7</v>
      </c>
      <c r="G2950">
        <v>0</v>
      </c>
    </row>
    <row r="2951" spans="1:7" x14ac:dyDescent="0.2">
      <c r="A2951">
        <v>4950</v>
      </c>
      <c r="B2951">
        <v>0.12989999999999999</v>
      </c>
      <c r="C2951" t="s">
        <v>5440</v>
      </c>
      <c r="D2951">
        <v>30000</v>
      </c>
      <c r="E2951">
        <v>36</v>
      </c>
      <c r="F2951">
        <v>8</v>
      </c>
      <c r="G2951">
        <v>0</v>
      </c>
    </row>
    <row r="2952" spans="1:7" x14ac:dyDescent="0.2">
      <c r="A2952">
        <v>5375</v>
      </c>
      <c r="B2952">
        <v>0.19520000000000001</v>
      </c>
      <c r="C2952" t="s">
        <v>5441</v>
      </c>
      <c r="D2952">
        <v>23434.66</v>
      </c>
      <c r="E2952">
        <v>36</v>
      </c>
      <c r="F2952">
        <v>0.5</v>
      </c>
      <c r="G2952">
        <v>0</v>
      </c>
    </row>
    <row r="2953" spans="1:7" x14ac:dyDescent="0.2">
      <c r="A2953">
        <v>6825</v>
      </c>
      <c r="B2953">
        <v>0.17560000000000001</v>
      </c>
      <c r="C2953" t="s">
        <v>5440</v>
      </c>
      <c r="D2953">
        <v>52000</v>
      </c>
      <c r="E2953">
        <v>36</v>
      </c>
      <c r="F2953">
        <v>10</v>
      </c>
      <c r="G2953">
        <v>0</v>
      </c>
    </row>
    <row r="2954" spans="1:7" x14ac:dyDescent="0.2">
      <c r="A2954">
        <v>3600</v>
      </c>
      <c r="B2954">
        <v>0.1678</v>
      </c>
      <c r="C2954" t="s">
        <v>5440</v>
      </c>
      <c r="D2954">
        <v>40000</v>
      </c>
      <c r="E2954">
        <v>36</v>
      </c>
      <c r="F2954">
        <v>4</v>
      </c>
      <c r="G2954">
        <v>0</v>
      </c>
    </row>
    <row r="2955" spans="1:7" x14ac:dyDescent="0.2">
      <c r="A2955">
        <v>6850</v>
      </c>
      <c r="B2955">
        <v>0.1522</v>
      </c>
      <c r="C2955" t="s">
        <v>5442</v>
      </c>
      <c r="D2955">
        <v>45000</v>
      </c>
      <c r="E2955">
        <v>36</v>
      </c>
      <c r="F2955">
        <v>3</v>
      </c>
      <c r="G2955">
        <v>0</v>
      </c>
    </row>
    <row r="2956" spans="1:7" x14ac:dyDescent="0.2">
      <c r="A2956">
        <v>24000</v>
      </c>
      <c r="B2956">
        <v>0.14330000000000001</v>
      </c>
      <c r="C2956" t="s">
        <v>5441</v>
      </c>
      <c r="D2956">
        <v>71000</v>
      </c>
      <c r="E2956">
        <v>60</v>
      </c>
      <c r="F2956">
        <v>10</v>
      </c>
      <c r="G2956">
        <v>0</v>
      </c>
    </row>
    <row r="2957" spans="1:7" x14ac:dyDescent="0.2">
      <c r="A2957">
        <v>10000</v>
      </c>
      <c r="B2957">
        <v>0.17560000000000001</v>
      </c>
      <c r="C2957" t="s">
        <v>5440</v>
      </c>
      <c r="D2957">
        <v>65000</v>
      </c>
      <c r="E2957">
        <v>60</v>
      </c>
      <c r="F2957">
        <v>10</v>
      </c>
      <c r="G2957">
        <v>1</v>
      </c>
    </row>
    <row r="2958" spans="1:7" x14ac:dyDescent="0.2">
      <c r="A2958">
        <v>15000</v>
      </c>
      <c r="B2958">
        <v>0.1522</v>
      </c>
      <c r="C2958" t="s">
        <v>5441</v>
      </c>
      <c r="D2958">
        <v>48000</v>
      </c>
      <c r="E2958">
        <v>60</v>
      </c>
      <c r="F2958">
        <v>1</v>
      </c>
      <c r="G2958">
        <v>0</v>
      </c>
    </row>
    <row r="2959" spans="1:7" x14ac:dyDescent="0.2">
      <c r="A2959">
        <v>5000</v>
      </c>
      <c r="B2959">
        <v>0.20799999999999999</v>
      </c>
      <c r="C2959" t="s">
        <v>5440</v>
      </c>
      <c r="D2959">
        <v>50000</v>
      </c>
      <c r="E2959">
        <v>36</v>
      </c>
      <c r="F2959">
        <v>10</v>
      </c>
      <c r="G2959">
        <v>0</v>
      </c>
    </row>
    <row r="2960" spans="1:7" x14ac:dyDescent="0.2">
      <c r="A2960">
        <v>8000</v>
      </c>
      <c r="B2960">
        <v>0.19520000000000001</v>
      </c>
      <c r="C2960" t="s">
        <v>5440</v>
      </c>
      <c r="D2960">
        <v>40000</v>
      </c>
      <c r="E2960">
        <v>36</v>
      </c>
      <c r="F2960">
        <v>0.5</v>
      </c>
      <c r="G2960">
        <v>1</v>
      </c>
    </row>
    <row r="2961" spans="1:7" x14ac:dyDescent="0.2">
      <c r="A2961">
        <v>30000</v>
      </c>
      <c r="B2961">
        <v>0.1825</v>
      </c>
      <c r="C2961" t="s">
        <v>5440</v>
      </c>
      <c r="D2961">
        <v>82000</v>
      </c>
      <c r="E2961">
        <v>36</v>
      </c>
      <c r="F2961">
        <v>9</v>
      </c>
      <c r="G2961">
        <v>0</v>
      </c>
    </row>
    <row r="2962" spans="1:7" x14ac:dyDescent="0.2">
      <c r="A2962">
        <v>24450</v>
      </c>
      <c r="B2962">
        <v>0.20799999999999999</v>
      </c>
      <c r="C2962" t="s">
        <v>5440</v>
      </c>
      <c r="D2962">
        <v>56000</v>
      </c>
      <c r="E2962">
        <v>60</v>
      </c>
      <c r="F2962">
        <v>0.5</v>
      </c>
      <c r="G2962">
        <v>0</v>
      </c>
    </row>
    <row r="2963" spans="1:7" x14ac:dyDescent="0.2">
      <c r="A2963">
        <v>12000</v>
      </c>
      <c r="B2963">
        <v>0.1825</v>
      </c>
      <c r="C2963" t="s">
        <v>5441</v>
      </c>
      <c r="D2963">
        <v>80000</v>
      </c>
      <c r="E2963">
        <v>36</v>
      </c>
      <c r="F2963">
        <v>4</v>
      </c>
      <c r="G2963">
        <v>0</v>
      </c>
    </row>
    <row r="2964" spans="1:7" x14ac:dyDescent="0.2">
      <c r="A2964">
        <v>17325</v>
      </c>
      <c r="B2964">
        <v>0.1678</v>
      </c>
      <c r="C2964" t="s">
        <v>5440</v>
      </c>
      <c r="D2964">
        <v>50000</v>
      </c>
      <c r="E2964">
        <v>36</v>
      </c>
      <c r="F2964">
        <v>7</v>
      </c>
      <c r="G2964">
        <v>0</v>
      </c>
    </row>
    <row r="2965" spans="1:7" x14ac:dyDescent="0.2">
      <c r="A2965">
        <v>20000</v>
      </c>
      <c r="B2965">
        <v>0.1588</v>
      </c>
      <c r="C2965" t="s">
        <v>5441</v>
      </c>
      <c r="D2965" s="79">
        <v>100000</v>
      </c>
      <c r="E2965">
        <v>60</v>
      </c>
      <c r="F2965">
        <v>10</v>
      </c>
      <c r="G2965">
        <v>1</v>
      </c>
    </row>
    <row r="2966" spans="1:7" x14ac:dyDescent="0.2">
      <c r="A2966">
        <v>5600</v>
      </c>
      <c r="B2966">
        <v>0.1588</v>
      </c>
      <c r="C2966" t="s">
        <v>5440</v>
      </c>
      <c r="D2966">
        <v>45000</v>
      </c>
      <c r="E2966">
        <v>36</v>
      </c>
      <c r="F2966">
        <v>1</v>
      </c>
      <c r="G2966">
        <v>0</v>
      </c>
    </row>
    <row r="2967" spans="1:7" x14ac:dyDescent="0.2">
      <c r="A2967">
        <v>16000</v>
      </c>
      <c r="B2967">
        <v>0.10639999999999999</v>
      </c>
      <c r="C2967" t="s">
        <v>5441</v>
      </c>
      <c r="D2967">
        <v>60000</v>
      </c>
      <c r="E2967">
        <v>36</v>
      </c>
      <c r="F2967">
        <v>10</v>
      </c>
      <c r="G2967">
        <v>0</v>
      </c>
    </row>
    <row r="2968" spans="1:7" x14ac:dyDescent="0.2">
      <c r="A2968">
        <v>10000</v>
      </c>
      <c r="B2968">
        <v>0.10639999999999999</v>
      </c>
      <c r="C2968" t="s">
        <v>5442</v>
      </c>
      <c r="D2968">
        <v>82500</v>
      </c>
      <c r="E2968">
        <v>36</v>
      </c>
      <c r="F2968">
        <v>10</v>
      </c>
      <c r="G2968">
        <v>0</v>
      </c>
    </row>
    <row r="2969" spans="1:7" x14ac:dyDescent="0.2">
      <c r="A2969">
        <v>10000</v>
      </c>
      <c r="B2969">
        <v>0.11550000000000001</v>
      </c>
      <c r="C2969" t="s">
        <v>5442</v>
      </c>
      <c r="D2969">
        <v>34500</v>
      </c>
      <c r="E2969">
        <v>36</v>
      </c>
      <c r="F2969">
        <v>7</v>
      </c>
      <c r="G2969">
        <v>0</v>
      </c>
    </row>
    <row r="2970" spans="1:7" x14ac:dyDescent="0.2">
      <c r="A2970">
        <v>17000</v>
      </c>
      <c r="B2970">
        <v>0.1522</v>
      </c>
      <c r="C2970" t="s">
        <v>5441</v>
      </c>
      <c r="D2970">
        <v>82000</v>
      </c>
      <c r="E2970">
        <v>60</v>
      </c>
      <c r="F2970">
        <v>10</v>
      </c>
      <c r="G2970">
        <v>0</v>
      </c>
    </row>
    <row r="2971" spans="1:7" x14ac:dyDescent="0.2">
      <c r="A2971">
        <v>5000</v>
      </c>
      <c r="B2971">
        <v>0.1588</v>
      </c>
      <c r="C2971" t="s">
        <v>5440</v>
      </c>
      <c r="D2971">
        <v>40000</v>
      </c>
      <c r="E2971">
        <v>36</v>
      </c>
      <c r="F2971">
        <v>2</v>
      </c>
      <c r="G2971">
        <v>1</v>
      </c>
    </row>
    <row r="2972" spans="1:7" x14ac:dyDescent="0.2">
      <c r="A2972">
        <v>2200</v>
      </c>
      <c r="B2972">
        <v>0.1588</v>
      </c>
      <c r="C2972" t="s">
        <v>5441</v>
      </c>
      <c r="D2972">
        <v>54900</v>
      </c>
      <c r="E2972">
        <v>36</v>
      </c>
      <c r="F2972">
        <v>5</v>
      </c>
      <c r="G2972">
        <v>0</v>
      </c>
    </row>
    <row r="2973" spans="1:7" x14ac:dyDescent="0.2">
      <c r="A2973">
        <v>4000</v>
      </c>
      <c r="B2973">
        <v>0.11550000000000001</v>
      </c>
      <c r="C2973" t="s">
        <v>5440</v>
      </c>
      <c r="D2973">
        <v>32000</v>
      </c>
      <c r="E2973">
        <v>36</v>
      </c>
      <c r="F2973">
        <v>0.5</v>
      </c>
      <c r="G2973">
        <v>1</v>
      </c>
    </row>
    <row r="2974" spans="1:7" x14ac:dyDescent="0.2">
      <c r="A2974">
        <v>7000</v>
      </c>
      <c r="B2974">
        <v>0.1678</v>
      </c>
      <c r="C2974" t="s">
        <v>5440</v>
      </c>
      <c r="D2974">
        <v>42000</v>
      </c>
      <c r="E2974">
        <v>36</v>
      </c>
      <c r="F2974">
        <v>3</v>
      </c>
      <c r="G2974">
        <v>0</v>
      </c>
    </row>
    <row r="2975" spans="1:7" x14ac:dyDescent="0.2">
      <c r="A2975">
        <v>16000</v>
      </c>
      <c r="B2975">
        <v>9.7100000000000006E-2</v>
      </c>
      <c r="C2975" t="s">
        <v>5441</v>
      </c>
      <c r="D2975">
        <v>118000</v>
      </c>
      <c r="E2975">
        <v>36</v>
      </c>
      <c r="F2975">
        <v>2</v>
      </c>
      <c r="G2975">
        <v>0</v>
      </c>
    </row>
    <row r="2976" spans="1:7" x14ac:dyDescent="0.2">
      <c r="A2976">
        <v>35000</v>
      </c>
      <c r="B2976">
        <v>0.17560000000000001</v>
      </c>
      <c r="C2976" t="s">
        <v>5442</v>
      </c>
      <c r="D2976">
        <v>105000</v>
      </c>
      <c r="E2976">
        <v>36</v>
      </c>
      <c r="F2976">
        <v>3</v>
      </c>
      <c r="G2976">
        <v>1</v>
      </c>
    </row>
    <row r="2977" spans="1:7" x14ac:dyDescent="0.2">
      <c r="A2977">
        <v>6500</v>
      </c>
      <c r="B2977">
        <v>0.1305</v>
      </c>
      <c r="C2977" t="s">
        <v>5440</v>
      </c>
      <c r="D2977">
        <v>50000</v>
      </c>
      <c r="E2977">
        <v>36</v>
      </c>
      <c r="F2977">
        <v>5</v>
      </c>
      <c r="G2977">
        <v>0</v>
      </c>
    </row>
    <row r="2978" spans="1:7" x14ac:dyDescent="0.2">
      <c r="A2978">
        <v>18000</v>
      </c>
      <c r="B2978">
        <v>0.17560000000000001</v>
      </c>
      <c r="C2978" t="s">
        <v>5441</v>
      </c>
      <c r="D2978">
        <v>94000</v>
      </c>
      <c r="E2978">
        <v>36</v>
      </c>
      <c r="F2978">
        <v>10</v>
      </c>
      <c r="G2978">
        <v>0</v>
      </c>
    </row>
    <row r="2979" spans="1:7" x14ac:dyDescent="0.2">
      <c r="A2979">
        <v>23850</v>
      </c>
      <c r="B2979">
        <v>0.1678</v>
      </c>
      <c r="C2979" t="s">
        <v>5440</v>
      </c>
      <c r="D2979">
        <v>190000</v>
      </c>
      <c r="E2979">
        <v>36</v>
      </c>
      <c r="F2979">
        <v>10</v>
      </c>
      <c r="G2979">
        <v>0</v>
      </c>
    </row>
    <row r="2980" spans="1:7" x14ac:dyDescent="0.2">
      <c r="A2980">
        <v>15000</v>
      </c>
      <c r="B2980">
        <v>0.1588</v>
      </c>
      <c r="C2980" t="s">
        <v>5441</v>
      </c>
      <c r="D2980">
        <v>82310</v>
      </c>
      <c r="E2980">
        <v>60</v>
      </c>
      <c r="F2980">
        <v>6</v>
      </c>
      <c r="G2980">
        <v>1</v>
      </c>
    </row>
    <row r="2981" spans="1:7" x14ac:dyDescent="0.2">
      <c r="A2981">
        <v>11650</v>
      </c>
      <c r="B2981">
        <v>0.1235</v>
      </c>
      <c r="C2981" t="s">
        <v>5441</v>
      </c>
      <c r="D2981">
        <v>65000</v>
      </c>
      <c r="E2981">
        <v>36</v>
      </c>
      <c r="F2981">
        <v>7</v>
      </c>
      <c r="G2981">
        <v>0</v>
      </c>
    </row>
    <row r="2982" spans="1:7" x14ac:dyDescent="0.2">
      <c r="A2982">
        <v>8475</v>
      </c>
      <c r="B2982">
        <v>0.17560000000000001</v>
      </c>
      <c r="C2982" t="s">
        <v>5440</v>
      </c>
      <c r="D2982">
        <v>47500</v>
      </c>
      <c r="E2982">
        <v>36</v>
      </c>
      <c r="F2982">
        <v>3</v>
      </c>
      <c r="G2982">
        <v>0</v>
      </c>
    </row>
    <row r="2983" spans="1:7" x14ac:dyDescent="0.2">
      <c r="A2983">
        <v>35000</v>
      </c>
      <c r="B2983">
        <v>0.25800000000000001</v>
      </c>
      <c r="C2983" t="s">
        <v>5440</v>
      </c>
      <c r="D2983" s="79">
        <v>500000</v>
      </c>
      <c r="E2983">
        <v>60</v>
      </c>
      <c r="F2983">
        <v>0.5</v>
      </c>
      <c r="G2983">
        <v>0</v>
      </c>
    </row>
    <row r="2984" spans="1:7" x14ac:dyDescent="0.2">
      <c r="A2984">
        <v>30000</v>
      </c>
      <c r="B2984">
        <v>0.2031</v>
      </c>
      <c r="C2984" t="s">
        <v>5441</v>
      </c>
      <c r="D2984">
        <v>90000</v>
      </c>
      <c r="E2984">
        <v>60</v>
      </c>
      <c r="F2984">
        <v>5</v>
      </c>
      <c r="G2984">
        <v>0</v>
      </c>
    </row>
    <row r="2985" spans="1:7" x14ac:dyDescent="0.2">
      <c r="A2985">
        <v>17475</v>
      </c>
      <c r="B2985">
        <v>0.14330000000000001</v>
      </c>
      <c r="C2985" t="s">
        <v>5441</v>
      </c>
      <c r="D2985">
        <v>95000</v>
      </c>
      <c r="E2985">
        <v>60</v>
      </c>
      <c r="F2985">
        <v>10</v>
      </c>
      <c r="G2985">
        <v>1</v>
      </c>
    </row>
    <row r="2986" spans="1:7" x14ac:dyDescent="0.2">
      <c r="A2986">
        <v>16000</v>
      </c>
      <c r="B2986">
        <v>9.7100000000000006E-2</v>
      </c>
      <c r="C2986" t="s">
        <v>5440</v>
      </c>
      <c r="D2986">
        <v>102000</v>
      </c>
      <c r="E2986">
        <v>36</v>
      </c>
      <c r="F2986">
        <v>10</v>
      </c>
      <c r="G2986">
        <v>0</v>
      </c>
    </row>
    <row r="2987" spans="1:7" x14ac:dyDescent="0.2">
      <c r="A2987">
        <v>3600</v>
      </c>
      <c r="B2987">
        <v>0.21149999999999999</v>
      </c>
      <c r="C2987" t="s">
        <v>5440</v>
      </c>
      <c r="D2987">
        <v>75000</v>
      </c>
      <c r="E2987">
        <v>36</v>
      </c>
      <c r="F2987">
        <v>0.5</v>
      </c>
      <c r="G2987">
        <v>0</v>
      </c>
    </row>
    <row r="2988" spans="1:7" x14ac:dyDescent="0.2">
      <c r="A2988">
        <v>4200</v>
      </c>
      <c r="B2988">
        <v>0.2031</v>
      </c>
      <c r="C2988" t="s">
        <v>5441</v>
      </c>
      <c r="D2988">
        <v>85000</v>
      </c>
      <c r="E2988">
        <v>36</v>
      </c>
      <c r="F2988">
        <v>8</v>
      </c>
      <c r="G2988">
        <v>0</v>
      </c>
    </row>
    <row r="2989" spans="1:7" x14ac:dyDescent="0.2">
      <c r="A2989">
        <v>3500</v>
      </c>
      <c r="B2989">
        <v>7.9000000000000001E-2</v>
      </c>
      <c r="C2989" t="s">
        <v>5441</v>
      </c>
      <c r="D2989">
        <v>40200</v>
      </c>
      <c r="E2989">
        <v>36</v>
      </c>
      <c r="F2989">
        <v>0.5</v>
      </c>
      <c r="G2989">
        <v>1</v>
      </c>
    </row>
    <row r="2990" spans="1:7" x14ac:dyDescent="0.2">
      <c r="A2990">
        <v>15000</v>
      </c>
      <c r="B2990">
        <v>0.17560000000000001</v>
      </c>
      <c r="C2990" t="s">
        <v>5440</v>
      </c>
      <c r="D2990">
        <v>82040</v>
      </c>
      <c r="E2990">
        <v>36</v>
      </c>
      <c r="F2990">
        <v>10</v>
      </c>
      <c r="G2990">
        <v>1</v>
      </c>
    </row>
    <row r="2991" spans="1:7" x14ac:dyDescent="0.2">
      <c r="A2991">
        <v>20000</v>
      </c>
      <c r="B2991">
        <v>6.0299999999999999E-2</v>
      </c>
      <c r="C2991" t="s">
        <v>5441</v>
      </c>
      <c r="D2991">
        <v>70000</v>
      </c>
      <c r="E2991">
        <v>36</v>
      </c>
      <c r="F2991">
        <v>4</v>
      </c>
      <c r="G2991">
        <v>0</v>
      </c>
    </row>
    <row r="2992" spans="1:7" x14ac:dyDescent="0.2">
      <c r="A2992">
        <v>13200</v>
      </c>
      <c r="B2992">
        <v>0.1588</v>
      </c>
      <c r="C2992" t="s">
        <v>5441</v>
      </c>
      <c r="D2992">
        <v>43000</v>
      </c>
      <c r="E2992">
        <v>36</v>
      </c>
      <c r="F2992">
        <v>10</v>
      </c>
      <c r="G2992">
        <v>1</v>
      </c>
    </row>
    <row r="2993" spans="1:7" x14ac:dyDescent="0.2">
      <c r="A2993">
        <v>15000</v>
      </c>
      <c r="B2993">
        <v>0.19520000000000001</v>
      </c>
      <c r="C2993" t="s">
        <v>5440</v>
      </c>
      <c r="D2993">
        <v>56000</v>
      </c>
      <c r="E2993">
        <v>36</v>
      </c>
      <c r="F2993">
        <v>10</v>
      </c>
      <c r="G2993">
        <v>1</v>
      </c>
    </row>
    <row r="2994" spans="1:7" x14ac:dyDescent="0.2">
      <c r="A2994">
        <v>10000</v>
      </c>
      <c r="B2994">
        <v>0.1305</v>
      </c>
      <c r="C2994" t="s">
        <v>5440</v>
      </c>
      <c r="D2994">
        <v>60000</v>
      </c>
      <c r="E2994">
        <v>36</v>
      </c>
      <c r="F2994">
        <v>10</v>
      </c>
      <c r="G2994">
        <v>0</v>
      </c>
    </row>
    <row r="2995" spans="1:7" x14ac:dyDescent="0.2">
      <c r="A2995">
        <v>10000</v>
      </c>
      <c r="B2995">
        <v>0.1522</v>
      </c>
      <c r="C2995" t="s">
        <v>5441</v>
      </c>
      <c r="D2995">
        <v>45000</v>
      </c>
      <c r="E2995">
        <v>60</v>
      </c>
      <c r="F2995">
        <v>10</v>
      </c>
      <c r="G2995">
        <v>1</v>
      </c>
    </row>
    <row r="2996" spans="1:7" x14ac:dyDescent="0.2">
      <c r="A2996">
        <v>4000</v>
      </c>
      <c r="B2996">
        <v>0.19520000000000001</v>
      </c>
      <c r="C2996" t="s">
        <v>5440</v>
      </c>
      <c r="D2996">
        <v>55000</v>
      </c>
      <c r="E2996">
        <v>36</v>
      </c>
      <c r="F2996">
        <v>10</v>
      </c>
      <c r="G2996">
        <v>0</v>
      </c>
    </row>
    <row r="2997" spans="1:7" x14ac:dyDescent="0.2">
      <c r="A2997">
        <v>22100</v>
      </c>
      <c r="B2997">
        <v>0.24890000000000001</v>
      </c>
      <c r="C2997" t="s">
        <v>5442</v>
      </c>
      <c r="D2997">
        <v>55000</v>
      </c>
      <c r="E2997">
        <v>60</v>
      </c>
      <c r="F2997">
        <v>10</v>
      </c>
      <c r="G2997">
        <v>0</v>
      </c>
    </row>
    <row r="2998" spans="1:7" x14ac:dyDescent="0.2">
      <c r="A2998">
        <v>15000</v>
      </c>
      <c r="B2998">
        <v>0.1368</v>
      </c>
      <c r="C2998" t="s">
        <v>5440</v>
      </c>
      <c r="D2998">
        <v>41000</v>
      </c>
      <c r="E2998">
        <v>60</v>
      </c>
      <c r="F2998">
        <v>8</v>
      </c>
      <c r="G2998">
        <v>1</v>
      </c>
    </row>
    <row r="2999" spans="1:7" x14ac:dyDescent="0.2">
      <c r="A2999">
        <v>15000</v>
      </c>
      <c r="B2999">
        <v>0.11550000000000001</v>
      </c>
      <c r="C2999" t="s">
        <v>5441</v>
      </c>
      <c r="D2999">
        <v>63600</v>
      </c>
      <c r="E2999">
        <v>36</v>
      </c>
      <c r="F2999">
        <v>10</v>
      </c>
      <c r="G2999">
        <v>0</v>
      </c>
    </row>
    <row r="3000" spans="1:7" x14ac:dyDescent="0.2">
      <c r="A3000">
        <v>24575</v>
      </c>
      <c r="B3000">
        <v>0.1368</v>
      </c>
      <c r="C3000" t="s">
        <v>5442</v>
      </c>
      <c r="D3000" s="79">
        <v>100000</v>
      </c>
      <c r="E3000">
        <v>60</v>
      </c>
      <c r="F3000">
        <v>5</v>
      </c>
      <c r="G3000">
        <v>1</v>
      </c>
    </row>
    <row r="3001" spans="1:7" x14ac:dyDescent="0.2">
      <c r="A3001">
        <v>5600</v>
      </c>
      <c r="B3001">
        <v>0.11550000000000001</v>
      </c>
      <c r="C3001" t="s">
        <v>5441</v>
      </c>
      <c r="D3001">
        <v>61152</v>
      </c>
      <c r="E3001">
        <v>36</v>
      </c>
      <c r="F3001">
        <v>3</v>
      </c>
      <c r="G3001">
        <v>0</v>
      </c>
    </row>
    <row r="3002" spans="1:7" x14ac:dyDescent="0.2">
      <c r="A3002">
        <v>24000</v>
      </c>
      <c r="B3002">
        <v>0.10639999999999999</v>
      </c>
      <c r="C3002" t="s">
        <v>5441</v>
      </c>
      <c r="D3002" s="79">
        <v>100000</v>
      </c>
      <c r="E3002">
        <v>36</v>
      </c>
      <c r="F3002">
        <v>10</v>
      </c>
      <c r="G3002">
        <v>0</v>
      </c>
    </row>
    <row r="3003" spans="1:7" x14ac:dyDescent="0.2">
      <c r="A3003">
        <v>16000</v>
      </c>
      <c r="B3003">
        <v>0.1368</v>
      </c>
      <c r="C3003" t="s">
        <v>5440</v>
      </c>
      <c r="D3003">
        <v>110000</v>
      </c>
      <c r="E3003">
        <v>60</v>
      </c>
      <c r="F3003">
        <v>2</v>
      </c>
      <c r="G3003">
        <v>1</v>
      </c>
    </row>
    <row r="3004" spans="1:7" x14ac:dyDescent="0.2">
      <c r="A3004">
        <v>18825</v>
      </c>
      <c r="B3004">
        <v>9.7100000000000006E-2</v>
      </c>
      <c r="C3004" t="s">
        <v>5441</v>
      </c>
      <c r="D3004">
        <v>42000</v>
      </c>
      <c r="E3004">
        <v>36</v>
      </c>
      <c r="F3004">
        <v>7</v>
      </c>
      <c r="G3004">
        <v>0</v>
      </c>
    </row>
    <row r="3005" spans="1:7" x14ac:dyDescent="0.2">
      <c r="A3005">
        <v>25000</v>
      </c>
      <c r="B3005">
        <v>0.1885</v>
      </c>
      <c r="C3005" t="s">
        <v>5441</v>
      </c>
      <c r="D3005">
        <v>75000</v>
      </c>
      <c r="E3005">
        <v>60</v>
      </c>
      <c r="F3005">
        <v>10</v>
      </c>
      <c r="G3005">
        <v>1</v>
      </c>
    </row>
    <row r="3006" spans="1:7" x14ac:dyDescent="0.2">
      <c r="A3006">
        <v>29175</v>
      </c>
      <c r="B3006">
        <v>0.1368</v>
      </c>
      <c r="C3006" t="s">
        <v>5441</v>
      </c>
      <c r="D3006">
        <v>65000</v>
      </c>
      <c r="E3006">
        <v>60</v>
      </c>
      <c r="F3006">
        <v>10</v>
      </c>
      <c r="G3006">
        <v>0</v>
      </c>
    </row>
    <row r="3007" spans="1:7" x14ac:dyDescent="0.2">
      <c r="A3007">
        <v>25000</v>
      </c>
      <c r="B3007">
        <v>7.6200000000000004E-2</v>
      </c>
      <c r="C3007" t="s">
        <v>5441</v>
      </c>
      <c r="D3007">
        <v>75000</v>
      </c>
      <c r="E3007">
        <v>36</v>
      </c>
      <c r="F3007">
        <v>10</v>
      </c>
      <c r="G3007">
        <v>0</v>
      </c>
    </row>
    <row r="3008" spans="1:7" x14ac:dyDescent="0.2">
      <c r="A3008">
        <v>6000</v>
      </c>
      <c r="B3008">
        <v>0.24079999999999999</v>
      </c>
      <c r="C3008" t="s">
        <v>5440</v>
      </c>
      <c r="D3008">
        <v>35580.53</v>
      </c>
      <c r="E3008">
        <v>36</v>
      </c>
      <c r="F3008">
        <v>10</v>
      </c>
      <c r="G3008">
        <v>1</v>
      </c>
    </row>
    <row r="3009" spans="1:7" x14ac:dyDescent="0.2">
      <c r="A3009">
        <v>8575</v>
      </c>
      <c r="B3009">
        <v>0.1588</v>
      </c>
      <c r="C3009" t="s">
        <v>5440</v>
      </c>
      <c r="D3009">
        <v>25000</v>
      </c>
      <c r="E3009">
        <v>36</v>
      </c>
      <c r="F3009">
        <v>3</v>
      </c>
      <c r="G3009">
        <v>1</v>
      </c>
    </row>
    <row r="3010" spans="1:7" x14ac:dyDescent="0.2">
      <c r="A3010">
        <v>24000</v>
      </c>
      <c r="B3010">
        <v>0.23499999999999999</v>
      </c>
      <c r="C3010" t="s">
        <v>5441</v>
      </c>
      <c r="D3010">
        <v>58000</v>
      </c>
      <c r="E3010">
        <v>60</v>
      </c>
      <c r="F3010">
        <v>10</v>
      </c>
      <c r="G3010">
        <v>0</v>
      </c>
    </row>
    <row r="3011" spans="1:7" x14ac:dyDescent="0.2">
      <c r="A3011">
        <v>12000</v>
      </c>
      <c r="B3011">
        <v>0.14330000000000001</v>
      </c>
      <c r="C3011" t="s">
        <v>5442</v>
      </c>
      <c r="D3011">
        <v>86000</v>
      </c>
      <c r="E3011">
        <v>36</v>
      </c>
      <c r="F3011">
        <v>0.5</v>
      </c>
      <c r="G3011">
        <v>0</v>
      </c>
    </row>
    <row r="3012" spans="1:7" x14ac:dyDescent="0.2">
      <c r="A3012">
        <v>14000</v>
      </c>
      <c r="B3012">
        <v>0.11550000000000001</v>
      </c>
      <c r="C3012" t="s">
        <v>5440</v>
      </c>
      <c r="D3012">
        <v>107000</v>
      </c>
      <c r="E3012">
        <v>36</v>
      </c>
      <c r="F3012">
        <v>10</v>
      </c>
      <c r="G3012">
        <v>1</v>
      </c>
    </row>
    <row r="3013" spans="1:7" x14ac:dyDescent="0.2">
      <c r="A3013">
        <v>11800</v>
      </c>
      <c r="B3013">
        <v>0.21149999999999999</v>
      </c>
      <c r="C3013" t="s">
        <v>5440</v>
      </c>
      <c r="D3013">
        <v>60000</v>
      </c>
      <c r="E3013">
        <v>36</v>
      </c>
      <c r="F3013">
        <v>2</v>
      </c>
      <c r="G3013">
        <v>0</v>
      </c>
    </row>
    <row r="3014" spans="1:7" x14ac:dyDescent="0.2">
      <c r="A3014">
        <v>28100</v>
      </c>
      <c r="B3014">
        <v>0.22700000000000001</v>
      </c>
      <c r="C3014" t="s">
        <v>5440</v>
      </c>
      <c r="D3014">
        <v>71000</v>
      </c>
      <c r="E3014">
        <v>60</v>
      </c>
      <c r="F3014">
        <v>7</v>
      </c>
      <c r="G3014">
        <v>0</v>
      </c>
    </row>
    <row r="3015" spans="1:7" x14ac:dyDescent="0.2">
      <c r="A3015">
        <v>25000</v>
      </c>
      <c r="B3015">
        <v>9.7100000000000006E-2</v>
      </c>
      <c r="C3015" t="s">
        <v>5441</v>
      </c>
      <c r="D3015">
        <v>74000</v>
      </c>
      <c r="E3015">
        <v>36</v>
      </c>
      <c r="F3015">
        <v>0.5</v>
      </c>
      <c r="G3015">
        <v>0</v>
      </c>
    </row>
    <row r="3016" spans="1:7" x14ac:dyDescent="0.2">
      <c r="A3016">
        <v>7800</v>
      </c>
      <c r="B3016">
        <v>0.1825</v>
      </c>
      <c r="C3016" t="s">
        <v>5440</v>
      </c>
      <c r="D3016">
        <v>40000</v>
      </c>
      <c r="E3016">
        <v>36</v>
      </c>
      <c r="F3016">
        <v>9</v>
      </c>
      <c r="G3016">
        <v>0</v>
      </c>
    </row>
    <row r="3017" spans="1:7" x14ac:dyDescent="0.2">
      <c r="A3017">
        <v>8800</v>
      </c>
      <c r="B3017">
        <v>0.11550000000000001</v>
      </c>
      <c r="C3017" t="s">
        <v>5440</v>
      </c>
      <c r="D3017">
        <v>90000</v>
      </c>
      <c r="E3017">
        <v>36</v>
      </c>
      <c r="F3017">
        <v>10</v>
      </c>
      <c r="G3017">
        <v>0</v>
      </c>
    </row>
    <row r="3018" spans="1:7" x14ac:dyDescent="0.2">
      <c r="A3018">
        <v>9750</v>
      </c>
      <c r="B3018">
        <v>0.2031</v>
      </c>
      <c r="C3018" t="s">
        <v>5440</v>
      </c>
      <c r="D3018">
        <v>30000</v>
      </c>
      <c r="E3018">
        <v>36</v>
      </c>
      <c r="F3018">
        <v>6</v>
      </c>
      <c r="G3018">
        <v>0</v>
      </c>
    </row>
    <row r="3019" spans="1:7" x14ac:dyDescent="0.2">
      <c r="A3019">
        <v>14000</v>
      </c>
      <c r="B3019">
        <v>9.7100000000000006E-2</v>
      </c>
      <c r="C3019" t="s">
        <v>5440</v>
      </c>
      <c r="D3019">
        <v>71000</v>
      </c>
      <c r="E3019">
        <v>36</v>
      </c>
      <c r="F3019">
        <v>1</v>
      </c>
      <c r="G3019">
        <v>0</v>
      </c>
    </row>
    <row r="3020" spans="1:7" x14ac:dyDescent="0.2">
      <c r="A3020">
        <v>12000</v>
      </c>
      <c r="B3020">
        <v>7.6200000000000004E-2</v>
      </c>
      <c r="C3020" t="s">
        <v>5441</v>
      </c>
      <c r="D3020">
        <v>42000</v>
      </c>
      <c r="E3020">
        <v>36</v>
      </c>
      <c r="F3020">
        <v>5</v>
      </c>
      <c r="G3020">
        <v>0</v>
      </c>
    </row>
    <row r="3021" spans="1:7" x14ac:dyDescent="0.2">
      <c r="A3021">
        <v>13800</v>
      </c>
      <c r="B3021">
        <v>0.222</v>
      </c>
      <c r="C3021" t="s">
        <v>5441</v>
      </c>
      <c r="D3021">
        <v>53000</v>
      </c>
      <c r="E3021">
        <v>60</v>
      </c>
      <c r="F3021">
        <v>10</v>
      </c>
      <c r="G3021">
        <v>0</v>
      </c>
    </row>
    <row r="3022" spans="1:7" x14ac:dyDescent="0.2">
      <c r="A3022">
        <v>35000</v>
      </c>
      <c r="B3022">
        <v>0.21149999999999999</v>
      </c>
      <c r="C3022" t="s">
        <v>5441</v>
      </c>
      <c r="D3022">
        <v>120000</v>
      </c>
      <c r="E3022">
        <v>60</v>
      </c>
      <c r="F3022">
        <v>7</v>
      </c>
      <c r="G3022">
        <v>1</v>
      </c>
    </row>
    <row r="3023" spans="1:7" x14ac:dyDescent="0.2">
      <c r="A3023">
        <v>18000</v>
      </c>
      <c r="B3023">
        <v>0.11550000000000001</v>
      </c>
      <c r="C3023" t="s">
        <v>5441</v>
      </c>
      <c r="D3023">
        <v>135000</v>
      </c>
      <c r="E3023">
        <v>60</v>
      </c>
      <c r="F3023">
        <v>10</v>
      </c>
      <c r="G3023">
        <v>0</v>
      </c>
    </row>
    <row r="3024" spans="1:7" x14ac:dyDescent="0.2">
      <c r="A3024">
        <v>35000</v>
      </c>
      <c r="B3024">
        <v>0.1588</v>
      </c>
      <c r="C3024" t="s">
        <v>5441</v>
      </c>
      <c r="D3024">
        <v>78000</v>
      </c>
      <c r="E3024">
        <v>36</v>
      </c>
      <c r="F3024">
        <v>6</v>
      </c>
      <c r="G3024">
        <v>0</v>
      </c>
    </row>
    <row r="3025" spans="1:7" x14ac:dyDescent="0.2">
      <c r="A3025">
        <v>35000</v>
      </c>
      <c r="B3025">
        <v>0.21149999999999999</v>
      </c>
      <c r="C3025" t="s">
        <v>5441</v>
      </c>
      <c r="D3025">
        <v>88000</v>
      </c>
      <c r="E3025">
        <v>60</v>
      </c>
      <c r="F3025">
        <v>10</v>
      </c>
      <c r="G3025">
        <v>1</v>
      </c>
    </row>
    <row r="3026" spans="1:7" x14ac:dyDescent="0.2">
      <c r="A3026">
        <v>10000</v>
      </c>
      <c r="B3026">
        <v>0.10639999999999999</v>
      </c>
      <c r="C3026" t="s">
        <v>5440</v>
      </c>
      <c r="D3026">
        <v>63000</v>
      </c>
      <c r="E3026">
        <v>36</v>
      </c>
      <c r="F3026">
        <v>0.5</v>
      </c>
      <c r="G3026">
        <v>1</v>
      </c>
    </row>
    <row r="3027" spans="1:7" x14ac:dyDescent="0.2">
      <c r="A3027">
        <v>12000</v>
      </c>
      <c r="B3027">
        <v>0.14330000000000001</v>
      </c>
      <c r="C3027" t="s">
        <v>5442</v>
      </c>
      <c r="D3027" s="79">
        <v>100000</v>
      </c>
      <c r="E3027">
        <v>60</v>
      </c>
      <c r="F3027">
        <v>2</v>
      </c>
      <c r="G3027">
        <v>1</v>
      </c>
    </row>
    <row r="3028" spans="1:7" x14ac:dyDescent="0.2">
      <c r="A3028">
        <v>12000</v>
      </c>
      <c r="B3028">
        <v>0.19520000000000001</v>
      </c>
      <c r="C3028" t="s">
        <v>5440</v>
      </c>
      <c r="D3028">
        <v>44720</v>
      </c>
      <c r="E3028">
        <v>36</v>
      </c>
      <c r="F3028">
        <v>2</v>
      </c>
      <c r="G3028">
        <v>0</v>
      </c>
    </row>
    <row r="3029" spans="1:7" x14ac:dyDescent="0.2">
      <c r="A3029">
        <v>7200</v>
      </c>
      <c r="B3029">
        <v>0.1678</v>
      </c>
      <c r="C3029" t="s">
        <v>5440</v>
      </c>
      <c r="D3029">
        <v>58000</v>
      </c>
      <c r="E3029">
        <v>36</v>
      </c>
      <c r="F3029">
        <v>8</v>
      </c>
      <c r="G3029">
        <v>1</v>
      </c>
    </row>
    <row r="3030" spans="1:7" x14ac:dyDescent="0.2">
      <c r="A3030">
        <v>5700</v>
      </c>
      <c r="B3030">
        <v>0.11550000000000001</v>
      </c>
      <c r="C3030" t="s">
        <v>5440</v>
      </c>
      <c r="D3030">
        <v>58000</v>
      </c>
      <c r="E3030">
        <v>36</v>
      </c>
      <c r="F3030">
        <v>7</v>
      </c>
      <c r="G3030">
        <v>0</v>
      </c>
    </row>
    <row r="3031" spans="1:7" x14ac:dyDescent="0.2">
      <c r="A3031">
        <v>10000</v>
      </c>
      <c r="B3031">
        <v>0.21149999999999999</v>
      </c>
      <c r="C3031" t="s">
        <v>5440</v>
      </c>
      <c r="D3031">
        <v>87000</v>
      </c>
      <c r="E3031">
        <v>60</v>
      </c>
      <c r="F3031">
        <v>3</v>
      </c>
      <c r="G3031">
        <v>0</v>
      </c>
    </row>
    <row r="3032" spans="1:7" x14ac:dyDescent="0.2">
      <c r="A3032">
        <v>6000</v>
      </c>
      <c r="B3032">
        <v>0.1522</v>
      </c>
      <c r="C3032" t="s">
        <v>5440</v>
      </c>
      <c r="D3032">
        <v>55000</v>
      </c>
      <c r="E3032">
        <v>36</v>
      </c>
      <c r="F3032">
        <v>0.5</v>
      </c>
      <c r="G3032">
        <v>1</v>
      </c>
    </row>
    <row r="3033" spans="1:7" x14ac:dyDescent="0.2">
      <c r="A3033">
        <v>27000</v>
      </c>
      <c r="B3033">
        <v>0.23499999999999999</v>
      </c>
      <c r="C3033" t="s">
        <v>5440</v>
      </c>
      <c r="D3033">
        <v>85000</v>
      </c>
      <c r="E3033">
        <v>60</v>
      </c>
      <c r="F3033">
        <v>10</v>
      </c>
      <c r="G3033">
        <v>0</v>
      </c>
    </row>
    <row r="3034" spans="1:7" x14ac:dyDescent="0.2">
      <c r="A3034">
        <v>20000</v>
      </c>
      <c r="B3034">
        <v>0.1305</v>
      </c>
      <c r="C3034" t="s">
        <v>5441</v>
      </c>
      <c r="D3034">
        <v>94541</v>
      </c>
      <c r="E3034">
        <v>36</v>
      </c>
      <c r="F3034">
        <v>7</v>
      </c>
      <c r="G3034">
        <v>0</v>
      </c>
    </row>
    <row r="3035" spans="1:7" x14ac:dyDescent="0.2">
      <c r="A3035">
        <v>10000</v>
      </c>
      <c r="B3035">
        <v>0.1305</v>
      </c>
      <c r="C3035" t="s">
        <v>5441</v>
      </c>
      <c r="D3035">
        <v>65000</v>
      </c>
      <c r="E3035">
        <v>36</v>
      </c>
      <c r="F3035">
        <v>2</v>
      </c>
      <c r="G3035">
        <v>0</v>
      </c>
    </row>
    <row r="3036" spans="1:7" x14ac:dyDescent="0.2">
      <c r="A3036">
        <v>15000</v>
      </c>
      <c r="B3036">
        <v>7.9000000000000001E-2</v>
      </c>
      <c r="C3036" t="s">
        <v>5441</v>
      </c>
      <c r="D3036">
        <v>90000</v>
      </c>
      <c r="E3036">
        <v>36</v>
      </c>
      <c r="F3036">
        <v>10</v>
      </c>
      <c r="G3036">
        <v>0</v>
      </c>
    </row>
    <row r="3037" spans="1:7" x14ac:dyDescent="0.2">
      <c r="A3037">
        <v>19425</v>
      </c>
      <c r="B3037">
        <v>0.245</v>
      </c>
      <c r="C3037" t="s">
        <v>5441</v>
      </c>
      <c r="D3037">
        <v>44200</v>
      </c>
      <c r="E3037">
        <v>60</v>
      </c>
      <c r="F3037">
        <v>6</v>
      </c>
      <c r="G3037">
        <v>0</v>
      </c>
    </row>
    <row r="3038" spans="1:7" x14ac:dyDescent="0.2">
      <c r="A3038">
        <v>22800</v>
      </c>
      <c r="B3038">
        <v>0.17560000000000001</v>
      </c>
      <c r="C3038" t="s">
        <v>5440</v>
      </c>
      <c r="D3038">
        <v>51000</v>
      </c>
      <c r="E3038">
        <v>60</v>
      </c>
      <c r="F3038">
        <v>7</v>
      </c>
      <c r="G3038">
        <v>1</v>
      </c>
    </row>
    <row r="3039" spans="1:7" x14ac:dyDescent="0.2">
      <c r="A3039">
        <v>14675</v>
      </c>
      <c r="B3039">
        <v>0.1825</v>
      </c>
      <c r="C3039" t="s">
        <v>5441</v>
      </c>
      <c r="D3039">
        <v>44500</v>
      </c>
      <c r="E3039">
        <v>60</v>
      </c>
      <c r="F3039">
        <v>8</v>
      </c>
      <c r="G3039">
        <v>1</v>
      </c>
    </row>
    <row r="3040" spans="1:7" x14ac:dyDescent="0.2">
      <c r="A3040">
        <v>10200</v>
      </c>
      <c r="B3040">
        <v>6.0299999999999999E-2</v>
      </c>
      <c r="C3040" t="s">
        <v>5441</v>
      </c>
      <c r="D3040">
        <v>85000</v>
      </c>
      <c r="E3040">
        <v>36</v>
      </c>
      <c r="F3040">
        <v>2</v>
      </c>
      <c r="G3040">
        <v>0</v>
      </c>
    </row>
    <row r="3041" spans="1:7" x14ac:dyDescent="0.2">
      <c r="A3041">
        <v>12000</v>
      </c>
      <c r="B3041">
        <v>9.7100000000000006E-2</v>
      </c>
      <c r="C3041" t="s">
        <v>5440</v>
      </c>
      <c r="D3041">
        <v>50000</v>
      </c>
      <c r="E3041">
        <v>36</v>
      </c>
      <c r="F3041">
        <v>3</v>
      </c>
      <c r="G3041">
        <v>0</v>
      </c>
    </row>
    <row r="3042" spans="1:7" x14ac:dyDescent="0.2">
      <c r="A3042">
        <v>25000</v>
      </c>
      <c r="B3042">
        <v>8.8999999999999996E-2</v>
      </c>
      <c r="C3042" t="s">
        <v>5441</v>
      </c>
      <c r="D3042">
        <v>86000</v>
      </c>
      <c r="E3042">
        <v>36</v>
      </c>
      <c r="F3042">
        <v>4</v>
      </c>
      <c r="G3042">
        <v>0</v>
      </c>
    </row>
    <row r="3043" spans="1:7" x14ac:dyDescent="0.2">
      <c r="A3043">
        <v>8000</v>
      </c>
      <c r="B3043">
        <v>0.1305</v>
      </c>
      <c r="C3043" t="s">
        <v>5441</v>
      </c>
      <c r="D3043">
        <v>35000</v>
      </c>
      <c r="E3043">
        <v>36</v>
      </c>
      <c r="F3043">
        <v>10</v>
      </c>
      <c r="G3043">
        <v>0</v>
      </c>
    </row>
    <row r="3044" spans="1:7" x14ac:dyDescent="0.2">
      <c r="A3044">
        <v>4900</v>
      </c>
      <c r="B3044">
        <v>0.1368</v>
      </c>
      <c r="C3044" t="s">
        <v>5440</v>
      </c>
      <c r="D3044">
        <v>40000</v>
      </c>
      <c r="E3044">
        <v>36</v>
      </c>
      <c r="F3044">
        <v>1</v>
      </c>
      <c r="G3044">
        <v>0</v>
      </c>
    </row>
    <row r="3045" spans="1:7" x14ac:dyDescent="0.2">
      <c r="A3045">
        <v>1200</v>
      </c>
      <c r="B3045">
        <v>0.1235</v>
      </c>
      <c r="C3045" t="s">
        <v>5441</v>
      </c>
      <c r="D3045">
        <v>80000</v>
      </c>
      <c r="E3045">
        <v>36</v>
      </c>
      <c r="F3045">
        <v>10</v>
      </c>
      <c r="G3045">
        <v>0</v>
      </c>
    </row>
    <row r="3046" spans="1:7" x14ac:dyDescent="0.2">
      <c r="A3046">
        <v>16800</v>
      </c>
      <c r="B3046">
        <v>9.7100000000000006E-2</v>
      </c>
      <c r="C3046" t="s">
        <v>5441</v>
      </c>
      <c r="D3046">
        <v>115000</v>
      </c>
      <c r="E3046">
        <v>60</v>
      </c>
      <c r="F3046">
        <v>10</v>
      </c>
      <c r="G3046">
        <v>0</v>
      </c>
    </row>
    <row r="3047" spans="1:7" x14ac:dyDescent="0.2">
      <c r="A3047">
        <v>7200</v>
      </c>
      <c r="B3047">
        <v>0.1235</v>
      </c>
      <c r="C3047" t="s">
        <v>5441</v>
      </c>
      <c r="D3047">
        <v>40000</v>
      </c>
      <c r="E3047">
        <v>36</v>
      </c>
      <c r="F3047">
        <v>8</v>
      </c>
      <c r="G3047">
        <v>1</v>
      </c>
    </row>
    <row r="3048" spans="1:7" x14ac:dyDescent="0.2">
      <c r="A3048">
        <v>11400</v>
      </c>
      <c r="B3048">
        <v>0.1522</v>
      </c>
      <c r="C3048" t="s">
        <v>5442</v>
      </c>
      <c r="D3048">
        <v>50000</v>
      </c>
      <c r="E3048">
        <v>36</v>
      </c>
      <c r="F3048">
        <v>0.5</v>
      </c>
      <c r="G3048">
        <v>0</v>
      </c>
    </row>
    <row r="3049" spans="1:7" x14ac:dyDescent="0.2">
      <c r="A3049">
        <v>4200</v>
      </c>
      <c r="B3049">
        <v>0.1588</v>
      </c>
      <c r="C3049" t="s">
        <v>5441</v>
      </c>
      <c r="D3049">
        <v>70000</v>
      </c>
      <c r="E3049">
        <v>36</v>
      </c>
      <c r="F3049">
        <v>7</v>
      </c>
      <c r="G3049">
        <v>0</v>
      </c>
    </row>
    <row r="3050" spans="1:7" x14ac:dyDescent="0.2">
      <c r="A3050">
        <v>13500</v>
      </c>
      <c r="B3050">
        <v>0.11550000000000001</v>
      </c>
      <c r="C3050" t="s">
        <v>5441</v>
      </c>
      <c r="D3050">
        <v>57000</v>
      </c>
      <c r="E3050">
        <v>36</v>
      </c>
      <c r="F3050">
        <v>8</v>
      </c>
      <c r="G3050">
        <v>0</v>
      </c>
    </row>
    <row r="3051" spans="1:7" x14ac:dyDescent="0.2">
      <c r="A3051">
        <v>21000</v>
      </c>
      <c r="B3051">
        <v>0.245</v>
      </c>
      <c r="C3051" t="s">
        <v>5442</v>
      </c>
      <c r="D3051">
        <v>104000</v>
      </c>
      <c r="E3051">
        <v>60</v>
      </c>
      <c r="F3051">
        <v>6</v>
      </c>
      <c r="G3051">
        <v>1</v>
      </c>
    </row>
    <row r="3052" spans="1:7" x14ac:dyDescent="0.2">
      <c r="A3052">
        <v>12000</v>
      </c>
      <c r="B3052">
        <v>0.14330000000000001</v>
      </c>
      <c r="C3052" t="s">
        <v>5440</v>
      </c>
      <c r="D3052">
        <v>60000</v>
      </c>
      <c r="E3052">
        <v>36</v>
      </c>
      <c r="F3052">
        <v>0.5</v>
      </c>
      <c r="G3052">
        <v>0</v>
      </c>
    </row>
    <row r="3053" spans="1:7" x14ac:dyDescent="0.2">
      <c r="A3053">
        <v>25000</v>
      </c>
      <c r="B3053">
        <v>0.1235</v>
      </c>
      <c r="C3053" t="s">
        <v>5441</v>
      </c>
      <c r="D3053">
        <v>61000</v>
      </c>
      <c r="E3053">
        <v>60</v>
      </c>
      <c r="F3053">
        <v>10</v>
      </c>
      <c r="G3053">
        <v>1</v>
      </c>
    </row>
    <row r="3054" spans="1:7" x14ac:dyDescent="0.2">
      <c r="A3054">
        <v>7325</v>
      </c>
      <c r="B3054">
        <v>0.1522</v>
      </c>
      <c r="C3054" t="s">
        <v>5440</v>
      </c>
      <c r="D3054">
        <v>35000</v>
      </c>
      <c r="E3054">
        <v>36</v>
      </c>
      <c r="F3054">
        <v>10</v>
      </c>
      <c r="G3054">
        <v>1</v>
      </c>
    </row>
    <row r="3055" spans="1:7" x14ac:dyDescent="0.2">
      <c r="A3055">
        <v>8400</v>
      </c>
      <c r="B3055">
        <v>0.1885</v>
      </c>
      <c r="C3055" t="s">
        <v>5441</v>
      </c>
      <c r="D3055">
        <v>70000</v>
      </c>
      <c r="E3055">
        <v>36</v>
      </c>
      <c r="F3055">
        <v>7</v>
      </c>
      <c r="G3055">
        <v>1</v>
      </c>
    </row>
    <row r="3056" spans="1:7" x14ac:dyDescent="0.2">
      <c r="A3056">
        <v>9750</v>
      </c>
      <c r="B3056">
        <v>0.1588</v>
      </c>
      <c r="C3056" t="s">
        <v>5440</v>
      </c>
      <c r="D3056">
        <v>29000</v>
      </c>
      <c r="E3056">
        <v>36</v>
      </c>
      <c r="F3056">
        <v>2</v>
      </c>
      <c r="G3056">
        <v>0</v>
      </c>
    </row>
    <row r="3057" spans="1:7" x14ac:dyDescent="0.2">
      <c r="A3057">
        <v>12000</v>
      </c>
      <c r="B3057">
        <v>0.24890000000000001</v>
      </c>
      <c r="C3057" t="s">
        <v>5440</v>
      </c>
      <c r="D3057">
        <v>147000</v>
      </c>
      <c r="E3057">
        <v>60</v>
      </c>
      <c r="F3057">
        <v>10</v>
      </c>
      <c r="G3057">
        <v>0</v>
      </c>
    </row>
    <row r="3058" spans="1:7" x14ac:dyDescent="0.2">
      <c r="A3058">
        <v>4750</v>
      </c>
      <c r="B3058">
        <v>0.1588</v>
      </c>
      <c r="C3058" t="s">
        <v>5442</v>
      </c>
      <c r="D3058">
        <v>17000</v>
      </c>
      <c r="E3058">
        <v>36</v>
      </c>
      <c r="F3058">
        <v>0.5</v>
      </c>
      <c r="G3058">
        <v>0</v>
      </c>
    </row>
    <row r="3059" spans="1:7" x14ac:dyDescent="0.2">
      <c r="A3059">
        <v>10050</v>
      </c>
      <c r="B3059">
        <v>0.10639999999999999</v>
      </c>
      <c r="C3059" t="s">
        <v>5440</v>
      </c>
      <c r="D3059">
        <v>30000</v>
      </c>
      <c r="E3059">
        <v>36</v>
      </c>
      <c r="F3059">
        <v>10</v>
      </c>
      <c r="G3059">
        <v>1</v>
      </c>
    </row>
    <row r="3060" spans="1:7" x14ac:dyDescent="0.2">
      <c r="A3060">
        <v>20000</v>
      </c>
      <c r="B3060">
        <v>0.17560000000000001</v>
      </c>
      <c r="C3060" t="s">
        <v>5441</v>
      </c>
      <c r="D3060">
        <v>65000</v>
      </c>
      <c r="E3060">
        <v>60</v>
      </c>
      <c r="F3060">
        <v>5</v>
      </c>
      <c r="G3060">
        <v>1</v>
      </c>
    </row>
    <row r="3061" spans="1:7" x14ac:dyDescent="0.2">
      <c r="A3061">
        <v>12000</v>
      </c>
      <c r="B3061">
        <v>0.245</v>
      </c>
      <c r="C3061" t="s">
        <v>5440</v>
      </c>
      <c r="D3061">
        <v>45000</v>
      </c>
      <c r="E3061">
        <v>60</v>
      </c>
      <c r="F3061">
        <v>10</v>
      </c>
      <c r="G3061">
        <v>0</v>
      </c>
    </row>
    <row r="3062" spans="1:7" x14ac:dyDescent="0.2">
      <c r="A3062">
        <v>4000</v>
      </c>
      <c r="B3062">
        <v>0.14330000000000001</v>
      </c>
      <c r="C3062" t="s">
        <v>5442</v>
      </c>
      <c r="D3062">
        <v>20000</v>
      </c>
      <c r="E3062">
        <v>36</v>
      </c>
      <c r="F3062">
        <v>2</v>
      </c>
      <c r="G3062">
        <v>1</v>
      </c>
    </row>
    <row r="3063" spans="1:7" x14ac:dyDescent="0.2">
      <c r="A3063">
        <v>21125</v>
      </c>
      <c r="B3063">
        <v>0.17560000000000001</v>
      </c>
      <c r="C3063" t="s">
        <v>5441</v>
      </c>
      <c r="D3063">
        <v>48000</v>
      </c>
      <c r="E3063">
        <v>60</v>
      </c>
      <c r="F3063">
        <v>10</v>
      </c>
      <c r="G3063">
        <v>1</v>
      </c>
    </row>
    <row r="3064" spans="1:7" x14ac:dyDescent="0.2">
      <c r="A3064">
        <v>29175</v>
      </c>
      <c r="B3064">
        <v>0.245</v>
      </c>
      <c r="C3064" t="s">
        <v>5441</v>
      </c>
      <c r="D3064">
        <v>65000</v>
      </c>
      <c r="E3064">
        <v>60</v>
      </c>
      <c r="F3064">
        <v>4</v>
      </c>
      <c r="G3064">
        <v>0</v>
      </c>
    </row>
    <row r="3065" spans="1:7" x14ac:dyDescent="0.2">
      <c r="A3065">
        <v>8000</v>
      </c>
      <c r="B3065">
        <v>0.21149999999999999</v>
      </c>
      <c r="C3065" t="s">
        <v>5440</v>
      </c>
      <c r="D3065">
        <v>110000</v>
      </c>
      <c r="E3065">
        <v>36</v>
      </c>
      <c r="F3065">
        <v>3</v>
      </c>
      <c r="G3065">
        <v>1</v>
      </c>
    </row>
    <row r="3066" spans="1:7" x14ac:dyDescent="0.2">
      <c r="A3066">
        <v>10000</v>
      </c>
      <c r="B3066">
        <v>0.19520000000000001</v>
      </c>
      <c r="C3066" t="s">
        <v>5441</v>
      </c>
      <c r="D3066">
        <v>78000</v>
      </c>
      <c r="E3066">
        <v>36</v>
      </c>
      <c r="F3066">
        <v>10</v>
      </c>
      <c r="G3066">
        <v>0</v>
      </c>
    </row>
    <row r="3067" spans="1:7" x14ac:dyDescent="0.2">
      <c r="A3067">
        <v>8400</v>
      </c>
      <c r="B3067">
        <v>0.14330000000000001</v>
      </c>
      <c r="C3067" t="s">
        <v>5441</v>
      </c>
      <c r="D3067">
        <v>35000</v>
      </c>
      <c r="E3067">
        <v>36</v>
      </c>
      <c r="F3067">
        <v>6</v>
      </c>
      <c r="G3067">
        <v>0</v>
      </c>
    </row>
    <row r="3068" spans="1:7" x14ac:dyDescent="0.2">
      <c r="A3068">
        <v>10000</v>
      </c>
      <c r="B3068">
        <v>0.1522</v>
      </c>
      <c r="C3068" t="s">
        <v>5440</v>
      </c>
      <c r="D3068">
        <v>31948</v>
      </c>
      <c r="E3068">
        <v>36</v>
      </c>
      <c r="F3068">
        <v>0.5</v>
      </c>
      <c r="G3068">
        <v>0</v>
      </c>
    </row>
    <row r="3069" spans="1:7" x14ac:dyDescent="0.2">
      <c r="A3069">
        <v>12000</v>
      </c>
      <c r="B3069">
        <v>8.8999999999999996E-2</v>
      </c>
      <c r="C3069" t="s">
        <v>5440</v>
      </c>
      <c r="D3069">
        <v>48000</v>
      </c>
      <c r="E3069">
        <v>36</v>
      </c>
      <c r="F3069">
        <v>8</v>
      </c>
      <c r="G3069">
        <v>1</v>
      </c>
    </row>
    <row r="3070" spans="1:7" x14ac:dyDescent="0.2">
      <c r="A3070">
        <v>9000</v>
      </c>
      <c r="B3070">
        <v>0.11550000000000001</v>
      </c>
      <c r="C3070" t="s">
        <v>5441</v>
      </c>
      <c r="D3070">
        <v>80000</v>
      </c>
      <c r="E3070">
        <v>36</v>
      </c>
      <c r="F3070">
        <v>2</v>
      </c>
      <c r="G3070">
        <v>0</v>
      </c>
    </row>
    <row r="3071" spans="1:7" x14ac:dyDescent="0.2">
      <c r="A3071">
        <v>10000</v>
      </c>
      <c r="B3071">
        <v>0.222</v>
      </c>
      <c r="C3071" t="s">
        <v>5442</v>
      </c>
      <c r="D3071">
        <v>50000</v>
      </c>
      <c r="E3071">
        <v>36</v>
      </c>
      <c r="F3071">
        <v>5</v>
      </c>
      <c r="G3071">
        <v>1</v>
      </c>
    </row>
    <row r="3072" spans="1:7" x14ac:dyDescent="0.2">
      <c r="A3072">
        <v>1000</v>
      </c>
      <c r="B3072">
        <v>0.19520000000000001</v>
      </c>
      <c r="C3072" t="s">
        <v>5440</v>
      </c>
      <c r="D3072">
        <v>85000</v>
      </c>
      <c r="E3072">
        <v>36</v>
      </c>
      <c r="F3072">
        <v>8</v>
      </c>
      <c r="G3072">
        <v>1</v>
      </c>
    </row>
    <row r="3073" spans="1:7" x14ac:dyDescent="0.2">
      <c r="A3073">
        <v>15075</v>
      </c>
      <c r="B3073">
        <v>0.24079999999999999</v>
      </c>
      <c r="C3073" t="s">
        <v>5440</v>
      </c>
      <c r="D3073">
        <v>45000</v>
      </c>
      <c r="E3073">
        <v>60</v>
      </c>
      <c r="F3073">
        <v>7</v>
      </c>
      <c r="G3073">
        <v>0</v>
      </c>
    </row>
    <row r="3074" spans="1:7" x14ac:dyDescent="0.2">
      <c r="A3074">
        <v>5000</v>
      </c>
      <c r="B3074">
        <v>0.14330000000000001</v>
      </c>
      <c r="C3074" t="s">
        <v>5441</v>
      </c>
      <c r="D3074">
        <v>43000</v>
      </c>
      <c r="E3074">
        <v>36</v>
      </c>
      <c r="F3074">
        <v>10</v>
      </c>
      <c r="G3074">
        <v>0</v>
      </c>
    </row>
    <row r="3075" spans="1:7" x14ac:dyDescent="0.2">
      <c r="A3075">
        <v>32000</v>
      </c>
      <c r="B3075">
        <v>0.245</v>
      </c>
      <c r="C3075" t="s">
        <v>5441</v>
      </c>
      <c r="D3075">
        <v>156000</v>
      </c>
      <c r="E3075">
        <v>60</v>
      </c>
      <c r="F3075">
        <v>10</v>
      </c>
      <c r="G3075">
        <v>0</v>
      </c>
    </row>
    <row r="3076" spans="1:7" x14ac:dyDescent="0.2">
      <c r="A3076">
        <v>15000</v>
      </c>
      <c r="B3076">
        <v>9.7100000000000006E-2</v>
      </c>
      <c r="C3076" t="s">
        <v>5442</v>
      </c>
      <c r="D3076">
        <v>40100</v>
      </c>
      <c r="E3076">
        <v>36</v>
      </c>
      <c r="F3076">
        <v>10</v>
      </c>
      <c r="G3076">
        <v>0</v>
      </c>
    </row>
    <row r="3077" spans="1:7" x14ac:dyDescent="0.2">
      <c r="A3077">
        <v>9000</v>
      </c>
      <c r="B3077">
        <v>8.8999999999999996E-2</v>
      </c>
      <c r="C3077" t="s">
        <v>5441</v>
      </c>
      <c r="D3077">
        <v>55000</v>
      </c>
      <c r="E3077">
        <v>36</v>
      </c>
      <c r="F3077">
        <v>9</v>
      </c>
      <c r="G3077">
        <v>0</v>
      </c>
    </row>
    <row r="3078" spans="1:7" x14ac:dyDescent="0.2">
      <c r="A3078">
        <v>28000</v>
      </c>
      <c r="B3078">
        <v>0.1825</v>
      </c>
      <c r="C3078" t="s">
        <v>5442</v>
      </c>
      <c r="D3078">
        <v>145000</v>
      </c>
      <c r="E3078">
        <v>60</v>
      </c>
      <c r="F3078">
        <v>10</v>
      </c>
      <c r="G3078">
        <v>1</v>
      </c>
    </row>
    <row r="3079" spans="1:7" x14ac:dyDescent="0.2">
      <c r="A3079">
        <v>15000</v>
      </c>
      <c r="B3079">
        <v>0.10639999999999999</v>
      </c>
      <c r="C3079" t="s">
        <v>5441</v>
      </c>
      <c r="D3079">
        <v>82000</v>
      </c>
      <c r="E3079">
        <v>36</v>
      </c>
      <c r="F3079">
        <v>10</v>
      </c>
      <c r="G3079">
        <v>0</v>
      </c>
    </row>
    <row r="3080" spans="1:7" x14ac:dyDescent="0.2">
      <c r="A3080">
        <v>25000</v>
      </c>
      <c r="B3080">
        <v>7.9000000000000001E-2</v>
      </c>
      <c r="C3080" t="s">
        <v>5441</v>
      </c>
      <c r="D3080">
        <v>97210</v>
      </c>
      <c r="E3080">
        <v>36</v>
      </c>
      <c r="F3080">
        <v>3</v>
      </c>
      <c r="G3080">
        <v>0</v>
      </c>
    </row>
    <row r="3081" spans="1:7" x14ac:dyDescent="0.2">
      <c r="A3081">
        <v>19125</v>
      </c>
      <c r="B3081">
        <v>6.6199999999999995E-2</v>
      </c>
      <c r="C3081" t="s">
        <v>5441</v>
      </c>
      <c r="D3081">
        <v>43000</v>
      </c>
      <c r="E3081">
        <v>36</v>
      </c>
      <c r="F3081">
        <v>10</v>
      </c>
      <c r="G3081">
        <v>0</v>
      </c>
    </row>
    <row r="3082" spans="1:7" x14ac:dyDescent="0.2">
      <c r="A3082">
        <v>21000</v>
      </c>
      <c r="B3082">
        <v>0.1235</v>
      </c>
      <c r="C3082" t="s">
        <v>5440</v>
      </c>
      <c r="D3082">
        <v>61000</v>
      </c>
      <c r="E3082">
        <v>36</v>
      </c>
      <c r="F3082">
        <v>10</v>
      </c>
      <c r="G3082">
        <v>0</v>
      </c>
    </row>
    <row r="3083" spans="1:7" x14ac:dyDescent="0.2">
      <c r="A3083">
        <v>10775</v>
      </c>
      <c r="B3083">
        <v>0.1678</v>
      </c>
      <c r="C3083" t="s">
        <v>5441</v>
      </c>
      <c r="D3083">
        <v>82888.69</v>
      </c>
      <c r="E3083">
        <v>36</v>
      </c>
      <c r="F3083">
        <v>5</v>
      </c>
      <c r="G3083">
        <v>0</v>
      </c>
    </row>
    <row r="3084" spans="1:7" x14ac:dyDescent="0.2">
      <c r="A3084">
        <v>15000</v>
      </c>
      <c r="B3084">
        <v>0.1678</v>
      </c>
      <c r="C3084" t="s">
        <v>5442</v>
      </c>
      <c r="D3084">
        <v>48000</v>
      </c>
      <c r="E3084">
        <v>60</v>
      </c>
      <c r="F3084">
        <v>3</v>
      </c>
      <c r="G3084">
        <v>0</v>
      </c>
    </row>
    <row r="3085" spans="1:7" x14ac:dyDescent="0.2">
      <c r="A3085">
        <v>20950</v>
      </c>
      <c r="B3085">
        <v>0.1522</v>
      </c>
      <c r="C3085" t="s">
        <v>5441</v>
      </c>
      <c r="D3085">
        <v>50000</v>
      </c>
      <c r="E3085">
        <v>60</v>
      </c>
      <c r="F3085">
        <v>10</v>
      </c>
      <c r="G3085">
        <v>0</v>
      </c>
    </row>
    <row r="3086" spans="1:7" x14ac:dyDescent="0.2">
      <c r="A3086">
        <v>25000</v>
      </c>
      <c r="B3086">
        <v>0.10639999999999999</v>
      </c>
      <c r="C3086" t="s">
        <v>5441</v>
      </c>
      <c r="D3086">
        <v>70000</v>
      </c>
      <c r="E3086">
        <v>36</v>
      </c>
      <c r="F3086">
        <v>6</v>
      </c>
      <c r="G3086">
        <v>0</v>
      </c>
    </row>
    <row r="3087" spans="1:7" x14ac:dyDescent="0.2">
      <c r="A3087">
        <v>11500</v>
      </c>
      <c r="B3087">
        <v>9.7100000000000006E-2</v>
      </c>
      <c r="C3087" t="s">
        <v>5440</v>
      </c>
      <c r="D3087">
        <v>57500</v>
      </c>
      <c r="E3087">
        <v>36</v>
      </c>
      <c r="F3087">
        <v>7</v>
      </c>
      <c r="G3087">
        <v>0</v>
      </c>
    </row>
    <row r="3088" spans="1:7" x14ac:dyDescent="0.2">
      <c r="A3088">
        <v>18000</v>
      </c>
      <c r="B3088">
        <v>0.1522</v>
      </c>
      <c r="C3088" t="s">
        <v>5441</v>
      </c>
      <c r="D3088">
        <v>44000</v>
      </c>
      <c r="E3088">
        <v>60</v>
      </c>
      <c r="F3088">
        <v>4</v>
      </c>
      <c r="G3088">
        <v>1</v>
      </c>
    </row>
    <row r="3089" spans="1:7" x14ac:dyDescent="0.2">
      <c r="A3089">
        <v>24000</v>
      </c>
      <c r="B3089">
        <v>0.1235</v>
      </c>
      <c r="C3089" t="s">
        <v>5441</v>
      </c>
      <c r="D3089">
        <v>95000</v>
      </c>
      <c r="E3089">
        <v>60</v>
      </c>
      <c r="F3089">
        <v>2</v>
      </c>
      <c r="G3089">
        <v>0</v>
      </c>
    </row>
    <row r="3090" spans="1:7" x14ac:dyDescent="0.2">
      <c r="A3090">
        <v>33950</v>
      </c>
      <c r="B3090">
        <v>0.25990000000000002</v>
      </c>
      <c r="C3090" t="s">
        <v>5441</v>
      </c>
      <c r="D3090">
        <v>76198</v>
      </c>
      <c r="E3090">
        <v>60</v>
      </c>
      <c r="F3090">
        <v>7</v>
      </c>
      <c r="G3090">
        <v>1</v>
      </c>
    </row>
    <row r="3091" spans="1:7" x14ac:dyDescent="0.2">
      <c r="A3091">
        <v>24000</v>
      </c>
      <c r="B3091">
        <v>0.22700000000000001</v>
      </c>
      <c r="C3091" t="s">
        <v>5441</v>
      </c>
      <c r="D3091">
        <v>80000</v>
      </c>
      <c r="E3091">
        <v>60</v>
      </c>
      <c r="F3091">
        <v>10</v>
      </c>
      <c r="G3091">
        <v>0</v>
      </c>
    </row>
    <row r="3092" spans="1:7" x14ac:dyDescent="0.2">
      <c r="A3092">
        <v>6000</v>
      </c>
      <c r="B3092">
        <v>0.2031</v>
      </c>
      <c r="C3092" t="s">
        <v>5440</v>
      </c>
      <c r="D3092">
        <v>80000</v>
      </c>
      <c r="E3092">
        <v>36</v>
      </c>
      <c r="F3092">
        <v>9</v>
      </c>
      <c r="G3092">
        <v>0</v>
      </c>
    </row>
    <row r="3093" spans="1:7" x14ac:dyDescent="0.2">
      <c r="A3093">
        <v>10075</v>
      </c>
      <c r="B3093">
        <v>0.25280000000000002</v>
      </c>
      <c r="C3093" t="s">
        <v>5441</v>
      </c>
      <c r="D3093">
        <v>80000</v>
      </c>
      <c r="E3093">
        <v>60</v>
      </c>
      <c r="F3093">
        <v>10</v>
      </c>
      <c r="G3093">
        <v>1</v>
      </c>
    </row>
    <row r="3094" spans="1:7" x14ac:dyDescent="0.2">
      <c r="A3094">
        <v>14400</v>
      </c>
      <c r="B3094">
        <v>0.1235</v>
      </c>
      <c r="C3094" t="s">
        <v>5440</v>
      </c>
      <c r="D3094">
        <v>39000</v>
      </c>
      <c r="E3094">
        <v>36</v>
      </c>
      <c r="F3094">
        <v>10</v>
      </c>
      <c r="G3094">
        <v>0</v>
      </c>
    </row>
    <row r="3095" spans="1:7" x14ac:dyDescent="0.2">
      <c r="A3095">
        <v>12000</v>
      </c>
      <c r="B3095">
        <v>0.14330000000000001</v>
      </c>
      <c r="C3095" t="s">
        <v>5440</v>
      </c>
      <c r="D3095">
        <v>80000</v>
      </c>
      <c r="E3095">
        <v>36</v>
      </c>
      <c r="F3095">
        <v>1</v>
      </c>
      <c r="G3095">
        <v>0</v>
      </c>
    </row>
    <row r="3096" spans="1:7" x14ac:dyDescent="0.2">
      <c r="A3096">
        <v>6000</v>
      </c>
      <c r="B3096">
        <v>0.1588</v>
      </c>
      <c r="C3096" t="s">
        <v>5440</v>
      </c>
      <c r="D3096">
        <v>50000</v>
      </c>
      <c r="E3096">
        <v>36</v>
      </c>
      <c r="F3096">
        <v>6</v>
      </c>
      <c r="G3096">
        <v>0</v>
      </c>
    </row>
    <row r="3097" spans="1:7" x14ac:dyDescent="0.2">
      <c r="A3097">
        <v>20000</v>
      </c>
      <c r="B3097">
        <v>6.6199999999999995E-2</v>
      </c>
      <c r="C3097" t="s">
        <v>5441</v>
      </c>
      <c r="D3097">
        <v>75000</v>
      </c>
      <c r="E3097">
        <v>36</v>
      </c>
      <c r="F3097">
        <v>5</v>
      </c>
      <c r="G3097">
        <v>0</v>
      </c>
    </row>
    <row r="3098" spans="1:7" x14ac:dyDescent="0.2">
      <c r="A3098">
        <v>5000</v>
      </c>
      <c r="B3098">
        <v>0.1235</v>
      </c>
      <c r="C3098" t="s">
        <v>5440</v>
      </c>
      <c r="D3098">
        <v>69000</v>
      </c>
      <c r="E3098">
        <v>36</v>
      </c>
      <c r="F3098">
        <v>0.5</v>
      </c>
      <c r="G3098">
        <v>0</v>
      </c>
    </row>
    <row r="3099" spans="1:7" x14ac:dyDescent="0.2">
      <c r="A3099">
        <v>10000</v>
      </c>
      <c r="B3099">
        <v>0.1305</v>
      </c>
      <c r="C3099" t="s">
        <v>5442</v>
      </c>
      <c r="D3099">
        <v>49000</v>
      </c>
      <c r="E3099">
        <v>36</v>
      </c>
      <c r="F3099">
        <v>10</v>
      </c>
      <c r="G3099">
        <v>1</v>
      </c>
    </row>
    <row r="3100" spans="1:7" x14ac:dyDescent="0.2">
      <c r="A3100">
        <v>2400</v>
      </c>
      <c r="B3100">
        <v>0.19520000000000001</v>
      </c>
      <c r="C3100" t="s">
        <v>5440</v>
      </c>
      <c r="D3100">
        <v>43000</v>
      </c>
      <c r="E3100">
        <v>36</v>
      </c>
      <c r="F3100">
        <v>0.5</v>
      </c>
      <c r="G3100">
        <v>0</v>
      </c>
    </row>
    <row r="3101" spans="1:7" x14ac:dyDescent="0.2">
      <c r="A3101">
        <v>10500</v>
      </c>
      <c r="B3101">
        <v>7.6200000000000004E-2</v>
      </c>
      <c r="C3101" t="s">
        <v>5441</v>
      </c>
      <c r="D3101">
        <v>110000</v>
      </c>
      <c r="E3101">
        <v>36</v>
      </c>
      <c r="F3101">
        <v>10</v>
      </c>
      <c r="G3101">
        <v>0</v>
      </c>
    </row>
    <row r="3102" spans="1:7" x14ac:dyDescent="0.2">
      <c r="A3102">
        <v>21200</v>
      </c>
      <c r="B3102">
        <v>0.222</v>
      </c>
      <c r="C3102" t="s">
        <v>5441</v>
      </c>
      <c r="D3102">
        <v>53000</v>
      </c>
      <c r="E3102">
        <v>36</v>
      </c>
      <c r="F3102">
        <v>6</v>
      </c>
      <c r="G3102">
        <v>0</v>
      </c>
    </row>
    <row r="3103" spans="1:7" x14ac:dyDescent="0.2">
      <c r="A3103">
        <v>16000</v>
      </c>
      <c r="B3103">
        <v>0.1588</v>
      </c>
      <c r="C3103" t="s">
        <v>5441</v>
      </c>
      <c r="D3103">
        <v>54000</v>
      </c>
      <c r="E3103">
        <v>60</v>
      </c>
      <c r="F3103">
        <v>10</v>
      </c>
      <c r="G3103">
        <v>0</v>
      </c>
    </row>
    <row r="3104" spans="1:7" x14ac:dyDescent="0.2">
      <c r="A3104">
        <v>16450</v>
      </c>
      <c r="B3104">
        <v>0.1522</v>
      </c>
      <c r="C3104" t="s">
        <v>5440</v>
      </c>
      <c r="D3104">
        <v>75000</v>
      </c>
      <c r="E3104">
        <v>60</v>
      </c>
      <c r="F3104">
        <v>10</v>
      </c>
      <c r="G3104">
        <v>0</v>
      </c>
    </row>
    <row r="3105" spans="1:7" x14ac:dyDescent="0.2">
      <c r="A3105">
        <v>5000</v>
      </c>
      <c r="B3105">
        <v>0.10639999999999999</v>
      </c>
      <c r="C3105" t="s">
        <v>5442</v>
      </c>
      <c r="D3105">
        <v>88000</v>
      </c>
      <c r="E3105">
        <v>36</v>
      </c>
      <c r="F3105">
        <v>10</v>
      </c>
      <c r="G3105">
        <v>0</v>
      </c>
    </row>
    <row r="3106" spans="1:7" x14ac:dyDescent="0.2">
      <c r="A3106">
        <v>9600</v>
      </c>
      <c r="B3106">
        <v>0.1678</v>
      </c>
      <c r="C3106" t="s">
        <v>5441</v>
      </c>
      <c r="D3106">
        <v>76000</v>
      </c>
      <c r="E3106">
        <v>36</v>
      </c>
      <c r="F3106">
        <v>3</v>
      </c>
      <c r="G3106">
        <v>0</v>
      </c>
    </row>
    <row r="3107" spans="1:7" x14ac:dyDescent="0.2">
      <c r="A3107">
        <v>7800</v>
      </c>
      <c r="B3107">
        <v>0.17560000000000001</v>
      </c>
      <c r="C3107" t="s">
        <v>5441</v>
      </c>
      <c r="D3107">
        <v>36500</v>
      </c>
      <c r="E3107">
        <v>36</v>
      </c>
      <c r="F3107">
        <v>2</v>
      </c>
      <c r="G3107">
        <v>0</v>
      </c>
    </row>
    <row r="3108" spans="1:7" x14ac:dyDescent="0.2">
      <c r="A3108">
        <v>35000</v>
      </c>
      <c r="B3108">
        <v>0.1522</v>
      </c>
      <c r="C3108" t="s">
        <v>5441</v>
      </c>
      <c r="D3108">
        <v>110000</v>
      </c>
      <c r="E3108">
        <v>60</v>
      </c>
      <c r="F3108">
        <v>10</v>
      </c>
      <c r="G3108">
        <v>0</v>
      </c>
    </row>
    <row r="3109" spans="1:7" x14ac:dyDescent="0.2">
      <c r="A3109">
        <v>13000</v>
      </c>
      <c r="B3109">
        <v>0.1825</v>
      </c>
      <c r="C3109" t="s">
        <v>5441</v>
      </c>
      <c r="D3109">
        <v>87000</v>
      </c>
      <c r="E3109">
        <v>36</v>
      </c>
      <c r="F3109">
        <v>1</v>
      </c>
      <c r="G3109">
        <v>0</v>
      </c>
    </row>
    <row r="3110" spans="1:7" x14ac:dyDescent="0.2">
      <c r="A3110">
        <v>7000</v>
      </c>
      <c r="B3110">
        <v>0.1368</v>
      </c>
      <c r="C3110" t="s">
        <v>5440</v>
      </c>
      <c r="D3110">
        <v>50000</v>
      </c>
      <c r="E3110">
        <v>36</v>
      </c>
      <c r="F3110">
        <v>2</v>
      </c>
      <c r="G3110">
        <v>0</v>
      </c>
    </row>
    <row r="3111" spans="1:7" x14ac:dyDescent="0.2">
      <c r="A3111">
        <v>10000</v>
      </c>
      <c r="B3111">
        <v>0.1368</v>
      </c>
      <c r="C3111" t="s">
        <v>5441</v>
      </c>
      <c r="D3111">
        <v>55000</v>
      </c>
      <c r="E3111">
        <v>36</v>
      </c>
      <c r="F3111">
        <v>10</v>
      </c>
      <c r="G3111">
        <v>0</v>
      </c>
    </row>
    <row r="3112" spans="1:7" x14ac:dyDescent="0.2">
      <c r="A3112">
        <v>3600</v>
      </c>
      <c r="B3112">
        <v>0.10639999999999999</v>
      </c>
      <c r="C3112" t="s">
        <v>5441</v>
      </c>
      <c r="D3112">
        <v>60000</v>
      </c>
      <c r="E3112">
        <v>36</v>
      </c>
      <c r="F3112">
        <v>10</v>
      </c>
      <c r="G3112">
        <v>0</v>
      </c>
    </row>
    <row r="3113" spans="1:7" x14ac:dyDescent="0.2">
      <c r="A3113">
        <v>10000</v>
      </c>
      <c r="B3113">
        <v>0.1588</v>
      </c>
      <c r="C3113" t="s">
        <v>5440</v>
      </c>
      <c r="D3113">
        <v>63000</v>
      </c>
      <c r="E3113">
        <v>36</v>
      </c>
      <c r="F3113">
        <v>8</v>
      </c>
      <c r="G3113">
        <v>1</v>
      </c>
    </row>
    <row r="3114" spans="1:7" x14ac:dyDescent="0.2">
      <c r="A3114">
        <v>24000</v>
      </c>
      <c r="B3114">
        <v>0.1678</v>
      </c>
      <c r="C3114" t="s">
        <v>5441</v>
      </c>
      <c r="D3114">
        <v>66742</v>
      </c>
      <c r="E3114">
        <v>60</v>
      </c>
      <c r="F3114">
        <v>0.5</v>
      </c>
      <c r="G3114">
        <v>0</v>
      </c>
    </row>
    <row r="3115" spans="1:7" x14ac:dyDescent="0.2">
      <c r="A3115">
        <v>15000</v>
      </c>
      <c r="B3115">
        <v>0.216</v>
      </c>
      <c r="C3115" t="s">
        <v>5441</v>
      </c>
      <c r="D3115">
        <v>40000</v>
      </c>
      <c r="E3115">
        <v>36</v>
      </c>
      <c r="F3115">
        <v>10</v>
      </c>
      <c r="G3115">
        <v>0</v>
      </c>
    </row>
    <row r="3116" spans="1:7" x14ac:dyDescent="0.2">
      <c r="A3116">
        <v>8000</v>
      </c>
      <c r="B3116">
        <v>0.2606</v>
      </c>
      <c r="C3116" t="s">
        <v>5440</v>
      </c>
      <c r="D3116">
        <v>55000</v>
      </c>
      <c r="E3116">
        <v>60</v>
      </c>
      <c r="F3116">
        <v>0.5</v>
      </c>
      <c r="G3116">
        <v>0</v>
      </c>
    </row>
    <row r="3117" spans="1:7" x14ac:dyDescent="0.2">
      <c r="A3117">
        <v>20800</v>
      </c>
      <c r="B3117">
        <v>0.21149999999999999</v>
      </c>
      <c r="C3117" t="s">
        <v>5440</v>
      </c>
      <c r="D3117">
        <v>78000</v>
      </c>
      <c r="E3117">
        <v>36</v>
      </c>
      <c r="F3117">
        <v>1</v>
      </c>
      <c r="G3117">
        <v>1</v>
      </c>
    </row>
    <row r="3118" spans="1:7" x14ac:dyDescent="0.2">
      <c r="A3118">
        <v>18000</v>
      </c>
      <c r="B3118">
        <v>9.7100000000000006E-2</v>
      </c>
      <c r="C3118" t="s">
        <v>5441</v>
      </c>
      <c r="D3118">
        <v>85000</v>
      </c>
      <c r="E3118">
        <v>36</v>
      </c>
      <c r="F3118">
        <v>10</v>
      </c>
      <c r="G3118">
        <v>0</v>
      </c>
    </row>
    <row r="3119" spans="1:7" x14ac:dyDescent="0.2">
      <c r="A3119">
        <v>6000</v>
      </c>
      <c r="B3119">
        <v>0.11550000000000001</v>
      </c>
      <c r="C3119" t="s">
        <v>5441</v>
      </c>
      <c r="D3119">
        <v>70000</v>
      </c>
      <c r="E3119">
        <v>36</v>
      </c>
      <c r="F3119">
        <v>10</v>
      </c>
      <c r="G3119">
        <v>0</v>
      </c>
    </row>
    <row r="3120" spans="1:7" x14ac:dyDescent="0.2">
      <c r="A3120">
        <v>30000</v>
      </c>
      <c r="B3120">
        <v>0.17560000000000001</v>
      </c>
      <c r="C3120" t="s">
        <v>5441</v>
      </c>
      <c r="D3120">
        <v>87000</v>
      </c>
      <c r="E3120">
        <v>60</v>
      </c>
      <c r="F3120">
        <v>5</v>
      </c>
      <c r="G3120">
        <v>1</v>
      </c>
    </row>
    <row r="3121" spans="1:7" x14ac:dyDescent="0.2">
      <c r="A3121">
        <v>19950</v>
      </c>
      <c r="B3121">
        <v>0.11550000000000001</v>
      </c>
      <c r="C3121" t="s">
        <v>5441</v>
      </c>
      <c r="D3121">
        <v>98000</v>
      </c>
      <c r="E3121">
        <v>36</v>
      </c>
      <c r="F3121">
        <v>3</v>
      </c>
      <c r="G3121">
        <v>0</v>
      </c>
    </row>
    <row r="3122" spans="1:7" x14ac:dyDescent="0.2">
      <c r="A3122">
        <v>35000</v>
      </c>
      <c r="B3122">
        <v>0.14330000000000001</v>
      </c>
      <c r="C3122" t="s">
        <v>5441</v>
      </c>
      <c r="D3122" s="79">
        <v>100000</v>
      </c>
      <c r="E3122">
        <v>36</v>
      </c>
      <c r="F3122">
        <v>10</v>
      </c>
      <c r="G3122">
        <v>0</v>
      </c>
    </row>
    <row r="3123" spans="1:7" x14ac:dyDescent="0.2">
      <c r="A3123">
        <v>13000</v>
      </c>
      <c r="B3123">
        <v>0.2606</v>
      </c>
      <c r="C3123" t="s">
        <v>5440</v>
      </c>
      <c r="D3123">
        <v>65000</v>
      </c>
      <c r="E3123">
        <v>60</v>
      </c>
      <c r="F3123">
        <v>2</v>
      </c>
      <c r="G3123">
        <v>0</v>
      </c>
    </row>
    <row r="3124" spans="1:7" x14ac:dyDescent="0.2">
      <c r="A3124">
        <v>22000</v>
      </c>
      <c r="B3124">
        <v>0.14330000000000001</v>
      </c>
      <c r="C3124" t="s">
        <v>5441</v>
      </c>
      <c r="D3124">
        <v>70000</v>
      </c>
      <c r="E3124">
        <v>60</v>
      </c>
      <c r="F3124">
        <v>1</v>
      </c>
      <c r="G3124">
        <v>1</v>
      </c>
    </row>
    <row r="3125" spans="1:7" x14ac:dyDescent="0.2">
      <c r="A3125">
        <v>20125</v>
      </c>
      <c r="B3125">
        <v>0.245</v>
      </c>
      <c r="C3125" t="s">
        <v>5441</v>
      </c>
      <c r="D3125">
        <v>45000</v>
      </c>
      <c r="E3125">
        <v>60</v>
      </c>
      <c r="F3125">
        <v>2</v>
      </c>
      <c r="G3125">
        <v>0</v>
      </c>
    </row>
    <row r="3126" spans="1:7" x14ac:dyDescent="0.2">
      <c r="A3126">
        <v>8000</v>
      </c>
      <c r="B3126">
        <v>0.10639999999999999</v>
      </c>
      <c r="C3126" t="s">
        <v>5441</v>
      </c>
      <c r="D3126">
        <v>44000</v>
      </c>
      <c r="E3126">
        <v>36</v>
      </c>
      <c r="F3126">
        <v>10</v>
      </c>
      <c r="G3126">
        <v>0</v>
      </c>
    </row>
    <row r="3127" spans="1:7" x14ac:dyDescent="0.2">
      <c r="A3127">
        <v>16000</v>
      </c>
      <c r="B3127">
        <v>0.10639999999999999</v>
      </c>
      <c r="C3127" t="s">
        <v>5441</v>
      </c>
      <c r="D3127">
        <v>87500</v>
      </c>
      <c r="E3127">
        <v>36</v>
      </c>
      <c r="F3127">
        <v>10</v>
      </c>
      <c r="G3127">
        <v>0</v>
      </c>
    </row>
    <row r="3128" spans="1:7" x14ac:dyDescent="0.2">
      <c r="A3128">
        <v>9200</v>
      </c>
      <c r="B3128">
        <v>0.1522</v>
      </c>
      <c r="C3128" t="s">
        <v>5441</v>
      </c>
      <c r="D3128">
        <v>80000</v>
      </c>
      <c r="E3128">
        <v>36</v>
      </c>
      <c r="F3128">
        <v>10</v>
      </c>
      <c r="G3128">
        <v>0</v>
      </c>
    </row>
    <row r="3129" spans="1:7" x14ac:dyDescent="0.2">
      <c r="A3129">
        <v>3600</v>
      </c>
      <c r="B3129">
        <v>7.9000000000000001E-2</v>
      </c>
      <c r="C3129" t="s">
        <v>5441</v>
      </c>
      <c r="D3129">
        <v>47136</v>
      </c>
      <c r="E3129">
        <v>36</v>
      </c>
      <c r="F3129">
        <v>1</v>
      </c>
      <c r="G3129">
        <v>0</v>
      </c>
    </row>
    <row r="3130" spans="1:7" x14ac:dyDescent="0.2">
      <c r="A3130">
        <v>35000</v>
      </c>
      <c r="B3130">
        <v>0.1885</v>
      </c>
      <c r="C3130" t="s">
        <v>5440</v>
      </c>
      <c r="D3130">
        <v>110000</v>
      </c>
      <c r="E3130">
        <v>36</v>
      </c>
      <c r="F3130">
        <v>4</v>
      </c>
      <c r="G3130">
        <v>1</v>
      </c>
    </row>
    <row r="3131" spans="1:7" x14ac:dyDescent="0.2">
      <c r="A3131">
        <v>20000</v>
      </c>
      <c r="B3131">
        <v>0.1678</v>
      </c>
      <c r="C3131" t="s">
        <v>5441</v>
      </c>
      <c r="D3131">
        <v>85000</v>
      </c>
      <c r="E3131">
        <v>60</v>
      </c>
      <c r="F3131">
        <v>10</v>
      </c>
      <c r="G3131">
        <v>1</v>
      </c>
    </row>
    <row r="3132" spans="1:7" x14ac:dyDescent="0.2">
      <c r="A3132">
        <v>17000</v>
      </c>
      <c r="B3132">
        <v>0.11550000000000001</v>
      </c>
      <c r="C3132" t="s">
        <v>5441</v>
      </c>
      <c r="D3132">
        <v>130000</v>
      </c>
      <c r="E3132">
        <v>36</v>
      </c>
      <c r="F3132">
        <v>10</v>
      </c>
      <c r="G3132">
        <v>0</v>
      </c>
    </row>
    <row r="3133" spans="1:7" x14ac:dyDescent="0.2">
      <c r="A3133">
        <v>3000</v>
      </c>
      <c r="B3133">
        <v>0.2031</v>
      </c>
      <c r="C3133" t="s">
        <v>5440</v>
      </c>
      <c r="D3133">
        <v>140000</v>
      </c>
      <c r="E3133">
        <v>36</v>
      </c>
      <c r="F3133">
        <v>5</v>
      </c>
      <c r="G3133">
        <v>0</v>
      </c>
    </row>
    <row r="3134" spans="1:7" x14ac:dyDescent="0.2">
      <c r="A3134">
        <v>10000</v>
      </c>
      <c r="B3134">
        <v>0.17560000000000001</v>
      </c>
      <c r="C3134" t="s">
        <v>5441</v>
      </c>
      <c r="D3134">
        <v>55000</v>
      </c>
      <c r="E3134">
        <v>36</v>
      </c>
      <c r="F3134">
        <v>6</v>
      </c>
      <c r="G3134">
        <v>1</v>
      </c>
    </row>
    <row r="3135" spans="1:7" x14ac:dyDescent="0.2">
      <c r="A3135">
        <v>12000</v>
      </c>
      <c r="B3135">
        <v>0.21149999999999999</v>
      </c>
      <c r="C3135" t="s">
        <v>5440</v>
      </c>
      <c r="D3135">
        <v>60000</v>
      </c>
      <c r="E3135">
        <v>60</v>
      </c>
      <c r="F3135">
        <v>0.5</v>
      </c>
      <c r="G3135">
        <v>0</v>
      </c>
    </row>
    <row r="3136" spans="1:7" x14ac:dyDescent="0.2">
      <c r="A3136">
        <v>7500</v>
      </c>
      <c r="B3136">
        <v>0.1522</v>
      </c>
      <c r="C3136" t="s">
        <v>5441</v>
      </c>
      <c r="D3136">
        <v>27500</v>
      </c>
      <c r="E3136">
        <v>36</v>
      </c>
      <c r="F3136">
        <v>10</v>
      </c>
      <c r="G3136">
        <v>0</v>
      </c>
    </row>
    <row r="3137" spans="1:7" x14ac:dyDescent="0.2">
      <c r="A3137">
        <v>11500</v>
      </c>
      <c r="B3137">
        <v>0.1678</v>
      </c>
      <c r="C3137" t="s">
        <v>5441</v>
      </c>
      <c r="D3137">
        <v>42000</v>
      </c>
      <c r="E3137">
        <v>60</v>
      </c>
      <c r="F3137">
        <v>5</v>
      </c>
      <c r="G3137">
        <v>1</v>
      </c>
    </row>
    <row r="3138" spans="1:7" x14ac:dyDescent="0.2">
      <c r="A3138">
        <v>9600</v>
      </c>
      <c r="B3138">
        <v>0.14330000000000001</v>
      </c>
      <c r="C3138" t="s">
        <v>5441</v>
      </c>
      <c r="D3138">
        <v>50000</v>
      </c>
      <c r="E3138">
        <v>36</v>
      </c>
      <c r="F3138">
        <v>10</v>
      </c>
      <c r="G3138">
        <v>0</v>
      </c>
    </row>
    <row r="3139" spans="1:7" x14ac:dyDescent="0.2">
      <c r="A3139">
        <v>10000</v>
      </c>
      <c r="B3139">
        <v>0.1235</v>
      </c>
      <c r="C3139" t="s">
        <v>5440</v>
      </c>
      <c r="D3139">
        <v>73000</v>
      </c>
      <c r="E3139">
        <v>36</v>
      </c>
      <c r="F3139">
        <v>3</v>
      </c>
      <c r="G3139">
        <v>0</v>
      </c>
    </row>
    <row r="3140" spans="1:7" x14ac:dyDescent="0.2">
      <c r="A3140">
        <v>8000</v>
      </c>
      <c r="B3140">
        <v>7.6200000000000004E-2</v>
      </c>
      <c r="C3140" t="s">
        <v>5441</v>
      </c>
      <c r="D3140">
        <v>125000</v>
      </c>
      <c r="E3140">
        <v>36</v>
      </c>
      <c r="F3140">
        <v>10</v>
      </c>
      <c r="G3140">
        <v>0</v>
      </c>
    </row>
    <row r="3141" spans="1:7" x14ac:dyDescent="0.2">
      <c r="A3141">
        <v>16000</v>
      </c>
      <c r="B3141">
        <v>7.9000000000000001E-2</v>
      </c>
      <c r="C3141" t="s">
        <v>5441</v>
      </c>
      <c r="D3141">
        <v>70000</v>
      </c>
      <c r="E3141">
        <v>36</v>
      </c>
      <c r="F3141">
        <v>5</v>
      </c>
      <c r="G3141">
        <v>0</v>
      </c>
    </row>
    <row r="3142" spans="1:7" x14ac:dyDescent="0.2">
      <c r="A3142">
        <v>35000</v>
      </c>
      <c r="B3142">
        <v>0.17560000000000001</v>
      </c>
      <c r="C3142" t="s">
        <v>5442</v>
      </c>
      <c r="D3142">
        <v>145000</v>
      </c>
      <c r="E3142">
        <v>36</v>
      </c>
      <c r="F3142">
        <v>1</v>
      </c>
      <c r="G3142">
        <v>0</v>
      </c>
    </row>
    <row r="3143" spans="1:7" x14ac:dyDescent="0.2">
      <c r="A3143">
        <v>16000</v>
      </c>
      <c r="B3143">
        <v>7.6200000000000004E-2</v>
      </c>
      <c r="C3143" t="s">
        <v>5441</v>
      </c>
      <c r="D3143">
        <v>90000</v>
      </c>
      <c r="E3143">
        <v>36</v>
      </c>
      <c r="F3143">
        <v>4</v>
      </c>
      <c r="G3143">
        <v>0</v>
      </c>
    </row>
    <row r="3144" spans="1:7" x14ac:dyDescent="0.2">
      <c r="A3144">
        <v>30000</v>
      </c>
      <c r="B3144">
        <v>0.14330000000000001</v>
      </c>
      <c r="C3144" t="s">
        <v>5441</v>
      </c>
      <c r="D3144">
        <v>111000</v>
      </c>
      <c r="E3144">
        <v>36</v>
      </c>
      <c r="F3144">
        <v>10</v>
      </c>
      <c r="G3144">
        <v>0</v>
      </c>
    </row>
    <row r="3145" spans="1:7" x14ac:dyDescent="0.2">
      <c r="A3145">
        <v>10800</v>
      </c>
      <c r="B3145">
        <v>0.1588</v>
      </c>
      <c r="C3145" t="s">
        <v>5441</v>
      </c>
      <c r="D3145">
        <v>48000</v>
      </c>
      <c r="E3145">
        <v>60</v>
      </c>
      <c r="F3145">
        <v>3</v>
      </c>
      <c r="G3145">
        <v>0</v>
      </c>
    </row>
    <row r="3146" spans="1:7" x14ac:dyDescent="0.2">
      <c r="A3146">
        <v>7000</v>
      </c>
      <c r="B3146">
        <v>8.8999999999999996E-2</v>
      </c>
      <c r="C3146" t="s">
        <v>5440</v>
      </c>
      <c r="D3146">
        <v>44000</v>
      </c>
      <c r="E3146">
        <v>36</v>
      </c>
      <c r="F3146">
        <v>3</v>
      </c>
      <c r="G3146">
        <v>1</v>
      </c>
    </row>
    <row r="3147" spans="1:7" x14ac:dyDescent="0.2">
      <c r="A3147">
        <v>3200</v>
      </c>
      <c r="B3147">
        <v>0.10639999999999999</v>
      </c>
      <c r="C3147" t="s">
        <v>5441</v>
      </c>
      <c r="D3147">
        <v>36000</v>
      </c>
      <c r="E3147">
        <v>36</v>
      </c>
      <c r="F3147">
        <v>4</v>
      </c>
      <c r="G3147">
        <v>0</v>
      </c>
    </row>
    <row r="3148" spans="1:7" x14ac:dyDescent="0.2">
      <c r="A3148">
        <v>9325</v>
      </c>
      <c r="B3148">
        <v>0.1588</v>
      </c>
      <c r="C3148" t="s">
        <v>5440</v>
      </c>
      <c r="D3148">
        <v>35000</v>
      </c>
      <c r="E3148">
        <v>36</v>
      </c>
      <c r="F3148">
        <v>2</v>
      </c>
      <c r="G3148">
        <v>1</v>
      </c>
    </row>
    <row r="3149" spans="1:7" x14ac:dyDescent="0.2">
      <c r="A3149">
        <v>12000</v>
      </c>
      <c r="B3149">
        <v>0.10639999999999999</v>
      </c>
      <c r="C3149" t="s">
        <v>5441</v>
      </c>
      <c r="D3149">
        <v>78000</v>
      </c>
      <c r="E3149">
        <v>36</v>
      </c>
      <c r="F3149">
        <v>5</v>
      </c>
      <c r="G3149">
        <v>0</v>
      </c>
    </row>
    <row r="3150" spans="1:7" x14ac:dyDescent="0.2">
      <c r="A3150">
        <v>2000</v>
      </c>
      <c r="B3150">
        <v>0.19520000000000001</v>
      </c>
      <c r="C3150" t="s">
        <v>5441</v>
      </c>
      <c r="D3150">
        <v>40000</v>
      </c>
      <c r="E3150">
        <v>36</v>
      </c>
      <c r="F3150">
        <v>10</v>
      </c>
      <c r="G3150">
        <v>0</v>
      </c>
    </row>
    <row r="3151" spans="1:7" x14ac:dyDescent="0.2">
      <c r="A3151">
        <v>7125</v>
      </c>
      <c r="B3151">
        <v>0.19520000000000001</v>
      </c>
      <c r="C3151" t="s">
        <v>5440</v>
      </c>
      <c r="D3151">
        <v>80000</v>
      </c>
      <c r="E3151">
        <v>36</v>
      </c>
      <c r="F3151">
        <v>5</v>
      </c>
      <c r="G3151">
        <v>1</v>
      </c>
    </row>
    <row r="3152" spans="1:7" x14ac:dyDescent="0.2">
      <c r="A3152">
        <v>6400</v>
      </c>
      <c r="B3152">
        <v>0.245</v>
      </c>
      <c r="C3152" t="s">
        <v>5441</v>
      </c>
      <c r="D3152">
        <v>57000</v>
      </c>
      <c r="E3152">
        <v>60</v>
      </c>
      <c r="F3152">
        <v>1</v>
      </c>
      <c r="G3152">
        <v>0</v>
      </c>
    </row>
    <row r="3153" spans="1:7" x14ac:dyDescent="0.2">
      <c r="A3153">
        <v>35000</v>
      </c>
      <c r="B3153">
        <v>0.23499999999999999</v>
      </c>
      <c r="C3153" t="s">
        <v>5440</v>
      </c>
      <c r="D3153">
        <v>123480</v>
      </c>
      <c r="E3153">
        <v>60</v>
      </c>
      <c r="F3153">
        <v>9</v>
      </c>
      <c r="G3153">
        <v>1</v>
      </c>
    </row>
    <row r="3154" spans="1:7" x14ac:dyDescent="0.2">
      <c r="A3154">
        <v>17500</v>
      </c>
      <c r="B3154">
        <v>0.14330000000000001</v>
      </c>
      <c r="C3154" t="s">
        <v>5441</v>
      </c>
      <c r="D3154">
        <v>90000</v>
      </c>
      <c r="E3154">
        <v>60</v>
      </c>
      <c r="F3154">
        <v>10</v>
      </c>
      <c r="G3154">
        <v>0</v>
      </c>
    </row>
    <row r="3155" spans="1:7" x14ac:dyDescent="0.2">
      <c r="A3155">
        <v>9000</v>
      </c>
      <c r="B3155">
        <v>0.1678</v>
      </c>
      <c r="C3155" t="s">
        <v>5441</v>
      </c>
      <c r="D3155">
        <v>58000</v>
      </c>
      <c r="E3155">
        <v>36</v>
      </c>
      <c r="F3155">
        <v>10</v>
      </c>
      <c r="G3155">
        <v>0</v>
      </c>
    </row>
    <row r="3156" spans="1:7" x14ac:dyDescent="0.2">
      <c r="A3156">
        <v>25000</v>
      </c>
      <c r="B3156">
        <v>0.14330000000000001</v>
      </c>
      <c r="C3156" t="s">
        <v>5441</v>
      </c>
      <c r="D3156">
        <v>110000</v>
      </c>
      <c r="E3156">
        <v>36</v>
      </c>
      <c r="F3156">
        <v>7</v>
      </c>
      <c r="G3156">
        <v>0</v>
      </c>
    </row>
    <row r="3157" spans="1:7" x14ac:dyDescent="0.2">
      <c r="A3157">
        <v>8000</v>
      </c>
      <c r="B3157">
        <v>0.1522</v>
      </c>
      <c r="C3157" t="s">
        <v>5441</v>
      </c>
      <c r="D3157">
        <v>80000</v>
      </c>
      <c r="E3157">
        <v>36</v>
      </c>
      <c r="F3157">
        <v>10</v>
      </c>
      <c r="G3157">
        <v>0</v>
      </c>
    </row>
    <row r="3158" spans="1:7" x14ac:dyDescent="0.2">
      <c r="A3158">
        <v>8000</v>
      </c>
      <c r="B3158">
        <v>6.6199999999999995E-2</v>
      </c>
      <c r="C3158" t="s">
        <v>5441</v>
      </c>
      <c r="D3158">
        <v>45000</v>
      </c>
      <c r="E3158">
        <v>36</v>
      </c>
      <c r="F3158">
        <v>2</v>
      </c>
      <c r="G3158">
        <v>0</v>
      </c>
    </row>
    <row r="3159" spans="1:7" x14ac:dyDescent="0.2">
      <c r="A3159">
        <v>9000</v>
      </c>
      <c r="B3159">
        <v>9.7100000000000006E-2</v>
      </c>
      <c r="C3159" t="s">
        <v>5441</v>
      </c>
      <c r="D3159">
        <v>30000</v>
      </c>
      <c r="E3159">
        <v>36</v>
      </c>
      <c r="F3159">
        <v>10</v>
      </c>
      <c r="G3159">
        <v>0</v>
      </c>
    </row>
    <row r="3160" spans="1:7" x14ac:dyDescent="0.2">
      <c r="A3160">
        <v>9000</v>
      </c>
      <c r="B3160">
        <v>9.7100000000000006E-2</v>
      </c>
      <c r="C3160" t="s">
        <v>5440</v>
      </c>
      <c r="D3160">
        <v>68000</v>
      </c>
      <c r="E3160">
        <v>36</v>
      </c>
      <c r="F3160">
        <v>7</v>
      </c>
      <c r="G3160">
        <v>0</v>
      </c>
    </row>
    <row r="3161" spans="1:7" x14ac:dyDescent="0.2">
      <c r="A3161">
        <v>21250</v>
      </c>
      <c r="B3161">
        <v>8.8999999999999996E-2</v>
      </c>
      <c r="C3161" t="s">
        <v>5441</v>
      </c>
      <c r="D3161">
        <v>68000</v>
      </c>
      <c r="E3161">
        <v>36</v>
      </c>
      <c r="F3161">
        <v>8</v>
      </c>
      <c r="G3161">
        <v>1</v>
      </c>
    </row>
    <row r="3162" spans="1:7" x14ac:dyDescent="0.2">
      <c r="A3162">
        <v>35000</v>
      </c>
      <c r="B3162">
        <v>0.2031</v>
      </c>
      <c r="C3162" t="s">
        <v>5442</v>
      </c>
      <c r="D3162">
        <v>85000</v>
      </c>
      <c r="E3162">
        <v>60</v>
      </c>
      <c r="F3162">
        <v>10</v>
      </c>
      <c r="G3162">
        <v>0</v>
      </c>
    </row>
    <row r="3163" spans="1:7" x14ac:dyDescent="0.2">
      <c r="A3163">
        <v>10000</v>
      </c>
      <c r="B3163">
        <v>0.1825</v>
      </c>
      <c r="C3163" t="s">
        <v>5440</v>
      </c>
      <c r="D3163">
        <v>62000</v>
      </c>
      <c r="E3163">
        <v>36</v>
      </c>
      <c r="F3163">
        <v>0.5</v>
      </c>
      <c r="G3163">
        <v>0</v>
      </c>
    </row>
    <row r="3164" spans="1:7" x14ac:dyDescent="0.2">
      <c r="A3164">
        <v>7000</v>
      </c>
      <c r="B3164">
        <v>0.19520000000000001</v>
      </c>
      <c r="C3164" t="s">
        <v>5440</v>
      </c>
      <c r="D3164">
        <v>72000</v>
      </c>
      <c r="E3164">
        <v>36</v>
      </c>
      <c r="F3164">
        <v>2</v>
      </c>
      <c r="G3164">
        <v>0</v>
      </c>
    </row>
    <row r="3165" spans="1:7" x14ac:dyDescent="0.2">
      <c r="A3165">
        <v>14000</v>
      </c>
      <c r="B3165">
        <v>8.8999999999999996E-2</v>
      </c>
      <c r="C3165" t="s">
        <v>5440</v>
      </c>
      <c r="D3165">
        <v>64000</v>
      </c>
      <c r="E3165">
        <v>36</v>
      </c>
      <c r="F3165">
        <v>1</v>
      </c>
      <c r="G3165">
        <v>1</v>
      </c>
    </row>
    <row r="3166" spans="1:7" x14ac:dyDescent="0.2">
      <c r="A3166">
        <v>19750</v>
      </c>
      <c r="B3166">
        <v>8.8999999999999996E-2</v>
      </c>
      <c r="C3166" t="s">
        <v>5441</v>
      </c>
      <c r="D3166">
        <v>44200</v>
      </c>
      <c r="E3166">
        <v>60</v>
      </c>
      <c r="F3166">
        <v>8</v>
      </c>
      <c r="G3166">
        <v>1</v>
      </c>
    </row>
    <row r="3167" spans="1:7" x14ac:dyDescent="0.2">
      <c r="A3167">
        <v>18000</v>
      </c>
      <c r="B3167">
        <v>9.7100000000000006E-2</v>
      </c>
      <c r="C3167" t="s">
        <v>5441</v>
      </c>
      <c r="D3167">
        <v>180000</v>
      </c>
      <c r="E3167">
        <v>60</v>
      </c>
      <c r="F3167">
        <v>10</v>
      </c>
      <c r="G3167">
        <v>0</v>
      </c>
    </row>
    <row r="3168" spans="1:7" x14ac:dyDescent="0.2">
      <c r="A3168">
        <v>14700</v>
      </c>
      <c r="B3168">
        <v>0.2031</v>
      </c>
      <c r="C3168" t="s">
        <v>5441</v>
      </c>
      <c r="D3168">
        <v>55000</v>
      </c>
      <c r="E3168">
        <v>60</v>
      </c>
      <c r="F3168">
        <v>10</v>
      </c>
      <c r="G3168">
        <v>0</v>
      </c>
    </row>
    <row r="3169" spans="1:7" x14ac:dyDescent="0.2">
      <c r="A3169">
        <v>2875</v>
      </c>
      <c r="B3169">
        <v>0.17560000000000001</v>
      </c>
      <c r="C3169" t="s">
        <v>5440</v>
      </c>
      <c r="D3169">
        <v>43500</v>
      </c>
      <c r="E3169">
        <v>36</v>
      </c>
      <c r="F3169">
        <v>10</v>
      </c>
      <c r="G3169">
        <v>1</v>
      </c>
    </row>
    <row r="3170" spans="1:7" x14ac:dyDescent="0.2">
      <c r="A3170">
        <v>10000</v>
      </c>
      <c r="B3170">
        <v>9.7100000000000006E-2</v>
      </c>
      <c r="C3170" t="s">
        <v>5440</v>
      </c>
      <c r="D3170">
        <v>145000</v>
      </c>
      <c r="E3170">
        <v>36</v>
      </c>
      <c r="F3170">
        <v>3</v>
      </c>
      <c r="G3170">
        <v>0</v>
      </c>
    </row>
    <row r="3171" spans="1:7" x14ac:dyDescent="0.2">
      <c r="A3171">
        <v>22000</v>
      </c>
      <c r="B3171">
        <v>0.17560000000000001</v>
      </c>
      <c r="C3171" t="s">
        <v>5441</v>
      </c>
      <c r="D3171">
        <v>124000</v>
      </c>
      <c r="E3171">
        <v>60</v>
      </c>
      <c r="F3171">
        <v>10</v>
      </c>
      <c r="G3171">
        <v>0</v>
      </c>
    </row>
    <row r="3172" spans="1:7" x14ac:dyDescent="0.2">
      <c r="A3172">
        <v>26500</v>
      </c>
      <c r="B3172">
        <v>0.25800000000000001</v>
      </c>
      <c r="C3172" t="s">
        <v>5441</v>
      </c>
      <c r="D3172">
        <v>60000</v>
      </c>
      <c r="E3172">
        <v>60</v>
      </c>
      <c r="F3172">
        <v>10</v>
      </c>
      <c r="G3172">
        <v>0</v>
      </c>
    </row>
    <row r="3173" spans="1:7" x14ac:dyDescent="0.2">
      <c r="A3173">
        <v>13600</v>
      </c>
      <c r="B3173">
        <v>8.8999999999999996E-2</v>
      </c>
      <c r="C3173" t="s">
        <v>5441</v>
      </c>
      <c r="D3173">
        <v>56500</v>
      </c>
      <c r="E3173">
        <v>36</v>
      </c>
      <c r="F3173">
        <v>1</v>
      </c>
      <c r="G3173">
        <v>0</v>
      </c>
    </row>
    <row r="3174" spans="1:7" x14ac:dyDescent="0.2">
      <c r="A3174">
        <v>10000</v>
      </c>
      <c r="B3174">
        <v>6.6199999999999995E-2</v>
      </c>
      <c r="C3174" t="s">
        <v>5441</v>
      </c>
      <c r="D3174">
        <v>70000</v>
      </c>
      <c r="E3174">
        <v>36</v>
      </c>
      <c r="F3174">
        <v>9</v>
      </c>
      <c r="G3174">
        <v>0</v>
      </c>
    </row>
    <row r="3175" spans="1:7" x14ac:dyDescent="0.2">
      <c r="A3175">
        <v>10375</v>
      </c>
      <c r="B3175">
        <v>0.10639999999999999</v>
      </c>
      <c r="C3175" t="s">
        <v>5440</v>
      </c>
      <c r="D3175">
        <v>30000</v>
      </c>
      <c r="E3175">
        <v>36</v>
      </c>
      <c r="F3175">
        <v>1</v>
      </c>
      <c r="G3175">
        <v>0</v>
      </c>
    </row>
    <row r="3176" spans="1:7" x14ac:dyDescent="0.2">
      <c r="A3176">
        <v>20000</v>
      </c>
      <c r="B3176">
        <v>0.1522</v>
      </c>
      <c r="C3176" t="s">
        <v>5440</v>
      </c>
      <c r="D3176">
        <v>46255</v>
      </c>
      <c r="E3176">
        <v>36</v>
      </c>
      <c r="F3176">
        <v>7</v>
      </c>
      <c r="G3176">
        <v>0</v>
      </c>
    </row>
    <row r="3177" spans="1:7" x14ac:dyDescent="0.2">
      <c r="A3177">
        <v>34000</v>
      </c>
      <c r="B3177">
        <v>9.7100000000000006E-2</v>
      </c>
      <c r="C3177" t="s">
        <v>5441</v>
      </c>
      <c r="D3177">
        <v>110000</v>
      </c>
      <c r="E3177">
        <v>36</v>
      </c>
      <c r="F3177">
        <v>6</v>
      </c>
      <c r="G3177">
        <v>0</v>
      </c>
    </row>
    <row r="3178" spans="1:7" x14ac:dyDescent="0.2">
      <c r="A3178">
        <v>35000</v>
      </c>
      <c r="B3178">
        <v>0.1825</v>
      </c>
      <c r="C3178" t="s">
        <v>5441</v>
      </c>
      <c r="D3178">
        <v>132995</v>
      </c>
      <c r="E3178">
        <v>60</v>
      </c>
      <c r="F3178">
        <v>10</v>
      </c>
      <c r="G3178">
        <v>0</v>
      </c>
    </row>
    <row r="3179" spans="1:7" x14ac:dyDescent="0.2">
      <c r="A3179">
        <v>17500</v>
      </c>
      <c r="B3179">
        <v>0.216</v>
      </c>
      <c r="C3179" t="s">
        <v>5442</v>
      </c>
      <c r="D3179">
        <v>55000</v>
      </c>
      <c r="E3179">
        <v>60</v>
      </c>
      <c r="F3179">
        <v>4</v>
      </c>
      <c r="G3179">
        <v>1</v>
      </c>
    </row>
    <row r="3180" spans="1:7" x14ac:dyDescent="0.2">
      <c r="A3180">
        <v>16025</v>
      </c>
      <c r="B3180">
        <v>0.1885</v>
      </c>
      <c r="C3180" t="s">
        <v>5440</v>
      </c>
      <c r="D3180">
        <v>97000</v>
      </c>
      <c r="E3180">
        <v>36</v>
      </c>
      <c r="F3180">
        <v>8</v>
      </c>
      <c r="G3180">
        <v>0</v>
      </c>
    </row>
    <row r="3181" spans="1:7" x14ac:dyDescent="0.2">
      <c r="A3181">
        <v>18000</v>
      </c>
      <c r="B3181">
        <v>0.222</v>
      </c>
      <c r="C3181" t="s">
        <v>5440</v>
      </c>
      <c r="D3181">
        <v>48000</v>
      </c>
      <c r="E3181">
        <v>60</v>
      </c>
      <c r="F3181">
        <v>6</v>
      </c>
      <c r="G3181">
        <v>0</v>
      </c>
    </row>
    <row r="3182" spans="1:7" x14ac:dyDescent="0.2">
      <c r="A3182">
        <v>18825</v>
      </c>
      <c r="B3182">
        <v>9.7100000000000006E-2</v>
      </c>
      <c r="C3182" t="s">
        <v>5441</v>
      </c>
      <c r="D3182">
        <v>43000</v>
      </c>
      <c r="E3182">
        <v>60</v>
      </c>
      <c r="F3182">
        <v>10</v>
      </c>
      <c r="G3182">
        <v>0</v>
      </c>
    </row>
    <row r="3183" spans="1:7" x14ac:dyDescent="0.2">
      <c r="A3183">
        <v>10000</v>
      </c>
      <c r="B3183">
        <v>9.7100000000000006E-2</v>
      </c>
      <c r="C3183" t="s">
        <v>5440</v>
      </c>
      <c r="D3183">
        <v>90000</v>
      </c>
      <c r="E3183">
        <v>36</v>
      </c>
      <c r="F3183">
        <v>2</v>
      </c>
      <c r="G3183">
        <v>1</v>
      </c>
    </row>
    <row r="3184" spans="1:7" x14ac:dyDescent="0.2">
      <c r="A3184">
        <v>31000</v>
      </c>
      <c r="B3184">
        <v>8.8999999999999996E-2</v>
      </c>
      <c r="C3184" t="s">
        <v>5441</v>
      </c>
      <c r="D3184">
        <v>125000</v>
      </c>
      <c r="E3184">
        <v>36</v>
      </c>
      <c r="F3184">
        <v>7</v>
      </c>
      <c r="G3184">
        <v>0</v>
      </c>
    </row>
    <row r="3185" spans="1:7" x14ac:dyDescent="0.2">
      <c r="A3185">
        <v>16000</v>
      </c>
      <c r="B3185">
        <v>0.10639999999999999</v>
      </c>
      <c r="C3185" t="s">
        <v>5442</v>
      </c>
      <c r="D3185">
        <v>60000</v>
      </c>
      <c r="E3185">
        <v>36</v>
      </c>
      <c r="F3185">
        <v>10</v>
      </c>
      <c r="G3185">
        <v>0</v>
      </c>
    </row>
    <row r="3186" spans="1:7" x14ac:dyDescent="0.2">
      <c r="A3186">
        <v>8975</v>
      </c>
      <c r="B3186">
        <v>0.1368</v>
      </c>
      <c r="C3186" t="s">
        <v>5440</v>
      </c>
      <c r="D3186">
        <v>27000</v>
      </c>
      <c r="E3186">
        <v>36</v>
      </c>
      <c r="F3186">
        <v>1</v>
      </c>
      <c r="G3186">
        <v>0</v>
      </c>
    </row>
    <row r="3187" spans="1:7" x14ac:dyDescent="0.2">
      <c r="A3187">
        <v>7000</v>
      </c>
      <c r="B3187">
        <v>0.1305</v>
      </c>
      <c r="C3187" t="s">
        <v>5441</v>
      </c>
      <c r="D3187">
        <v>84000</v>
      </c>
      <c r="E3187">
        <v>36</v>
      </c>
      <c r="F3187">
        <v>3</v>
      </c>
      <c r="G3187">
        <v>0</v>
      </c>
    </row>
    <row r="3188" spans="1:7" x14ac:dyDescent="0.2">
      <c r="A3188">
        <v>26325</v>
      </c>
      <c r="B3188">
        <v>0.25800000000000001</v>
      </c>
      <c r="C3188" t="s">
        <v>5440</v>
      </c>
      <c r="D3188">
        <v>60000</v>
      </c>
      <c r="E3188">
        <v>60</v>
      </c>
      <c r="F3188">
        <v>5</v>
      </c>
      <c r="G3188">
        <v>0</v>
      </c>
    </row>
    <row r="3189" spans="1:7" x14ac:dyDescent="0.2">
      <c r="A3189">
        <v>5000</v>
      </c>
      <c r="B3189">
        <v>0.1522</v>
      </c>
      <c r="C3189" t="s">
        <v>5441</v>
      </c>
      <c r="D3189">
        <v>25000</v>
      </c>
      <c r="E3189">
        <v>36</v>
      </c>
      <c r="F3189">
        <v>5</v>
      </c>
      <c r="G3189">
        <v>0</v>
      </c>
    </row>
    <row r="3190" spans="1:7" x14ac:dyDescent="0.2">
      <c r="A3190">
        <v>33500</v>
      </c>
      <c r="B3190">
        <v>0.1368</v>
      </c>
      <c r="C3190" t="s">
        <v>5440</v>
      </c>
      <c r="D3190">
        <v>95321</v>
      </c>
      <c r="E3190">
        <v>36</v>
      </c>
      <c r="F3190">
        <v>3</v>
      </c>
      <c r="G3190">
        <v>0</v>
      </c>
    </row>
    <row r="3191" spans="1:7" x14ac:dyDescent="0.2">
      <c r="A3191">
        <v>12000</v>
      </c>
      <c r="B3191">
        <v>0.1588</v>
      </c>
      <c r="C3191" t="s">
        <v>5440</v>
      </c>
      <c r="D3191">
        <v>40000</v>
      </c>
      <c r="E3191">
        <v>60</v>
      </c>
      <c r="F3191">
        <v>10</v>
      </c>
      <c r="G3191">
        <v>1</v>
      </c>
    </row>
    <row r="3192" spans="1:7" x14ac:dyDescent="0.2">
      <c r="A3192">
        <v>10000</v>
      </c>
      <c r="B3192">
        <v>0.19520000000000001</v>
      </c>
      <c r="C3192" t="s">
        <v>5440</v>
      </c>
      <c r="D3192">
        <v>32000</v>
      </c>
      <c r="E3192">
        <v>36</v>
      </c>
      <c r="F3192">
        <v>10</v>
      </c>
      <c r="G3192">
        <v>0</v>
      </c>
    </row>
    <row r="3193" spans="1:7" x14ac:dyDescent="0.2">
      <c r="A3193">
        <v>13700</v>
      </c>
      <c r="B3193">
        <v>9.7100000000000006E-2</v>
      </c>
      <c r="C3193" t="s">
        <v>5441</v>
      </c>
      <c r="D3193">
        <v>92000</v>
      </c>
      <c r="E3193">
        <v>36</v>
      </c>
      <c r="F3193">
        <v>2</v>
      </c>
      <c r="G3193">
        <v>1</v>
      </c>
    </row>
    <row r="3194" spans="1:7" x14ac:dyDescent="0.2">
      <c r="A3194">
        <v>14400</v>
      </c>
      <c r="B3194">
        <v>0.17560000000000001</v>
      </c>
      <c r="C3194" t="s">
        <v>5441</v>
      </c>
      <c r="D3194">
        <v>130000</v>
      </c>
      <c r="E3194">
        <v>60</v>
      </c>
      <c r="F3194">
        <v>6</v>
      </c>
      <c r="G3194">
        <v>0</v>
      </c>
    </row>
    <row r="3195" spans="1:7" x14ac:dyDescent="0.2">
      <c r="A3195">
        <v>4800</v>
      </c>
      <c r="B3195">
        <v>0.14330000000000001</v>
      </c>
      <c r="C3195" t="s">
        <v>5440</v>
      </c>
      <c r="D3195">
        <v>28000</v>
      </c>
      <c r="E3195">
        <v>36</v>
      </c>
      <c r="F3195">
        <v>0.5</v>
      </c>
      <c r="G3195">
        <v>0</v>
      </c>
    </row>
    <row r="3196" spans="1:7" x14ac:dyDescent="0.2">
      <c r="A3196">
        <v>5000</v>
      </c>
      <c r="B3196">
        <v>0.14330000000000001</v>
      </c>
      <c r="C3196" t="s">
        <v>5440</v>
      </c>
      <c r="D3196">
        <v>51880</v>
      </c>
      <c r="E3196">
        <v>36</v>
      </c>
      <c r="F3196">
        <v>5</v>
      </c>
      <c r="G3196">
        <v>0</v>
      </c>
    </row>
    <row r="3197" spans="1:7" x14ac:dyDescent="0.2">
      <c r="A3197">
        <v>26375</v>
      </c>
      <c r="B3197">
        <v>0.24890000000000001</v>
      </c>
      <c r="C3197" t="s">
        <v>5440</v>
      </c>
      <c r="D3197">
        <v>60000</v>
      </c>
      <c r="E3197">
        <v>60</v>
      </c>
      <c r="F3197">
        <v>2</v>
      </c>
      <c r="G3197">
        <v>0</v>
      </c>
    </row>
    <row r="3198" spans="1:7" x14ac:dyDescent="0.2">
      <c r="A3198">
        <v>22000</v>
      </c>
      <c r="B3198">
        <v>0.1522</v>
      </c>
      <c r="C3198" t="s">
        <v>5441</v>
      </c>
      <c r="D3198">
        <v>50000</v>
      </c>
      <c r="E3198">
        <v>36</v>
      </c>
      <c r="F3198">
        <v>8</v>
      </c>
      <c r="G3198">
        <v>0</v>
      </c>
    </row>
    <row r="3199" spans="1:7" x14ac:dyDescent="0.2">
      <c r="A3199">
        <v>5375</v>
      </c>
      <c r="B3199">
        <v>0.1235</v>
      </c>
      <c r="C3199" t="s">
        <v>5440</v>
      </c>
      <c r="D3199">
        <v>26500</v>
      </c>
      <c r="E3199">
        <v>36</v>
      </c>
      <c r="F3199">
        <v>2</v>
      </c>
      <c r="G3199">
        <v>1</v>
      </c>
    </row>
    <row r="3200" spans="1:7" x14ac:dyDescent="0.2">
      <c r="A3200">
        <v>13000</v>
      </c>
      <c r="B3200">
        <v>0.11550000000000001</v>
      </c>
      <c r="C3200" t="s">
        <v>5440</v>
      </c>
      <c r="D3200">
        <v>70000</v>
      </c>
      <c r="E3200">
        <v>36</v>
      </c>
      <c r="F3200">
        <v>3</v>
      </c>
      <c r="G3200">
        <v>0</v>
      </c>
    </row>
    <row r="3201" spans="1:7" x14ac:dyDescent="0.2">
      <c r="A3201">
        <v>5000</v>
      </c>
      <c r="B3201">
        <v>0.1522</v>
      </c>
      <c r="C3201" t="s">
        <v>5440</v>
      </c>
      <c r="D3201">
        <v>56000</v>
      </c>
      <c r="E3201">
        <v>36</v>
      </c>
      <c r="F3201">
        <v>7</v>
      </c>
      <c r="G3201">
        <v>0</v>
      </c>
    </row>
    <row r="3202" spans="1:7" x14ac:dyDescent="0.2">
      <c r="A3202">
        <v>12000</v>
      </c>
      <c r="B3202">
        <v>0.11550000000000001</v>
      </c>
      <c r="C3202" t="s">
        <v>5442</v>
      </c>
      <c r="D3202">
        <v>74000</v>
      </c>
      <c r="E3202">
        <v>36</v>
      </c>
      <c r="F3202">
        <v>10</v>
      </c>
      <c r="G3202">
        <v>0</v>
      </c>
    </row>
    <row r="3203" spans="1:7" x14ac:dyDescent="0.2">
      <c r="A3203">
        <v>31300</v>
      </c>
      <c r="B3203">
        <v>0.1885</v>
      </c>
      <c r="C3203" t="s">
        <v>5441</v>
      </c>
      <c r="D3203">
        <v>70000</v>
      </c>
      <c r="E3203">
        <v>36</v>
      </c>
      <c r="F3203">
        <v>10</v>
      </c>
      <c r="G3203">
        <v>0</v>
      </c>
    </row>
    <row r="3204" spans="1:7" x14ac:dyDescent="0.2">
      <c r="A3204">
        <v>6000</v>
      </c>
      <c r="B3204">
        <v>0.1368</v>
      </c>
      <c r="C3204" t="s">
        <v>5441</v>
      </c>
      <c r="D3204">
        <v>62000</v>
      </c>
      <c r="E3204">
        <v>36</v>
      </c>
      <c r="F3204">
        <v>9</v>
      </c>
      <c r="G3204">
        <v>1</v>
      </c>
    </row>
    <row r="3205" spans="1:7" x14ac:dyDescent="0.2">
      <c r="A3205">
        <v>12000</v>
      </c>
      <c r="B3205">
        <v>0.11550000000000001</v>
      </c>
      <c r="C3205" t="s">
        <v>5441</v>
      </c>
      <c r="D3205">
        <v>46200</v>
      </c>
      <c r="E3205">
        <v>36</v>
      </c>
      <c r="F3205">
        <v>4</v>
      </c>
      <c r="G3205">
        <v>0</v>
      </c>
    </row>
    <row r="3206" spans="1:7" x14ac:dyDescent="0.2">
      <c r="A3206">
        <v>17475</v>
      </c>
      <c r="B3206">
        <v>0.10639999999999999</v>
      </c>
      <c r="C3206" t="s">
        <v>5441</v>
      </c>
      <c r="D3206">
        <v>72500</v>
      </c>
      <c r="E3206">
        <v>36</v>
      </c>
      <c r="F3206">
        <v>7</v>
      </c>
      <c r="G3206">
        <v>0</v>
      </c>
    </row>
    <row r="3207" spans="1:7" x14ac:dyDescent="0.2">
      <c r="A3207">
        <v>8000</v>
      </c>
      <c r="B3207">
        <v>7.9000000000000001E-2</v>
      </c>
      <c r="C3207" t="s">
        <v>5440</v>
      </c>
      <c r="D3207">
        <v>37000</v>
      </c>
      <c r="E3207">
        <v>36</v>
      </c>
      <c r="F3207">
        <v>2</v>
      </c>
      <c r="G3207">
        <v>0</v>
      </c>
    </row>
    <row r="3208" spans="1:7" x14ac:dyDescent="0.2">
      <c r="A3208">
        <v>10000</v>
      </c>
      <c r="B3208">
        <v>0.19520000000000001</v>
      </c>
      <c r="C3208" t="s">
        <v>5440</v>
      </c>
      <c r="D3208">
        <v>46000</v>
      </c>
      <c r="E3208">
        <v>36</v>
      </c>
      <c r="F3208">
        <v>10</v>
      </c>
      <c r="G3208">
        <v>0</v>
      </c>
    </row>
    <row r="3209" spans="1:7" x14ac:dyDescent="0.2">
      <c r="A3209">
        <v>24000</v>
      </c>
      <c r="B3209">
        <v>0.14330000000000001</v>
      </c>
      <c r="C3209" t="s">
        <v>5441</v>
      </c>
      <c r="D3209">
        <v>76000</v>
      </c>
      <c r="E3209">
        <v>36</v>
      </c>
      <c r="F3209">
        <v>10</v>
      </c>
      <c r="G3209">
        <v>0</v>
      </c>
    </row>
    <row r="3210" spans="1:7" x14ac:dyDescent="0.2">
      <c r="A3210">
        <v>15875</v>
      </c>
      <c r="B3210">
        <v>0.24890000000000001</v>
      </c>
      <c r="C3210" t="s">
        <v>5440</v>
      </c>
      <c r="D3210">
        <v>36000</v>
      </c>
      <c r="E3210">
        <v>60</v>
      </c>
      <c r="F3210">
        <v>5</v>
      </c>
      <c r="G3210">
        <v>1</v>
      </c>
    </row>
    <row r="3211" spans="1:7" x14ac:dyDescent="0.2">
      <c r="A3211">
        <v>9600</v>
      </c>
      <c r="B3211">
        <v>0.1235</v>
      </c>
      <c r="C3211" t="s">
        <v>5442</v>
      </c>
      <c r="D3211">
        <v>130000</v>
      </c>
      <c r="E3211">
        <v>36</v>
      </c>
      <c r="F3211">
        <v>10</v>
      </c>
      <c r="G3211">
        <v>0</v>
      </c>
    </row>
    <row r="3212" spans="1:7" x14ac:dyDescent="0.2">
      <c r="A3212">
        <v>16800</v>
      </c>
      <c r="B3212">
        <v>9.7100000000000006E-2</v>
      </c>
      <c r="C3212" t="s">
        <v>5441</v>
      </c>
      <c r="D3212">
        <v>78500</v>
      </c>
      <c r="E3212">
        <v>36</v>
      </c>
      <c r="F3212">
        <v>6</v>
      </c>
      <c r="G3212">
        <v>0</v>
      </c>
    </row>
    <row r="3213" spans="1:7" x14ac:dyDescent="0.2">
      <c r="A3213">
        <v>20800</v>
      </c>
      <c r="B3213">
        <v>0.1522</v>
      </c>
      <c r="C3213" t="s">
        <v>5440</v>
      </c>
      <c r="D3213">
        <v>79650</v>
      </c>
      <c r="E3213">
        <v>36</v>
      </c>
      <c r="F3213">
        <v>10</v>
      </c>
      <c r="G3213">
        <v>0</v>
      </c>
    </row>
    <row r="3214" spans="1:7" x14ac:dyDescent="0.2">
      <c r="A3214">
        <v>16000</v>
      </c>
      <c r="B3214">
        <v>0.222</v>
      </c>
      <c r="C3214" t="s">
        <v>5442</v>
      </c>
      <c r="D3214">
        <v>50000</v>
      </c>
      <c r="E3214">
        <v>60</v>
      </c>
      <c r="F3214">
        <v>10</v>
      </c>
      <c r="G3214">
        <v>0</v>
      </c>
    </row>
    <row r="3215" spans="1:7" x14ac:dyDescent="0.2">
      <c r="A3215">
        <v>6000</v>
      </c>
      <c r="B3215">
        <v>0.14330000000000001</v>
      </c>
      <c r="C3215" t="s">
        <v>5440</v>
      </c>
      <c r="D3215">
        <v>30000</v>
      </c>
      <c r="E3215">
        <v>36</v>
      </c>
      <c r="F3215">
        <v>10</v>
      </c>
      <c r="G3215">
        <v>0</v>
      </c>
    </row>
    <row r="3216" spans="1:7" x14ac:dyDescent="0.2">
      <c r="A3216">
        <v>8500</v>
      </c>
      <c r="B3216">
        <v>8.8999999999999996E-2</v>
      </c>
      <c r="C3216" t="s">
        <v>5440</v>
      </c>
      <c r="D3216">
        <v>31000</v>
      </c>
      <c r="E3216">
        <v>36</v>
      </c>
      <c r="F3216">
        <v>0.5</v>
      </c>
      <c r="G3216">
        <v>0</v>
      </c>
    </row>
    <row r="3217" spans="1:7" x14ac:dyDescent="0.2">
      <c r="A3217">
        <v>6000</v>
      </c>
      <c r="B3217">
        <v>9.7100000000000006E-2</v>
      </c>
      <c r="C3217" t="s">
        <v>5441</v>
      </c>
      <c r="D3217">
        <v>35000</v>
      </c>
      <c r="E3217">
        <v>36</v>
      </c>
      <c r="F3217">
        <v>1</v>
      </c>
      <c r="G3217">
        <v>0</v>
      </c>
    </row>
    <row r="3218" spans="1:7" x14ac:dyDescent="0.2">
      <c r="A3218">
        <v>28000</v>
      </c>
      <c r="B3218">
        <v>0.1522</v>
      </c>
      <c r="C3218" t="s">
        <v>5441</v>
      </c>
      <c r="D3218">
        <v>110000</v>
      </c>
      <c r="E3218">
        <v>36</v>
      </c>
      <c r="F3218">
        <v>1</v>
      </c>
      <c r="G3218">
        <v>0</v>
      </c>
    </row>
    <row r="3219" spans="1:7" x14ac:dyDescent="0.2">
      <c r="A3219">
        <v>10000</v>
      </c>
      <c r="B3219">
        <v>0.1235</v>
      </c>
      <c r="C3219" t="s">
        <v>5440</v>
      </c>
      <c r="D3219">
        <v>74000</v>
      </c>
      <c r="E3219">
        <v>36</v>
      </c>
      <c r="F3219">
        <v>10</v>
      </c>
      <c r="G3219">
        <v>0</v>
      </c>
    </row>
    <row r="3220" spans="1:7" x14ac:dyDescent="0.2">
      <c r="A3220">
        <v>25000</v>
      </c>
      <c r="B3220">
        <v>0.2031</v>
      </c>
      <c r="C3220" t="s">
        <v>5441</v>
      </c>
      <c r="D3220">
        <v>75000</v>
      </c>
      <c r="E3220">
        <v>60</v>
      </c>
      <c r="F3220">
        <v>10</v>
      </c>
      <c r="G3220">
        <v>0</v>
      </c>
    </row>
    <row r="3221" spans="1:7" x14ac:dyDescent="0.2">
      <c r="A3221">
        <v>9950</v>
      </c>
      <c r="B3221">
        <v>0.1235</v>
      </c>
      <c r="C3221" t="s">
        <v>5441</v>
      </c>
      <c r="D3221">
        <v>30000</v>
      </c>
      <c r="E3221">
        <v>36</v>
      </c>
      <c r="F3221">
        <v>10</v>
      </c>
      <c r="G3221">
        <v>0</v>
      </c>
    </row>
    <row r="3222" spans="1:7" x14ac:dyDescent="0.2">
      <c r="A3222">
        <v>15000</v>
      </c>
      <c r="B3222">
        <v>0.1522</v>
      </c>
      <c r="C3222" t="s">
        <v>5440</v>
      </c>
      <c r="D3222">
        <v>62000</v>
      </c>
      <c r="E3222">
        <v>36</v>
      </c>
      <c r="F3222">
        <v>10</v>
      </c>
      <c r="G3222">
        <v>1</v>
      </c>
    </row>
    <row r="3223" spans="1:7" x14ac:dyDescent="0.2">
      <c r="A3223">
        <v>8125</v>
      </c>
      <c r="B3223">
        <v>0.10639999999999999</v>
      </c>
      <c r="C3223" t="s">
        <v>5440</v>
      </c>
      <c r="D3223">
        <v>35000</v>
      </c>
      <c r="E3223">
        <v>36</v>
      </c>
      <c r="F3223">
        <v>0.5</v>
      </c>
      <c r="G3223">
        <v>0</v>
      </c>
    </row>
    <row r="3224" spans="1:7" x14ac:dyDescent="0.2">
      <c r="A3224">
        <v>10000</v>
      </c>
      <c r="B3224">
        <v>0.14330000000000001</v>
      </c>
      <c r="C3224" t="s">
        <v>5440</v>
      </c>
      <c r="D3224">
        <v>90800</v>
      </c>
      <c r="E3224">
        <v>36</v>
      </c>
      <c r="F3224">
        <v>10</v>
      </c>
      <c r="G3224">
        <v>0</v>
      </c>
    </row>
    <row r="3225" spans="1:7" x14ac:dyDescent="0.2">
      <c r="A3225">
        <v>12000</v>
      </c>
      <c r="B3225">
        <v>0.11550000000000001</v>
      </c>
      <c r="C3225" t="s">
        <v>5441</v>
      </c>
      <c r="D3225">
        <v>78000</v>
      </c>
      <c r="E3225">
        <v>36</v>
      </c>
      <c r="F3225">
        <v>10</v>
      </c>
      <c r="G3225">
        <v>0</v>
      </c>
    </row>
    <row r="3226" spans="1:7" x14ac:dyDescent="0.2">
      <c r="A3226">
        <v>35000</v>
      </c>
      <c r="B3226">
        <v>0.22700000000000001</v>
      </c>
      <c r="C3226" t="s">
        <v>5440</v>
      </c>
      <c r="D3226">
        <v>150000</v>
      </c>
      <c r="E3226">
        <v>36</v>
      </c>
      <c r="F3226">
        <v>3</v>
      </c>
      <c r="G3226">
        <v>1</v>
      </c>
    </row>
    <row r="3227" spans="1:7" x14ac:dyDescent="0.2">
      <c r="A3227">
        <v>32875</v>
      </c>
      <c r="B3227">
        <v>0.17560000000000001</v>
      </c>
      <c r="C3227" t="s">
        <v>5441</v>
      </c>
      <c r="D3227">
        <v>74000</v>
      </c>
      <c r="E3227">
        <v>60</v>
      </c>
      <c r="F3227">
        <v>10</v>
      </c>
      <c r="G3227">
        <v>0</v>
      </c>
    </row>
    <row r="3228" spans="1:7" x14ac:dyDescent="0.2">
      <c r="A3228">
        <v>20000</v>
      </c>
      <c r="B3228">
        <v>0.10639999999999999</v>
      </c>
      <c r="C3228" t="s">
        <v>5442</v>
      </c>
      <c r="D3228">
        <v>65000</v>
      </c>
      <c r="E3228">
        <v>36</v>
      </c>
      <c r="F3228">
        <v>8</v>
      </c>
      <c r="G3228">
        <v>0</v>
      </c>
    </row>
    <row r="3229" spans="1:7" x14ac:dyDescent="0.2">
      <c r="A3229">
        <v>15000</v>
      </c>
      <c r="B3229">
        <v>0.10639999999999999</v>
      </c>
      <c r="C3229" t="s">
        <v>5441</v>
      </c>
      <c r="D3229">
        <v>107000</v>
      </c>
      <c r="E3229">
        <v>36</v>
      </c>
      <c r="F3229">
        <v>10</v>
      </c>
      <c r="G3229">
        <v>0</v>
      </c>
    </row>
    <row r="3230" spans="1:7" x14ac:dyDescent="0.2">
      <c r="A3230">
        <v>13700</v>
      </c>
      <c r="B3230">
        <v>0.14330000000000001</v>
      </c>
      <c r="C3230" t="s">
        <v>5442</v>
      </c>
      <c r="D3230">
        <v>58000</v>
      </c>
      <c r="E3230">
        <v>60</v>
      </c>
      <c r="F3230">
        <v>9</v>
      </c>
      <c r="G3230">
        <v>0</v>
      </c>
    </row>
    <row r="3231" spans="1:7" x14ac:dyDescent="0.2">
      <c r="A3231">
        <v>15000</v>
      </c>
      <c r="B3231">
        <v>0.17560000000000001</v>
      </c>
      <c r="C3231" t="s">
        <v>5441</v>
      </c>
      <c r="D3231">
        <v>53000</v>
      </c>
      <c r="E3231">
        <v>60</v>
      </c>
      <c r="F3231">
        <v>2</v>
      </c>
      <c r="G3231">
        <v>0</v>
      </c>
    </row>
    <row r="3232" spans="1:7" x14ac:dyDescent="0.2">
      <c r="A3232">
        <v>12000</v>
      </c>
      <c r="B3232">
        <v>7.9000000000000001E-2</v>
      </c>
      <c r="C3232" t="s">
        <v>5441</v>
      </c>
      <c r="D3232">
        <v>45000</v>
      </c>
      <c r="E3232">
        <v>36</v>
      </c>
      <c r="F3232">
        <v>10</v>
      </c>
      <c r="G3232">
        <v>0</v>
      </c>
    </row>
    <row r="3233" spans="1:7" x14ac:dyDescent="0.2">
      <c r="A3233">
        <v>22325</v>
      </c>
      <c r="B3233">
        <v>0.11550000000000001</v>
      </c>
      <c r="C3233" t="s">
        <v>5441</v>
      </c>
      <c r="D3233">
        <v>62400</v>
      </c>
      <c r="E3233">
        <v>60</v>
      </c>
      <c r="F3233">
        <v>10</v>
      </c>
      <c r="G3233">
        <v>0</v>
      </c>
    </row>
    <row r="3234" spans="1:7" x14ac:dyDescent="0.2">
      <c r="A3234">
        <v>3500</v>
      </c>
      <c r="B3234">
        <v>6.6199999999999995E-2</v>
      </c>
      <c r="C3234" t="s">
        <v>5441</v>
      </c>
      <c r="D3234">
        <v>75754</v>
      </c>
      <c r="E3234">
        <v>36</v>
      </c>
      <c r="F3234">
        <v>5</v>
      </c>
      <c r="G3234">
        <v>0</v>
      </c>
    </row>
    <row r="3235" spans="1:7" x14ac:dyDescent="0.2">
      <c r="A3235">
        <v>30000</v>
      </c>
      <c r="B3235">
        <v>0.24079999999999999</v>
      </c>
      <c r="C3235" t="s">
        <v>5440</v>
      </c>
      <c r="D3235">
        <v>143000</v>
      </c>
      <c r="E3235">
        <v>60</v>
      </c>
      <c r="F3235">
        <v>10</v>
      </c>
      <c r="G3235">
        <v>0</v>
      </c>
    </row>
    <row r="3236" spans="1:7" x14ac:dyDescent="0.2">
      <c r="A3236">
        <v>7000</v>
      </c>
      <c r="B3236">
        <v>0.19520000000000001</v>
      </c>
      <c r="C3236" t="s">
        <v>5441</v>
      </c>
      <c r="D3236">
        <v>88500</v>
      </c>
      <c r="E3236">
        <v>36</v>
      </c>
      <c r="F3236">
        <v>10</v>
      </c>
      <c r="G3236">
        <v>0</v>
      </c>
    </row>
    <row r="3237" spans="1:7" x14ac:dyDescent="0.2">
      <c r="A3237">
        <v>4400</v>
      </c>
      <c r="B3237">
        <v>0.216</v>
      </c>
      <c r="C3237" t="s">
        <v>5440</v>
      </c>
      <c r="D3237">
        <v>50000</v>
      </c>
      <c r="E3237">
        <v>36</v>
      </c>
      <c r="F3237">
        <v>5</v>
      </c>
      <c r="G3237">
        <v>1</v>
      </c>
    </row>
    <row r="3238" spans="1:7" x14ac:dyDescent="0.2">
      <c r="A3238">
        <v>7000</v>
      </c>
      <c r="B3238">
        <v>0.11550000000000001</v>
      </c>
      <c r="C3238" t="s">
        <v>5440</v>
      </c>
      <c r="D3238">
        <v>125000</v>
      </c>
      <c r="E3238">
        <v>36</v>
      </c>
      <c r="F3238">
        <v>1</v>
      </c>
      <c r="G3238">
        <v>0</v>
      </c>
    </row>
    <row r="3239" spans="1:7" x14ac:dyDescent="0.2">
      <c r="A3239">
        <v>24250</v>
      </c>
      <c r="B3239">
        <v>0.1522</v>
      </c>
      <c r="C3239" t="s">
        <v>5441</v>
      </c>
      <c r="D3239">
        <v>54900</v>
      </c>
      <c r="E3239">
        <v>60</v>
      </c>
      <c r="F3239">
        <v>9</v>
      </c>
      <c r="G3239">
        <v>0</v>
      </c>
    </row>
    <row r="3240" spans="1:7" x14ac:dyDescent="0.2">
      <c r="A3240">
        <v>10000</v>
      </c>
      <c r="B3240">
        <v>0.14330000000000001</v>
      </c>
      <c r="C3240" t="s">
        <v>5441</v>
      </c>
      <c r="D3240">
        <v>49900</v>
      </c>
      <c r="E3240">
        <v>36</v>
      </c>
      <c r="F3240">
        <v>10</v>
      </c>
      <c r="G3240">
        <v>0</v>
      </c>
    </row>
    <row r="3241" spans="1:7" x14ac:dyDescent="0.2">
      <c r="A3241">
        <v>12000</v>
      </c>
      <c r="B3241">
        <v>7.9000000000000001E-2</v>
      </c>
      <c r="C3241" t="s">
        <v>5441</v>
      </c>
      <c r="D3241">
        <v>72000</v>
      </c>
      <c r="E3241">
        <v>36</v>
      </c>
      <c r="F3241">
        <v>10</v>
      </c>
      <c r="G3241">
        <v>0</v>
      </c>
    </row>
    <row r="3242" spans="1:7" x14ac:dyDescent="0.2">
      <c r="A3242">
        <v>28000</v>
      </c>
      <c r="B3242">
        <v>0.14330000000000001</v>
      </c>
      <c r="C3242" t="s">
        <v>5441</v>
      </c>
      <c r="D3242">
        <v>111000</v>
      </c>
      <c r="E3242">
        <v>60</v>
      </c>
      <c r="F3242">
        <v>10</v>
      </c>
      <c r="G3242">
        <v>1</v>
      </c>
    </row>
    <row r="3243" spans="1:7" x14ac:dyDescent="0.2">
      <c r="A3243">
        <v>6000</v>
      </c>
      <c r="B3243">
        <v>0.21149999999999999</v>
      </c>
      <c r="C3243" t="s">
        <v>5441</v>
      </c>
      <c r="D3243" s="79">
        <v>100000</v>
      </c>
      <c r="E3243">
        <v>36</v>
      </c>
      <c r="F3243">
        <v>10</v>
      </c>
      <c r="G3243">
        <v>1</v>
      </c>
    </row>
    <row r="3244" spans="1:7" x14ac:dyDescent="0.2">
      <c r="A3244">
        <v>11500</v>
      </c>
      <c r="B3244">
        <v>0.1368</v>
      </c>
      <c r="C3244" t="s">
        <v>5440</v>
      </c>
      <c r="D3244">
        <v>35000</v>
      </c>
      <c r="E3244">
        <v>36</v>
      </c>
      <c r="F3244">
        <v>9</v>
      </c>
      <c r="G3244">
        <v>1</v>
      </c>
    </row>
    <row r="3245" spans="1:7" x14ac:dyDescent="0.2">
      <c r="A3245">
        <v>20000</v>
      </c>
      <c r="B3245">
        <v>9.7100000000000006E-2</v>
      </c>
      <c r="C3245" t="s">
        <v>5441</v>
      </c>
      <c r="D3245">
        <v>54000</v>
      </c>
      <c r="E3245">
        <v>60</v>
      </c>
      <c r="F3245">
        <v>3</v>
      </c>
      <c r="G3245">
        <v>0</v>
      </c>
    </row>
    <row r="3246" spans="1:7" x14ac:dyDescent="0.2">
      <c r="A3246">
        <v>15000</v>
      </c>
      <c r="B3246">
        <v>0.1588</v>
      </c>
      <c r="C3246" t="s">
        <v>5440</v>
      </c>
      <c r="D3246">
        <v>58000</v>
      </c>
      <c r="E3246">
        <v>60</v>
      </c>
      <c r="F3246">
        <v>10</v>
      </c>
      <c r="G3246">
        <v>0</v>
      </c>
    </row>
    <row r="3247" spans="1:7" x14ac:dyDescent="0.2">
      <c r="A3247">
        <v>13000</v>
      </c>
      <c r="B3247">
        <v>0.10639999999999999</v>
      </c>
      <c r="C3247" t="s">
        <v>5441</v>
      </c>
      <c r="D3247">
        <v>140000</v>
      </c>
      <c r="E3247">
        <v>36</v>
      </c>
      <c r="F3247">
        <v>10</v>
      </c>
      <c r="G3247">
        <v>0</v>
      </c>
    </row>
    <row r="3248" spans="1:7" x14ac:dyDescent="0.2">
      <c r="A3248">
        <v>9000</v>
      </c>
      <c r="B3248">
        <v>0.19520000000000001</v>
      </c>
      <c r="C3248" t="s">
        <v>5440</v>
      </c>
      <c r="D3248">
        <v>55000</v>
      </c>
      <c r="E3248">
        <v>36</v>
      </c>
      <c r="F3248">
        <v>3</v>
      </c>
      <c r="G3248">
        <v>1</v>
      </c>
    </row>
    <row r="3249" spans="1:7" x14ac:dyDescent="0.2">
      <c r="A3249">
        <v>12000</v>
      </c>
      <c r="B3249">
        <v>0.14330000000000001</v>
      </c>
      <c r="C3249" t="s">
        <v>5440</v>
      </c>
      <c r="D3249">
        <v>60000</v>
      </c>
      <c r="E3249">
        <v>60</v>
      </c>
      <c r="F3249">
        <v>5</v>
      </c>
      <c r="G3249">
        <v>0</v>
      </c>
    </row>
    <row r="3250" spans="1:7" x14ac:dyDescent="0.2">
      <c r="A3250">
        <v>15000</v>
      </c>
      <c r="B3250">
        <v>7.9000000000000001E-2</v>
      </c>
      <c r="C3250" t="s">
        <v>5441</v>
      </c>
      <c r="D3250">
        <v>68000</v>
      </c>
      <c r="E3250">
        <v>36</v>
      </c>
      <c r="F3250">
        <v>8</v>
      </c>
      <c r="G3250">
        <v>0</v>
      </c>
    </row>
    <row r="3251" spans="1:7" x14ac:dyDescent="0.2">
      <c r="A3251">
        <v>18000</v>
      </c>
      <c r="B3251">
        <v>0.25280000000000002</v>
      </c>
      <c r="C3251" t="s">
        <v>5441</v>
      </c>
      <c r="D3251">
        <v>140000</v>
      </c>
      <c r="E3251">
        <v>60</v>
      </c>
      <c r="F3251">
        <v>3</v>
      </c>
      <c r="G3251">
        <v>0</v>
      </c>
    </row>
    <row r="3252" spans="1:7" x14ac:dyDescent="0.2">
      <c r="A3252">
        <v>20000</v>
      </c>
      <c r="B3252">
        <v>0.222</v>
      </c>
      <c r="C3252" t="s">
        <v>5441</v>
      </c>
      <c r="D3252">
        <v>84660</v>
      </c>
      <c r="E3252">
        <v>36</v>
      </c>
      <c r="F3252">
        <v>0.5</v>
      </c>
      <c r="G3252">
        <v>0</v>
      </c>
    </row>
    <row r="3253" spans="1:7" x14ac:dyDescent="0.2">
      <c r="A3253">
        <v>11500</v>
      </c>
      <c r="B3253">
        <v>0.11550000000000001</v>
      </c>
      <c r="C3253" t="s">
        <v>5440</v>
      </c>
      <c r="D3253">
        <v>34000</v>
      </c>
      <c r="E3253">
        <v>36</v>
      </c>
      <c r="F3253">
        <v>6</v>
      </c>
      <c r="G3253">
        <v>0</v>
      </c>
    </row>
    <row r="3254" spans="1:7" x14ac:dyDescent="0.2">
      <c r="A3254">
        <v>8500</v>
      </c>
      <c r="B3254">
        <v>0.11550000000000001</v>
      </c>
      <c r="C3254" t="s">
        <v>5441</v>
      </c>
      <c r="D3254" s="79">
        <v>100000</v>
      </c>
      <c r="E3254">
        <v>36</v>
      </c>
      <c r="F3254">
        <v>10</v>
      </c>
      <c r="G3254">
        <v>0</v>
      </c>
    </row>
    <row r="3255" spans="1:7" x14ac:dyDescent="0.2">
      <c r="A3255">
        <v>12000</v>
      </c>
      <c r="B3255">
        <v>0.1588</v>
      </c>
      <c r="C3255" t="s">
        <v>5441</v>
      </c>
      <c r="D3255">
        <v>63000</v>
      </c>
      <c r="E3255">
        <v>60</v>
      </c>
      <c r="F3255">
        <v>10</v>
      </c>
      <c r="G3255">
        <v>1</v>
      </c>
    </row>
    <row r="3256" spans="1:7" x14ac:dyDescent="0.2">
      <c r="A3256">
        <v>18250</v>
      </c>
      <c r="B3256">
        <v>8.8999999999999996E-2</v>
      </c>
      <c r="C3256" t="s">
        <v>5441</v>
      </c>
      <c r="D3256">
        <v>57000</v>
      </c>
      <c r="E3256">
        <v>60</v>
      </c>
      <c r="F3256">
        <v>10</v>
      </c>
      <c r="G3256">
        <v>0</v>
      </c>
    </row>
    <row r="3257" spans="1:7" x14ac:dyDescent="0.2">
      <c r="A3257">
        <v>6000</v>
      </c>
      <c r="B3257">
        <v>0.1235</v>
      </c>
      <c r="C3257" t="s">
        <v>5440</v>
      </c>
      <c r="D3257">
        <v>68000</v>
      </c>
      <c r="E3257">
        <v>36</v>
      </c>
      <c r="F3257">
        <v>2</v>
      </c>
      <c r="G3257">
        <v>0</v>
      </c>
    </row>
    <row r="3258" spans="1:7" x14ac:dyDescent="0.2">
      <c r="A3258">
        <v>10200</v>
      </c>
      <c r="B3258">
        <v>0.17560000000000001</v>
      </c>
      <c r="C3258" t="s">
        <v>5440</v>
      </c>
      <c r="D3258">
        <v>196000</v>
      </c>
      <c r="E3258">
        <v>36</v>
      </c>
      <c r="F3258">
        <v>5</v>
      </c>
      <c r="G3258">
        <v>0</v>
      </c>
    </row>
    <row r="3259" spans="1:7" x14ac:dyDescent="0.2">
      <c r="A3259">
        <v>9000</v>
      </c>
      <c r="B3259">
        <v>0.1885</v>
      </c>
      <c r="C3259" t="s">
        <v>5441</v>
      </c>
      <c r="D3259">
        <v>140000</v>
      </c>
      <c r="E3259">
        <v>36</v>
      </c>
      <c r="F3259">
        <v>3</v>
      </c>
      <c r="G3259">
        <v>1</v>
      </c>
    </row>
    <row r="3260" spans="1:7" x14ac:dyDescent="0.2">
      <c r="A3260">
        <v>10625</v>
      </c>
      <c r="B3260">
        <v>7.6200000000000004E-2</v>
      </c>
      <c r="C3260" t="s">
        <v>5440</v>
      </c>
      <c r="D3260">
        <v>32000</v>
      </c>
      <c r="E3260">
        <v>36</v>
      </c>
      <c r="F3260">
        <v>10</v>
      </c>
      <c r="G3260">
        <v>1</v>
      </c>
    </row>
    <row r="3261" spans="1:7" x14ac:dyDescent="0.2">
      <c r="A3261">
        <v>23000</v>
      </c>
      <c r="B3261">
        <v>6.6199999999999995E-2</v>
      </c>
      <c r="C3261" t="s">
        <v>5441</v>
      </c>
      <c r="D3261">
        <v>75000</v>
      </c>
      <c r="E3261">
        <v>36</v>
      </c>
      <c r="F3261">
        <v>10</v>
      </c>
      <c r="G3261">
        <v>0</v>
      </c>
    </row>
    <row r="3262" spans="1:7" x14ac:dyDescent="0.2">
      <c r="A3262">
        <v>12800</v>
      </c>
      <c r="B3262">
        <v>0.1678</v>
      </c>
      <c r="C3262" t="s">
        <v>5441</v>
      </c>
      <c r="D3262">
        <v>40000</v>
      </c>
      <c r="E3262">
        <v>60</v>
      </c>
      <c r="F3262">
        <v>0.5</v>
      </c>
      <c r="G3262">
        <v>0</v>
      </c>
    </row>
    <row r="3263" spans="1:7" x14ac:dyDescent="0.2">
      <c r="A3263">
        <v>11200</v>
      </c>
      <c r="B3263">
        <v>0.10639999999999999</v>
      </c>
      <c r="C3263" t="s">
        <v>5441</v>
      </c>
      <c r="D3263">
        <v>45000</v>
      </c>
      <c r="E3263">
        <v>36</v>
      </c>
      <c r="F3263">
        <v>1</v>
      </c>
      <c r="G3263">
        <v>0</v>
      </c>
    </row>
    <row r="3264" spans="1:7" x14ac:dyDescent="0.2">
      <c r="A3264">
        <v>10000</v>
      </c>
      <c r="B3264">
        <v>9.7100000000000006E-2</v>
      </c>
      <c r="C3264" t="s">
        <v>5441</v>
      </c>
      <c r="D3264">
        <v>30000</v>
      </c>
      <c r="E3264">
        <v>36</v>
      </c>
      <c r="F3264">
        <v>4</v>
      </c>
      <c r="G3264">
        <v>0</v>
      </c>
    </row>
    <row r="3265" spans="1:7" x14ac:dyDescent="0.2">
      <c r="A3265">
        <v>6825</v>
      </c>
      <c r="B3265">
        <v>0.2031</v>
      </c>
      <c r="C3265" t="s">
        <v>5440</v>
      </c>
      <c r="D3265">
        <v>55000</v>
      </c>
      <c r="E3265">
        <v>36</v>
      </c>
      <c r="F3265">
        <v>10</v>
      </c>
      <c r="G3265">
        <v>0</v>
      </c>
    </row>
    <row r="3266" spans="1:7" x14ac:dyDescent="0.2">
      <c r="A3266">
        <v>20000</v>
      </c>
      <c r="B3266">
        <v>0.17560000000000001</v>
      </c>
      <c r="C3266" t="s">
        <v>5440</v>
      </c>
      <c r="D3266">
        <v>80000</v>
      </c>
      <c r="E3266">
        <v>60</v>
      </c>
      <c r="F3266">
        <v>2</v>
      </c>
      <c r="G3266">
        <v>0</v>
      </c>
    </row>
    <row r="3267" spans="1:7" x14ac:dyDescent="0.2">
      <c r="A3267">
        <v>21000</v>
      </c>
      <c r="B3267">
        <v>0.14330000000000001</v>
      </c>
      <c r="C3267" t="s">
        <v>5441</v>
      </c>
      <c r="D3267">
        <v>120000</v>
      </c>
      <c r="E3267">
        <v>36</v>
      </c>
      <c r="F3267">
        <v>5</v>
      </c>
      <c r="G3267">
        <v>0</v>
      </c>
    </row>
    <row r="3268" spans="1:7" x14ac:dyDescent="0.2">
      <c r="A3268">
        <v>28625</v>
      </c>
      <c r="B3268">
        <v>0.14330000000000001</v>
      </c>
      <c r="C3268" t="s">
        <v>5440</v>
      </c>
      <c r="D3268">
        <v>75000</v>
      </c>
      <c r="E3268">
        <v>36</v>
      </c>
      <c r="F3268">
        <v>6</v>
      </c>
      <c r="G3268">
        <v>0</v>
      </c>
    </row>
    <row r="3269" spans="1:7" x14ac:dyDescent="0.2">
      <c r="A3269">
        <v>4000</v>
      </c>
      <c r="B3269">
        <v>0.14330000000000001</v>
      </c>
      <c r="C3269" t="s">
        <v>5442</v>
      </c>
      <c r="D3269">
        <v>42000</v>
      </c>
      <c r="E3269">
        <v>36</v>
      </c>
      <c r="F3269">
        <v>4</v>
      </c>
      <c r="G3269">
        <v>0</v>
      </c>
    </row>
    <row r="3270" spans="1:7" x14ac:dyDescent="0.2">
      <c r="A3270">
        <v>10000</v>
      </c>
      <c r="B3270">
        <v>0.14330000000000001</v>
      </c>
      <c r="C3270" t="s">
        <v>5441</v>
      </c>
      <c r="D3270">
        <v>60000</v>
      </c>
      <c r="E3270">
        <v>36</v>
      </c>
      <c r="F3270">
        <v>10</v>
      </c>
      <c r="G3270">
        <v>1</v>
      </c>
    </row>
    <row r="3271" spans="1:7" x14ac:dyDescent="0.2">
      <c r="A3271">
        <v>21000</v>
      </c>
      <c r="B3271">
        <v>8.8999999999999996E-2</v>
      </c>
      <c r="C3271" t="s">
        <v>5441</v>
      </c>
      <c r="D3271">
        <v>130000</v>
      </c>
      <c r="E3271">
        <v>36</v>
      </c>
      <c r="F3271">
        <v>10</v>
      </c>
      <c r="G3271">
        <v>0</v>
      </c>
    </row>
    <row r="3272" spans="1:7" x14ac:dyDescent="0.2">
      <c r="A3272">
        <v>17600</v>
      </c>
      <c r="B3272">
        <v>7.6200000000000004E-2</v>
      </c>
      <c r="C3272" t="s">
        <v>5441</v>
      </c>
      <c r="D3272">
        <v>65000</v>
      </c>
      <c r="E3272">
        <v>36</v>
      </c>
      <c r="F3272">
        <v>10</v>
      </c>
      <c r="G3272">
        <v>0</v>
      </c>
    </row>
    <row r="3273" spans="1:7" x14ac:dyDescent="0.2">
      <c r="A3273">
        <v>8400</v>
      </c>
      <c r="B3273">
        <v>0.1522</v>
      </c>
      <c r="C3273" t="s">
        <v>5440</v>
      </c>
      <c r="D3273">
        <v>50000</v>
      </c>
      <c r="E3273">
        <v>36</v>
      </c>
      <c r="F3273">
        <v>9</v>
      </c>
      <c r="G3273">
        <v>0</v>
      </c>
    </row>
    <row r="3274" spans="1:7" x14ac:dyDescent="0.2">
      <c r="A3274">
        <v>23675</v>
      </c>
      <c r="B3274">
        <v>0.1588</v>
      </c>
      <c r="C3274" t="s">
        <v>5441</v>
      </c>
      <c r="D3274">
        <v>54000</v>
      </c>
      <c r="E3274">
        <v>60</v>
      </c>
      <c r="F3274">
        <v>7</v>
      </c>
      <c r="G3274">
        <v>0</v>
      </c>
    </row>
    <row r="3275" spans="1:7" x14ac:dyDescent="0.2">
      <c r="A3275">
        <v>2400</v>
      </c>
      <c r="B3275">
        <v>0.21149999999999999</v>
      </c>
      <c r="C3275" t="s">
        <v>5440</v>
      </c>
      <c r="D3275">
        <v>42000</v>
      </c>
      <c r="E3275">
        <v>36</v>
      </c>
      <c r="F3275">
        <v>8</v>
      </c>
      <c r="G3275">
        <v>0</v>
      </c>
    </row>
    <row r="3276" spans="1:7" x14ac:dyDescent="0.2">
      <c r="A3276">
        <v>10000</v>
      </c>
      <c r="B3276">
        <v>0.1885</v>
      </c>
      <c r="C3276" t="s">
        <v>5440</v>
      </c>
      <c r="D3276">
        <v>95000</v>
      </c>
      <c r="E3276">
        <v>36</v>
      </c>
      <c r="F3276">
        <v>0.5</v>
      </c>
      <c r="G3276">
        <v>0</v>
      </c>
    </row>
    <row r="3277" spans="1:7" x14ac:dyDescent="0.2">
      <c r="A3277">
        <v>12000</v>
      </c>
      <c r="B3277">
        <v>0.19520000000000001</v>
      </c>
      <c r="C3277" t="s">
        <v>5440</v>
      </c>
      <c r="D3277">
        <v>70000</v>
      </c>
      <c r="E3277">
        <v>60</v>
      </c>
      <c r="F3277">
        <v>10</v>
      </c>
      <c r="G3277">
        <v>0</v>
      </c>
    </row>
    <row r="3278" spans="1:7" x14ac:dyDescent="0.2">
      <c r="A3278">
        <v>5000</v>
      </c>
      <c r="B3278">
        <v>0.14330000000000001</v>
      </c>
      <c r="C3278" t="s">
        <v>5441</v>
      </c>
      <c r="D3278">
        <v>40000</v>
      </c>
      <c r="E3278">
        <v>36</v>
      </c>
      <c r="F3278">
        <v>10</v>
      </c>
      <c r="G3278">
        <v>0</v>
      </c>
    </row>
    <row r="3279" spans="1:7" x14ac:dyDescent="0.2">
      <c r="A3279">
        <v>9900</v>
      </c>
      <c r="B3279">
        <v>0.10639999999999999</v>
      </c>
      <c r="C3279" t="s">
        <v>5440</v>
      </c>
      <c r="D3279">
        <v>128000</v>
      </c>
      <c r="E3279">
        <v>36</v>
      </c>
      <c r="F3279">
        <v>1</v>
      </c>
      <c r="G3279">
        <v>0</v>
      </c>
    </row>
    <row r="3280" spans="1:7" x14ac:dyDescent="0.2">
      <c r="A3280">
        <v>10000</v>
      </c>
      <c r="B3280">
        <v>0.1825</v>
      </c>
      <c r="C3280" t="s">
        <v>5441</v>
      </c>
      <c r="D3280">
        <v>50000</v>
      </c>
      <c r="E3280">
        <v>60</v>
      </c>
      <c r="F3280">
        <v>10</v>
      </c>
      <c r="G3280">
        <v>0</v>
      </c>
    </row>
    <row r="3281" spans="1:7" x14ac:dyDescent="0.2">
      <c r="A3281">
        <v>6200</v>
      </c>
      <c r="B3281">
        <v>7.6200000000000004E-2</v>
      </c>
      <c r="C3281" t="s">
        <v>5440</v>
      </c>
      <c r="D3281">
        <v>41000</v>
      </c>
      <c r="E3281">
        <v>36</v>
      </c>
      <c r="F3281">
        <v>2</v>
      </c>
      <c r="G3281">
        <v>0</v>
      </c>
    </row>
    <row r="3282" spans="1:7" x14ac:dyDescent="0.2">
      <c r="A3282">
        <v>20000</v>
      </c>
      <c r="B3282">
        <v>0.1588</v>
      </c>
      <c r="C3282" t="s">
        <v>5440</v>
      </c>
      <c r="D3282">
        <v>80000</v>
      </c>
      <c r="E3282">
        <v>36</v>
      </c>
      <c r="F3282">
        <v>1</v>
      </c>
      <c r="G3282">
        <v>0</v>
      </c>
    </row>
    <row r="3283" spans="1:7" x14ac:dyDescent="0.2">
      <c r="A3283">
        <v>18000</v>
      </c>
      <c r="B3283">
        <v>6.0299999999999999E-2</v>
      </c>
      <c r="C3283" t="s">
        <v>5441</v>
      </c>
      <c r="D3283">
        <v>65000</v>
      </c>
      <c r="E3283">
        <v>36</v>
      </c>
      <c r="F3283">
        <v>10</v>
      </c>
      <c r="G3283">
        <v>0</v>
      </c>
    </row>
    <row r="3284" spans="1:7" x14ac:dyDescent="0.2">
      <c r="A3284">
        <v>12175</v>
      </c>
      <c r="B3284">
        <v>0.1588</v>
      </c>
      <c r="C3284" t="s">
        <v>5440</v>
      </c>
      <c r="D3284">
        <v>58000</v>
      </c>
      <c r="E3284">
        <v>60</v>
      </c>
      <c r="F3284">
        <v>10</v>
      </c>
      <c r="G3284">
        <v>0</v>
      </c>
    </row>
    <row r="3285" spans="1:7" x14ac:dyDescent="0.2">
      <c r="A3285">
        <v>2375</v>
      </c>
      <c r="B3285">
        <v>0.1235</v>
      </c>
      <c r="C3285" t="s">
        <v>5441</v>
      </c>
      <c r="D3285">
        <v>49800</v>
      </c>
      <c r="E3285">
        <v>36</v>
      </c>
      <c r="F3285">
        <v>3</v>
      </c>
      <c r="G3285">
        <v>0</v>
      </c>
    </row>
    <row r="3286" spans="1:7" x14ac:dyDescent="0.2">
      <c r="A3286">
        <v>10000</v>
      </c>
      <c r="B3286">
        <v>0.19520000000000001</v>
      </c>
      <c r="C3286" t="s">
        <v>5441</v>
      </c>
      <c r="D3286">
        <v>151000</v>
      </c>
      <c r="E3286">
        <v>36</v>
      </c>
      <c r="F3286">
        <v>1</v>
      </c>
      <c r="G3286">
        <v>1</v>
      </c>
    </row>
    <row r="3287" spans="1:7" x14ac:dyDescent="0.2">
      <c r="A3287">
        <v>27200</v>
      </c>
      <c r="B3287">
        <v>0.1235</v>
      </c>
      <c r="C3287" t="s">
        <v>5441</v>
      </c>
      <c r="D3287">
        <v>80000</v>
      </c>
      <c r="E3287">
        <v>36</v>
      </c>
      <c r="F3287">
        <v>8</v>
      </c>
      <c r="G3287">
        <v>0</v>
      </c>
    </row>
    <row r="3288" spans="1:7" x14ac:dyDescent="0.2">
      <c r="A3288">
        <v>35000</v>
      </c>
      <c r="B3288">
        <v>0.1678</v>
      </c>
      <c r="C3288" t="s">
        <v>5441</v>
      </c>
      <c r="D3288">
        <v>130000</v>
      </c>
      <c r="E3288">
        <v>36</v>
      </c>
      <c r="F3288">
        <v>10</v>
      </c>
      <c r="G3288">
        <v>0</v>
      </c>
    </row>
    <row r="3289" spans="1:7" x14ac:dyDescent="0.2">
      <c r="A3289">
        <v>2500</v>
      </c>
      <c r="B3289">
        <v>0.1522</v>
      </c>
      <c r="C3289" t="s">
        <v>5441</v>
      </c>
      <c r="D3289">
        <v>31496</v>
      </c>
      <c r="E3289">
        <v>36</v>
      </c>
      <c r="F3289">
        <v>10</v>
      </c>
      <c r="G3289">
        <v>0</v>
      </c>
    </row>
    <row r="3290" spans="1:7" x14ac:dyDescent="0.2">
      <c r="A3290">
        <v>15000</v>
      </c>
      <c r="B3290">
        <v>9.7100000000000006E-2</v>
      </c>
      <c r="C3290" t="s">
        <v>5441</v>
      </c>
      <c r="D3290">
        <v>96000</v>
      </c>
      <c r="E3290">
        <v>36</v>
      </c>
      <c r="F3290">
        <v>0.5</v>
      </c>
      <c r="G3290">
        <v>0</v>
      </c>
    </row>
    <row r="3291" spans="1:7" x14ac:dyDescent="0.2">
      <c r="A3291">
        <v>8500</v>
      </c>
      <c r="B3291">
        <v>9.7100000000000006E-2</v>
      </c>
      <c r="C3291" t="s">
        <v>5441</v>
      </c>
      <c r="D3291">
        <v>52000</v>
      </c>
      <c r="E3291">
        <v>36</v>
      </c>
      <c r="F3291">
        <v>8</v>
      </c>
      <c r="G3291">
        <v>0</v>
      </c>
    </row>
    <row r="3292" spans="1:7" x14ac:dyDescent="0.2">
      <c r="A3292">
        <v>12000</v>
      </c>
      <c r="B3292">
        <v>0.1825</v>
      </c>
      <c r="C3292" t="s">
        <v>5441</v>
      </c>
      <c r="D3292">
        <v>75000</v>
      </c>
      <c r="E3292">
        <v>60</v>
      </c>
      <c r="F3292">
        <v>10</v>
      </c>
      <c r="G3292">
        <v>0</v>
      </c>
    </row>
    <row r="3293" spans="1:7" x14ac:dyDescent="0.2">
      <c r="A3293">
        <v>25000</v>
      </c>
      <c r="B3293">
        <v>0.1305</v>
      </c>
      <c r="C3293" t="s">
        <v>5441</v>
      </c>
      <c r="D3293">
        <v>57000</v>
      </c>
      <c r="E3293">
        <v>36</v>
      </c>
      <c r="F3293">
        <v>8</v>
      </c>
      <c r="G3293">
        <v>0</v>
      </c>
    </row>
    <row r="3294" spans="1:7" x14ac:dyDescent="0.2">
      <c r="A3294">
        <v>6250</v>
      </c>
      <c r="B3294">
        <v>0.2031</v>
      </c>
      <c r="C3294" t="s">
        <v>5440</v>
      </c>
      <c r="D3294">
        <v>52000</v>
      </c>
      <c r="E3294">
        <v>36</v>
      </c>
      <c r="F3294">
        <v>10</v>
      </c>
      <c r="G3294">
        <v>1</v>
      </c>
    </row>
    <row r="3295" spans="1:7" x14ac:dyDescent="0.2">
      <c r="A3295">
        <v>12000</v>
      </c>
      <c r="B3295">
        <v>0.1368</v>
      </c>
      <c r="C3295" t="s">
        <v>5440</v>
      </c>
      <c r="D3295">
        <v>70000</v>
      </c>
      <c r="E3295">
        <v>36</v>
      </c>
      <c r="F3295">
        <v>8</v>
      </c>
      <c r="G3295">
        <v>1</v>
      </c>
    </row>
    <row r="3296" spans="1:7" x14ac:dyDescent="0.2">
      <c r="A3296">
        <v>15000</v>
      </c>
      <c r="B3296">
        <v>0.1825</v>
      </c>
      <c r="C3296" t="s">
        <v>5440</v>
      </c>
      <c r="D3296">
        <v>55400</v>
      </c>
      <c r="E3296">
        <v>60</v>
      </c>
      <c r="F3296">
        <v>3</v>
      </c>
      <c r="G3296">
        <v>0</v>
      </c>
    </row>
    <row r="3297" spans="1:7" x14ac:dyDescent="0.2">
      <c r="A3297">
        <v>1000</v>
      </c>
      <c r="B3297">
        <v>0.2031</v>
      </c>
      <c r="C3297" t="s">
        <v>5440</v>
      </c>
      <c r="D3297">
        <v>60000</v>
      </c>
      <c r="E3297">
        <v>36</v>
      </c>
      <c r="F3297">
        <v>6</v>
      </c>
      <c r="G3297">
        <v>0</v>
      </c>
    </row>
    <row r="3298" spans="1:7" x14ac:dyDescent="0.2">
      <c r="A3298">
        <v>12000</v>
      </c>
      <c r="B3298">
        <v>0.1235</v>
      </c>
      <c r="C3298" t="s">
        <v>5440</v>
      </c>
      <c r="D3298">
        <v>68000</v>
      </c>
      <c r="E3298">
        <v>36</v>
      </c>
      <c r="F3298">
        <v>1</v>
      </c>
      <c r="G3298">
        <v>0</v>
      </c>
    </row>
    <row r="3299" spans="1:7" x14ac:dyDescent="0.2">
      <c r="A3299">
        <v>7200</v>
      </c>
      <c r="B3299">
        <v>0.21149999999999999</v>
      </c>
      <c r="C3299" t="s">
        <v>5440</v>
      </c>
      <c r="D3299">
        <v>42000</v>
      </c>
      <c r="E3299">
        <v>36</v>
      </c>
      <c r="F3299">
        <v>8</v>
      </c>
      <c r="G3299">
        <v>0</v>
      </c>
    </row>
    <row r="3300" spans="1:7" x14ac:dyDescent="0.2">
      <c r="A3300">
        <v>28000</v>
      </c>
      <c r="B3300">
        <v>0.1588</v>
      </c>
      <c r="C3300" t="s">
        <v>5441</v>
      </c>
      <c r="D3300">
        <v>120000</v>
      </c>
      <c r="E3300">
        <v>60</v>
      </c>
      <c r="F3300">
        <v>1</v>
      </c>
      <c r="G3300">
        <v>0</v>
      </c>
    </row>
    <row r="3301" spans="1:7" x14ac:dyDescent="0.2">
      <c r="A3301">
        <v>18775</v>
      </c>
      <c r="B3301">
        <v>0.14330000000000001</v>
      </c>
      <c r="C3301" t="s">
        <v>5441</v>
      </c>
      <c r="D3301">
        <v>70000</v>
      </c>
      <c r="E3301">
        <v>60</v>
      </c>
      <c r="F3301">
        <v>3</v>
      </c>
      <c r="G3301">
        <v>1</v>
      </c>
    </row>
    <row r="3302" spans="1:7" x14ac:dyDescent="0.2">
      <c r="A3302">
        <v>25000</v>
      </c>
      <c r="B3302">
        <v>0.19520000000000001</v>
      </c>
      <c r="C3302" t="s">
        <v>5440</v>
      </c>
      <c r="D3302">
        <v>70000</v>
      </c>
      <c r="E3302">
        <v>60</v>
      </c>
      <c r="F3302">
        <v>10</v>
      </c>
      <c r="G3302">
        <v>1</v>
      </c>
    </row>
    <row r="3303" spans="1:7" x14ac:dyDescent="0.2">
      <c r="A3303">
        <v>20675</v>
      </c>
      <c r="B3303">
        <v>0.11550000000000001</v>
      </c>
      <c r="C3303" t="s">
        <v>5441</v>
      </c>
      <c r="D3303">
        <v>56000</v>
      </c>
      <c r="E3303">
        <v>60</v>
      </c>
      <c r="F3303">
        <v>6</v>
      </c>
      <c r="G3303">
        <v>0</v>
      </c>
    </row>
    <row r="3304" spans="1:7" x14ac:dyDescent="0.2">
      <c r="A3304">
        <v>1500</v>
      </c>
      <c r="B3304">
        <v>0.216</v>
      </c>
      <c r="C3304" t="s">
        <v>5440</v>
      </c>
      <c r="D3304">
        <v>22000</v>
      </c>
      <c r="E3304">
        <v>36</v>
      </c>
      <c r="F3304">
        <v>1</v>
      </c>
      <c r="G3304">
        <v>1</v>
      </c>
    </row>
    <row r="3305" spans="1:7" x14ac:dyDescent="0.2">
      <c r="A3305">
        <v>7000</v>
      </c>
      <c r="B3305">
        <v>0.1885</v>
      </c>
      <c r="C3305" t="s">
        <v>5440</v>
      </c>
      <c r="D3305">
        <v>70000</v>
      </c>
      <c r="E3305">
        <v>36</v>
      </c>
      <c r="F3305">
        <v>5</v>
      </c>
      <c r="G3305">
        <v>1</v>
      </c>
    </row>
    <row r="3306" spans="1:7" x14ac:dyDescent="0.2">
      <c r="A3306">
        <v>24000</v>
      </c>
      <c r="B3306">
        <v>0.1678</v>
      </c>
      <c r="C3306" t="s">
        <v>5441</v>
      </c>
      <c r="D3306">
        <v>85000</v>
      </c>
      <c r="E3306">
        <v>36</v>
      </c>
      <c r="F3306">
        <v>10</v>
      </c>
      <c r="G3306">
        <v>0</v>
      </c>
    </row>
    <row r="3307" spans="1:7" x14ac:dyDescent="0.2">
      <c r="A3307">
        <v>7200</v>
      </c>
      <c r="B3307">
        <v>0.14330000000000001</v>
      </c>
      <c r="C3307" t="s">
        <v>5440</v>
      </c>
      <c r="D3307">
        <v>37000</v>
      </c>
      <c r="E3307">
        <v>36</v>
      </c>
      <c r="F3307">
        <v>6</v>
      </c>
      <c r="G3307">
        <v>0</v>
      </c>
    </row>
    <row r="3308" spans="1:7" x14ac:dyDescent="0.2">
      <c r="A3308">
        <v>5000</v>
      </c>
      <c r="B3308">
        <v>0.1235</v>
      </c>
      <c r="C3308" t="s">
        <v>5441</v>
      </c>
      <c r="D3308">
        <v>86000</v>
      </c>
      <c r="E3308">
        <v>36</v>
      </c>
      <c r="F3308">
        <v>3</v>
      </c>
      <c r="G3308">
        <v>0</v>
      </c>
    </row>
    <row r="3309" spans="1:7" x14ac:dyDescent="0.2">
      <c r="A3309">
        <v>30000</v>
      </c>
      <c r="B3309">
        <v>0.1588</v>
      </c>
      <c r="C3309" t="s">
        <v>5441</v>
      </c>
      <c r="D3309">
        <v>75000</v>
      </c>
      <c r="E3309">
        <v>60</v>
      </c>
      <c r="F3309">
        <v>10</v>
      </c>
      <c r="G3309">
        <v>0</v>
      </c>
    </row>
    <row r="3310" spans="1:7" x14ac:dyDescent="0.2">
      <c r="A3310">
        <v>12000</v>
      </c>
      <c r="B3310">
        <v>9.7100000000000006E-2</v>
      </c>
      <c r="C3310" t="s">
        <v>5441</v>
      </c>
      <c r="D3310">
        <v>50000</v>
      </c>
      <c r="E3310">
        <v>36</v>
      </c>
      <c r="F3310">
        <v>10</v>
      </c>
      <c r="G3310">
        <v>0</v>
      </c>
    </row>
    <row r="3311" spans="1:7" x14ac:dyDescent="0.2">
      <c r="A3311">
        <v>15850</v>
      </c>
      <c r="B3311">
        <v>0.10639999999999999</v>
      </c>
      <c r="C3311" t="s">
        <v>5441</v>
      </c>
      <c r="D3311">
        <v>56000</v>
      </c>
      <c r="E3311">
        <v>36</v>
      </c>
      <c r="F3311">
        <v>10</v>
      </c>
      <c r="G3311">
        <v>0</v>
      </c>
    </row>
    <row r="3312" spans="1:7" x14ac:dyDescent="0.2">
      <c r="A3312">
        <v>22250</v>
      </c>
      <c r="B3312">
        <v>0.1235</v>
      </c>
      <c r="C3312" t="s">
        <v>5441</v>
      </c>
      <c r="D3312">
        <v>50000</v>
      </c>
      <c r="E3312">
        <v>60</v>
      </c>
      <c r="F3312">
        <v>6</v>
      </c>
      <c r="G3312">
        <v>0</v>
      </c>
    </row>
    <row r="3313" spans="1:7" x14ac:dyDescent="0.2">
      <c r="A3313">
        <v>10800</v>
      </c>
      <c r="B3313">
        <v>0.1305</v>
      </c>
      <c r="C3313" t="s">
        <v>5441</v>
      </c>
      <c r="D3313">
        <v>64000</v>
      </c>
      <c r="E3313">
        <v>36</v>
      </c>
      <c r="F3313">
        <v>5</v>
      </c>
      <c r="G3313">
        <v>0</v>
      </c>
    </row>
    <row r="3314" spans="1:7" x14ac:dyDescent="0.2">
      <c r="A3314">
        <v>10000</v>
      </c>
      <c r="B3314">
        <v>0.1235</v>
      </c>
      <c r="C3314" t="s">
        <v>5441</v>
      </c>
      <c r="D3314">
        <v>61000</v>
      </c>
      <c r="E3314">
        <v>36</v>
      </c>
      <c r="F3314">
        <v>3</v>
      </c>
      <c r="G3314">
        <v>0</v>
      </c>
    </row>
    <row r="3315" spans="1:7" x14ac:dyDescent="0.2">
      <c r="A3315">
        <v>16800</v>
      </c>
      <c r="B3315">
        <v>0.11550000000000001</v>
      </c>
      <c r="C3315" t="s">
        <v>5440</v>
      </c>
      <c r="D3315">
        <v>62000</v>
      </c>
      <c r="E3315">
        <v>36</v>
      </c>
      <c r="F3315">
        <v>10</v>
      </c>
      <c r="G3315">
        <v>0</v>
      </c>
    </row>
    <row r="3316" spans="1:7" x14ac:dyDescent="0.2">
      <c r="A3316">
        <v>2400</v>
      </c>
      <c r="B3316">
        <v>0.19520000000000001</v>
      </c>
      <c r="C3316" t="s">
        <v>5441</v>
      </c>
      <c r="D3316">
        <v>40000</v>
      </c>
      <c r="E3316">
        <v>36</v>
      </c>
      <c r="F3316">
        <v>0.5</v>
      </c>
      <c r="G3316">
        <v>1</v>
      </c>
    </row>
    <row r="3317" spans="1:7" x14ac:dyDescent="0.2">
      <c r="A3317">
        <v>12250</v>
      </c>
      <c r="B3317">
        <v>0.1885</v>
      </c>
      <c r="C3317" t="s">
        <v>5441</v>
      </c>
      <c r="D3317">
        <v>56448</v>
      </c>
      <c r="E3317">
        <v>36</v>
      </c>
      <c r="F3317">
        <v>7</v>
      </c>
      <c r="G3317">
        <v>0</v>
      </c>
    </row>
    <row r="3318" spans="1:7" x14ac:dyDescent="0.2">
      <c r="A3318">
        <v>8000</v>
      </c>
      <c r="B3318">
        <v>0.11550000000000001</v>
      </c>
      <c r="C3318" t="s">
        <v>5441</v>
      </c>
      <c r="D3318">
        <v>65000</v>
      </c>
      <c r="E3318">
        <v>36</v>
      </c>
      <c r="F3318">
        <v>9</v>
      </c>
      <c r="G3318">
        <v>0</v>
      </c>
    </row>
    <row r="3319" spans="1:7" x14ac:dyDescent="0.2">
      <c r="A3319">
        <v>12000</v>
      </c>
      <c r="B3319">
        <v>0.1522</v>
      </c>
      <c r="C3319" t="s">
        <v>5440</v>
      </c>
      <c r="D3319">
        <v>60000</v>
      </c>
      <c r="E3319">
        <v>36</v>
      </c>
      <c r="F3319">
        <v>10</v>
      </c>
      <c r="G3319">
        <v>0</v>
      </c>
    </row>
    <row r="3320" spans="1:7" x14ac:dyDescent="0.2">
      <c r="A3320">
        <v>13200</v>
      </c>
      <c r="B3320">
        <v>0.14330000000000001</v>
      </c>
      <c r="C3320" t="s">
        <v>5441</v>
      </c>
      <c r="D3320" s="79">
        <v>200000</v>
      </c>
      <c r="E3320">
        <v>36</v>
      </c>
      <c r="F3320">
        <v>2</v>
      </c>
      <c r="G3320">
        <v>1</v>
      </c>
    </row>
    <row r="3321" spans="1:7" x14ac:dyDescent="0.2">
      <c r="A3321">
        <v>10500</v>
      </c>
      <c r="B3321">
        <v>0.11550000000000001</v>
      </c>
      <c r="C3321" t="s">
        <v>5441</v>
      </c>
      <c r="D3321">
        <v>60004</v>
      </c>
      <c r="E3321">
        <v>36</v>
      </c>
      <c r="F3321">
        <v>10</v>
      </c>
      <c r="G3321">
        <v>0</v>
      </c>
    </row>
    <row r="3322" spans="1:7" x14ac:dyDescent="0.2">
      <c r="A3322">
        <v>8800</v>
      </c>
      <c r="B3322">
        <v>0.11550000000000001</v>
      </c>
      <c r="C3322" t="s">
        <v>5441</v>
      </c>
      <c r="D3322">
        <v>63600</v>
      </c>
      <c r="E3322">
        <v>36</v>
      </c>
      <c r="F3322">
        <v>10</v>
      </c>
      <c r="G3322">
        <v>0</v>
      </c>
    </row>
    <row r="3323" spans="1:7" x14ac:dyDescent="0.2">
      <c r="A3323">
        <v>7000</v>
      </c>
      <c r="B3323">
        <v>0.1588</v>
      </c>
      <c r="C3323" t="s">
        <v>5440</v>
      </c>
      <c r="D3323" s="79">
        <v>100000</v>
      </c>
      <c r="E3323">
        <v>36</v>
      </c>
      <c r="F3323">
        <v>10</v>
      </c>
      <c r="G3323">
        <v>0</v>
      </c>
    </row>
    <row r="3324" spans="1:7" x14ac:dyDescent="0.2">
      <c r="A3324">
        <v>4000</v>
      </c>
      <c r="B3324">
        <v>6.6199999999999995E-2</v>
      </c>
      <c r="C3324" t="s">
        <v>5440</v>
      </c>
      <c r="D3324">
        <v>45000</v>
      </c>
      <c r="E3324">
        <v>36</v>
      </c>
      <c r="F3324">
        <v>10</v>
      </c>
      <c r="G3324">
        <v>0</v>
      </c>
    </row>
    <row r="3325" spans="1:7" x14ac:dyDescent="0.2">
      <c r="A3325">
        <v>21000</v>
      </c>
      <c r="B3325">
        <v>0.1235</v>
      </c>
      <c r="C3325" t="s">
        <v>5441</v>
      </c>
      <c r="D3325">
        <v>88005</v>
      </c>
      <c r="E3325">
        <v>36</v>
      </c>
      <c r="F3325">
        <v>10</v>
      </c>
      <c r="G3325">
        <v>0</v>
      </c>
    </row>
    <row r="3326" spans="1:7" x14ac:dyDescent="0.2">
      <c r="A3326">
        <v>5000</v>
      </c>
      <c r="B3326">
        <v>9.7100000000000006E-2</v>
      </c>
      <c r="C3326" t="s">
        <v>5440</v>
      </c>
      <c r="D3326">
        <v>30000</v>
      </c>
      <c r="E3326">
        <v>36</v>
      </c>
      <c r="F3326">
        <v>3</v>
      </c>
      <c r="G3326">
        <v>0</v>
      </c>
    </row>
    <row r="3327" spans="1:7" x14ac:dyDescent="0.2">
      <c r="A3327">
        <v>12000</v>
      </c>
      <c r="B3327">
        <v>0.11550000000000001</v>
      </c>
      <c r="C3327" t="s">
        <v>5440</v>
      </c>
      <c r="D3327">
        <v>45000</v>
      </c>
      <c r="E3327">
        <v>36</v>
      </c>
      <c r="F3327">
        <v>10</v>
      </c>
      <c r="G3327">
        <v>0</v>
      </c>
    </row>
    <row r="3328" spans="1:7" x14ac:dyDescent="0.2">
      <c r="A3328">
        <v>3625</v>
      </c>
      <c r="B3328">
        <v>0.1368</v>
      </c>
      <c r="C3328" t="s">
        <v>5442</v>
      </c>
      <c r="D3328">
        <v>20000</v>
      </c>
      <c r="E3328">
        <v>36</v>
      </c>
      <c r="F3328">
        <v>2</v>
      </c>
      <c r="G3328">
        <v>0</v>
      </c>
    </row>
    <row r="3329" spans="1:7" x14ac:dyDescent="0.2">
      <c r="A3329">
        <v>25000</v>
      </c>
      <c r="B3329">
        <v>0.21149999999999999</v>
      </c>
      <c r="C3329" t="s">
        <v>5440</v>
      </c>
      <c r="D3329">
        <v>90000</v>
      </c>
      <c r="E3329">
        <v>36</v>
      </c>
      <c r="F3329">
        <v>0.5</v>
      </c>
      <c r="G3329">
        <v>1</v>
      </c>
    </row>
    <row r="3330" spans="1:7" x14ac:dyDescent="0.2">
      <c r="A3330">
        <v>10000</v>
      </c>
      <c r="B3330">
        <v>0.10639999999999999</v>
      </c>
      <c r="C3330" t="s">
        <v>5440</v>
      </c>
      <c r="D3330">
        <v>41000</v>
      </c>
      <c r="E3330">
        <v>36</v>
      </c>
      <c r="F3330">
        <v>3</v>
      </c>
      <c r="G3330">
        <v>1</v>
      </c>
    </row>
    <row r="3331" spans="1:7" x14ac:dyDescent="0.2">
      <c r="A3331">
        <v>16000</v>
      </c>
      <c r="B3331">
        <v>9.7100000000000006E-2</v>
      </c>
      <c r="C3331" t="s">
        <v>5441</v>
      </c>
      <c r="D3331">
        <v>65000</v>
      </c>
      <c r="E3331">
        <v>36</v>
      </c>
      <c r="F3331">
        <v>10</v>
      </c>
      <c r="G3331">
        <v>0</v>
      </c>
    </row>
    <row r="3332" spans="1:7" x14ac:dyDescent="0.2">
      <c r="A3332">
        <v>18000</v>
      </c>
      <c r="B3332">
        <v>9.7100000000000006E-2</v>
      </c>
      <c r="C3332" t="s">
        <v>5441</v>
      </c>
      <c r="D3332">
        <v>80750</v>
      </c>
      <c r="E3332">
        <v>36</v>
      </c>
      <c r="F3332">
        <v>10</v>
      </c>
      <c r="G3332">
        <v>0</v>
      </c>
    </row>
    <row r="3333" spans="1:7" x14ac:dyDescent="0.2">
      <c r="A3333">
        <v>8000</v>
      </c>
      <c r="B3333">
        <v>0.1825</v>
      </c>
      <c r="C3333" t="s">
        <v>5440</v>
      </c>
      <c r="D3333">
        <v>33000</v>
      </c>
      <c r="E3333">
        <v>36</v>
      </c>
      <c r="F3333">
        <v>3</v>
      </c>
      <c r="G3333">
        <v>0</v>
      </c>
    </row>
    <row r="3334" spans="1:7" x14ac:dyDescent="0.2">
      <c r="A3334">
        <v>35000</v>
      </c>
      <c r="B3334">
        <v>0.14330000000000001</v>
      </c>
      <c r="C3334" t="s">
        <v>5441</v>
      </c>
      <c r="D3334" s="79">
        <v>100000</v>
      </c>
      <c r="E3334">
        <v>60</v>
      </c>
      <c r="F3334">
        <v>10</v>
      </c>
      <c r="G3334">
        <v>1</v>
      </c>
    </row>
    <row r="3335" spans="1:7" x14ac:dyDescent="0.2">
      <c r="A3335">
        <v>5000</v>
      </c>
      <c r="B3335">
        <v>0.19520000000000001</v>
      </c>
      <c r="C3335" t="s">
        <v>5440</v>
      </c>
      <c r="D3335">
        <v>45000</v>
      </c>
      <c r="E3335">
        <v>36</v>
      </c>
      <c r="F3335">
        <v>9</v>
      </c>
      <c r="G3335">
        <v>0</v>
      </c>
    </row>
    <row r="3336" spans="1:7" x14ac:dyDescent="0.2">
      <c r="A3336">
        <v>12000</v>
      </c>
      <c r="B3336">
        <v>0.22700000000000001</v>
      </c>
      <c r="C3336" t="s">
        <v>5441</v>
      </c>
      <c r="D3336">
        <v>48000</v>
      </c>
      <c r="E3336">
        <v>60</v>
      </c>
      <c r="F3336">
        <v>5</v>
      </c>
      <c r="G3336">
        <v>0</v>
      </c>
    </row>
    <row r="3337" spans="1:7" x14ac:dyDescent="0.2">
      <c r="A3337">
        <v>6500</v>
      </c>
      <c r="B3337">
        <v>0.2031</v>
      </c>
      <c r="C3337" t="s">
        <v>5441</v>
      </c>
      <c r="D3337">
        <v>137000</v>
      </c>
      <c r="E3337">
        <v>36</v>
      </c>
      <c r="F3337">
        <v>5</v>
      </c>
      <c r="G3337">
        <v>0</v>
      </c>
    </row>
    <row r="3338" spans="1:7" x14ac:dyDescent="0.2">
      <c r="A3338">
        <v>14825</v>
      </c>
      <c r="B3338">
        <v>0.1522</v>
      </c>
      <c r="C3338" t="s">
        <v>5440</v>
      </c>
      <c r="D3338">
        <v>46400</v>
      </c>
      <c r="E3338">
        <v>60</v>
      </c>
      <c r="F3338">
        <v>6</v>
      </c>
      <c r="G3338">
        <v>1</v>
      </c>
    </row>
    <row r="3339" spans="1:7" x14ac:dyDescent="0.2">
      <c r="A3339">
        <v>20000</v>
      </c>
      <c r="B3339">
        <v>0.216</v>
      </c>
      <c r="C3339" t="s">
        <v>5440</v>
      </c>
      <c r="D3339">
        <v>150000</v>
      </c>
      <c r="E3339">
        <v>36</v>
      </c>
      <c r="F3339">
        <v>2</v>
      </c>
      <c r="G3339">
        <v>0</v>
      </c>
    </row>
    <row r="3340" spans="1:7" x14ac:dyDescent="0.2">
      <c r="A3340">
        <v>12000</v>
      </c>
      <c r="B3340">
        <v>9.7100000000000006E-2</v>
      </c>
      <c r="C3340" t="s">
        <v>5441</v>
      </c>
      <c r="D3340">
        <v>48000</v>
      </c>
      <c r="E3340">
        <v>36</v>
      </c>
      <c r="F3340">
        <v>10</v>
      </c>
      <c r="G3340">
        <v>0</v>
      </c>
    </row>
    <row r="3341" spans="1:7" x14ac:dyDescent="0.2">
      <c r="A3341">
        <v>35000</v>
      </c>
      <c r="B3341">
        <v>0.1678</v>
      </c>
      <c r="C3341" t="s">
        <v>5441</v>
      </c>
      <c r="D3341">
        <v>180000</v>
      </c>
      <c r="E3341">
        <v>36</v>
      </c>
      <c r="F3341">
        <v>10</v>
      </c>
      <c r="G3341">
        <v>0</v>
      </c>
    </row>
    <row r="3342" spans="1:7" x14ac:dyDescent="0.2">
      <c r="A3342">
        <v>9450</v>
      </c>
      <c r="B3342">
        <v>0.1368</v>
      </c>
      <c r="C3342" t="s">
        <v>5440</v>
      </c>
      <c r="D3342">
        <v>41000</v>
      </c>
      <c r="E3342">
        <v>36</v>
      </c>
      <c r="F3342">
        <v>9</v>
      </c>
      <c r="G3342">
        <v>0</v>
      </c>
    </row>
    <row r="3343" spans="1:7" x14ac:dyDescent="0.2">
      <c r="A3343">
        <v>11050</v>
      </c>
      <c r="B3343">
        <v>0.11550000000000001</v>
      </c>
      <c r="C3343" t="s">
        <v>5440</v>
      </c>
      <c r="D3343">
        <v>104000</v>
      </c>
      <c r="E3343">
        <v>36</v>
      </c>
      <c r="F3343">
        <v>10</v>
      </c>
      <c r="G3343">
        <v>0</v>
      </c>
    </row>
    <row r="3344" spans="1:7" x14ac:dyDescent="0.2">
      <c r="A3344">
        <v>22500</v>
      </c>
      <c r="B3344">
        <v>0.10639999999999999</v>
      </c>
      <c r="C3344" t="s">
        <v>5442</v>
      </c>
      <c r="D3344">
        <v>72000</v>
      </c>
      <c r="E3344">
        <v>36</v>
      </c>
      <c r="F3344">
        <v>5</v>
      </c>
      <c r="G3344">
        <v>0</v>
      </c>
    </row>
    <row r="3345" spans="1:7" x14ac:dyDescent="0.2">
      <c r="A3345">
        <v>12000</v>
      </c>
      <c r="B3345">
        <v>7.6200000000000004E-2</v>
      </c>
      <c r="C3345" t="s">
        <v>5441</v>
      </c>
      <c r="D3345">
        <v>90000</v>
      </c>
      <c r="E3345">
        <v>36</v>
      </c>
      <c r="F3345">
        <v>2</v>
      </c>
      <c r="G3345">
        <v>0</v>
      </c>
    </row>
    <row r="3346" spans="1:7" x14ac:dyDescent="0.2">
      <c r="A3346">
        <v>11575</v>
      </c>
      <c r="B3346">
        <v>0.21149999999999999</v>
      </c>
      <c r="C3346" t="s">
        <v>5441</v>
      </c>
      <c r="D3346">
        <v>33200</v>
      </c>
      <c r="E3346">
        <v>60</v>
      </c>
      <c r="F3346">
        <v>10</v>
      </c>
      <c r="G3346">
        <v>1</v>
      </c>
    </row>
    <row r="3347" spans="1:7" x14ac:dyDescent="0.2">
      <c r="A3347">
        <v>15000</v>
      </c>
      <c r="B3347">
        <v>0.1825</v>
      </c>
      <c r="C3347" t="s">
        <v>5441</v>
      </c>
      <c r="D3347">
        <v>98022</v>
      </c>
      <c r="E3347">
        <v>36</v>
      </c>
      <c r="F3347">
        <v>10</v>
      </c>
      <c r="G3347">
        <v>0</v>
      </c>
    </row>
    <row r="3348" spans="1:7" x14ac:dyDescent="0.2">
      <c r="A3348">
        <v>18000</v>
      </c>
      <c r="B3348">
        <v>0.1588</v>
      </c>
      <c r="C3348" t="s">
        <v>5441</v>
      </c>
      <c r="D3348">
        <v>56000</v>
      </c>
      <c r="E3348">
        <v>60</v>
      </c>
      <c r="F3348">
        <v>5</v>
      </c>
      <c r="G3348">
        <v>1</v>
      </c>
    </row>
    <row r="3349" spans="1:7" x14ac:dyDescent="0.2">
      <c r="A3349">
        <v>24375</v>
      </c>
      <c r="B3349">
        <v>0.1678</v>
      </c>
      <c r="C3349" t="s">
        <v>5441</v>
      </c>
      <c r="D3349">
        <v>55000</v>
      </c>
      <c r="E3349">
        <v>60</v>
      </c>
      <c r="F3349">
        <v>10</v>
      </c>
      <c r="G3349">
        <v>1</v>
      </c>
    </row>
    <row r="3350" spans="1:7" x14ac:dyDescent="0.2">
      <c r="A3350">
        <v>14000</v>
      </c>
      <c r="B3350">
        <v>9.7100000000000006E-2</v>
      </c>
      <c r="C3350" t="s">
        <v>5441</v>
      </c>
      <c r="D3350">
        <v>120000</v>
      </c>
      <c r="E3350">
        <v>36</v>
      </c>
      <c r="F3350">
        <v>10</v>
      </c>
      <c r="G3350">
        <v>0</v>
      </c>
    </row>
    <row r="3351" spans="1:7" x14ac:dyDescent="0.2">
      <c r="A3351">
        <v>8350</v>
      </c>
      <c r="B3351">
        <v>0.2031</v>
      </c>
      <c r="C3351" t="s">
        <v>5441</v>
      </c>
      <c r="D3351">
        <v>40144</v>
      </c>
      <c r="E3351">
        <v>36</v>
      </c>
      <c r="F3351">
        <v>2</v>
      </c>
      <c r="G3351">
        <v>0</v>
      </c>
    </row>
    <row r="3352" spans="1:7" x14ac:dyDescent="0.2">
      <c r="A3352">
        <v>7200</v>
      </c>
      <c r="B3352">
        <v>0.17560000000000001</v>
      </c>
      <c r="C3352" t="s">
        <v>5441</v>
      </c>
      <c r="D3352">
        <v>88000</v>
      </c>
      <c r="E3352">
        <v>36</v>
      </c>
      <c r="F3352">
        <v>10</v>
      </c>
      <c r="G3352">
        <v>0</v>
      </c>
    </row>
    <row r="3353" spans="1:7" x14ac:dyDescent="0.2">
      <c r="A3353">
        <v>8800</v>
      </c>
      <c r="B3353">
        <v>0.1825</v>
      </c>
      <c r="C3353" t="s">
        <v>5441</v>
      </c>
      <c r="D3353">
        <v>62000</v>
      </c>
      <c r="E3353">
        <v>36</v>
      </c>
      <c r="F3353">
        <v>1</v>
      </c>
      <c r="G3353">
        <v>1</v>
      </c>
    </row>
    <row r="3354" spans="1:7" x14ac:dyDescent="0.2">
      <c r="A3354">
        <v>6000</v>
      </c>
      <c r="B3354">
        <v>6.0299999999999999E-2</v>
      </c>
      <c r="C3354" t="s">
        <v>5440</v>
      </c>
      <c r="D3354">
        <v>30000</v>
      </c>
      <c r="E3354">
        <v>36</v>
      </c>
      <c r="F3354">
        <v>7</v>
      </c>
      <c r="G3354">
        <v>0</v>
      </c>
    </row>
    <row r="3355" spans="1:7" x14ac:dyDescent="0.2">
      <c r="A3355">
        <v>6000</v>
      </c>
      <c r="B3355">
        <v>7.9000000000000001E-2</v>
      </c>
      <c r="C3355" t="s">
        <v>5440</v>
      </c>
      <c r="D3355">
        <v>28000</v>
      </c>
      <c r="E3355">
        <v>36</v>
      </c>
      <c r="F3355">
        <v>1</v>
      </c>
      <c r="G3355">
        <v>0</v>
      </c>
    </row>
    <row r="3356" spans="1:7" x14ac:dyDescent="0.2">
      <c r="A3356">
        <v>6000</v>
      </c>
      <c r="B3356">
        <v>9.7100000000000006E-2</v>
      </c>
      <c r="C3356" t="s">
        <v>5440</v>
      </c>
      <c r="D3356">
        <v>72000</v>
      </c>
      <c r="E3356">
        <v>36</v>
      </c>
      <c r="F3356">
        <v>10</v>
      </c>
      <c r="G3356">
        <v>0</v>
      </c>
    </row>
    <row r="3357" spans="1:7" x14ac:dyDescent="0.2">
      <c r="A3357">
        <v>25000</v>
      </c>
      <c r="B3357">
        <v>9.7100000000000006E-2</v>
      </c>
      <c r="C3357" t="s">
        <v>5440</v>
      </c>
      <c r="D3357">
        <v>120000</v>
      </c>
      <c r="E3357">
        <v>36</v>
      </c>
      <c r="F3357">
        <v>0.5</v>
      </c>
      <c r="G3357">
        <v>0</v>
      </c>
    </row>
    <row r="3358" spans="1:7" x14ac:dyDescent="0.2">
      <c r="A3358">
        <v>10000</v>
      </c>
      <c r="B3358">
        <v>0.1825</v>
      </c>
      <c r="C3358" t="s">
        <v>5440</v>
      </c>
      <c r="D3358">
        <v>38000</v>
      </c>
      <c r="E3358">
        <v>36</v>
      </c>
      <c r="F3358">
        <v>7</v>
      </c>
      <c r="G3358">
        <v>1</v>
      </c>
    </row>
    <row r="3359" spans="1:7" x14ac:dyDescent="0.2">
      <c r="A3359">
        <v>15000</v>
      </c>
      <c r="B3359">
        <v>0.11550000000000001</v>
      </c>
      <c r="C3359" t="s">
        <v>5440</v>
      </c>
      <c r="D3359">
        <v>103000</v>
      </c>
      <c r="E3359">
        <v>36</v>
      </c>
      <c r="F3359">
        <v>4</v>
      </c>
      <c r="G3359">
        <v>0</v>
      </c>
    </row>
    <row r="3360" spans="1:7" x14ac:dyDescent="0.2">
      <c r="A3360">
        <v>15000</v>
      </c>
      <c r="B3360">
        <v>0.1235</v>
      </c>
      <c r="C3360" t="s">
        <v>5441</v>
      </c>
      <c r="D3360">
        <v>44000</v>
      </c>
      <c r="E3360">
        <v>60</v>
      </c>
      <c r="F3360">
        <v>6</v>
      </c>
      <c r="G3360">
        <v>0</v>
      </c>
    </row>
    <row r="3361" spans="1:7" x14ac:dyDescent="0.2">
      <c r="A3361">
        <v>21000</v>
      </c>
      <c r="B3361">
        <v>6.6199999999999995E-2</v>
      </c>
      <c r="C3361" t="s">
        <v>5440</v>
      </c>
      <c r="D3361">
        <v>150000</v>
      </c>
      <c r="E3361">
        <v>36</v>
      </c>
      <c r="F3361">
        <v>0.5</v>
      </c>
      <c r="G3361">
        <v>0</v>
      </c>
    </row>
    <row r="3362" spans="1:7" x14ac:dyDescent="0.2">
      <c r="A3362">
        <v>8000</v>
      </c>
      <c r="B3362">
        <v>0.1825</v>
      </c>
      <c r="C3362" t="s">
        <v>5440</v>
      </c>
      <c r="D3362">
        <v>54000</v>
      </c>
      <c r="E3362">
        <v>36</v>
      </c>
      <c r="F3362">
        <v>7</v>
      </c>
      <c r="G3362">
        <v>0</v>
      </c>
    </row>
    <row r="3363" spans="1:7" x14ac:dyDescent="0.2">
      <c r="A3363">
        <v>26000</v>
      </c>
      <c r="B3363">
        <v>0.1588</v>
      </c>
      <c r="C3363" t="s">
        <v>5442</v>
      </c>
      <c r="D3363" s="79">
        <v>100000</v>
      </c>
      <c r="E3363">
        <v>60</v>
      </c>
      <c r="F3363">
        <v>10</v>
      </c>
      <c r="G3363">
        <v>0</v>
      </c>
    </row>
    <row r="3364" spans="1:7" x14ac:dyDescent="0.2">
      <c r="A3364">
        <v>6000</v>
      </c>
      <c r="B3364">
        <v>0.1235</v>
      </c>
      <c r="C3364" t="s">
        <v>5442</v>
      </c>
      <c r="D3364">
        <v>54000</v>
      </c>
      <c r="E3364">
        <v>36</v>
      </c>
      <c r="F3364">
        <v>10</v>
      </c>
      <c r="G3364">
        <v>0</v>
      </c>
    </row>
    <row r="3365" spans="1:7" x14ac:dyDescent="0.2">
      <c r="A3365">
        <v>8400</v>
      </c>
      <c r="B3365">
        <v>8.8999999999999996E-2</v>
      </c>
      <c r="C3365" t="s">
        <v>5441</v>
      </c>
      <c r="D3365">
        <v>52000</v>
      </c>
      <c r="E3365">
        <v>36</v>
      </c>
      <c r="F3365">
        <v>8</v>
      </c>
      <c r="G3365">
        <v>1</v>
      </c>
    </row>
    <row r="3366" spans="1:7" x14ac:dyDescent="0.2">
      <c r="A3366">
        <v>2500</v>
      </c>
      <c r="B3366">
        <v>0.1825</v>
      </c>
      <c r="C3366" t="s">
        <v>5441</v>
      </c>
      <c r="D3366">
        <v>46000</v>
      </c>
      <c r="E3366">
        <v>36</v>
      </c>
      <c r="F3366">
        <v>6</v>
      </c>
      <c r="G3366">
        <v>0</v>
      </c>
    </row>
    <row r="3367" spans="1:7" x14ac:dyDescent="0.2">
      <c r="A3367">
        <v>3000</v>
      </c>
      <c r="B3367">
        <v>0.2031</v>
      </c>
      <c r="C3367" t="s">
        <v>5440</v>
      </c>
      <c r="D3367">
        <v>34000</v>
      </c>
      <c r="E3367">
        <v>36</v>
      </c>
      <c r="F3367">
        <v>10</v>
      </c>
      <c r="G3367">
        <v>0</v>
      </c>
    </row>
    <row r="3368" spans="1:7" x14ac:dyDescent="0.2">
      <c r="A3368">
        <v>14000</v>
      </c>
      <c r="B3368">
        <v>9.7100000000000006E-2</v>
      </c>
      <c r="C3368" t="s">
        <v>5440</v>
      </c>
      <c r="D3368">
        <v>62000</v>
      </c>
      <c r="E3368">
        <v>60</v>
      </c>
      <c r="F3368">
        <v>2</v>
      </c>
      <c r="G3368">
        <v>0</v>
      </c>
    </row>
    <row r="3369" spans="1:7" x14ac:dyDescent="0.2">
      <c r="A3369">
        <v>11000</v>
      </c>
      <c r="B3369">
        <v>0.1368</v>
      </c>
      <c r="C3369" t="s">
        <v>5440</v>
      </c>
      <c r="D3369">
        <v>40000</v>
      </c>
      <c r="E3369">
        <v>36</v>
      </c>
      <c r="F3369">
        <v>2</v>
      </c>
      <c r="G3369">
        <v>0</v>
      </c>
    </row>
    <row r="3370" spans="1:7" x14ac:dyDescent="0.2">
      <c r="A3370">
        <v>8000</v>
      </c>
      <c r="B3370">
        <v>0.11550000000000001</v>
      </c>
      <c r="C3370" t="s">
        <v>5442</v>
      </c>
      <c r="D3370">
        <v>62000</v>
      </c>
      <c r="E3370">
        <v>36</v>
      </c>
      <c r="F3370">
        <v>10</v>
      </c>
      <c r="G3370">
        <v>0</v>
      </c>
    </row>
    <row r="3371" spans="1:7" x14ac:dyDescent="0.2">
      <c r="A3371">
        <v>27300</v>
      </c>
      <c r="B3371">
        <v>7.6200000000000004E-2</v>
      </c>
      <c r="C3371" t="s">
        <v>5441</v>
      </c>
      <c r="D3371">
        <v>62000</v>
      </c>
      <c r="E3371">
        <v>36</v>
      </c>
      <c r="F3371">
        <v>10</v>
      </c>
      <c r="G3371">
        <v>0</v>
      </c>
    </row>
    <row r="3372" spans="1:7" x14ac:dyDescent="0.2">
      <c r="A3372">
        <v>16000</v>
      </c>
      <c r="B3372">
        <v>9.7100000000000006E-2</v>
      </c>
      <c r="C3372" t="s">
        <v>5441</v>
      </c>
      <c r="D3372">
        <v>96000</v>
      </c>
      <c r="E3372">
        <v>36</v>
      </c>
      <c r="F3372">
        <v>9</v>
      </c>
      <c r="G3372">
        <v>0</v>
      </c>
    </row>
    <row r="3373" spans="1:7" x14ac:dyDescent="0.2">
      <c r="A3373">
        <v>35000</v>
      </c>
      <c r="B3373">
        <v>0.1588</v>
      </c>
      <c r="C3373" t="s">
        <v>5440</v>
      </c>
      <c r="D3373">
        <v>116957</v>
      </c>
      <c r="E3373">
        <v>36</v>
      </c>
      <c r="F3373">
        <v>10</v>
      </c>
      <c r="G3373">
        <v>0</v>
      </c>
    </row>
    <row r="3374" spans="1:7" x14ac:dyDescent="0.2">
      <c r="A3374">
        <v>3000</v>
      </c>
      <c r="B3374">
        <v>0.21149999999999999</v>
      </c>
      <c r="C3374" t="s">
        <v>5440</v>
      </c>
      <c r="D3374">
        <v>70000</v>
      </c>
      <c r="E3374">
        <v>36</v>
      </c>
      <c r="F3374">
        <v>9</v>
      </c>
      <c r="G3374">
        <v>1</v>
      </c>
    </row>
    <row r="3375" spans="1:7" x14ac:dyDescent="0.2">
      <c r="A3375">
        <v>14800</v>
      </c>
      <c r="B3375">
        <v>0.1235</v>
      </c>
      <c r="C3375" t="s">
        <v>5441</v>
      </c>
      <c r="D3375">
        <v>67000</v>
      </c>
      <c r="E3375">
        <v>36</v>
      </c>
      <c r="F3375">
        <v>10</v>
      </c>
      <c r="G3375">
        <v>0</v>
      </c>
    </row>
    <row r="3376" spans="1:7" x14ac:dyDescent="0.2">
      <c r="A3376">
        <v>8500</v>
      </c>
      <c r="B3376">
        <v>0.1522</v>
      </c>
      <c r="C3376" t="s">
        <v>5440</v>
      </c>
      <c r="D3376">
        <v>35232</v>
      </c>
      <c r="E3376">
        <v>36</v>
      </c>
      <c r="F3376">
        <v>2</v>
      </c>
      <c r="G3376">
        <v>0</v>
      </c>
    </row>
    <row r="3377" spans="1:7" x14ac:dyDescent="0.2">
      <c r="A3377">
        <v>1000</v>
      </c>
      <c r="B3377">
        <v>0.1522</v>
      </c>
      <c r="C3377" t="s">
        <v>5441</v>
      </c>
      <c r="D3377">
        <v>67500</v>
      </c>
      <c r="E3377">
        <v>36</v>
      </c>
      <c r="F3377">
        <v>8</v>
      </c>
      <c r="G3377">
        <v>0</v>
      </c>
    </row>
    <row r="3378" spans="1:7" x14ac:dyDescent="0.2">
      <c r="A3378">
        <v>19075</v>
      </c>
      <c r="B3378">
        <v>0.11550000000000001</v>
      </c>
      <c r="C3378" t="s">
        <v>5440</v>
      </c>
      <c r="D3378">
        <v>45000</v>
      </c>
      <c r="E3378">
        <v>36</v>
      </c>
      <c r="F3378">
        <v>10</v>
      </c>
      <c r="G3378">
        <v>0</v>
      </c>
    </row>
    <row r="3379" spans="1:7" x14ac:dyDescent="0.2">
      <c r="A3379">
        <v>15000</v>
      </c>
      <c r="B3379">
        <v>8.8999999999999996E-2</v>
      </c>
      <c r="C3379" t="s">
        <v>5441</v>
      </c>
      <c r="D3379">
        <v>55000</v>
      </c>
      <c r="E3379">
        <v>36</v>
      </c>
      <c r="F3379">
        <v>9</v>
      </c>
      <c r="G3379">
        <v>0</v>
      </c>
    </row>
    <row r="3380" spans="1:7" x14ac:dyDescent="0.2">
      <c r="A3380">
        <v>19075</v>
      </c>
      <c r="B3380">
        <v>0.24890000000000001</v>
      </c>
      <c r="C3380" t="s">
        <v>5440</v>
      </c>
      <c r="D3380">
        <v>45000</v>
      </c>
      <c r="E3380">
        <v>60</v>
      </c>
      <c r="F3380">
        <v>2</v>
      </c>
      <c r="G3380">
        <v>1</v>
      </c>
    </row>
    <row r="3381" spans="1:7" x14ac:dyDescent="0.2">
      <c r="A3381">
        <v>7000</v>
      </c>
      <c r="B3381">
        <v>0.11550000000000001</v>
      </c>
      <c r="C3381" t="s">
        <v>5441</v>
      </c>
      <c r="D3381">
        <v>50000</v>
      </c>
      <c r="E3381">
        <v>36</v>
      </c>
      <c r="F3381">
        <v>3</v>
      </c>
      <c r="G3381">
        <v>0</v>
      </c>
    </row>
    <row r="3382" spans="1:7" x14ac:dyDescent="0.2">
      <c r="A3382">
        <v>7200</v>
      </c>
      <c r="B3382">
        <v>0.1885</v>
      </c>
      <c r="C3382" t="s">
        <v>5440</v>
      </c>
      <c r="D3382">
        <v>60000</v>
      </c>
      <c r="E3382">
        <v>36</v>
      </c>
      <c r="F3382">
        <v>0.5</v>
      </c>
      <c r="G3382">
        <v>0</v>
      </c>
    </row>
    <row r="3383" spans="1:7" x14ac:dyDescent="0.2">
      <c r="A3383">
        <v>8500</v>
      </c>
      <c r="B3383">
        <v>0.19520000000000001</v>
      </c>
      <c r="C3383" t="s">
        <v>5440</v>
      </c>
      <c r="D3383">
        <v>40000</v>
      </c>
      <c r="E3383">
        <v>36</v>
      </c>
      <c r="F3383">
        <v>1</v>
      </c>
      <c r="G3383">
        <v>1</v>
      </c>
    </row>
    <row r="3384" spans="1:7" x14ac:dyDescent="0.2">
      <c r="A3384">
        <v>25975</v>
      </c>
      <c r="B3384">
        <v>0.1235</v>
      </c>
      <c r="C3384" t="s">
        <v>5441</v>
      </c>
      <c r="D3384">
        <v>80000</v>
      </c>
      <c r="E3384">
        <v>36</v>
      </c>
      <c r="F3384">
        <v>8</v>
      </c>
      <c r="G3384">
        <v>0</v>
      </c>
    </row>
    <row r="3385" spans="1:7" x14ac:dyDescent="0.2">
      <c r="A3385">
        <v>5000</v>
      </c>
      <c r="B3385">
        <v>0.1305</v>
      </c>
      <c r="C3385" t="s">
        <v>5441</v>
      </c>
      <c r="D3385">
        <v>22000</v>
      </c>
      <c r="E3385">
        <v>36</v>
      </c>
      <c r="F3385">
        <v>10</v>
      </c>
      <c r="G3385">
        <v>0</v>
      </c>
    </row>
    <row r="3386" spans="1:7" x14ac:dyDescent="0.2">
      <c r="A3386">
        <v>15400</v>
      </c>
      <c r="B3386">
        <v>0.1885</v>
      </c>
      <c r="C3386" t="s">
        <v>5440</v>
      </c>
      <c r="D3386">
        <v>42387</v>
      </c>
      <c r="E3386">
        <v>36</v>
      </c>
      <c r="F3386">
        <v>8</v>
      </c>
      <c r="G3386">
        <v>0</v>
      </c>
    </row>
    <row r="3387" spans="1:7" x14ac:dyDescent="0.2">
      <c r="A3387">
        <v>10000</v>
      </c>
      <c r="B3387">
        <v>0.10639999999999999</v>
      </c>
      <c r="C3387" t="s">
        <v>5441</v>
      </c>
      <c r="D3387" s="79">
        <v>200000</v>
      </c>
      <c r="E3387">
        <v>36</v>
      </c>
      <c r="F3387">
        <v>10</v>
      </c>
      <c r="G3387">
        <v>0</v>
      </c>
    </row>
    <row r="3388" spans="1:7" x14ac:dyDescent="0.2">
      <c r="A3388">
        <v>10000</v>
      </c>
      <c r="B3388">
        <v>0.20799999999999999</v>
      </c>
      <c r="C3388" t="s">
        <v>5440</v>
      </c>
      <c r="D3388">
        <v>33446</v>
      </c>
      <c r="E3388">
        <v>60</v>
      </c>
      <c r="F3388">
        <v>4</v>
      </c>
      <c r="G3388">
        <v>0</v>
      </c>
    </row>
    <row r="3389" spans="1:7" x14ac:dyDescent="0.2">
      <c r="A3389">
        <v>6000</v>
      </c>
      <c r="B3389">
        <v>0.1588</v>
      </c>
      <c r="C3389" t="s">
        <v>5441</v>
      </c>
      <c r="D3389">
        <v>75000</v>
      </c>
      <c r="E3389">
        <v>36</v>
      </c>
      <c r="F3389">
        <v>10</v>
      </c>
      <c r="G3389">
        <v>1</v>
      </c>
    </row>
    <row r="3390" spans="1:7" x14ac:dyDescent="0.2">
      <c r="A3390">
        <v>35000</v>
      </c>
      <c r="B3390">
        <v>0.1588</v>
      </c>
      <c r="C3390" t="s">
        <v>5441</v>
      </c>
      <c r="D3390">
        <v>110000</v>
      </c>
      <c r="E3390">
        <v>36</v>
      </c>
      <c r="F3390">
        <v>10</v>
      </c>
      <c r="G3390">
        <v>0</v>
      </c>
    </row>
    <row r="3391" spans="1:7" x14ac:dyDescent="0.2">
      <c r="A3391">
        <v>5000</v>
      </c>
      <c r="B3391">
        <v>0.1235</v>
      </c>
      <c r="C3391" t="s">
        <v>5440</v>
      </c>
      <c r="D3391">
        <v>44000</v>
      </c>
      <c r="E3391">
        <v>36</v>
      </c>
      <c r="F3391">
        <v>4</v>
      </c>
      <c r="G3391">
        <v>0</v>
      </c>
    </row>
    <row r="3392" spans="1:7" x14ac:dyDescent="0.2">
      <c r="A3392">
        <v>35000</v>
      </c>
      <c r="B3392">
        <v>0.1522</v>
      </c>
      <c r="C3392" t="s">
        <v>5441</v>
      </c>
      <c r="D3392">
        <v>204000</v>
      </c>
      <c r="E3392">
        <v>36</v>
      </c>
      <c r="F3392">
        <v>4</v>
      </c>
      <c r="G3392">
        <v>0</v>
      </c>
    </row>
    <row r="3393" spans="1:7" x14ac:dyDescent="0.2">
      <c r="A3393">
        <v>10000</v>
      </c>
      <c r="B3393">
        <v>6.0299999999999999E-2</v>
      </c>
      <c r="C3393" t="s">
        <v>5441</v>
      </c>
      <c r="D3393">
        <v>33000</v>
      </c>
      <c r="E3393">
        <v>36</v>
      </c>
      <c r="F3393">
        <v>3</v>
      </c>
      <c r="G3393">
        <v>0</v>
      </c>
    </row>
    <row r="3394" spans="1:7" x14ac:dyDescent="0.2">
      <c r="A3394">
        <v>10000</v>
      </c>
      <c r="B3394">
        <v>0.23499999999999999</v>
      </c>
      <c r="C3394" t="s">
        <v>5441</v>
      </c>
      <c r="D3394">
        <v>60000</v>
      </c>
      <c r="E3394">
        <v>60</v>
      </c>
      <c r="F3394">
        <v>10</v>
      </c>
      <c r="G3394">
        <v>0</v>
      </c>
    </row>
    <row r="3395" spans="1:7" x14ac:dyDescent="0.2">
      <c r="A3395">
        <v>10575</v>
      </c>
      <c r="B3395">
        <v>0.1678</v>
      </c>
      <c r="C3395" t="s">
        <v>5441</v>
      </c>
      <c r="D3395">
        <v>40000</v>
      </c>
      <c r="E3395">
        <v>36</v>
      </c>
      <c r="F3395">
        <v>1</v>
      </c>
      <c r="G3395">
        <v>1</v>
      </c>
    </row>
    <row r="3396" spans="1:7" x14ac:dyDescent="0.2">
      <c r="A3396">
        <v>14000</v>
      </c>
      <c r="B3396">
        <v>7.6200000000000004E-2</v>
      </c>
      <c r="C3396" t="s">
        <v>5441</v>
      </c>
      <c r="D3396">
        <v>205000</v>
      </c>
      <c r="E3396">
        <v>36</v>
      </c>
      <c r="F3396">
        <v>10</v>
      </c>
      <c r="G3396">
        <v>0</v>
      </c>
    </row>
    <row r="3397" spans="1:7" x14ac:dyDescent="0.2">
      <c r="A3397">
        <v>35000</v>
      </c>
      <c r="B3397">
        <v>0.17560000000000001</v>
      </c>
      <c r="C3397" t="s">
        <v>5441</v>
      </c>
      <c r="D3397">
        <v>125000</v>
      </c>
      <c r="E3397">
        <v>36</v>
      </c>
      <c r="F3397">
        <v>10</v>
      </c>
      <c r="G3397">
        <v>0</v>
      </c>
    </row>
    <row r="3398" spans="1:7" x14ac:dyDescent="0.2">
      <c r="A3398">
        <v>25000</v>
      </c>
      <c r="B3398">
        <v>7.9000000000000001E-2</v>
      </c>
      <c r="C3398" t="s">
        <v>5441</v>
      </c>
      <c r="D3398">
        <v>82000</v>
      </c>
      <c r="E3398">
        <v>36</v>
      </c>
      <c r="F3398">
        <v>10</v>
      </c>
      <c r="G3398">
        <v>0</v>
      </c>
    </row>
    <row r="3399" spans="1:7" x14ac:dyDescent="0.2">
      <c r="A3399">
        <v>6800</v>
      </c>
      <c r="B3399">
        <v>0.1305</v>
      </c>
      <c r="C3399" t="s">
        <v>5440</v>
      </c>
      <c r="D3399">
        <v>54000</v>
      </c>
      <c r="E3399">
        <v>36</v>
      </c>
      <c r="F3399">
        <v>5</v>
      </c>
      <c r="G3399">
        <v>0</v>
      </c>
    </row>
    <row r="3400" spans="1:7" x14ac:dyDescent="0.2">
      <c r="A3400">
        <v>9150</v>
      </c>
      <c r="B3400">
        <v>8.8999999999999996E-2</v>
      </c>
      <c r="C3400" t="s">
        <v>5440</v>
      </c>
      <c r="D3400">
        <v>27000</v>
      </c>
      <c r="E3400">
        <v>36</v>
      </c>
      <c r="F3400">
        <v>0.5</v>
      </c>
      <c r="G3400">
        <v>0</v>
      </c>
    </row>
    <row r="3401" spans="1:7" x14ac:dyDescent="0.2">
      <c r="A3401">
        <v>5500</v>
      </c>
      <c r="B3401">
        <v>0.14330000000000001</v>
      </c>
      <c r="C3401" t="s">
        <v>5441</v>
      </c>
      <c r="D3401">
        <v>45000</v>
      </c>
      <c r="E3401">
        <v>36</v>
      </c>
      <c r="F3401">
        <v>3</v>
      </c>
      <c r="G3401">
        <v>0</v>
      </c>
    </row>
    <row r="3402" spans="1:7" x14ac:dyDescent="0.2">
      <c r="A3402">
        <v>15000</v>
      </c>
      <c r="B3402">
        <v>0.1368</v>
      </c>
      <c r="C3402" t="s">
        <v>5441</v>
      </c>
      <c r="D3402">
        <v>92000</v>
      </c>
      <c r="E3402">
        <v>60</v>
      </c>
      <c r="F3402">
        <v>7</v>
      </c>
      <c r="G3402">
        <v>0</v>
      </c>
    </row>
    <row r="3403" spans="1:7" x14ac:dyDescent="0.2">
      <c r="A3403">
        <v>17500</v>
      </c>
      <c r="B3403">
        <v>0.1678</v>
      </c>
      <c r="C3403" t="s">
        <v>5441</v>
      </c>
      <c r="D3403">
        <v>39594</v>
      </c>
      <c r="E3403">
        <v>36</v>
      </c>
      <c r="F3403">
        <v>10</v>
      </c>
      <c r="G3403">
        <v>0</v>
      </c>
    </row>
    <row r="3404" spans="1:7" x14ac:dyDescent="0.2">
      <c r="A3404">
        <v>7000</v>
      </c>
      <c r="B3404">
        <v>0.14330000000000001</v>
      </c>
      <c r="C3404" t="s">
        <v>5441</v>
      </c>
      <c r="D3404">
        <v>81000</v>
      </c>
      <c r="E3404">
        <v>36</v>
      </c>
      <c r="F3404">
        <v>10</v>
      </c>
      <c r="G3404">
        <v>0</v>
      </c>
    </row>
    <row r="3405" spans="1:7" x14ac:dyDescent="0.2">
      <c r="A3405">
        <v>6000</v>
      </c>
      <c r="B3405">
        <v>7.9000000000000001E-2</v>
      </c>
      <c r="C3405" t="s">
        <v>5441</v>
      </c>
      <c r="D3405">
        <v>54000</v>
      </c>
      <c r="E3405">
        <v>36</v>
      </c>
      <c r="F3405">
        <v>10</v>
      </c>
      <c r="G3405">
        <v>0</v>
      </c>
    </row>
    <row r="3406" spans="1:7" x14ac:dyDescent="0.2">
      <c r="A3406">
        <v>18000</v>
      </c>
      <c r="B3406">
        <v>0.11550000000000001</v>
      </c>
      <c r="C3406" t="s">
        <v>5441</v>
      </c>
      <c r="D3406">
        <v>90000</v>
      </c>
      <c r="E3406">
        <v>36</v>
      </c>
      <c r="F3406">
        <v>10</v>
      </c>
      <c r="G3406">
        <v>0</v>
      </c>
    </row>
    <row r="3407" spans="1:7" x14ac:dyDescent="0.2">
      <c r="A3407">
        <v>5900</v>
      </c>
      <c r="B3407">
        <v>9.7100000000000006E-2</v>
      </c>
      <c r="C3407" t="s">
        <v>5440</v>
      </c>
      <c r="D3407">
        <v>21000</v>
      </c>
      <c r="E3407">
        <v>36</v>
      </c>
      <c r="F3407">
        <v>4</v>
      </c>
      <c r="G3407">
        <v>0</v>
      </c>
    </row>
    <row r="3408" spans="1:7" x14ac:dyDescent="0.2">
      <c r="A3408">
        <v>8000</v>
      </c>
      <c r="B3408">
        <v>0.1368</v>
      </c>
      <c r="C3408" t="s">
        <v>5441</v>
      </c>
      <c r="D3408">
        <v>49700</v>
      </c>
      <c r="E3408">
        <v>36</v>
      </c>
      <c r="F3408">
        <v>6</v>
      </c>
      <c r="G3408">
        <v>0</v>
      </c>
    </row>
    <row r="3409" spans="1:7" x14ac:dyDescent="0.2">
      <c r="A3409">
        <v>20000</v>
      </c>
      <c r="B3409">
        <v>8.8999999999999996E-2</v>
      </c>
      <c r="C3409" t="s">
        <v>5441</v>
      </c>
      <c r="D3409">
        <v>70000</v>
      </c>
      <c r="E3409">
        <v>36</v>
      </c>
      <c r="F3409">
        <v>10</v>
      </c>
      <c r="G3409">
        <v>0</v>
      </c>
    </row>
    <row r="3410" spans="1:7" x14ac:dyDescent="0.2">
      <c r="A3410">
        <v>15000</v>
      </c>
      <c r="B3410">
        <v>0.24079999999999999</v>
      </c>
      <c r="C3410" t="s">
        <v>5440</v>
      </c>
      <c r="D3410">
        <v>55000</v>
      </c>
      <c r="E3410">
        <v>60</v>
      </c>
      <c r="F3410">
        <v>3</v>
      </c>
      <c r="G3410">
        <v>1</v>
      </c>
    </row>
    <row r="3411" spans="1:7" x14ac:dyDescent="0.2">
      <c r="A3411">
        <v>35000</v>
      </c>
      <c r="B3411">
        <v>0.10639999999999999</v>
      </c>
      <c r="C3411" t="s">
        <v>5441</v>
      </c>
      <c r="D3411">
        <v>140000</v>
      </c>
      <c r="E3411">
        <v>36</v>
      </c>
      <c r="F3411">
        <v>10</v>
      </c>
      <c r="G3411">
        <v>0</v>
      </c>
    </row>
    <row r="3412" spans="1:7" x14ac:dyDescent="0.2">
      <c r="A3412">
        <v>8000</v>
      </c>
      <c r="B3412">
        <v>0.1368</v>
      </c>
      <c r="C3412" t="s">
        <v>5440</v>
      </c>
      <c r="D3412">
        <v>47000</v>
      </c>
      <c r="E3412">
        <v>36</v>
      </c>
      <c r="F3412">
        <v>0.5</v>
      </c>
      <c r="G3412">
        <v>0</v>
      </c>
    </row>
    <row r="3413" spans="1:7" x14ac:dyDescent="0.2">
      <c r="A3413">
        <v>14000</v>
      </c>
      <c r="B3413">
        <v>0.1305</v>
      </c>
      <c r="C3413" t="s">
        <v>5441</v>
      </c>
      <c r="D3413">
        <v>54600</v>
      </c>
      <c r="E3413">
        <v>36</v>
      </c>
      <c r="F3413">
        <v>2</v>
      </c>
      <c r="G3413">
        <v>1</v>
      </c>
    </row>
    <row r="3414" spans="1:7" x14ac:dyDescent="0.2">
      <c r="A3414">
        <v>16000</v>
      </c>
      <c r="B3414">
        <v>0.1678</v>
      </c>
      <c r="C3414" t="s">
        <v>5441</v>
      </c>
      <c r="D3414">
        <v>125000</v>
      </c>
      <c r="E3414">
        <v>60</v>
      </c>
      <c r="F3414">
        <v>10</v>
      </c>
      <c r="G3414">
        <v>1</v>
      </c>
    </row>
    <row r="3415" spans="1:7" x14ac:dyDescent="0.2">
      <c r="A3415">
        <v>3000</v>
      </c>
      <c r="B3415">
        <v>0.1305</v>
      </c>
      <c r="C3415" t="s">
        <v>5441</v>
      </c>
      <c r="D3415">
        <v>35000</v>
      </c>
      <c r="E3415">
        <v>36</v>
      </c>
      <c r="F3415">
        <v>10</v>
      </c>
      <c r="G3415">
        <v>0</v>
      </c>
    </row>
    <row r="3416" spans="1:7" x14ac:dyDescent="0.2">
      <c r="A3416">
        <v>18000</v>
      </c>
      <c r="B3416">
        <v>6.6199999999999995E-2</v>
      </c>
      <c r="C3416" t="s">
        <v>5441</v>
      </c>
      <c r="D3416">
        <v>50000</v>
      </c>
      <c r="E3416">
        <v>36</v>
      </c>
      <c r="F3416">
        <v>2</v>
      </c>
      <c r="G3416">
        <v>0</v>
      </c>
    </row>
    <row r="3417" spans="1:7" x14ac:dyDescent="0.2">
      <c r="A3417">
        <v>28000</v>
      </c>
      <c r="B3417">
        <v>0.14330000000000001</v>
      </c>
      <c r="C3417" t="s">
        <v>5441</v>
      </c>
      <c r="D3417">
        <v>105000</v>
      </c>
      <c r="E3417">
        <v>60</v>
      </c>
      <c r="F3417">
        <v>9</v>
      </c>
      <c r="G3417">
        <v>0</v>
      </c>
    </row>
    <row r="3418" spans="1:7" x14ac:dyDescent="0.2">
      <c r="A3418">
        <v>1675</v>
      </c>
      <c r="B3418">
        <v>0.21149999999999999</v>
      </c>
      <c r="C3418" t="s">
        <v>5440</v>
      </c>
      <c r="D3418">
        <v>65000</v>
      </c>
      <c r="E3418">
        <v>36</v>
      </c>
      <c r="F3418">
        <v>10</v>
      </c>
      <c r="G3418">
        <v>0</v>
      </c>
    </row>
    <row r="3419" spans="1:7" x14ac:dyDescent="0.2">
      <c r="A3419">
        <v>6000</v>
      </c>
      <c r="B3419">
        <v>0.10639999999999999</v>
      </c>
      <c r="C3419" t="s">
        <v>5442</v>
      </c>
      <c r="D3419">
        <v>35000</v>
      </c>
      <c r="E3419">
        <v>36</v>
      </c>
      <c r="F3419">
        <v>2</v>
      </c>
      <c r="G3419">
        <v>0</v>
      </c>
    </row>
    <row r="3420" spans="1:7" x14ac:dyDescent="0.2">
      <c r="A3420">
        <v>13200</v>
      </c>
      <c r="B3420">
        <v>0.1588</v>
      </c>
      <c r="C3420" t="s">
        <v>5440</v>
      </c>
      <c r="D3420">
        <v>68000</v>
      </c>
      <c r="E3420">
        <v>36</v>
      </c>
      <c r="F3420">
        <v>0.5</v>
      </c>
      <c r="G3420">
        <v>0</v>
      </c>
    </row>
    <row r="3421" spans="1:7" x14ac:dyDescent="0.2">
      <c r="A3421">
        <v>13250</v>
      </c>
      <c r="B3421">
        <v>0.14330000000000001</v>
      </c>
      <c r="C3421" t="s">
        <v>5441</v>
      </c>
      <c r="D3421">
        <v>64000</v>
      </c>
      <c r="E3421">
        <v>36</v>
      </c>
      <c r="F3421">
        <v>10</v>
      </c>
      <c r="G3421">
        <v>0</v>
      </c>
    </row>
    <row r="3422" spans="1:7" x14ac:dyDescent="0.2">
      <c r="A3422">
        <v>35000</v>
      </c>
      <c r="B3422">
        <v>0.1522</v>
      </c>
      <c r="C3422" t="s">
        <v>5442</v>
      </c>
      <c r="D3422">
        <v>125000</v>
      </c>
      <c r="E3422">
        <v>36</v>
      </c>
      <c r="F3422">
        <v>1</v>
      </c>
      <c r="G3422">
        <v>0</v>
      </c>
    </row>
    <row r="3423" spans="1:7" x14ac:dyDescent="0.2">
      <c r="A3423">
        <v>24000</v>
      </c>
      <c r="B3423">
        <v>0.1588</v>
      </c>
      <c r="C3423" t="s">
        <v>5441</v>
      </c>
      <c r="D3423">
        <v>105000</v>
      </c>
      <c r="E3423">
        <v>36</v>
      </c>
      <c r="F3423">
        <v>5</v>
      </c>
      <c r="G3423">
        <v>0</v>
      </c>
    </row>
    <row r="3424" spans="1:7" x14ac:dyDescent="0.2">
      <c r="A3424">
        <v>8500</v>
      </c>
      <c r="B3424">
        <v>0.1522</v>
      </c>
      <c r="C3424" t="s">
        <v>5441</v>
      </c>
      <c r="D3424">
        <v>42000</v>
      </c>
      <c r="E3424">
        <v>36</v>
      </c>
      <c r="F3424">
        <v>5</v>
      </c>
      <c r="G3424">
        <v>0</v>
      </c>
    </row>
    <row r="3425" spans="1:7" x14ac:dyDescent="0.2">
      <c r="A3425">
        <v>21000</v>
      </c>
      <c r="B3425">
        <v>0.10639999999999999</v>
      </c>
      <c r="C3425" t="s">
        <v>5441</v>
      </c>
      <c r="D3425">
        <v>160000</v>
      </c>
      <c r="E3425">
        <v>36</v>
      </c>
      <c r="F3425">
        <v>4</v>
      </c>
      <c r="G3425">
        <v>1</v>
      </c>
    </row>
    <row r="3426" spans="1:7" x14ac:dyDescent="0.2">
      <c r="A3426">
        <v>9500</v>
      </c>
      <c r="B3426">
        <v>6.6199999999999995E-2</v>
      </c>
      <c r="C3426" t="s">
        <v>5440</v>
      </c>
      <c r="D3426">
        <v>59000</v>
      </c>
      <c r="E3426">
        <v>36</v>
      </c>
      <c r="F3426">
        <v>10</v>
      </c>
      <c r="G3426">
        <v>0</v>
      </c>
    </row>
    <row r="3427" spans="1:7" x14ac:dyDescent="0.2">
      <c r="A3427">
        <v>21725</v>
      </c>
      <c r="B3427">
        <v>0.1678</v>
      </c>
      <c r="C3427" t="s">
        <v>5440</v>
      </c>
      <c r="D3427">
        <v>49000</v>
      </c>
      <c r="E3427">
        <v>60</v>
      </c>
      <c r="F3427">
        <v>1</v>
      </c>
      <c r="G3427">
        <v>0</v>
      </c>
    </row>
    <row r="3428" spans="1:7" x14ac:dyDescent="0.2">
      <c r="A3428">
        <v>13475</v>
      </c>
      <c r="B3428">
        <v>0.1678</v>
      </c>
      <c r="C3428" t="s">
        <v>5441</v>
      </c>
      <c r="D3428">
        <v>50000</v>
      </c>
      <c r="E3428">
        <v>60</v>
      </c>
      <c r="F3428">
        <v>10</v>
      </c>
      <c r="G3428">
        <v>0</v>
      </c>
    </row>
    <row r="3429" spans="1:7" x14ac:dyDescent="0.2">
      <c r="A3429">
        <v>35000</v>
      </c>
      <c r="B3429">
        <v>0.222</v>
      </c>
      <c r="C3429" t="s">
        <v>5440</v>
      </c>
      <c r="D3429">
        <v>95000</v>
      </c>
      <c r="E3429">
        <v>60</v>
      </c>
      <c r="F3429">
        <v>1</v>
      </c>
      <c r="G3429">
        <v>1</v>
      </c>
    </row>
    <row r="3430" spans="1:7" x14ac:dyDescent="0.2">
      <c r="A3430">
        <v>5000</v>
      </c>
      <c r="B3430">
        <v>0.1588</v>
      </c>
      <c r="C3430" t="s">
        <v>5440</v>
      </c>
      <c r="D3430">
        <v>45000</v>
      </c>
      <c r="E3430">
        <v>36</v>
      </c>
      <c r="F3430">
        <v>4</v>
      </c>
      <c r="G3430">
        <v>0</v>
      </c>
    </row>
    <row r="3431" spans="1:7" x14ac:dyDescent="0.2">
      <c r="A3431">
        <v>10000</v>
      </c>
      <c r="B3431">
        <v>0.1885</v>
      </c>
      <c r="C3431" t="s">
        <v>5441</v>
      </c>
      <c r="D3431">
        <v>70000</v>
      </c>
      <c r="E3431">
        <v>36</v>
      </c>
      <c r="F3431">
        <v>10</v>
      </c>
      <c r="G3431">
        <v>0</v>
      </c>
    </row>
    <row r="3432" spans="1:7" x14ac:dyDescent="0.2">
      <c r="A3432">
        <v>5000</v>
      </c>
      <c r="B3432">
        <v>0.1305</v>
      </c>
      <c r="C3432" t="s">
        <v>5440</v>
      </c>
      <c r="D3432">
        <v>92000</v>
      </c>
      <c r="E3432">
        <v>36</v>
      </c>
      <c r="F3432">
        <v>4</v>
      </c>
      <c r="G3432">
        <v>0</v>
      </c>
    </row>
    <row r="3433" spans="1:7" x14ac:dyDescent="0.2">
      <c r="A3433">
        <v>20500</v>
      </c>
      <c r="B3433">
        <v>0.17560000000000001</v>
      </c>
      <c r="C3433" t="s">
        <v>5442</v>
      </c>
      <c r="D3433">
        <v>50000</v>
      </c>
      <c r="E3433">
        <v>60</v>
      </c>
      <c r="F3433">
        <v>7</v>
      </c>
      <c r="G3433">
        <v>1</v>
      </c>
    </row>
    <row r="3434" spans="1:7" x14ac:dyDescent="0.2">
      <c r="A3434">
        <v>12700</v>
      </c>
      <c r="B3434">
        <v>0.19520000000000001</v>
      </c>
      <c r="C3434" t="s">
        <v>5440</v>
      </c>
      <c r="D3434">
        <v>42000</v>
      </c>
      <c r="E3434">
        <v>36</v>
      </c>
      <c r="F3434">
        <v>9</v>
      </c>
      <c r="G3434">
        <v>0</v>
      </c>
    </row>
    <row r="3435" spans="1:7" x14ac:dyDescent="0.2">
      <c r="A3435">
        <v>10000</v>
      </c>
      <c r="B3435">
        <v>0.1825</v>
      </c>
      <c r="C3435" t="s">
        <v>5442</v>
      </c>
      <c r="D3435">
        <v>95000</v>
      </c>
      <c r="E3435">
        <v>36</v>
      </c>
      <c r="F3435">
        <v>10</v>
      </c>
      <c r="G3435">
        <v>0</v>
      </c>
    </row>
    <row r="3436" spans="1:7" x14ac:dyDescent="0.2">
      <c r="A3436">
        <v>3000</v>
      </c>
      <c r="B3436">
        <v>0.19520000000000001</v>
      </c>
      <c r="C3436" t="s">
        <v>5441</v>
      </c>
      <c r="D3436">
        <v>55560</v>
      </c>
      <c r="E3436">
        <v>36</v>
      </c>
      <c r="F3436">
        <v>4</v>
      </c>
      <c r="G3436">
        <v>0</v>
      </c>
    </row>
    <row r="3437" spans="1:7" x14ac:dyDescent="0.2">
      <c r="A3437">
        <v>14000</v>
      </c>
      <c r="B3437">
        <v>0.1588</v>
      </c>
      <c r="C3437" t="s">
        <v>5441</v>
      </c>
      <c r="D3437">
        <v>102000</v>
      </c>
      <c r="E3437">
        <v>36</v>
      </c>
      <c r="F3437">
        <v>10</v>
      </c>
      <c r="G3437">
        <v>0</v>
      </c>
    </row>
    <row r="3438" spans="1:7" x14ac:dyDescent="0.2">
      <c r="A3438">
        <v>30000</v>
      </c>
      <c r="B3438">
        <v>0.1368</v>
      </c>
      <c r="C3438" t="s">
        <v>5441</v>
      </c>
      <c r="D3438">
        <v>99000</v>
      </c>
      <c r="E3438">
        <v>36</v>
      </c>
      <c r="F3438">
        <v>3</v>
      </c>
      <c r="G3438">
        <v>0</v>
      </c>
    </row>
    <row r="3439" spans="1:7" x14ac:dyDescent="0.2">
      <c r="A3439">
        <v>16425</v>
      </c>
      <c r="B3439">
        <v>0.23499999999999999</v>
      </c>
      <c r="C3439" t="s">
        <v>5440</v>
      </c>
      <c r="D3439">
        <v>73000</v>
      </c>
      <c r="E3439">
        <v>60</v>
      </c>
      <c r="F3439">
        <v>3</v>
      </c>
      <c r="G3439">
        <v>0</v>
      </c>
    </row>
    <row r="3440" spans="1:7" x14ac:dyDescent="0.2">
      <c r="A3440">
        <v>25000</v>
      </c>
      <c r="B3440">
        <v>0.1235</v>
      </c>
      <c r="C3440" t="s">
        <v>5441</v>
      </c>
      <c r="D3440">
        <v>56000</v>
      </c>
      <c r="E3440">
        <v>60</v>
      </c>
      <c r="F3440">
        <v>3</v>
      </c>
      <c r="G3440">
        <v>0</v>
      </c>
    </row>
    <row r="3441" spans="1:7" x14ac:dyDescent="0.2">
      <c r="A3441">
        <v>12000</v>
      </c>
      <c r="B3441">
        <v>7.9000000000000001E-2</v>
      </c>
      <c r="C3441" t="s">
        <v>5440</v>
      </c>
      <c r="D3441">
        <v>72000</v>
      </c>
      <c r="E3441">
        <v>36</v>
      </c>
      <c r="F3441">
        <v>5</v>
      </c>
      <c r="G3441">
        <v>0</v>
      </c>
    </row>
    <row r="3442" spans="1:7" x14ac:dyDescent="0.2">
      <c r="A3442">
        <v>6400</v>
      </c>
      <c r="B3442">
        <v>0.1522</v>
      </c>
      <c r="C3442" t="s">
        <v>5441</v>
      </c>
      <c r="D3442">
        <v>135000</v>
      </c>
      <c r="E3442">
        <v>36</v>
      </c>
      <c r="F3442">
        <v>5</v>
      </c>
      <c r="G3442">
        <v>0</v>
      </c>
    </row>
    <row r="3443" spans="1:7" x14ac:dyDescent="0.2">
      <c r="A3443">
        <v>4000</v>
      </c>
      <c r="B3443">
        <v>0.1235</v>
      </c>
      <c r="C3443" t="s">
        <v>5441</v>
      </c>
      <c r="D3443">
        <v>73882</v>
      </c>
      <c r="E3443">
        <v>36</v>
      </c>
      <c r="F3443">
        <v>7</v>
      </c>
      <c r="G3443">
        <v>0</v>
      </c>
    </row>
    <row r="3444" spans="1:7" x14ac:dyDescent="0.2">
      <c r="A3444">
        <v>15000</v>
      </c>
      <c r="B3444">
        <v>0.20799999999999999</v>
      </c>
      <c r="C3444" t="s">
        <v>5440</v>
      </c>
      <c r="D3444">
        <v>67691</v>
      </c>
      <c r="E3444">
        <v>36</v>
      </c>
      <c r="F3444">
        <v>10</v>
      </c>
      <c r="G3444">
        <v>0</v>
      </c>
    </row>
    <row r="3445" spans="1:7" x14ac:dyDescent="0.2">
      <c r="A3445">
        <v>15000</v>
      </c>
      <c r="B3445">
        <v>0.1235</v>
      </c>
      <c r="C3445" t="s">
        <v>5441</v>
      </c>
      <c r="D3445">
        <v>43700</v>
      </c>
      <c r="E3445">
        <v>36</v>
      </c>
      <c r="F3445">
        <v>8</v>
      </c>
      <c r="G3445">
        <v>0</v>
      </c>
    </row>
    <row r="3446" spans="1:7" x14ac:dyDescent="0.2">
      <c r="A3446">
        <v>21000</v>
      </c>
      <c r="B3446">
        <v>0.1368</v>
      </c>
      <c r="C3446" t="s">
        <v>5440</v>
      </c>
      <c r="D3446">
        <v>80000</v>
      </c>
      <c r="E3446">
        <v>36</v>
      </c>
      <c r="F3446">
        <v>8</v>
      </c>
      <c r="G3446">
        <v>0</v>
      </c>
    </row>
    <row r="3447" spans="1:7" x14ac:dyDescent="0.2">
      <c r="A3447">
        <v>26500</v>
      </c>
      <c r="B3447">
        <v>0.25800000000000001</v>
      </c>
      <c r="C3447" t="s">
        <v>5441</v>
      </c>
      <c r="D3447">
        <v>94200</v>
      </c>
      <c r="E3447">
        <v>60</v>
      </c>
      <c r="F3447">
        <v>3</v>
      </c>
      <c r="G3447">
        <v>1</v>
      </c>
    </row>
    <row r="3448" spans="1:7" x14ac:dyDescent="0.2">
      <c r="A3448">
        <v>22000</v>
      </c>
      <c r="B3448">
        <v>0.10639999999999999</v>
      </c>
      <c r="C3448" t="s">
        <v>5441</v>
      </c>
      <c r="D3448">
        <v>50000</v>
      </c>
      <c r="E3448">
        <v>36</v>
      </c>
      <c r="F3448">
        <v>2</v>
      </c>
      <c r="G3448">
        <v>0</v>
      </c>
    </row>
    <row r="3449" spans="1:7" x14ac:dyDescent="0.2">
      <c r="A3449">
        <v>20000</v>
      </c>
      <c r="B3449">
        <v>0.1235</v>
      </c>
      <c r="C3449" t="s">
        <v>5441</v>
      </c>
      <c r="D3449">
        <v>130000</v>
      </c>
      <c r="E3449">
        <v>36</v>
      </c>
      <c r="F3449">
        <v>10</v>
      </c>
      <c r="G3449">
        <v>0</v>
      </c>
    </row>
    <row r="3450" spans="1:7" x14ac:dyDescent="0.2">
      <c r="A3450">
        <v>17000</v>
      </c>
      <c r="B3450">
        <v>0.216</v>
      </c>
      <c r="C3450" t="s">
        <v>5440</v>
      </c>
      <c r="D3450">
        <v>77667</v>
      </c>
      <c r="E3450">
        <v>60</v>
      </c>
      <c r="F3450">
        <v>10</v>
      </c>
      <c r="G3450">
        <v>0</v>
      </c>
    </row>
    <row r="3451" spans="1:7" x14ac:dyDescent="0.2">
      <c r="A3451">
        <v>15500</v>
      </c>
      <c r="B3451">
        <v>0.20799999999999999</v>
      </c>
      <c r="C3451" t="s">
        <v>5440</v>
      </c>
      <c r="D3451">
        <v>65000</v>
      </c>
      <c r="E3451">
        <v>60</v>
      </c>
      <c r="F3451">
        <v>7</v>
      </c>
      <c r="G3451">
        <v>0</v>
      </c>
    </row>
    <row r="3452" spans="1:7" x14ac:dyDescent="0.2">
      <c r="A3452">
        <v>33950</v>
      </c>
      <c r="B3452">
        <v>0.21149999999999999</v>
      </c>
      <c r="C3452" t="s">
        <v>5440</v>
      </c>
      <c r="D3452">
        <v>84000</v>
      </c>
      <c r="E3452">
        <v>36</v>
      </c>
      <c r="F3452">
        <v>2</v>
      </c>
      <c r="G3452">
        <v>1</v>
      </c>
    </row>
    <row r="3453" spans="1:7" x14ac:dyDescent="0.2">
      <c r="A3453">
        <v>5000</v>
      </c>
      <c r="B3453">
        <v>0.1368</v>
      </c>
      <c r="C3453" t="s">
        <v>5440</v>
      </c>
      <c r="D3453">
        <v>60000</v>
      </c>
      <c r="E3453">
        <v>36</v>
      </c>
      <c r="F3453">
        <v>10</v>
      </c>
      <c r="G3453">
        <v>0</v>
      </c>
    </row>
    <row r="3454" spans="1:7" x14ac:dyDescent="0.2">
      <c r="A3454">
        <v>20000</v>
      </c>
      <c r="B3454">
        <v>0.11550000000000001</v>
      </c>
      <c r="C3454" t="s">
        <v>5441</v>
      </c>
      <c r="D3454">
        <v>55000</v>
      </c>
      <c r="E3454">
        <v>36</v>
      </c>
      <c r="F3454">
        <v>10</v>
      </c>
      <c r="G3454">
        <v>0</v>
      </c>
    </row>
    <row r="3455" spans="1:7" x14ac:dyDescent="0.2">
      <c r="A3455">
        <v>7750</v>
      </c>
      <c r="B3455">
        <v>0.1825</v>
      </c>
      <c r="C3455" t="s">
        <v>5440</v>
      </c>
      <c r="D3455">
        <v>68000</v>
      </c>
      <c r="E3455">
        <v>36</v>
      </c>
      <c r="F3455">
        <v>8</v>
      </c>
      <c r="G3455">
        <v>0</v>
      </c>
    </row>
    <row r="3456" spans="1:7" x14ac:dyDescent="0.2">
      <c r="A3456">
        <v>11200</v>
      </c>
      <c r="B3456">
        <v>0.1588</v>
      </c>
      <c r="C3456" t="s">
        <v>5441</v>
      </c>
      <c r="D3456">
        <v>63000</v>
      </c>
      <c r="E3456">
        <v>36</v>
      </c>
      <c r="F3456">
        <v>8</v>
      </c>
      <c r="G3456">
        <v>0</v>
      </c>
    </row>
    <row r="3457" spans="1:7" x14ac:dyDescent="0.2">
      <c r="A3457">
        <v>18000</v>
      </c>
      <c r="B3457">
        <v>0.1368</v>
      </c>
      <c r="C3457" t="s">
        <v>5441</v>
      </c>
      <c r="D3457">
        <v>90000</v>
      </c>
      <c r="E3457">
        <v>60</v>
      </c>
      <c r="F3457">
        <v>10</v>
      </c>
      <c r="G3457">
        <v>0</v>
      </c>
    </row>
    <row r="3458" spans="1:7" x14ac:dyDescent="0.2">
      <c r="A3458">
        <v>13000</v>
      </c>
      <c r="B3458">
        <v>0.1522</v>
      </c>
      <c r="C3458" t="s">
        <v>5441</v>
      </c>
      <c r="D3458">
        <v>63000</v>
      </c>
      <c r="E3458">
        <v>60</v>
      </c>
      <c r="F3458">
        <v>10</v>
      </c>
      <c r="G3458">
        <v>0</v>
      </c>
    </row>
    <row r="3459" spans="1:7" x14ac:dyDescent="0.2">
      <c r="A3459">
        <v>28625</v>
      </c>
      <c r="B3459">
        <v>0.25800000000000001</v>
      </c>
      <c r="C3459" t="s">
        <v>5440</v>
      </c>
      <c r="D3459">
        <v>64000</v>
      </c>
      <c r="E3459">
        <v>60</v>
      </c>
      <c r="F3459">
        <v>10</v>
      </c>
      <c r="G3459">
        <v>0</v>
      </c>
    </row>
    <row r="3460" spans="1:7" x14ac:dyDescent="0.2">
      <c r="A3460">
        <v>9600</v>
      </c>
      <c r="B3460">
        <v>0.1885</v>
      </c>
      <c r="C3460" t="s">
        <v>5440</v>
      </c>
      <c r="D3460">
        <v>72000</v>
      </c>
      <c r="E3460">
        <v>36</v>
      </c>
      <c r="F3460">
        <v>0.5</v>
      </c>
      <c r="G3460">
        <v>1</v>
      </c>
    </row>
    <row r="3461" spans="1:7" x14ac:dyDescent="0.2">
      <c r="A3461">
        <v>5375</v>
      </c>
      <c r="B3461">
        <v>0.216</v>
      </c>
      <c r="C3461" t="s">
        <v>5441</v>
      </c>
      <c r="D3461">
        <v>65000</v>
      </c>
      <c r="E3461">
        <v>36</v>
      </c>
      <c r="F3461">
        <v>6</v>
      </c>
      <c r="G3461">
        <v>0</v>
      </c>
    </row>
    <row r="3462" spans="1:7" x14ac:dyDescent="0.2">
      <c r="A3462">
        <v>6000</v>
      </c>
      <c r="B3462">
        <v>6.0299999999999999E-2</v>
      </c>
      <c r="C3462" t="s">
        <v>5440</v>
      </c>
      <c r="D3462">
        <v>78000</v>
      </c>
      <c r="E3462">
        <v>36</v>
      </c>
      <c r="F3462">
        <v>4</v>
      </c>
      <c r="G3462">
        <v>0</v>
      </c>
    </row>
    <row r="3463" spans="1:7" x14ac:dyDescent="0.2">
      <c r="A3463">
        <v>13750</v>
      </c>
      <c r="B3463">
        <v>0.2031</v>
      </c>
      <c r="C3463" t="s">
        <v>5441</v>
      </c>
      <c r="D3463">
        <v>60364</v>
      </c>
      <c r="E3463">
        <v>60</v>
      </c>
      <c r="F3463">
        <v>10</v>
      </c>
      <c r="G3463">
        <v>1</v>
      </c>
    </row>
    <row r="3464" spans="1:7" x14ac:dyDescent="0.2">
      <c r="A3464">
        <v>3000</v>
      </c>
      <c r="B3464">
        <v>0.2031</v>
      </c>
      <c r="C3464" t="s">
        <v>5440</v>
      </c>
      <c r="D3464">
        <v>81000</v>
      </c>
      <c r="E3464">
        <v>36</v>
      </c>
      <c r="F3464">
        <v>10</v>
      </c>
      <c r="G3464">
        <v>0</v>
      </c>
    </row>
    <row r="3465" spans="1:7" x14ac:dyDescent="0.2">
      <c r="A3465">
        <v>22000</v>
      </c>
      <c r="B3465">
        <v>0.1368</v>
      </c>
      <c r="C3465" t="s">
        <v>5440</v>
      </c>
      <c r="D3465">
        <v>50000</v>
      </c>
      <c r="E3465">
        <v>36</v>
      </c>
      <c r="F3465">
        <v>6</v>
      </c>
      <c r="G3465">
        <v>0</v>
      </c>
    </row>
    <row r="3466" spans="1:7" x14ac:dyDescent="0.2">
      <c r="A3466">
        <v>16000</v>
      </c>
      <c r="B3466">
        <v>9.7100000000000006E-2</v>
      </c>
      <c r="C3466" t="s">
        <v>5441</v>
      </c>
      <c r="D3466">
        <v>110000</v>
      </c>
      <c r="E3466">
        <v>36</v>
      </c>
      <c r="F3466">
        <v>7</v>
      </c>
      <c r="G3466">
        <v>0</v>
      </c>
    </row>
    <row r="3467" spans="1:7" x14ac:dyDescent="0.2">
      <c r="A3467">
        <v>14000</v>
      </c>
      <c r="B3467">
        <v>0.23499999999999999</v>
      </c>
      <c r="C3467" t="s">
        <v>5441</v>
      </c>
      <c r="D3467">
        <v>48298</v>
      </c>
      <c r="E3467">
        <v>60</v>
      </c>
      <c r="F3467">
        <v>7</v>
      </c>
      <c r="G3467">
        <v>0</v>
      </c>
    </row>
    <row r="3468" spans="1:7" x14ac:dyDescent="0.2">
      <c r="A3468">
        <v>10300</v>
      </c>
      <c r="B3468">
        <v>0.1305</v>
      </c>
      <c r="C3468" t="s">
        <v>5440</v>
      </c>
      <c r="D3468">
        <v>45000</v>
      </c>
      <c r="E3468">
        <v>36</v>
      </c>
      <c r="F3468">
        <v>3</v>
      </c>
      <c r="G3468">
        <v>0</v>
      </c>
    </row>
    <row r="3469" spans="1:7" x14ac:dyDescent="0.2">
      <c r="A3469">
        <v>15000</v>
      </c>
      <c r="B3469">
        <v>0.1305</v>
      </c>
      <c r="C3469" t="s">
        <v>5440</v>
      </c>
      <c r="D3469">
        <v>250000</v>
      </c>
      <c r="E3469">
        <v>36</v>
      </c>
      <c r="F3469">
        <v>3</v>
      </c>
      <c r="G3469">
        <v>0</v>
      </c>
    </row>
    <row r="3470" spans="1:7" x14ac:dyDescent="0.2">
      <c r="A3470">
        <v>28000</v>
      </c>
      <c r="B3470">
        <v>0.1235</v>
      </c>
      <c r="C3470" t="s">
        <v>5441</v>
      </c>
      <c r="D3470">
        <v>215000</v>
      </c>
      <c r="E3470">
        <v>36</v>
      </c>
      <c r="F3470">
        <v>5</v>
      </c>
      <c r="G3470">
        <v>0</v>
      </c>
    </row>
    <row r="3471" spans="1:7" x14ac:dyDescent="0.2">
      <c r="A3471">
        <v>15875</v>
      </c>
      <c r="B3471">
        <v>0.10639999999999999</v>
      </c>
      <c r="C3471" t="s">
        <v>5440</v>
      </c>
      <c r="D3471">
        <v>65000</v>
      </c>
      <c r="E3471">
        <v>36</v>
      </c>
      <c r="F3471">
        <v>2</v>
      </c>
      <c r="G3471">
        <v>0</v>
      </c>
    </row>
    <row r="3472" spans="1:7" x14ac:dyDescent="0.2">
      <c r="A3472">
        <v>6350</v>
      </c>
      <c r="B3472">
        <v>9.7100000000000006E-2</v>
      </c>
      <c r="C3472" t="s">
        <v>5442</v>
      </c>
      <c r="D3472">
        <v>32000</v>
      </c>
      <c r="E3472">
        <v>36</v>
      </c>
      <c r="F3472">
        <v>3</v>
      </c>
      <c r="G3472">
        <v>0</v>
      </c>
    </row>
    <row r="3473" spans="1:7" x14ac:dyDescent="0.2">
      <c r="A3473">
        <v>8000</v>
      </c>
      <c r="B3473">
        <v>0.14330000000000001</v>
      </c>
      <c r="C3473" t="s">
        <v>5440</v>
      </c>
      <c r="D3473">
        <v>36000</v>
      </c>
      <c r="E3473">
        <v>36</v>
      </c>
      <c r="F3473">
        <v>6</v>
      </c>
      <c r="G3473">
        <v>1</v>
      </c>
    </row>
    <row r="3474" spans="1:7" x14ac:dyDescent="0.2">
      <c r="A3474">
        <v>21250</v>
      </c>
      <c r="B3474">
        <v>0.21149999999999999</v>
      </c>
      <c r="C3474" t="s">
        <v>5441</v>
      </c>
      <c r="D3474">
        <v>48500</v>
      </c>
      <c r="E3474">
        <v>60</v>
      </c>
      <c r="F3474">
        <v>10</v>
      </c>
      <c r="G3474">
        <v>1</v>
      </c>
    </row>
    <row r="3475" spans="1:7" x14ac:dyDescent="0.2">
      <c r="A3475">
        <v>6400</v>
      </c>
      <c r="B3475">
        <v>0.1235</v>
      </c>
      <c r="C3475" t="s">
        <v>5440</v>
      </c>
      <c r="D3475">
        <v>42000</v>
      </c>
      <c r="E3475">
        <v>36</v>
      </c>
      <c r="F3475">
        <v>2</v>
      </c>
      <c r="G3475">
        <v>0</v>
      </c>
    </row>
    <row r="3476" spans="1:7" x14ac:dyDescent="0.2">
      <c r="A3476">
        <v>8000</v>
      </c>
      <c r="B3476">
        <v>9.7100000000000006E-2</v>
      </c>
      <c r="C3476" t="s">
        <v>5441</v>
      </c>
      <c r="D3476">
        <v>92500</v>
      </c>
      <c r="E3476">
        <v>36</v>
      </c>
      <c r="F3476">
        <v>6</v>
      </c>
      <c r="G3476">
        <v>0</v>
      </c>
    </row>
    <row r="3477" spans="1:7" x14ac:dyDescent="0.2">
      <c r="A3477">
        <v>18000</v>
      </c>
      <c r="B3477">
        <v>0.1678</v>
      </c>
      <c r="C3477" t="s">
        <v>5440</v>
      </c>
      <c r="D3477">
        <v>57084</v>
      </c>
      <c r="E3477">
        <v>36</v>
      </c>
      <c r="F3477">
        <v>10</v>
      </c>
      <c r="G3477">
        <v>0</v>
      </c>
    </row>
    <row r="3478" spans="1:7" x14ac:dyDescent="0.2">
      <c r="A3478">
        <v>21000</v>
      </c>
      <c r="B3478">
        <v>0.1885</v>
      </c>
      <c r="C3478" t="s">
        <v>5441</v>
      </c>
      <c r="D3478">
        <v>105000</v>
      </c>
      <c r="E3478">
        <v>36</v>
      </c>
      <c r="F3478">
        <v>1</v>
      </c>
      <c r="G3478">
        <v>1</v>
      </c>
    </row>
    <row r="3479" spans="1:7" x14ac:dyDescent="0.2">
      <c r="A3479">
        <v>19200</v>
      </c>
      <c r="B3479">
        <v>0.23499999999999999</v>
      </c>
      <c r="C3479" t="s">
        <v>5441</v>
      </c>
      <c r="D3479">
        <v>65000</v>
      </c>
      <c r="E3479">
        <v>60</v>
      </c>
      <c r="F3479">
        <v>10</v>
      </c>
      <c r="G3479">
        <v>0</v>
      </c>
    </row>
    <row r="3480" spans="1:7" x14ac:dyDescent="0.2">
      <c r="A3480">
        <v>35000</v>
      </c>
      <c r="B3480">
        <v>0.25890000000000002</v>
      </c>
      <c r="C3480" t="s">
        <v>5441</v>
      </c>
      <c r="D3480">
        <v>104000</v>
      </c>
      <c r="E3480">
        <v>60</v>
      </c>
      <c r="F3480">
        <v>10</v>
      </c>
      <c r="G3480">
        <v>0</v>
      </c>
    </row>
    <row r="3481" spans="1:7" x14ac:dyDescent="0.2">
      <c r="A3481">
        <v>18000</v>
      </c>
      <c r="B3481">
        <v>7.9000000000000001E-2</v>
      </c>
      <c r="C3481" t="s">
        <v>5441</v>
      </c>
      <c r="D3481" s="79">
        <v>100000</v>
      </c>
      <c r="E3481">
        <v>36</v>
      </c>
      <c r="F3481">
        <v>1</v>
      </c>
      <c r="G3481">
        <v>0</v>
      </c>
    </row>
    <row r="3482" spans="1:7" x14ac:dyDescent="0.2">
      <c r="A3482">
        <v>2500</v>
      </c>
      <c r="B3482">
        <v>0.19520000000000001</v>
      </c>
      <c r="C3482" t="s">
        <v>5441</v>
      </c>
      <c r="D3482">
        <v>40000</v>
      </c>
      <c r="E3482">
        <v>36</v>
      </c>
      <c r="F3482">
        <v>10</v>
      </c>
      <c r="G3482">
        <v>0</v>
      </c>
    </row>
    <row r="3483" spans="1:7" x14ac:dyDescent="0.2">
      <c r="A3483">
        <v>21500</v>
      </c>
      <c r="B3483">
        <v>0.10639999999999999</v>
      </c>
      <c r="C3483" t="s">
        <v>5441</v>
      </c>
      <c r="D3483">
        <v>90000</v>
      </c>
      <c r="E3483">
        <v>36</v>
      </c>
      <c r="F3483">
        <v>10</v>
      </c>
      <c r="G3483">
        <v>0</v>
      </c>
    </row>
    <row r="3484" spans="1:7" x14ac:dyDescent="0.2">
      <c r="A3484">
        <v>14825</v>
      </c>
      <c r="B3484">
        <v>0.1522</v>
      </c>
      <c r="C3484" t="s">
        <v>5441</v>
      </c>
      <c r="D3484">
        <v>180000</v>
      </c>
      <c r="E3484">
        <v>60</v>
      </c>
      <c r="F3484">
        <v>6</v>
      </c>
      <c r="G3484">
        <v>0</v>
      </c>
    </row>
    <row r="3485" spans="1:7" x14ac:dyDescent="0.2">
      <c r="A3485">
        <v>6675</v>
      </c>
      <c r="B3485">
        <v>0.1885</v>
      </c>
      <c r="C3485" t="s">
        <v>5440</v>
      </c>
      <c r="D3485">
        <v>52000</v>
      </c>
      <c r="E3485">
        <v>36</v>
      </c>
      <c r="F3485">
        <v>1</v>
      </c>
      <c r="G3485">
        <v>1</v>
      </c>
    </row>
    <row r="3486" spans="1:7" x14ac:dyDescent="0.2">
      <c r="A3486">
        <v>12000</v>
      </c>
      <c r="B3486">
        <v>0.1588</v>
      </c>
      <c r="C3486" t="s">
        <v>5440</v>
      </c>
      <c r="D3486">
        <v>48000</v>
      </c>
      <c r="E3486">
        <v>60</v>
      </c>
      <c r="F3486">
        <v>7</v>
      </c>
      <c r="G3486">
        <v>0</v>
      </c>
    </row>
    <row r="3487" spans="1:7" x14ac:dyDescent="0.2">
      <c r="A3487">
        <v>19500</v>
      </c>
      <c r="B3487">
        <v>0.1235</v>
      </c>
      <c r="C3487" t="s">
        <v>5441</v>
      </c>
      <c r="D3487">
        <v>83000</v>
      </c>
      <c r="E3487">
        <v>36</v>
      </c>
      <c r="F3487">
        <v>4</v>
      </c>
      <c r="G3487">
        <v>0</v>
      </c>
    </row>
    <row r="3488" spans="1:7" x14ac:dyDescent="0.2">
      <c r="A3488">
        <v>22250</v>
      </c>
      <c r="B3488">
        <v>0.25280000000000002</v>
      </c>
      <c r="C3488" t="s">
        <v>5440</v>
      </c>
      <c r="D3488">
        <v>106000</v>
      </c>
      <c r="E3488">
        <v>60</v>
      </c>
      <c r="F3488">
        <v>5</v>
      </c>
      <c r="G3488">
        <v>0</v>
      </c>
    </row>
    <row r="3489" spans="1:7" x14ac:dyDescent="0.2">
      <c r="A3489">
        <v>20000</v>
      </c>
      <c r="B3489">
        <v>0.17560000000000001</v>
      </c>
      <c r="C3489" t="s">
        <v>5440</v>
      </c>
      <c r="D3489">
        <v>65000</v>
      </c>
      <c r="E3489">
        <v>60</v>
      </c>
      <c r="F3489">
        <v>10</v>
      </c>
      <c r="G3489">
        <v>1</v>
      </c>
    </row>
    <row r="3490" spans="1:7" x14ac:dyDescent="0.2">
      <c r="A3490">
        <v>4000</v>
      </c>
      <c r="B3490">
        <v>0.11550000000000001</v>
      </c>
      <c r="C3490" t="s">
        <v>5442</v>
      </c>
      <c r="D3490">
        <v>20000</v>
      </c>
      <c r="E3490">
        <v>36</v>
      </c>
      <c r="F3490">
        <v>5</v>
      </c>
      <c r="G3490">
        <v>0</v>
      </c>
    </row>
    <row r="3491" spans="1:7" x14ac:dyDescent="0.2">
      <c r="A3491">
        <v>12700</v>
      </c>
      <c r="B3491">
        <v>0.216</v>
      </c>
      <c r="C3491" t="s">
        <v>5440</v>
      </c>
      <c r="D3491">
        <v>70000</v>
      </c>
      <c r="E3491">
        <v>60</v>
      </c>
      <c r="F3491">
        <v>0.5</v>
      </c>
      <c r="G3491">
        <v>1</v>
      </c>
    </row>
    <row r="3492" spans="1:7" x14ac:dyDescent="0.2">
      <c r="A3492">
        <v>13750</v>
      </c>
      <c r="B3492">
        <v>0.24079999999999999</v>
      </c>
      <c r="C3492" t="s">
        <v>5441</v>
      </c>
      <c r="D3492">
        <v>50000</v>
      </c>
      <c r="E3492">
        <v>60</v>
      </c>
      <c r="F3492">
        <v>10</v>
      </c>
      <c r="G3492">
        <v>0</v>
      </c>
    </row>
    <row r="3493" spans="1:7" x14ac:dyDescent="0.2">
      <c r="A3493">
        <v>12000</v>
      </c>
      <c r="B3493">
        <v>0.20799999999999999</v>
      </c>
      <c r="C3493" t="s">
        <v>5441</v>
      </c>
      <c r="D3493">
        <v>130000</v>
      </c>
      <c r="E3493">
        <v>60</v>
      </c>
      <c r="F3493">
        <v>8</v>
      </c>
      <c r="G3493">
        <v>0</v>
      </c>
    </row>
    <row r="3494" spans="1:7" x14ac:dyDescent="0.2">
      <c r="A3494">
        <v>16000</v>
      </c>
      <c r="B3494">
        <v>0.11550000000000001</v>
      </c>
      <c r="C3494" t="s">
        <v>5440</v>
      </c>
      <c r="D3494">
        <v>71184.800000000003</v>
      </c>
      <c r="E3494">
        <v>36</v>
      </c>
      <c r="F3494">
        <v>2</v>
      </c>
      <c r="G3494">
        <v>0</v>
      </c>
    </row>
    <row r="3495" spans="1:7" x14ac:dyDescent="0.2">
      <c r="A3495">
        <v>18825</v>
      </c>
      <c r="B3495">
        <v>0.1235</v>
      </c>
      <c r="C3495" t="s">
        <v>5441</v>
      </c>
      <c r="D3495">
        <v>47000</v>
      </c>
      <c r="E3495">
        <v>36</v>
      </c>
      <c r="F3495">
        <v>3</v>
      </c>
      <c r="G3495">
        <v>1</v>
      </c>
    </row>
    <row r="3496" spans="1:7" x14ac:dyDescent="0.2">
      <c r="A3496">
        <v>6000</v>
      </c>
      <c r="B3496">
        <v>0.11550000000000001</v>
      </c>
      <c r="C3496" t="s">
        <v>5441</v>
      </c>
      <c r="D3496">
        <v>68000</v>
      </c>
      <c r="E3496">
        <v>36</v>
      </c>
      <c r="F3496">
        <v>3</v>
      </c>
      <c r="G3496">
        <v>0</v>
      </c>
    </row>
    <row r="3497" spans="1:7" x14ac:dyDescent="0.2">
      <c r="A3497">
        <v>5000</v>
      </c>
      <c r="B3497">
        <v>0.1522</v>
      </c>
      <c r="C3497" t="s">
        <v>5441</v>
      </c>
      <c r="D3497">
        <v>70800</v>
      </c>
      <c r="E3497">
        <v>36</v>
      </c>
      <c r="F3497">
        <v>10</v>
      </c>
      <c r="G3497">
        <v>0</v>
      </c>
    </row>
    <row r="3498" spans="1:7" x14ac:dyDescent="0.2">
      <c r="A3498">
        <v>15000</v>
      </c>
      <c r="B3498">
        <v>0.10639999999999999</v>
      </c>
      <c r="C3498" t="s">
        <v>5441</v>
      </c>
      <c r="D3498">
        <v>38400</v>
      </c>
      <c r="E3498">
        <v>36</v>
      </c>
      <c r="F3498">
        <v>5</v>
      </c>
      <c r="G3498">
        <v>0</v>
      </c>
    </row>
    <row r="3499" spans="1:7" x14ac:dyDescent="0.2">
      <c r="A3499">
        <v>10000</v>
      </c>
      <c r="B3499">
        <v>0.1825</v>
      </c>
      <c r="C3499" t="s">
        <v>5440</v>
      </c>
      <c r="D3499">
        <v>45000</v>
      </c>
      <c r="E3499">
        <v>36</v>
      </c>
      <c r="F3499">
        <v>4</v>
      </c>
      <c r="G3499">
        <v>0</v>
      </c>
    </row>
    <row r="3500" spans="1:7" x14ac:dyDescent="0.2">
      <c r="A3500">
        <v>10000</v>
      </c>
      <c r="B3500">
        <v>0.1235</v>
      </c>
      <c r="C3500" t="s">
        <v>5441</v>
      </c>
      <c r="D3500">
        <v>135000</v>
      </c>
      <c r="E3500">
        <v>36</v>
      </c>
      <c r="F3500">
        <v>10</v>
      </c>
      <c r="G3500">
        <v>1</v>
      </c>
    </row>
    <row r="3501" spans="1:7" x14ac:dyDescent="0.2">
      <c r="A3501">
        <v>35000</v>
      </c>
      <c r="B3501">
        <v>0.25800000000000001</v>
      </c>
      <c r="C3501" t="s">
        <v>5440</v>
      </c>
      <c r="D3501">
        <v>97000</v>
      </c>
      <c r="E3501">
        <v>60</v>
      </c>
      <c r="F3501">
        <v>5</v>
      </c>
      <c r="G3501">
        <v>1</v>
      </c>
    </row>
    <row r="3502" spans="1:7" x14ac:dyDescent="0.2">
      <c r="A3502">
        <v>15250</v>
      </c>
      <c r="B3502">
        <v>0.1368</v>
      </c>
      <c r="C3502" t="s">
        <v>5440</v>
      </c>
      <c r="D3502">
        <v>150000</v>
      </c>
      <c r="E3502">
        <v>36</v>
      </c>
      <c r="F3502">
        <v>1</v>
      </c>
      <c r="G3502">
        <v>0</v>
      </c>
    </row>
    <row r="3503" spans="1:7" x14ac:dyDescent="0.2">
      <c r="A3503">
        <v>14000</v>
      </c>
      <c r="B3503">
        <v>9.7100000000000006E-2</v>
      </c>
      <c r="C3503" t="s">
        <v>5442</v>
      </c>
      <c r="D3503">
        <v>111400</v>
      </c>
      <c r="E3503">
        <v>36</v>
      </c>
      <c r="F3503">
        <v>10</v>
      </c>
      <c r="G3503">
        <v>0</v>
      </c>
    </row>
    <row r="3504" spans="1:7" x14ac:dyDescent="0.2">
      <c r="A3504">
        <v>16800</v>
      </c>
      <c r="B3504">
        <v>0.245</v>
      </c>
      <c r="C3504" t="s">
        <v>5441</v>
      </c>
      <c r="D3504">
        <v>40000</v>
      </c>
      <c r="E3504">
        <v>60</v>
      </c>
      <c r="F3504">
        <v>10</v>
      </c>
      <c r="G3504">
        <v>0</v>
      </c>
    </row>
    <row r="3505" spans="1:7" x14ac:dyDescent="0.2">
      <c r="A3505">
        <v>7500</v>
      </c>
      <c r="B3505">
        <v>0.17560000000000001</v>
      </c>
      <c r="C3505" t="s">
        <v>5441</v>
      </c>
      <c r="D3505">
        <v>45000</v>
      </c>
      <c r="E3505">
        <v>36</v>
      </c>
      <c r="F3505">
        <v>10</v>
      </c>
      <c r="G3505">
        <v>0</v>
      </c>
    </row>
    <row r="3506" spans="1:7" x14ac:dyDescent="0.2">
      <c r="A3506">
        <v>20000</v>
      </c>
      <c r="B3506">
        <v>6.6199999999999995E-2</v>
      </c>
      <c r="C3506" t="s">
        <v>5441</v>
      </c>
      <c r="D3506">
        <v>50000</v>
      </c>
      <c r="E3506">
        <v>36</v>
      </c>
      <c r="F3506">
        <v>10</v>
      </c>
      <c r="G3506">
        <v>0</v>
      </c>
    </row>
    <row r="3507" spans="1:7" x14ac:dyDescent="0.2">
      <c r="A3507">
        <v>21850</v>
      </c>
      <c r="B3507">
        <v>0.1678</v>
      </c>
      <c r="C3507" t="s">
        <v>5440</v>
      </c>
      <c r="D3507">
        <v>50000</v>
      </c>
      <c r="E3507">
        <v>60</v>
      </c>
      <c r="F3507">
        <v>1</v>
      </c>
      <c r="G3507">
        <v>0</v>
      </c>
    </row>
    <row r="3508" spans="1:7" x14ac:dyDescent="0.2">
      <c r="A3508">
        <v>16000</v>
      </c>
      <c r="B3508">
        <v>9.7100000000000006E-2</v>
      </c>
      <c r="C3508" t="s">
        <v>5441</v>
      </c>
      <c r="D3508">
        <v>110000</v>
      </c>
      <c r="E3508">
        <v>36</v>
      </c>
      <c r="F3508">
        <v>5</v>
      </c>
      <c r="G3508">
        <v>0</v>
      </c>
    </row>
    <row r="3509" spans="1:7" x14ac:dyDescent="0.2">
      <c r="A3509">
        <v>7200</v>
      </c>
      <c r="B3509">
        <v>0.11550000000000001</v>
      </c>
      <c r="C3509" t="s">
        <v>5440</v>
      </c>
      <c r="D3509">
        <v>60000</v>
      </c>
      <c r="E3509">
        <v>36</v>
      </c>
      <c r="F3509">
        <v>0.5</v>
      </c>
      <c r="G3509">
        <v>0</v>
      </c>
    </row>
    <row r="3510" spans="1:7" x14ac:dyDescent="0.2">
      <c r="A3510">
        <v>20000</v>
      </c>
      <c r="B3510">
        <v>0.1522</v>
      </c>
      <c r="C3510" t="s">
        <v>5441</v>
      </c>
      <c r="D3510" s="79">
        <v>100000</v>
      </c>
      <c r="E3510">
        <v>60</v>
      </c>
      <c r="F3510">
        <v>10</v>
      </c>
      <c r="G3510">
        <v>0</v>
      </c>
    </row>
    <row r="3511" spans="1:7" x14ac:dyDescent="0.2">
      <c r="A3511">
        <v>18000</v>
      </c>
      <c r="B3511">
        <v>0.1368</v>
      </c>
      <c r="C3511" t="s">
        <v>5441</v>
      </c>
      <c r="D3511">
        <v>99750</v>
      </c>
      <c r="E3511">
        <v>60</v>
      </c>
      <c r="F3511">
        <v>10</v>
      </c>
      <c r="G3511">
        <v>0</v>
      </c>
    </row>
    <row r="3512" spans="1:7" x14ac:dyDescent="0.2">
      <c r="A3512">
        <v>9600</v>
      </c>
      <c r="B3512">
        <v>9.7100000000000006E-2</v>
      </c>
      <c r="C3512" t="s">
        <v>5441</v>
      </c>
      <c r="D3512">
        <v>46000</v>
      </c>
      <c r="E3512">
        <v>36</v>
      </c>
      <c r="F3512">
        <v>9</v>
      </c>
      <c r="G3512">
        <v>0</v>
      </c>
    </row>
    <row r="3513" spans="1:7" x14ac:dyDescent="0.2">
      <c r="A3513">
        <v>14000</v>
      </c>
      <c r="B3513">
        <v>0.1235</v>
      </c>
      <c r="C3513" t="s">
        <v>5440</v>
      </c>
      <c r="D3513">
        <v>40656</v>
      </c>
      <c r="E3513">
        <v>36</v>
      </c>
      <c r="F3513">
        <v>0.5</v>
      </c>
      <c r="G3513">
        <v>0</v>
      </c>
    </row>
    <row r="3514" spans="1:7" x14ac:dyDescent="0.2">
      <c r="A3514">
        <v>10750</v>
      </c>
      <c r="B3514">
        <v>0.1235</v>
      </c>
      <c r="C3514" t="s">
        <v>5441</v>
      </c>
      <c r="D3514">
        <v>55000</v>
      </c>
      <c r="E3514">
        <v>36</v>
      </c>
      <c r="F3514">
        <v>2</v>
      </c>
      <c r="G3514">
        <v>0</v>
      </c>
    </row>
    <row r="3515" spans="1:7" x14ac:dyDescent="0.2">
      <c r="A3515">
        <v>18000</v>
      </c>
      <c r="B3515">
        <v>9.7100000000000006E-2</v>
      </c>
      <c r="C3515" t="s">
        <v>5440</v>
      </c>
      <c r="D3515">
        <v>60000</v>
      </c>
      <c r="E3515">
        <v>36</v>
      </c>
      <c r="F3515">
        <v>10</v>
      </c>
      <c r="G3515">
        <v>0</v>
      </c>
    </row>
    <row r="3516" spans="1:7" x14ac:dyDescent="0.2">
      <c r="A3516">
        <v>15000</v>
      </c>
      <c r="B3516">
        <v>0.1522</v>
      </c>
      <c r="C3516" t="s">
        <v>5440</v>
      </c>
      <c r="D3516">
        <v>55000</v>
      </c>
      <c r="E3516">
        <v>60</v>
      </c>
      <c r="F3516">
        <v>10</v>
      </c>
      <c r="G3516">
        <v>0</v>
      </c>
    </row>
    <row r="3517" spans="1:7" x14ac:dyDescent="0.2">
      <c r="A3517">
        <v>3750</v>
      </c>
      <c r="B3517">
        <v>0.1885</v>
      </c>
      <c r="C3517" t="s">
        <v>5441</v>
      </c>
      <c r="D3517">
        <v>33280</v>
      </c>
      <c r="E3517">
        <v>36</v>
      </c>
      <c r="F3517">
        <v>0.5</v>
      </c>
      <c r="G3517">
        <v>1</v>
      </c>
    </row>
    <row r="3518" spans="1:7" x14ac:dyDescent="0.2">
      <c r="A3518">
        <v>2500</v>
      </c>
      <c r="B3518">
        <v>0.216</v>
      </c>
      <c r="C3518" t="s">
        <v>5441</v>
      </c>
      <c r="D3518">
        <v>70000</v>
      </c>
      <c r="E3518">
        <v>36</v>
      </c>
      <c r="F3518">
        <v>10</v>
      </c>
      <c r="G3518">
        <v>0</v>
      </c>
    </row>
    <row r="3519" spans="1:7" x14ac:dyDescent="0.2">
      <c r="A3519">
        <v>14400</v>
      </c>
      <c r="B3519">
        <v>6.0299999999999999E-2</v>
      </c>
      <c r="C3519" t="s">
        <v>5441</v>
      </c>
      <c r="D3519">
        <v>76702</v>
      </c>
      <c r="E3519">
        <v>36</v>
      </c>
      <c r="F3519">
        <v>7</v>
      </c>
      <c r="G3519">
        <v>0</v>
      </c>
    </row>
    <row r="3520" spans="1:7" x14ac:dyDescent="0.2">
      <c r="A3520">
        <v>28100</v>
      </c>
      <c r="B3520">
        <v>0.11550000000000001</v>
      </c>
      <c r="C3520" t="s">
        <v>5441</v>
      </c>
      <c r="D3520">
        <v>89846</v>
      </c>
      <c r="E3520">
        <v>60</v>
      </c>
      <c r="F3520">
        <v>10</v>
      </c>
      <c r="G3520">
        <v>0</v>
      </c>
    </row>
    <row r="3521" spans="1:7" x14ac:dyDescent="0.2">
      <c r="A3521">
        <v>20000</v>
      </c>
      <c r="B3521">
        <v>0.1522</v>
      </c>
      <c r="C3521" t="s">
        <v>5441</v>
      </c>
      <c r="D3521">
        <v>67000</v>
      </c>
      <c r="E3521">
        <v>36</v>
      </c>
      <c r="F3521">
        <v>7</v>
      </c>
      <c r="G3521">
        <v>0</v>
      </c>
    </row>
    <row r="3522" spans="1:7" x14ac:dyDescent="0.2">
      <c r="A3522">
        <v>12000</v>
      </c>
      <c r="B3522">
        <v>0.1368</v>
      </c>
      <c r="C3522" t="s">
        <v>5441</v>
      </c>
      <c r="D3522">
        <v>70000</v>
      </c>
      <c r="E3522">
        <v>36</v>
      </c>
      <c r="F3522">
        <v>10</v>
      </c>
      <c r="G3522">
        <v>0</v>
      </c>
    </row>
    <row r="3523" spans="1:7" x14ac:dyDescent="0.2">
      <c r="A3523">
        <v>16750</v>
      </c>
      <c r="B3523">
        <v>0.17560000000000001</v>
      </c>
      <c r="C3523" t="s">
        <v>5442</v>
      </c>
      <c r="D3523">
        <v>62000</v>
      </c>
      <c r="E3523">
        <v>36</v>
      </c>
      <c r="F3523">
        <v>4</v>
      </c>
      <c r="G3523">
        <v>1</v>
      </c>
    </row>
    <row r="3524" spans="1:7" x14ac:dyDescent="0.2">
      <c r="A3524">
        <v>15000</v>
      </c>
      <c r="B3524">
        <v>0.1678</v>
      </c>
      <c r="C3524" t="s">
        <v>5441</v>
      </c>
      <c r="D3524">
        <v>71500</v>
      </c>
      <c r="E3524">
        <v>36</v>
      </c>
      <c r="F3524">
        <v>10</v>
      </c>
      <c r="G3524">
        <v>0</v>
      </c>
    </row>
    <row r="3525" spans="1:7" x14ac:dyDescent="0.2">
      <c r="A3525">
        <v>8000</v>
      </c>
      <c r="B3525">
        <v>0.1825</v>
      </c>
      <c r="C3525" t="s">
        <v>5440</v>
      </c>
      <c r="D3525">
        <v>37200</v>
      </c>
      <c r="E3525">
        <v>36</v>
      </c>
      <c r="F3525">
        <v>8</v>
      </c>
      <c r="G3525">
        <v>0</v>
      </c>
    </row>
    <row r="3526" spans="1:7" x14ac:dyDescent="0.2">
      <c r="A3526">
        <v>12800</v>
      </c>
      <c r="B3526">
        <v>0.1825</v>
      </c>
      <c r="C3526" t="s">
        <v>5442</v>
      </c>
      <c r="D3526">
        <v>75000</v>
      </c>
      <c r="E3526">
        <v>36</v>
      </c>
      <c r="F3526">
        <v>5</v>
      </c>
      <c r="G3526">
        <v>0</v>
      </c>
    </row>
    <row r="3527" spans="1:7" x14ac:dyDescent="0.2">
      <c r="A3527">
        <v>7250</v>
      </c>
      <c r="B3527">
        <v>0.1305</v>
      </c>
      <c r="C3527" t="s">
        <v>5441</v>
      </c>
      <c r="D3527">
        <v>50000</v>
      </c>
      <c r="E3527">
        <v>36</v>
      </c>
      <c r="F3527">
        <v>8</v>
      </c>
      <c r="G3527">
        <v>0</v>
      </c>
    </row>
    <row r="3528" spans="1:7" x14ac:dyDescent="0.2">
      <c r="A3528">
        <v>24000</v>
      </c>
      <c r="B3528">
        <v>6.0299999999999999E-2</v>
      </c>
      <c r="C3528" t="s">
        <v>5441</v>
      </c>
      <c r="D3528">
        <v>261000</v>
      </c>
      <c r="E3528">
        <v>36</v>
      </c>
      <c r="F3528">
        <v>10</v>
      </c>
      <c r="G3528">
        <v>0</v>
      </c>
    </row>
    <row r="3529" spans="1:7" x14ac:dyDescent="0.2">
      <c r="A3529">
        <v>4800</v>
      </c>
      <c r="B3529">
        <v>0.11550000000000001</v>
      </c>
      <c r="C3529" t="s">
        <v>5441</v>
      </c>
      <c r="D3529">
        <v>125000</v>
      </c>
      <c r="E3529">
        <v>36</v>
      </c>
      <c r="F3529">
        <v>7</v>
      </c>
      <c r="G3529">
        <v>0</v>
      </c>
    </row>
    <row r="3530" spans="1:7" x14ac:dyDescent="0.2">
      <c r="A3530">
        <v>21200</v>
      </c>
      <c r="B3530">
        <v>7.9000000000000001E-2</v>
      </c>
      <c r="C3530" t="s">
        <v>5441</v>
      </c>
      <c r="D3530">
        <v>60000</v>
      </c>
      <c r="E3530">
        <v>36</v>
      </c>
      <c r="F3530">
        <v>9</v>
      </c>
      <c r="G3530">
        <v>0</v>
      </c>
    </row>
    <row r="3531" spans="1:7" x14ac:dyDescent="0.2">
      <c r="A3531">
        <v>10000</v>
      </c>
      <c r="B3531">
        <v>8.8999999999999996E-2</v>
      </c>
      <c r="C3531" t="s">
        <v>5440</v>
      </c>
      <c r="D3531">
        <v>108000</v>
      </c>
      <c r="E3531">
        <v>36</v>
      </c>
      <c r="F3531">
        <v>6</v>
      </c>
      <c r="G3531">
        <v>0</v>
      </c>
    </row>
    <row r="3532" spans="1:7" x14ac:dyDescent="0.2">
      <c r="A3532">
        <v>15050</v>
      </c>
      <c r="B3532">
        <v>0.222</v>
      </c>
      <c r="C3532" t="s">
        <v>5440</v>
      </c>
      <c r="D3532">
        <v>43000</v>
      </c>
      <c r="E3532">
        <v>60</v>
      </c>
      <c r="F3532">
        <v>7</v>
      </c>
      <c r="G3532">
        <v>0</v>
      </c>
    </row>
    <row r="3533" spans="1:7" x14ac:dyDescent="0.2">
      <c r="A3533">
        <v>1400</v>
      </c>
      <c r="B3533">
        <v>0.2031</v>
      </c>
      <c r="C3533" t="s">
        <v>5440</v>
      </c>
      <c r="D3533">
        <v>65000</v>
      </c>
      <c r="E3533">
        <v>36</v>
      </c>
      <c r="F3533">
        <v>9</v>
      </c>
      <c r="G3533">
        <v>0</v>
      </c>
    </row>
    <row r="3534" spans="1:7" x14ac:dyDescent="0.2">
      <c r="A3534">
        <v>16000</v>
      </c>
      <c r="B3534">
        <v>9.7100000000000006E-2</v>
      </c>
      <c r="C3534" t="s">
        <v>5440</v>
      </c>
      <c r="D3534">
        <v>168500</v>
      </c>
      <c r="E3534">
        <v>36</v>
      </c>
      <c r="F3534">
        <v>5</v>
      </c>
      <c r="G3534">
        <v>0</v>
      </c>
    </row>
    <row r="3535" spans="1:7" x14ac:dyDescent="0.2">
      <c r="A3535">
        <v>10000</v>
      </c>
      <c r="B3535">
        <v>0.1305</v>
      </c>
      <c r="C3535" t="s">
        <v>5441</v>
      </c>
      <c r="D3535">
        <v>50000</v>
      </c>
      <c r="E3535">
        <v>36</v>
      </c>
      <c r="F3535">
        <v>6</v>
      </c>
      <c r="G3535">
        <v>0</v>
      </c>
    </row>
    <row r="3536" spans="1:7" x14ac:dyDescent="0.2">
      <c r="A3536">
        <v>6300</v>
      </c>
      <c r="B3536">
        <v>0.1368</v>
      </c>
      <c r="C3536" t="s">
        <v>5440</v>
      </c>
      <c r="D3536">
        <v>75000</v>
      </c>
      <c r="E3536">
        <v>36</v>
      </c>
      <c r="F3536">
        <v>10</v>
      </c>
      <c r="G3536">
        <v>0</v>
      </c>
    </row>
    <row r="3537" spans="1:7" x14ac:dyDescent="0.2">
      <c r="A3537">
        <v>34000</v>
      </c>
      <c r="B3537">
        <v>0.10639999999999999</v>
      </c>
      <c r="C3537" t="s">
        <v>5441</v>
      </c>
      <c r="D3537">
        <v>205000</v>
      </c>
      <c r="E3537">
        <v>36</v>
      </c>
      <c r="F3537">
        <v>4</v>
      </c>
      <c r="G3537">
        <v>0</v>
      </c>
    </row>
    <row r="3538" spans="1:7" x14ac:dyDescent="0.2">
      <c r="A3538">
        <v>6500</v>
      </c>
      <c r="B3538">
        <v>0.10639999999999999</v>
      </c>
      <c r="C3538" t="s">
        <v>5442</v>
      </c>
      <c r="D3538">
        <v>29000</v>
      </c>
      <c r="E3538">
        <v>36</v>
      </c>
      <c r="F3538">
        <v>7</v>
      </c>
      <c r="G3538">
        <v>0</v>
      </c>
    </row>
    <row r="3539" spans="1:7" x14ac:dyDescent="0.2">
      <c r="A3539">
        <v>18000</v>
      </c>
      <c r="B3539">
        <v>7.6200000000000004E-2</v>
      </c>
      <c r="C3539" t="s">
        <v>5441</v>
      </c>
      <c r="D3539">
        <v>115000</v>
      </c>
      <c r="E3539">
        <v>36</v>
      </c>
      <c r="F3539">
        <v>10</v>
      </c>
      <c r="G3539">
        <v>0</v>
      </c>
    </row>
    <row r="3540" spans="1:7" x14ac:dyDescent="0.2">
      <c r="A3540">
        <v>27300</v>
      </c>
      <c r="B3540">
        <v>0.17560000000000001</v>
      </c>
      <c r="C3540" t="s">
        <v>5441</v>
      </c>
      <c r="D3540">
        <v>82000</v>
      </c>
      <c r="E3540">
        <v>60</v>
      </c>
      <c r="F3540">
        <v>4</v>
      </c>
      <c r="G3540">
        <v>0</v>
      </c>
    </row>
    <row r="3541" spans="1:7" x14ac:dyDescent="0.2">
      <c r="A3541">
        <v>15000</v>
      </c>
      <c r="B3541">
        <v>0.216</v>
      </c>
      <c r="C3541" t="s">
        <v>5440</v>
      </c>
      <c r="D3541">
        <v>94200</v>
      </c>
      <c r="E3541">
        <v>36</v>
      </c>
      <c r="F3541">
        <v>3</v>
      </c>
      <c r="G3541">
        <v>0</v>
      </c>
    </row>
    <row r="3542" spans="1:7" x14ac:dyDescent="0.2">
      <c r="A3542">
        <v>6075</v>
      </c>
      <c r="B3542">
        <v>0.19520000000000001</v>
      </c>
      <c r="C3542" t="s">
        <v>5440</v>
      </c>
      <c r="D3542">
        <v>23000</v>
      </c>
      <c r="E3542">
        <v>36</v>
      </c>
      <c r="F3542">
        <v>1</v>
      </c>
      <c r="G3542">
        <v>1</v>
      </c>
    </row>
    <row r="3543" spans="1:7" x14ac:dyDescent="0.2">
      <c r="A3543">
        <v>21750</v>
      </c>
      <c r="B3543">
        <v>7.9000000000000001E-2</v>
      </c>
      <c r="C3543" t="s">
        <v>5441</v>
      </c>
      <c r="D3543">
        <v>62400</v>
      </c>
      <c r="E3543">
        <v>36</v>
      </c>
      <c r="F3543">
        <v>10</v>
      </c>
      <c r="G3543">
        <v>0</v>
      </c>
    </row>
    <row r="3544" spans="1:7" x14ac:dyDescent="0.2">
      <c r="A3544">
        <v>5500</v>
      </c>
      <c r="B3544">
        <v>0.1235</v>
      </c>
      <c r="C3544" t="s">
        <v>5440</v>
      </c>
      <c r="D3544">
        <v>28800</v>
      </c>
      <c r="E3544">
        <v>36</v>
      </c>
      <c r="F3544">
        <v>2</v>
      </c>
      <c r="G3544">
        <v>0</v>
      </c>
    </row>
    <row r="3545" spans="1:7" x14ac:dyDescent="0.2">
      <c r="A3545">
        <v>6325</v>
      </c>
      <c r="B3545">
        <v>0.1522</v>
      </c>
      <c r="C3545" t="s">
        <v>5440</v>
      </c>
      <c r="D3545">
        <v>35000</v>
      </c>
      <c r="E3545">
        <v>36</v>
      </c>
      <c r="F3545">
        <v>1</v>
      </c>
      <c r="G3545">
        <v>0</v>
      </c>
    </row>
    <row r="3546" spans="1:7" x14ac:dyDescent="0.2">
      <c r="A3546">
        <v>8000</v>
      </c>
      <c r="B3546">
        <v>0.1825</v>
      </c>
      <c r="C3546" t="s">
        <v>5440</v>
      </c>
      <c r="D3546">
        <v>40000</v>
      </c>
      <c r="E3546">
        <v>36</v>
      </c>
      <c r="F3546">
        <v>1</v>
      </c>
      <c r="G3546">
        <v>0</v>
      </c>
    </row>
    <row r="3547" spans="1:7" x14ac:dyDescent="0.2">
      <c r="A3547">
        <v>20000</v>
      </c>
      <c r="B3547">
        <v>0.1368</v>
      </c>
      <c r="C3547" t="s">
        <v>5441</v>
      </c>
      <c r="D3547">
        <v>50000</v>
      </c>
      <c r="E3547">
        <v>36</v>
      </c>
      <c r="F3547">
        <v>10</v>
      </c>
      <c r="G3547">
        <v>0</v>
      </c>
    </row>
    <row r="3548" spans="1:7" x14ac:dyDescent="0.2">
      <c r="A3548">
        <v>25000</v>
      </c>
      <c r="B3548">
        <v>0.19520000000000001</v>
      </c>
      <c r="C3548" t="s">
        <v>5441</v>
      </c>
      <c r="D3548">
        <v>62000</v>
      </c>
      <c r="E3548">
        <v>60</v>
      </c>
      <c r="F3548">
        <v>6</v>
      </c>
      <c r="G3548">
        <v>0</v>
      </c>
    </row>
    <row r="3549" spans="1:7" x14ac:dyDescent="0.2">
      <c r="A3549">
        <v>7000</v>
      </c>
      <c r="B3549">
        <v>7.9000000000000001E-2</v>
      </c>
      <c r="C3549" t="s">
        <v>5440</v>
      </c>
      <c r="D3549">
        <v>44000</v>
      </c>
      <c r="E3549">
        <v>36</v>
      </c>
      <c r="F3549">
        <v>5</v>
      </c>
      <c r="G3549">
        <v>0</v>
      </c>
    </row>
    <row r="3550" spans="1:7" x14ac:dyDescent="0.2">
      <c r="A3550">
        <v>18650</v>
      </c>
      <c r="B3550">
        <v>9.7100000000000006E-2</v>
      </c>
      <c r="C3550" t="s">
        <v>5440</v>
      </c>
      <c r="D3550">
        <v>57000</v>
      </c>
      <c r="E3550">
        <v>36</v>
      </c>
      <c r="F3550">
        <v>5</v>
      </c>
      <c r="G3550">
        <v>0</v>
      </c>
    </row>
    <row r="3551" spans="1:7" x14ac:dyDescent="0.2">
      <c r="A3551">
        <v>20000</v>
      </c>
      <c r="B3551">
        <v>0.1235</v>
      </c>
      <c r="C3551" t="s">
        <v>5440</v>
      </c>
      <c r="D3551">
        <v>61000</v>
      </c>
      <c r="E3551">
        <v>36</v>
      </c>
      <c r="F3551">
        <v>10</v>
      </c>
      <c r="G3551">
        <v>0</v>
      </c>
    </row>
    <row r="3552" spans="1:7" x14ac:dyDescent="0.2">
      <c r="A3552">
        <v>23000</v>
      </c>
      <c r="B3552">
        <v>0.14330000000000001</v>
      </c>
      <c r="C3552" t="s">
        <v>5441</v>
      </c>
      <c r="D3552">
        <v>66000</v>
      </c>
      <c r="E3552">
        <v>36</v>
      </c>
      <c r="F3552">
        <v>1</v>
      </c>
      <c r="G3552">
        <v>0</v>
      </c>
    </row>
    <row r="3553" spans="1:7" x14ac:dyDescent="0.2">
      <c r="A3553">
        <v>5400</v>
      </c>
      <c r="B3553">
        <v>9.7100000000000006E-2</v>
      </c>
      <c r="C3553" t="s">
        <v>5440</v>
      </c>
      <c r="D3553">
        <v>57900</v>
      </c>
      <c r="E3553">
        <v>36</v>
      </c>
      <c r="F3553">
        <v>2</v>
      </c>
      <c r="G3553">
        <v>0</v>
      </c>
    </row>
    <row r="3554" spans="1:7" x14ac:dyDescent="0.2">
      <c r="A3554">
        <v>10800</v>
      </c>
      <c r="B3554">
        <v>6.6199999999999995E-2</v>
      </c>
      <c r="C3554" t="s">
        <v>5440</v>
      </c>
      <c r="D3554">
        <v>88000</v>
      </c>
      <c r="E3554">
        <v>36</v>
      </c>
      <c r="F3554">
        <v>9</v>
      </c>
      <c r="G3554">
        <v>0</v>
      </c>
    </row>
    <row r="3555" spans="1:7" x14ac:dyDescent="0.2">
      <c r="A3555">
        <v>18700</v>
      </c>
      <c r="B3555">
        <v>8.8999999999999996E-2</v>
      </c>
      <c r="C3555" t="s">
        <v>5441</v>
      </c>
      <c r="D3555">
        <v>44400</v>
      </c>
      <c r="E3555">
        <v>36</v>
      </c>
      <c r="F3555">
        <v>10</v>
      </c>
      <c r="G3555">
        <v>0</v>
      </c>
    </row>
    <row r="3556" spans="1:7" x14ac:dyDescent="0.2">
      <c r="A3556">
        <v>8250</v>
      </c>
      <c r="B3556">
        <v>0.1368</v>
      </c>
      <c r="C3556" t="s">
        <v>5441</v>
      </c>
      <c r="D3556">
        <v>80000</v>
      </c>
      <c r="E3556">
        <v>36</v>
      </c>
      <c r="F3556">
        <v>0.5</v>
      </c>
      <c r="G3556">
        <v>0</v>
      </c>
    </row>
    <row r="3557" spans="1:7" x14ac:dyDescent="0.2">
      <c r="A3557">
        <v>20000</v>
      </c>
      <c r="B3557">
        <v>0.1305</v>
      </c>
      <c r="C3557" t="s">
        <v>5440</v>
      </c>
      <c r="D3557">
        <v>60000</v>
      </c>
      <c r="E3557">
        <v>36</v>
      </c>
      <c r="F3557">
        <v>10</v>
      </c>
      <c r="G3557">
        <v>0</v>
      </c>
    </row>
    <row r="3558" spans="1:7" x14ac:dyDescent="0.2">
      <c r="A3558">
        <v>12000</v>
      </c>
      <c r="B3558">
        <v>0.10639999999999999</v>
      </c>
      <c r="C3558" t="s">
        <v>5440</v>
      </c>
      <c r="D3558">
        <v>45000</v>
      </c>
      <c r="E3558">
        <v>36</v>
      </c>
      <c r="F3558">
        <v>7</v>
      </c>
      <c r="G3558">
        <v>1</v>
      </c>
    </row>
    <row r="3559" spans="1:7" x14ac:dyDescent="0.2">
      <c r="A3559">
        <v>24375</v>
      </c>
      <c r="B3559">
        <v>0.25829999999999997</v>
      </c>
      <c r="C3559" t="s">
        <v>5441</v>
      </c>
      <c r="D3559">
        <v>72000</v>
      </c>
      <c r="E3559">
        <v>60</v>
      </c>
      <c r="F3559">
        <v>10</v>
      </c>
      <c r="G3559">
        <v>0</v>
      </c>
    </row>
    <row r="3560" spans="1:7" x14ac:dyDescent="0.2">
      <c r="A3560">
        <v>19750</v>
      </c>
      <c r="B3560">
        <v>0.20799999999999999</v>
      </c>
      <c r="C3560" t="s">
        <v>5441</v>
      </c>
      <c r="D3560">
        <v>48000</v>
      </c>
      <c r="E3560">
        <v>60</v>
      </c>
      <c r="F3560">
        <v>6</v>
      </c>
      <c r="G3560">
        <v>0</v>
      </c>
    </row>
    <row r="3561" spans="1:7" x14ac:dyDescent="0.2">
      <c r="A3561">
        <v>26750</v>
      </c>
      <c r="B3561">
        <v>0.1235</v>
      </c>
      <c r="C3561" t="s">
        <v>5441</v>
      </c>
      <c r="D3561">
        <v>75300</v>
      </c>
      <c r="E3561">
        <v>36</v>
      </c>
      <c r="F3561">
        <v>10</v>
      </c>
      <c r="G3561">
        <v>0</v>
      </c>
    </row>
    <row r="3562" spans="1:7" x14ac:dyDescent="0.2">
      <c r="A3562">
        <v>6000</v>
      </c>
      <c r="B3562">
        <v>0.11550000000000001</v>
      </c>
      <c r="C3562" t="s">
        <v>5441</v>
      </c>
      <c r="D3562">
        <v>52666</v>
      </c>
      <c r="E3562">
        <v>36</v>
      </c>
      <c r="F3562">
        <v>9</v>
      </c>
      <c r="G3562">
        <v>0</v>
      </c>
    </row>
    <row r="3563" spans="1:7" x14ac:dyDescent="0.2">
      <c r="A3563">
        <v>10000</v>
      </c>
      <c r="B3563">
        <v>0.17560000000000001</v>
      </c>
      <c r="C3563" t="s">
        <v>5441</v>
      </c>
      <c r="D3563">
        <v>85000</v>
      </c>
      <c r="E3563">
        <v>36</v>
      </c>
      <c r="F3563">
        <v>8</v>
      </c>
      <c r="G3563">
        <v>0</v>
      </c>
    </row>
    <row r="3564" spans="1:7" x14ac:dyDescent="0.2">
      <c r="A3564">
        <v>5125</v>
      </c>
      <c r="B3564">
        <v>8.8999999999999996E-2</v>
      </c>
      <c r="C3564" t="s">
        <v>5441</v>
      </c>
      <c r="D3564">
        <v>33280</v>
      </c>
      <c r="E3564">
        <v>36</v>
      </c>
      <c r="F3564">
        <v>2</v>
      </c>
      <c r="G3564">
        <v>1</v>
      </c>
    </row>
    <row r="3565" spans="1:7" x14ac:dyDescent="0.2">
      <c r="A3565">
        <v>17500</v>
      </c>
      <c r="B3565">
        <v>6.0299999999999999E-2</v>
      </c>
      <c r="C3565" t="s">
        <v>5441</v>
      </c>
      <c r="D3565">
        <v>80200</v>
      </c>
      <c r="E3565">
        <v>36</v>
      </c>
      <c r="F3565">
        <v>10</v>
      </c>
      <c r="G3565">
        <v>0</v>
      </c>
    </row>
    <row r="3566" spans="1:7" x14ac:dyDescent="0.2">
      <c r="A3566">
        <v>24000</v>
      </c>
      <c r="B3566">
        <v>0.23499999999999999</v>
      </c>
      <c r="C3566" t="s">
        <v>5441</v>
      </c>
      <c r="D3566">
        <v>132000</v>
      </c>
      <c r="E3566">
        <v>60</v>
      </c>
      <c r="F3566">
        <v>10</v>
      </c>
      <c r="G3566">
        <v>0</v>
      </c>
    </row>
    <row r="3567" spans="1:7" x14ac:dyDescent="0.2">
      <c r="A3567">
        <v>7000</v>
      </c>
      <c r="B3567">
        <v>0.10639999999999999</v>
      </c>
      <c r="C3567" t="s">
        <v>5440</v>
      </c>
      <c r="D3567">
        <v>83000</v>
      </c>
      <c r="E3567">
        <v>36</v>
      </c>
      <c r="F3567">
        <v>10</v>
      </c>
      <c r="G3567">
        <v>0</v>
      </c>
    </row>
    <row r="3568" spans="1:7" x14ac:dyDescent="0.2">
      <c r="A3568">
        <v>6600</v>
      </c>
      <c r="B3568">
        <v>0.1825</v>
      </c>
      <c r="C3568" t="s">
        <v>5440</v>
      </c>
      <c r="D3568">
        <v>54000</v>
      </c>
      <c r="E3568">
        <v>36</v>
      </c>
      <c r="F3568">
        <v>5</v>
      </c>
      <c r="G3568">
        <v>0</v>
      </c>
    </row>
    <row r="3569" spans="1:7" x14ac:dyDescent="0.2">
      <c r="A3569">
        <v>6000</v>
      </c>
      <c r="B3569">
        <v>0.17560000000000001</v>
      </c>
      <c r="C3569" t="s">
        <v>5440</v>
      </c>
      <c r="D3569">
        <v>56000</v>
      </c>
      <c r="E3569">
        <v>36</v>
      </c>
      <c r="F3569">
        <v>0.5</v>
      </c>
      <c r="G3569">
        <v>0</v>
      </c>
    </row>
    <row r="3570" spans="1:7" x14ac:dyDescent="0.2">
      <c r="A3570">
        <v>13000</v>
      </c>
      <c r="B3570">
        <v>0.14330000000000001</v>
      </c>
      <c r="C3570" t="s">
        <v>5440</v>
      </c>
      <c r="D3570">
        <v>54000</v>
      </c>
      <c r="E3570">
        <v>36</v>
      </c>
      <c r="F3570">
        <v>7</v>
      </c>
      <c r="G3570">
        <v>0</v>
      </c>
    </row>
    <row r="3571" spans="1:7" x14ac:dyDescent="0.2">
      <c r="A3571">
        <v>24000</v>
      </c>
      <c r="B3571">
        <v>6.6199999999999995E-2</v>
      </c>
      <c r="C3571" t="s">
        <v>5441</v>
      </c>
      <c r="D3571">
        <v>65000</v>
      </c>
      <c r="E3571">
        <v>36</v>
      </c>
      <c r="F3571">
        <v>8</v>
      </c>
      <c r="G3571">
        <v>0</v>
      </c>
    </row>
    <row r="3572" spans="1:7" x14ac:dyDescent="0.2">
      <c r="A3572">
        <v>6000</v>
      </c>
      <c r="B3572">
        <v>0.11550000000000001</v>
      </c>
      <c r="C3572" t="s">
        <v>5440</v>
      </c>
      <c r="D3572">
        <v>33000</v>
      </c>
      <c r="E3572">
        <v>36</v>
      </c>
      <c r="F3572">
        <v>0.5</v>
      </c>
      <c r="G3572">
        <v>0</v>
      </c>
    </row>
    <row r="3573" spans="1:7" x14ac:dyDescent="0.2">
      <c r="A3573">
        <v>6000</v>
      </c>
      <c r="B3573">
        <v>0.1235</v>
      </c>
      <c r="C3573" t="s">
        <v>5441</v>
      </c>
      <c r="D3573">
        <v>45000</v>
      </c>
      <c r="E3573">
        <v>36</v>
      </c>
      <c r="F3573">
        <v>0.5</v>
      </c>
      <c r="G3573">
        <v>0</v>
      </c>
    </row>
    <row r="3574" spans="1:7" x14ac:dyDescent="0.2">
      <c r="A3574">
        <v>20000</v>
      </c>
      <c r="B3574">
        <v>0.1235</v>
      </c>
      <c r="C3574" t="s">
        <v>5441</v>
      </c>
      <c r="D3574">
        <v>75000</v>
      </c>
      <c r="E3574">
        <v>36</v>
      </c>
      <c r="F3574">
        <v>3</v>
      </c>
      <c r="G3574">
        <v>0</v>
      </c>
    </row>
    <row r="3575" spans="1:7" x14ac:dyDescent="0.2">
      <c r="A3575">
        <v>23325</v>
      </c>
      <c r="B3575">
        <v>0.24079999999999999</v>
      </c>
      <c r="C3575" t="s">
        <v>5441</v>
      </c>
      <c r="D3575">
        <v>52000</v>
      </c>
      <c r="E3575">
        <v>60</v>
      </c>
      <c r="F3575">
        <v>10</v>
      </c>
      <c r="G3575">
        <v>0</v>
      </c>
    </row>
    <row r="3576" spans="1:7" x14ac:dyDescent="0.2">
      <c r="A3576">
        <v>24000</v>
      </c>
      <c r="B3576">
        <v>0.2031</v>
      </c>
      <c r="C3576" t="s">
        <v>5441</v>
      </c>
      <c r="D3576">
        <v>59400</v>
      </c>
      <c r="E3576">
        <v>60</v>
      </c>
      <c r="F3576">
        <v>9</v>
      </c>
      <c r="G3576">
        <v>0</v>
      </c>
    </row>
    <row r="3577" spans="1:7" x14ac:dyDescent="0.2">
      <c r="A3577">
        <v>28000</v>
      </c>
      <c r="B3577">
        <v>0.14330000000000001</v>
      </c>
      <c r="C3577" t="s">
        <v>5441</v>
      </c>
      <c r="D3577">
        <v>144200</v>
      </c>
      <c r="E3577">
        <v>60</v>
      </c>
      <c r="F3577">
        <v>5</v>
      </c>
      <c r="G3577">
        <v>0</v>
      </c>
    </row>
    <row r="3578" spans="1:7" x14ac:dyDescent="0.2">
      <c r="A3578">
        <v>21350</v>
      </c>
      <c r="B3578">
        <v>0.10639999999999999</v>
      </c>
      <c r="C3578" t="s">
        <v>5440</v>
      </c>
      <c r="D3578">
        <v>52604</v>
      </c>
      <c r="E3578">
        <v>36</v>
      </c>
      <c r="F3578">
        <v>3</v>
      </c>
      <c r="G3578">
        <v>0</v>
      </c>
    </row>
    <row r="3579" spans="1:7" x14ac:dyDescent="0.2">
      <c r="A3579">
        <v>15000</v>
      </c>
      <c r="B3579">
        <v>0.1368</v>
      </c>
      <c r="C3579" t="s">
        <v>5440</v>
      </c>
      <c r="D3579">
        <v>79000</v>
      </c>
      <c r="E3579">
        <v>36</v>
      </c>
      <c r="F3579">
        <v>5</v>
      </c>
      <c r="G3579">
        <v>0</v>
      </c>
    </row>
    <row r="3580" spans="1:7" x14ac:dyDescent="0.2">
      <c r="A3580">
        <v>10000</v>
      </c>
      <c r="B3580">
        <v>6.0299999999999999E-2</v>
      </c>
      <c r="C3580" t="s">
        <v>5441</v>
      </c>
      <c r="D3580">
        <v>58000</v>
      </c>
      <c r="E3580">
        <v>36</v>
      </c>
      <c r="F3580">
        <v>6</v>
      </c>
      <c r="G3580">
        <v>0</v>
      </c>
    </row>
    <row r="3581" spans="1:7" x14ac:dyDescent="0.2">
      <c r="A3581">
        <v>5000</v>
      </c>
      <c r="B3581">
        <v>0.17560000000000001</v>
      </c>
      <c r="C3581" t="s">
        <v>5440</v>
      </c>
      <c r="D3581">
        <v>60681</v>
      </c>
      <c r="E3581">
        <v>36</v>
      </c>
      <c r="F3581">
        <v>3</v>
      </c>
      <c r="G3581">
        <v>0</v>
      </c>
    </row>
    <row r="3582" spans="1:7" x14ac:dyDescent="0.2">
      <c r="A3582">
        <v>12100</v>
      </c>
      <c r="B3582">
        <v>0.1522</v>
      </c>
      <c r="C3582" t="s">
        <v>5440</v>
      </c>
      <c r="D3582">
        <v>57700</v>
      </c>
      <c r="E3582">
        <v>36</v>
      </c>
      <c r="F3582">
        <v>4</v>
      </c>
      <c r="G3582">
        <v>0</v>
      </c>
    </row>
    <row r="3583" spans="1:7" x14ac:dyDescent="0.2">
      <c r="A3583">
        <v>12000</v>
      </c>
      <c r="B3583">
        <v>0.1885</v>
      </c>
      <c r="C3583" t="s">
        <v>5440</v>
      </c>
      <c r="D3583">
        <v>70000</v>
      </c>
      <c r="E3583">
        <v>36</v>
      </c>
      <c r="F3583">
        <v>10</v>
      </c>
      <c r="G3583">
        <v>0</v>
      </c>
    </row>
    <row r="3584" spans="1:7" x14ac:dyDescent="0.2">
      <c r="A3584">
        <v>10500</v>
      </c>
      <c r="B3584">
        <v>0.1235</v>
      </c>
      <c r="C3584" t="s">
        <v>5441</v>
      </c>
      <c r="D3584">
        <v>101000</v>
      </c>
      <c r="E3584">
        <v>36</v>
      </c>
      <c r="F3584">
        <v>3</v>
      </c>
      <c r="G3584">
        <v>0</v>
      </c>
    </row>
    <row r="3585" spans="1:7" x14ac:dyDescent="0.2">
      <c r="A3585">
        <v>14600</v>
      </c>
      <c r="B3585">
        <v>0.1235</v>
      </c>
      <c r="C3585" t="s">
        <v>5440</v>
      </c>
      <c r="D3585">
        <v>59600</v>
      </c>
      <c r="E3585">
        <v>36</v>
      </c>
      <c r="F3585">
        <v>10</v>
      </c>
      <c r="G3585">
        <v>0</v>
      </c>
    </row>
    <row r="3586" spans="1:7" x14ac:dyDescent="0.2">
      <c r="A3586">
        <v>30000</v>
      </c>
      <c r="B3586">
        <v>0.2031</v>
      </c>
      <c r="C3586" t="s">
        <v>5441</v>
      </c>
      <c r="D3586">
        <v>85000</v>
      </c>
      <c r="E3586">
        <v>60</v>
      </c>
      <c r="F3586">
        <v>10</v>
      </c>
      <c r="G3586">
        <v>0</v>
      </c>
    </row>
    <row r="3587" spans="1:7" x14ac:dyDescent="0.2">
      <c r="A3587">
        <v>31300</v>
      </c>
      <c r="B3587">
        <v>0.1305</v>
      </c>
      <c r="C3587" t="s">
        <v>5441</v>
      </c>
      <c r="D3587">
        <v>70702.8</v>
      </c>
      <c r="E3587">
        <v>36</v>
      </c>
      <c r="F3587">
        <v>6</v>
      </c>
      <c r="G3587">
        <v>1</v>
      </c>
    </row>
    <row r="3588" spans="1:7" x14ac:dyDescent="0.2">
      <c r="A3588">
        <v>9000</v>
      </c>
      <c r="B3588">
        <v>0.1588</v>
      </c>
      <c r="C3588" t="s">
        <v>5441</v>
      </c>
      <c r="D3588">
        <v>53000</v>
      </c>
      <c r="E3588">
        <v>36</v>
      </c>
      <c r="F3588">
        <v>3</v>
      </c>
      <c r="G3588">
        <v>0</v>
      </c>
    </row>
    <row r="3589" spans="1:7" x14ac:dyDescent="0.2">
      <c r="A3589">
        <v>2000</v>
      </c>
      <c r="B3589">
        <v>0.1235</v>
      </c>
      <c r="C3589" t="s">
        <v>5441</v>
      </c>
      <c r="D3589">
        <v>50000</v>
      </c>
      <c r="E3589">
        <v>36</v>
      </c>
      <c r="F3589">
        <v>5</v>
      </c>
      <c r="G3589">
        <v>1</v>
      </c>
    </row>
    <row r="3590" spans="1:7" x14ac:dyDescent="0.2">
      <c r="A3590">
        <v>7200</v>
      </c>
      <c r="B3590">
        <v>9.7100000000000006E-2</v>
      </c>
      <c r="C3590" t="s">
        <v>5440</v>
      </c>
      <c r="D3590">
        <v>70000</v>
      </c>
      <c r="E3590">
        <v>36</v>
      </c>
      <c r="F3590">
        <v>1</v>
      </c>
      <c r="G3590">
        <v>0</v>
      </c>
    </row>
    <row r="3591" spans="1:7" x14ac:dyDescent="0.2">
      <c r="A3591">
        <v>17800</v>
      </c>
      <c r="B3591">
        <v>0.1235</v>
      </c>
      <c r="C3591" t="s">
        <v>5440</v>
      </c>
      <c r="D3591">
        <v>90000</v>
      </c>
      <c r="E3591">
        <v>36</v>
      </c>
      <c r="F3591">
        <v>0.5</v>
      </c>
      <c r="G3591">
        <v>1</v>
      </c>
    </row>
    <row r="3592" spans="1:7" x14ac:dyDescent="0.2">
      <c r="A3592">
        <v>13000</v>
      </c>
      <c r="B3592">
        <v>0.1235</v>
      </c>
      <c r="C3592" t="s">
        <v>5440</v>
      </c>
      <c r="D3592">
        <v>70000</v>
      </c>
      <c r="E3592">
        <v>36</v>
      </c>
      <c r="F3592">
        <v>5</v>
      </c>
      <c r="G3592">
        <v>0</v>
      </c>
    </row>
    <row r="3593" spans="1:7" x14ac:dyDescent="0.2">
      <c r="A3593">
        <v>6000</v>
      </c>
      <c r="B3593">
        <v>0.1235</v>
      </c>
      <c r="C3593" t="s">
        <v>5440</v>
      </c>
      <c r="D3593">
        <v>70000</v>
      </c>
      <c r="E3593">
        <v>36</v>
      </c>
      <c r="F3593">
        <v>8</v>
      </c>
      <c r="G3593">
        <v>1</v>
      </c>
    </row>
    <row r="3594" spans="1:7" x14ac:dyDescent="0.2">
      <c r="A3594">
        <v>5000</v>
      </c>
      <c r="B3594">
        <v>0.1885</v>
      </c>
      <c r="C3594" t="s">
        <v>5441</v>
      </c>
      <c r="D3594">
        <v>65000</v>
      </c>
      <c r="E3594">
        <v>36</v>
      </c>
      <c r="F3594">
        <v>6</v>
      </c>
      <c r="G3594">
        <v>0</v>
      </c>
    </row>
    <row r="3595" spans="1:7" x14ac:dyDescent="0.2">
      <c r="A3595">
        <v>5000</v>
      </c>
      <c r="B3595">
        <v>0.1825</v>
      </c>
      <c r="C3595" t="s">
        <v>5441</v>
      </c>
      <c r="D3595">
        <v>43200</v>
      </c>
      <c r="E3595">
        <v>36</v>
      </c>
      <c r="F3595">
        <v>0.5</v>
      </c>
      <c r="G3595">
        <v>1</v>
      </c>
    </row>
    <row r="3596" spans="1:7" x14ac:dyDescent="0.2">
      <c r="A3596">
        <v>26000</v>
      </c>
      <c r="B3596">
        <v>0.14330000000000001</v>
      </c>
      <c r="C3596" t="s">
        <v>5441</v>
      </c>
      <c r="D3596">
        <v>80500</v>
      </c>
      <c r="E3596">
        <v>36</v>
      </c>
      <c r="F3596">
        <v>10</v>
      </c>
      <c r="G3596">
        <v>0</v>
      </c>
    </row>
    <row r="3597" spans="1:7" x14ac:dyDescent="0.2">
      <c r="A3597">
        <v>20000</v>
      </c>
      <c r="B3597">
        <v>0.1588</v>
      </c>
      <c r="C3597" t="s">
        <v>5440</v>
      </c>
      <c r="D3597">
        <v>50000</v>
      </c>
      <c r="E3597">
        <v>36</v>
      </c>
      <c r="F3597">
        <v>10</v>
      </c>
      <c r="G3597">
        <v>0</v>
      </c>
    </row>
    <row r="3598" spans="1:7" x14ac:dyDescent="0.2">
      <c r="A3598">
        <v>9000</v>
      </c>
      <c r="B3598">
        <v>0.1885</v>
      </c>
      <c r="C3598" t="s">
        <v>5440</v>
      </c>
      <c r="D3598">
        <v>40000</v>
      </c>
      <c r="E3598">
        <v>36</v>
      </c>
      <c r="F3598">
        <v>6</v>
      </c>
      <c r="G3598">
        <v>1</v>
      </c>
    </row>
    <row r="3599" spans="1:7" x14ac:dyDescent="0.2">
      <c r="A3599">
        <v>21000</v>
      </c>
      <c r="B3599">
        <v>0.11550000000000001</v>
      </c>
      <c r="C3599" t="s">
        <v>5441</v>
      </c>
      <c r="D3599">
        <v>130000</v>
      </c>
      <c r="E3599">
        <v>36</v>
      </c>
      <c r="F3599">
        <v>10</v>
      </c>
      <c r="G3599">
        <v>0</v>
      </c>
    </row>
    <row r="3600" spans="1:7" x14ac:dyDescent="0.2">
      <c r="A3600">
        <v>15000</v>
      </c>
      <c r="B3600">
        <v>8.8999999999999996E-2</v>
      </c>
      <c r="C3600" t="s">
        <v>5441</v>
      </c>
      <c r="D3600">
        <v>80000</v>
      </c>
      <c r="E3600">
        <v>36</v>
      </c>
      <c r="F3600">
        <v>10</v>
      </c>
      <c r="G3600">
        <v>0</v>
      </c>
    </row>
    <row r="3601" spans="1:7" x14ac:dyDescent="0.2">
      <c r="A3601">
        <v>4000</v>
      </c>
      <c r="B3601">
        <v>7.6200000000000004E-2</v>
      </c>
      <c r="C3601" t="s">
        <v>5441</v>
      </c>
      <c r="D3601">
        <v>42500</v>
      </c>
      <c r="E3601">
        <v>36</v>
      </c>
      <c r="F3601">
        <v>10</v>
      </c>
      <c r="G3601">
        <v>0</v>
      </c>
    </row>
    <row r="3602" spans="1:7" x14ac:dyDescent="0.2">
      <c r="A3602">
        <v>21600</v>
      </c>
      <c r="B3602">
        <v>8.8999999999999996E-2</v>
      </c>
      <c r="C3602" t="s">
        <v>5441</v>
      </c>
      <c r="D3602">
        <v>88000</v>
      </c>
      <c r="E3602">
        <v>60</v>
      </c>
      <c r="F3602">
        <v>10</v>
      </c>
      <c r="G3602">
        <v>0</v>
      </c>
    </row>
    <row r="3603" spans="1:7" x14ac:dyDescent="0.2">
      <c r="A3603">
        <v>15000</v>
      </c>
      <c r="B3603">
        <v>0.10639999999999999</v>
      </c>
      <c r="C3603" t="s">
        <v>5441</v>
      </c>
      <c r="D3603">
        <v>98000</v>
      </c>
      <c r="E3603">
        <v>36</v>
      </c>
      <c r="F3603">
        <v>8</v>
      </c>
      <c r="G3603">
        <v>0</v>
      </c>
    </row>
    <row r="3604" spans="1:7" x14ac:dyDescent="0.2">
      <c r="A3604">
        <v>16000</v>
      </c>
      <c r="B3604">
        <v>7.9000000000000001E-2</v>
      </c>
      <c r="C3604" t="s">
        <v>5441</v>
      </c>
      <c r="D3604">
        <v>61250</v>
      </c>
      <c r="E3604">
        <v>36</v>
      </c>
      <c r="F3604">
        <v>2</v>
      </c>
      <c r="G3604">
        <v>0</v>
      </c>
    </row>
    <row r="3605" spans="1:7" x14ac:dyDescent="0.2">
      <c r="A3605">
        <v>7000</v>
      </c>
      <c r="B3605">
        <v>0.11550000000000001</v>
      </c>
      <c r="C3605" t="s">
        <v>5441</v>
      </c>
      <c r="D3605">
        <v>62000</v>
      </c>
      <c r="E3605">
        <v>36</v>
      </c>
      <c r="F3605">
        <v>8</v>
      </c>
      <c r="G3605">
        <v>0</v>
      </c>
    </row>
    <row r="3606" spans="1:7" x14ac:dyDescent="0.2">
      <c r="A3606">
        <v>8000</v>
      </c>
      <c r="B3606">
        <v>0.11550000000000001</v>
      </c>
      <c r="C3606" t="s">
        <v>5442</v>
      </c>
      <c r="D3606">
        <v>42000</v>
      </c>
      <c r="E3606">
        <v>36</v>
      </c>
      <c r="F3606">
        <v>9</v>
      </c>
      <c r="G3606">
        <v>0</v>
      </c>
    </row>
    <row r="3607" spans="1:7" x14ac:dyDescent="0.2">
      <c r="A3607">
        <v>12000</v>
      </c>
      <c r="B3607">
        <v>7.9000000000000001E-2</v>
      </c>
      <c r="C3607" t="s">
        <v>5442</v>
      </c>
      <c r="D3607">
        <v>70000</v>
      </c>
      <c r="E3607">
        <v>36</v>
      </c>
      <c r="F3607">
        <v>10</v>
      </c>
      <c r="G3607">
        <v>0</v>
      </c>
    </row>
    <row r="3608" spans="1:7" x14ac:dyDescent="0.2">
      <c r="A3608">
        <v>8500</v>
      </c>
      <c r="B3608">
        <v>9.7100000000000006E-2</v>
      </c>
      <c r="C3608" t="s">
        <v>5441</v>
      </c>
      <c r="D3608">
        <v>50000</v>
      </c>
      <c r="E3608">
        <v>36</v>
      </c>
      <c r="F3608">
        <v>2</v>
      </c>
      <c r="G3608">
        <v>0</v>
      </c>
    </row>
    <row r="3609" spans="1:7" x14ac:dyDescent="0.2">
      <c r="A3609">
        <v>9000</v>
      </c>
      <c r="B3609">
        <v>0.10639999999999999</v>
      </c>
      <c r="C3609" t="s">
        <v>5442</v>
      </c>
      <c r="D3609">
        <v>41000</v>
      </c>
      <c r="E3609">
        <v>36</v>
      </c>
      <c r="F3609">
        <v>1</v>
      </c>
      <c r="G3609">
        <v>0</v>
      </c>
    </row>
    <row r="3610" spans="1:7" x14ac:dyDescent="0.2">
      <c r="A3610">
        <v>7000</v>
      </c>
      <c r="B3610">
        <v>0.10639999999999999</v>
      </c>
      <c r="C3610" t="s">
        <v>5441</v>
      </c>
      <c r="D3610">
        <v>31000</v>
      </c>
      <c r="E3610">
        <v>36</v>
      </c>
      <c r="F3610">
        <v>10</v>
      </c>
      <c r="G3610">
        <v>0</v>
      </c>
    </row>
    <row r="3611" spans="1:7" x14ac:dyDescent="0.2">
      <c r="A3611">
        <v>6325</v>
      </c>
      <c r="B3611">
        <v>0.1522</v>
      </c>
      <c r="C3611" t="s">
        <v>5440</v>
      </c>
      <c r="D3611">
        <v>185500</v>
      </c>
      <c r="E3611">
        <v>36</v>
      </c>
      <c r="F3611">
        <v>4</v>
      </c>
      <c r="G3611">
        <v>0</v>
      </c>
    </row>
    <row r="3612" spans="1:7" x14ac:dyDescent="0.2">
      <c r="A3612">
        <v>33950</v>
      </c>
      <c r="B3612">
        <v>0.1678</v>
      </c>
      <c r="C3612" t="s">
        <v>5441</v>
      </c>
      <c r="D3612">
        <v>90564</v>
      </c>
      <c r="E3612">
        <v>36</v>
      </c>
      <c r="F3612">
        <v>7</v>
      </c>
      <c r="G3612">
        <v>0</v>
      </c>
    </row>
    <row r="3613" spans="1:7" x14ac:dyDescent="0.2">
      <c r="A3613">
        <v>15000</v>
      </c>
      <c r="B3613">
        <v>0.10639999999999999</v>
      </c>
      <c r="C3613" t="s">
        <v>5441</v>
      </c>
      <c r="D3613">
        <v>73000</v>
      </c>
      <c r="E3613">
        <v>36</v>
      </c>
      <c r="F3613">
        <v>8</v>
      </c>
      <c r="G3613">
        <v>0</v>
      </c>
    </row>
    <row r="3614" spans="1:7" x14ac:dyDescent="0.2">
      <c r="A3614">
        <v>6000</v>
      </c>
      <c r="B3614">
        <v>0.17560000000000001</v>
      </c>
      <c r="C3614" t="s">
        <v>5442</v>
      </c>
      <c r="D3614">
        <v>60000</v>
      </c>
      <c r="E3614">
        <v>36</v>
      </c>
      <c r="F3614">
        <v>6</v>
      </c>
      <c r="G3614">
        <v>0</v>
      </c>
    </row>
    <row r="3615" spans="1:7" x14ac:dyDescent="0.2">
      <c r="A3615">
        <v>17000</v>
      </c>
      <c r="B3615">
        <v>0.1368</v>
      </c>
      <c r="C3615" t="s">
        <v>5442</v>
      </c>
      <c r="D3615">
        <v>64000</v>
      </c>
      <c r="E3615">
        <v>36</v>
      </c>
      <c r="F3615">
        <v>0.5</v>
      </c>
      <c r="G3615">
        <v>1</v>
      </c>
    </row>
    <row r="3616" spans="1:7" x14ac:dyDescent="0.2">
      <c r="A3616">
        <v>22100</v>
      </c>
      <c r="B3616">
        <v>0.1235</v>
      </c>
      <c r="C3616" t="s">
        <v>5440</v>
      </c>
      <c r="D3616">
        <v>50000</v>
      </c>
      <c r="E3616">
        <v>36</v>
      </c>
      <c r="F3616">
        <v>10</v>
      </c>
      <c r="G3616">
        <v>0</v>
      </c>
    </row>
    <row r="3617" spans="1:7" x14ac:dyDescent="0.2">
      <c r="A3617">
        <v>10000</v>
      </c>
      <c r="B3617">
        <v>0.11550000000000001</v>
      </c>
      <c r="C3617" t="s">
        <v>5441</v>
      </c>
      <c r="D3617">
        <v>70000</v>
      </c>
      <c r="E3617">
        <v>36</v>
      </c>
      <c r="F3617">
        <v>10</v>
      </c>
      <c r="G3617">
        <v>0</v>
      </c>
    </row>
    <row r="3618" spans="1:7" x14ac:dyDescent="0.2">
      <c r="A3618">
        <v>2100</v>
      </c>
      <c r="B3618">
        <v>0.17560000000000001</v>
      </c>
      <c r="C3618" t="s">
        <v>5440</v>
      </c>
      <c r="D3618">
        <v>44000</v>
      </c>
      <c r="E3618">
        <v>36</v>
      </c>
      <c r="F3618">
        <v>5</v>
      </c>
      <c r="G3618">
        <v>1</v>
      </c>
    </row>
    <row r="3619" spans="1:7" x14ac:dyDescent="0.2">
      <c r="A3619">
        <v>30000</v>
      </c>
      <c r="B3619">
        <v>0.14330000000000001</v>
      </c>
      <c r="C3619" t="s">
        <v>5441</v>
      </c>
      <c r="D3619">
        <v>80000</v>
      </c>
      <c r="E3619">
        <v>36</v>
      </c>
      <c r="F3619">
        <v>10</v>
      </c>
      <c r="G3619">
        <v>0</v>
      </c>
    </row>
    <row r="3620" spans="1:7" x14ac:dyDescent="0.2">
      <c r="A3620">
        <v>6000</v>
      </c>
      <c r="B3620">
        <v>0.1235</v>
      </c>
      <c r="C3620" t="s">
        <v>5441</v>
      </c>
      <c r="D3620">
        <v>94000</v>
      </c>
      <c r="E3620">
        <v>36</v>
      </c>
      <c r="F3620">
        <v>5</v>
      </c>
      <c r="G3620">
        <v>0</v>
      </c>
    </row>
    <row r="3621" spans="1:7" x14ac:dyDescent="0.2">
      <c r="A3621">
        <v>32350</v>
      </c>
      <c r="B3621">
        <v>0.14330000000000001</v>
      </c>
      <c r="C3621" t="s">
        <v>5441</v>
      </c>
      <c r="D3621">
        <v>150000</v>
      </c>
      <c r="E3621">
        <v>36</v>
      </c>
      <c r="F3621">
        <v>5</v>
      </c>
      <c r="G3621">
        <v>0</v>
      </c>
    </row>
    <row r="3622" spans="1:7" x14ac:dyDescent="0.2">
      <c r="A3622">
        <v>12000</v>
      </c>
      <c r="B3622">
        <v>0.10639999999999999</v>
      </c>
      <c r="C3622" t="s">
        <v>5440</v>
      </c>
      <c r="D3622">
        <v>57000</v>
      </c>
      <c r="E3622">
        <v>36</v>
      </c>
      <c r="F3622">
        <v>7</v>
      </c>
      <c r="G3622">
        <v>0</v>
      </c>
    </row>
    <row r="3623" spans="1:7" x14ac:dyDescent="0.2">
      <c r="A3623">
        <v>20000</v>
      </c>
      <c r="B3623">
        <v>0.25280000000000002</v>
      </c>
      <c r="C3623" t="s">
        <v>5440</v>
      </c>
      <c r="D3623">
        <v>90000</v>
      </c>
      <c r="E3623">
        <v>60</v>
      </c>
      <c r="F3623">
        <v>10</v>
      </c>
      <c r="G3623">
        <v>0</v>
      </c>
    </row>
    <row r="3624" spans="1:7" x14ac:dyDescent="0.2">
      <c r="A3624">
        <v>12000</v>
      </c>
      <c r="B3624">
        <v>0.1235</v>
      </c>
      <c r="C3624" t="s">
        <v>5441</v>
      </c>
      <c r="D3624">
        <v>60000</v>
      </c>
      <c r="E3624">
        <v>36</v>
      </c>
      <c r="F3624">
        <v>8</v>
      </c>
      <c r="G3624">
        <v>0</v>
      </c>
    </row>
    <row r="3625" spans="1:7" x14ac:dyDescent="0.2">
      <c r="A3625">
        <v>4800</v>
      </c>
      <c r="B3625">
        <v>0.10639999999999999</v>
      </c>
      <c r="C3625" t="s">
        <v>5440</v>
      </c>
      <c r="D3625">
        <v>40000</v>
      </c>
      <c r="E3625">
        <v>36</v>
      </c>
      <c r="F3625">
        <v>10</v>
      </c>
      <c r="G3625">
        <v>0</v>
      </c>
    </row>
    <row r="3626" spans="1:7" x14ac:dyDescent="0.2">
      <c r="A3626">
        <v>21100</v>
      </c>
      <c r="B3626">
        <v>8.8999999999999996E-2</v>
      </c>
      <c r="C3626" t="s">
        <v>5441</v>
      </c>
      <c r="D3626">
        <v>60209.68</v>
      </c>
      <c r="E3626">
        <v>36</v>
      </c>
      <c r="F3626">
        <v>9</v>
      </c>
      <c r="G3626">
        <v>0</v>
      </c>
    </row>
    <row r="3627" spans="1:7" x14ac:dyDescent="0.2">
      <c r="A3627">
        <v>2000</v>
      </c>
      <c r="B3627">
        <v>0.1588</v>
      </c>
      <c r="C3627" t="s">
        <v>5440</v>
      </c>
      <c r="D3627">
        <v>30000</v>
      </c>
      <c r="E3627">
        <v>36</v>
      </c>
      <c r="F3627">
        <v>1</v>
      </c>
      <c r="G3627">
        <v>1</v>
      </c>
    </row>
    <row r="3628" spans="1:7" x14ac:dyDescent="0.2">
      <c r="A3628">
        <v>20000</v>
      </c>
      <c r="B3628">
        <v>0.17560000000000001</v>
      </c>
      <c r="C3628" t="s">
        <v>5442</v>
      </c>
      <c r="D3628">
        <v>50000</v>
      </c>
      <c r="E3628">
        <v>60</v>
      </c>
      <c r="F3628">
        <v>10</v>
      </c>
      <c r="G3628">
        <v>0</v>
      </c>
    </row>
    <row r="3629" spans="1:7" x14ac:dyDescent="0.2">
      <c r="A3629">
        <v>16000</v>
      </c>
      <c r="B3629">
        <v>0.22700000000000001</v>
      </c>
      <c r="C3629" t="s">
        <v>5440</v>
      </c>
      <c r="D3629">
        <v>45760</v>
      </c>
      <c r="E3629">
        <v>60</v>
      </c>
      <c r="F3629">
        <v>1</v>
      </c>
      <c r="G3629">
        <v>0</v>
      </c>
    </row>
    <row r="3630" spans="1:7" x14ac:dyDescent="0.2">
      <c r="A3630">
        <v>10000</v>
      </c>
      <c r="B3630">
        <v>0.1885</v>
      </c>
      <c r="C3630" t="s">
        <v>5440</v>
      </c>
      <c r="D3630">
        <v>61000</v>
      </c>
      <c r="E3630">
        <v>36</v>
      </c>
      <c r="F3630">
        <v>2</v>
      </c>
      <c r="G3630">
        <v>1</v>
      </c>
    </row>
    <row r="3631" spans="1:7" x14ac:dyDescent="0.2">
      <c r="A3631">
        <v>23500</v>
      </c>
      <c r="B3631">
        <v>0.1885</v>
      </c>
      <c r="C3631" t="s">
        <v>5441</v>
      </c>
      <c r="D3631">
        <v>92000</v>
      </c>
      <c r="E3631">
        <v>60</v>
      </c>
      <c r="F3631">
        <v>9</v>
      </c>
      <c r="G3631">
        <v>1</v>
      </c>
    </row>
    <row r="3632" spans="1:7" x14ac:dyDescent="0.2">
      <c r="A3632">
        <v>21000</v>
      </c>
      <c r="B3632">
        <v>6.0299999999999999E-2</v>
      </c>
      <c r="C3632" t="s">
        <v>5441</v>
      </c>
      <c r="D3632">
        <v>145000</v>
      </c>
      <c r="E3632">
        <v>36</v>
      </c>
      <c r="F3632">
        <v>10</v>
      </c>
      <c r="G3632">
        <v>0</v>
      </c>
    </row>
    <row r="3633" spans="1:7" x14ac:dyDescent="0.2">
      <c r="A3633">
        <v>35000</v>
      </c>
      <c r="B3633">
        <v>0.21149999999999999</v>
      </c>
      <c r="C3633" t="s">
        <v>5440</v>
      </c>
      <c r="D3633">
        <v>150000</v>
      </c>
      <c r="E3633">
        <v>60</v>
      </c>
      <c r="F3633">
        <v>10</v>
      </c>
      <c r="G3633">
        <v>1</v>
      </c>
    </row>
    <row r="3634" spans="1:7" x14ac:dyDescent="0.2">
      <c r="A3634">
        <v>35000</v>
      </c>
      <c r="B3634">
        <v>0.216</v>
      </c>
      <c r="C3634" t="s">
        <v>5441</v>
      </c>
      <c r="D3634">
        <v>130000</v>
      </c>
      <c r="E3634">
        <v>60</v>
      </c>
      <c r="F3634">
        <v>1</v>
      </c>
      <c r="G3634">
        <v>1</v>
      </c>
    </row>
    <row r="3635" spans="1:7" x14ac:dyDescent="0.2">
      <c r="A3635">
        <v>15000</v>
      </c>
      <c r="B3635">
        <v>0.11550000000000001</v>
      </c>
      <c r="C3635" t="s">
        <v>5440</v>
      </c>
      <c r="D3635">
        <v>45000</v>
      </c>
      <c r="E3635">
        <v>36</v>
      </c>
      <c r="F3635">
        <v>2</v>
      </c>
      <c r="G3635">
        <v>0</v>
      </c>
    </row>
    <row r="3636" spans="1:7" x14ac:dyDescent="0.2">
      <c r="A3636">
        <v>10000</v>
      </c>
      <c r="B3636">
        <v>0.1885</v>
      </c>
      <c r="C3636" t="s">
        <v>5441</v>
      </c>
      <c r="D3636">
        <v>45000</v>
      </c>
      <c r="E3636">
        <v>36</v>
      </c>
      <c r="F3636">
        <v>8</v>
      </c>
      <c r="G3636">
        <v>0</v>
      </c>
    </row>
    <row r="3637" spans="1:7" x14ac:dyDescent="0.2">
      <c r="A3637">
        <v>18225</v>
      </c>
      <c r="B3637">
        <v>0.1678</v>
      </c>
      <c r="C3637" t="s">
        <v>5440</v>
      </c>
      <c r="D3637">
        <v>41621</v>
      </c>
      <c r="E3637">
        <v>60</v>
      </c>
      <c r="F3637">
        <v>2</v>
      </c>
      <c r="G3637">
        <v>1</v>
      </c>
    </row>
    <row r="3638" spans="1:7" x14ac:dyDescent="0.2">
      <c r="A3638">
        <v>20000</v>
      </c>
      <c r="B3638">
        <v>0.1885</v>
      </c>
      <c r="C3638" t="s">
        <v>5440</v>
      </c>
      <c r="D3638">
        <v>48792</v>
      </c>
      <c r="E3638">
        <v>36</v>
      </c>
      <c r="F3638">
        <v>4</v>
      </c>
      <c r="G3638">
        <v>0</v>
      </c>
    </row>
    <row r="3639" spans="1:7" x14ac:dyDescent="0.2">
      <c r="A3639">
        <v>9500</v>
      </c>
      <c r="B3639">
        <v>0.1368</v>
      </c>
      <c r="C3639" t="s">
        <v>5441</v>
      </c>
      <c r="D3639">
        <v>51000</v>
      </c>
      <c r="E3639">
        <v>36</v>
      </c>
      <c r="F3639">
        <v>1</v>
      </c>
      <c r="G3639">
        <v>0</v>
      </c>
    </row>
    <row r="3640" spans="1:7" x14ac:dyDescent="0.2">
      <c r="A3640">
        <v>25450</v>
      </c>
      <c r="B3640">
        <v>0.1235</v>
      </c>
      <c r="C3640" t="s">
        <v>5441</v>
      </c>
      <c r="D3640">
        <v>71000</v>
      </c>
      <c r="E3640">
        <v>36</v>
      </c>
      <c r="F3640">
        <v>10</v>
      </c>
      <c r="G3640">
        <v>0</v>
      </c>
    </row>
    <row r="3641" spans="1:7" x14ac:dyDescent="0.2">
      <c r="A3641">
        <v>14000</v>
      </c>
      <c r="B3641">
        <v>0.1235</v>
      </c>
      <c r="C3641" t="s">
        <v>5440</v>
      </c>
      <c r="D3641">
        <v>83000</v>
      </c>
      <c r="E3641">
        <v>36</v>
      </c>
      <c r="F3641">
        <v>1</v>
      </c>
      <c r="G3641">
        <v>0</v>
      </c>
    </row>
    <row r="3642" spans="1:7" x14ac:dyDescent="0.2">
      <c r="A3642">
        <v>1800</v>
      </c>
      <c r="B3642">
        <v>0.19520000000000001</v>
      </c>
      <c r="C3642" t="s">
        <v>5440</v>
      </c>
      <c r="D3642">
        <v>72000</v>
      </c>
      <c r="E3642">
        <v>36</v>
      </c>
      <c r="F3642">
        <v>6</v>
      </c>
      <c r="G3642">
        <v>0</v>
      </c>
    </row>
    <row r="3643" spans="1:7" x14ac:dyDescent="0.2">
      <c r="A3643">
        <v>4450</v>
      </c>
      <c r="B3643">
        <v>0.1825</v>
      </c>
      <c r="C3643" t="s">
        <v>5442</v>
      </c>
      <c r="D3643">
        <v>15000</v>
      </c>
      <c r="E3643">
        <v>36</v>
      </c>
      <c r="F3643">
        <v>0.5</v>
      </c>
      <c r="G3643">
        <v>1</v>
      </c>
    </row>
    <row r="3644" spans="1:7" x14ac:dyDescent="0.2">
      <c r="A3644">
        <v>15000</v>
      </c>
      <c r="B3644">
        <v>0.1678</v>
      </c>
      <c r="C3644" t="s">
        <v>5441</v>
      </c>
      <c r="D3644">
        <v>85000</v>
      </c>
      <c r="E3644">
        <v>36</v>
      </c>
      <c r="F3644">
        <v>3</v>
      </c>
      <c r="G3644">
        <v>0</v>
      </c>
    </row>
    <row r="3645" spans="1:7" x14ac:dyDescent="0.2">
      <c r="A3645">
        <v>5500</v>
      </c>
      <c r="B3645">
        <v>0.1368</v>
      </c>
      <c r="C3645" t="s">
        <v>5440</v>
      </c>
      <c r="D3645">
        <v>37500</v>
      </c>
      <c r="E3645">
        <v>36</v>
      </c>
      <c r="F3645">
        <v>4</v>
      </c>
      <c r="G3645">
        <v>1</v>
      </c>
    </row>
    <row r="3646" spans="1:7" x14ac:dyDescent="0.2">
      <c r="A3646">
        <v>19600</v>
      </c>
      <c r="B3646">
        <v>0.1885</v>
      </c>
      <c r="C3646" t="s">
        <v>5442</v>
      </c>
      <c r="D3646">
        <v>50000</v>
      </c>
      <c r="E3646">
        <v>36</v>
      </c>
      <c r="F3646">
        <v>1</v>
      </c>
      <c r="G3646">
        <v>0</v>
      </c>
    </row>
    <row r="3647" spans="1:7" x14ac:dyDescent="0.2">
      <c r="A3647">
        <v>30000</v>
      </c>
      <c r="B3647">
        <v>0.20799999999999999</v>
      </c>
      <c r="C3647" t="s">
        <v>5441</v>
      </c>
      <c r="D3647">
        <v>115000</v>
      </c>
      <c r="E3647">
        <v>60</v>
      </c>
      <c r="F3647">
        <v>10</v>
      </c>
      <c r="G3647">
        <v>1</v>
      </c>
    </row>
    <row r="3648" spans="1:7" x14ac:dyDescent="0.2">
      <c r="A3648">
        <v>5000</v>
      </c>
      <c r="B3648">
        <v>0.1678</v>
      </c>
      <c r="C3648" t="s">
        <v>5440</v>
      </c>
      <c r="D3648">
        <v>44000</v>
      </c>
      <c r="E3648">
        <v>36</v>
      </c>
      <c r="F3648">
        <v>10</v>
      </c>
      <c r="G3648">
        <v>1</v>
      </c>
    </row>
    <row r="3649" spans="1:7" x14ac:dyDescent="0.2">
      <c r="A3649">
        <v>21000</v>
      </c>
      <c r="B3649">
        <v>0.1305</v>
      </c>
      <c r="C3649" t="s">
        <v>5441</v>
      </c>
      <c r="D3649" s="79">
        <v>400000</v>
      </c>
      <c r="E3649">
        <v>36</v>
      </c>
      <c r="F3649">
        <v>10</v>
      </c>
      <c r="G3649">
        <v>0</v>
      </c>
    </row>
    <row r="3650" spans="1:7" x14ac:dyDescent="0.2">
      <c r="A3650">
        <v>12000</v>
      </c>
      <c r="B3650">
        <v>0.1825</v>
      </c>
      <c r="C3650" t="s">
        <v>5440</v>
      </c>
      <c r="D3650">
        <v>117500</v>
      </c>
      <c r="E3650">
        <v>36</v>
      </c>
      <c r="F3650">
        <v>8</v>
      </c>
      <c r="G3650">
        <v>0</v>
      </c>
    </row>
    <row r="3651" spans="1:7" x14ac:dyDescent="0.2">
      <c r="A3651">
        <v>17600</v>
      </c>
      <c r="B3651">
        <v>0.11550000000000001</v>
      </c>
      <c r="C3651" t="s">
        <v>5440</v>
      </c>
      <c r="D3651">
        <v>50000</v>
      </c>
      <c r="E3651">
        <v>36</v>
      </c>
      <c r="F3651">
        <v>5</v>
      </c>
      <c r="G3651">
        <v>0</v>
      </c>
    </row>
    <row r="3652" spans="1:7" x14ac:dyDescent="0.2">
      <c r="A3652">
        <v>10625</v>
      </c>
      <c r="B3652">
        <v>0.10639999999999999</v>
      </c>
      <c r="C3652" t="s">
        <v>5442</v>
      </c>
      <c r="D3652">
        <v>32200</v>
      </c>
      <c r="E3652">
        <v>36</v>
      </c>
      <c r="F3652">
        <v>10</v>
      </c>
      <c r="G3652">
        <v>0</v>
      </c>
    </row>
    <row r="3653" spans="1:7" x14ac:dyDescent="0.2">
      <c r="A3653">
        <v>12000</v>
      </c>
      <c r="B3653">
        <v>0.17560000000000001</v>
      </c>
      <c r="C3653" t="s">
        <v>5441</v>
      </c>
      <c r="D3653">
        <v>80000</v>
      </c>
      <c r="E3653">
        <v>36</v>
      </c>
      <c r="F3653">
        <v>10</v>
      </c>
      <c r="G3653">
        <v>0</v>
      </c>
    </row>
    <row r="3654" spans="1:7" x14ac:dyDescent="0.2">
      <c r="A3654">
        <v>15975</v>
      </c>
      <c r="B3654">
        <v>0.1305</v>
      </c>
      <c r="C3654" t="s">
        <v>5441</v>
      </c>
      <c r="D3654">
        <v>50000</v>
      </c>
      <c r="E3654">
        <v>36</v>
      </c>
      <c r="F3654">
        <v>8</v>
      </c>
      <c r="G3654">
        <v>0</v>
      </c>
    </row>
    <row r="3655" spans="1:7" x14ac:dyDescent="0.2">
      <c r="A3655">
        <v>8000</v>
      </c>
      <c r="B3655">
        <v>0.14330000000000001</v>
      </c>
      <c r="C3655" t="s">
        <v>5441</v>
      </c>
      <c r="D3655">
        <v>45000</v>
      </c>
      <c r="E3655">
        <v>36</v>
      </c>
      <c r="F3655">
        <v>9</v>
      </c>
      <c r="G3655">
        <v>0</v>
      </c>
    </row>
    <row r="3656" spans="1:7" x14ac:dyDescent="0.2">
      <c r="A3656">
        <v>2875</v>
      </c>
      <c r="B3656">
        <v>0.19520000000000001</v>
      </c>
      <c r="C3656" t="s">
        <v>5440</v>
      </c>
      <c r="D3656">
        <v>40000</v>
      </c>
      <c r="E3656">
        <v>36</v>
      </c>
      <c r="F3656">
        <v>1</v>
      </c>
      <c r="G3656">
        <v>0</v>
      </c>
    </row>
    <row r="3657" spans="1:7" x14ac:dyDescent="0.2">
      <c r="A3657">
        <v>17625</v>
      </c>
      <c r="B3657">
        <v>0.1588</v>
      </c>
      <c r="C3657" t="s">
        <v>5440</v>
      </c>
      <c r="D3657">
        <v>62000</v>
      </c>
      <c r="E3657">
        <v>36</v>
      </c>
      <c r="F3657">
        <v>2</v>
      </c>
      <c r="G3657">
        <v>1</v>
      </c>
    </row>
    <row r="3658" spans="1:7" x14ac:dyDescent="0.2">
      <c r="A3658">
        <v>7000</v>
      </c>
      <c r="B3658">
        <v>0.1522</v>
      </c>
      <c r="C3658" t="s">
        <v>5441</v>
      </c>
      <c r="D3658">
        <v>85000</v>
      </c>
      <c r="E3658">
        <v>36</v>
      </c>
      <c r="F3658">
        <v>9</v>
      </c>
      <c r="G3658">
        <v>0</v>
      </c>
    </row>
    <row r="3659" spans="1:7" x14ac:dyDescent="0.2">
      <c r="A3659">
        <v>14125</v>
      </c>
      <c r="B3659">
        <v>0.1825</v>
      </c>
      <c r="C3659" t="s">
        <v>5440</v>
      </c>
      <c r="D3659">
        <v>70000</v>
      </c>
      <c r="E3659">
        <v>36</v>
      </c>
      <c r="F3659">
        <v>1</v>
      </c>
      <c r="G3659">
        <v>0</v>
      </c>
    </row>
    <row r="3660" spans="1:7" x14ac:dyDescent="0.2">
      <c r="A3660">
        <v>7000</v>
      </c>
      <c r="B3660">
        <v>0.14330000000000001</v>
      </c>
      <c r="C3660" t="s">
        <v>5441</v>
      </c>
      <c r="D3660">
        <v>170000</v>
      </c>
      <c r="E3660">
        <v>36</v>
      </c>
      <c r="F3660">
        <v>10</v>
      </c>
      <c r="G3660">
        <v>0</v>
      </c>
    </row>
    <row r="3661" spans="1:7" x14ac:dyDescent="0.2">
      <c r="A3661">
        <v>6450</v>
      </c>
      <c r="B3661">
        <v>0.14330000000000001</v>
      </c>
      <c r="C3661" t="s">
        <v>5442</v>
      </c>
      <c r="D3661">
        <v>23700</v>
      </c>
      <c r="E3661">
        <v>36</v>
      </c>
      <c r="F3661">
        <v>5</v>
      </c>
      <c r="G3661">
        <v>0</v>
      </c>
    </row>
    <row r="3662" spans="1:7" x14ac:dyDescent="0.2">
      <c r="A3662">
        <v>22000</v>
      </c>
      <c r="B3662">
        <v>0.10639999999999999</v>
      </c>
      <c r="C3662" t="s">
        <v>5441</v>
      </c>
      <c r="D3662">
        <v>130000</v>
      </c>
      <c r="E3662">
        <v>36</v>
      </c>
      <c r="F3662">
        <v>10</v>
      </c>
      <c r="G3662">
        <v>0</v>
      </c>
    </row>
    <row r="3663" spans="1:7" x14ac:dyDescent="0.2">
      <c r="A3663">
        <v>10000</v>
      </c>
      <c r="B3663">
        <v>0.1825</v>
      </c>
      <c r="C3663" t="s">
        <v>5441</v>
      </c>
      <c r="D3663">
        <v>65500</v>
      </c>
      <c r="E3663">
        <v>36</v>
      </c>
      <c r="F3663">
        <v>10</v>
      </c>
      <c r="G3663">
        <v>0</v>
      </c>
    </row>
    <row r="3664" spans="1:7" x14ac:dyDescent="0.2">
      <c r="A3664">
        <v>24250</v>
      </c>
      <c r="B3664">
        <v>0.14330000000000001</v>
      </c>
      <c r="C3664" t="s">
        <v>5440</v>
      </c>
      <c r="D3664">
        <v>55000</v>
      </c>
      <c r="E3664">
        <v>60</v>
      </c>
      <c r="F3664">
        <v>10</v>
      </c>
      <c r="G3664">
        <v>1</v>
      </c>
    </row>
    <row r="3665" spans="1:7" x14ac:dyDescent="0.2">
      <c r="A3665">
        <v>18000</v>
      </c>
      <c r="B3665">
        <v>9.7100000000000006E-2</v>
      </c>
      <c r="C3665" t="s">
        <v>5441</v>
      </c>
      <c r="D3665">
        <v>84000</v>
      </c>
      <c r="E3665">
        <v>36</v>
      </c>
      <c r="F3665">
        <v>1</v>
      </c>
      <c r="G3665">
        <v>0</v>
      </c>
    </row>
    <row r="3666" spans="1:7" x14ac:dyDescent="0.2">
      <c r="A3666">
        <v>9450</v>
      </c>
      <c r="B3666">
        <v>0.11550000000000001</v>
      </c>
      <c r="C3666" t="s">
        <v>5441</v>
      </c>
      <c r="D3666">
        <v>46800</v>
      </c>
      <c r="E3666">
        <v>36</v>
      </c>
      <c r="F3666">
        <v>2</v>
      </c>
      <c r="G3666">
        <v>0</v>
      </c>
    </row>
    <row r="3667" spans="1:7" x14ac:dyDescent="0.2">
      <c r="A3667">
        <v>10000</v>
      </c>
      <c r="B3667">
        <v>0.1825</v>
      </c>
      <c r="C3667" t="s">
        <v>5440</v>
      </c>
      <c r="D3667">
        <v>75920</v>
      </c>
      <c r="E3667">
        <v>36</v>
      </c>
      <c r="F3667">
        <v>1</v>
      </c>
      <c r="G3667">
        <v>0</v>
      </c>
    </row>
    <row r="3668" spans="1:7" x14ac:dyDescent="0.2">
      <c r="A3668">
        <v>8000</v>
      </c>
      <c r="B3668">
        <v>0.1885</v>
      </c>
      <c r="C3668" t="s">
        <v>5440</v>
      </c>
      <c r="D3668">
        <v>165000</v>
      </c>
      <c r="E3668">
        <v>36</v>
      </c>
      <c r="F3668">
        <v>10</v>
      </c>
      <c r="G3668">
        <v>0</v>
      </c>
    </row>
    <row r="3669" spans="1:7" x14ac:dyDescent="0.2">
      <c r="A3669">
        <v>19000</v>
      </c>
      <c r="B3669">
        <v>9.7100000000000006E-2</v>
      </c>
      <c r="C3669" t="s">
        <v>5440</v>
      </c>
      <c r="D3669">
        <v>55000</v>
      </c>
      <c r="E3669">
        <v>36</v>
      </c>
      <c r="F3669">
        <v>10</v>
      </c>
      <c r="G3669">
        <v>0</v>
      </c>
    </row>
    <row r="3670" spans="1:7" x14ac:dyDescent="0.2">
      <c r="A3670">
        <v>4000</v>
      </c>
      <c r="B3670">
        <v>0.216</v>
      </c>
      <c r="C3670" t="s">
        <v>5440</v>
      </c>
      <c r="D3670">
        <v>85000</v>
      </c>
      <c r="E3670">
        <v>36</v>
      </c>
      <c r="F3670">
        <v>10</v>
      </c>
      <c r="G3670">
        <v>0</v>
      </c>
    </row>
    <row r="3671" spans="1:7" x14ac:dyDescent="0.2">
      <c r="A3671">
        <v>11000</v>
      </c>
      <c r="B3671">
        <v>9.7100000000000006E-2</v>
      </c>
      <c r="C3671" t="s">
        <v>5441</v>
      </c>
      <c r="D3671">
        <v>57043</v>
      </c>
      <c r="E3671">
        <v>36</v>
      </c>
      <c r="F3671">
        <v>10</v>
      </c>
      <c r="G3671">
        <v>0</v>
      </c>
    </row>
    <row r="3672" spans="1:7" x14ac:dyDescent="0.2">
      <c r="A3672">
        <v>24925</v>
      </c>
      <c r="B3672">
        <v>0.14330000000000001</v>
      </c>
      <c r="C3672" t="s">
        <v>5441</v>
      </c>
      <c r="D3672">
        <v>80000</v>
      </c>
      <c r="E3672">
        <v>60</v>
      </c>
      <c r="F3672">
        <v>7</v>
      </c>
      <c r="G3672">
        <v>0</v>
      </c>
    </row>
    <row r="3673" spans="1:7" x14ac:dyDescent="0.2">
      <c r="A3673">
        <v>10750</v>
      </c>
      <c r="B3673">
        <v>0.20799999999999999</v>
      </c>
      <c r="C3673" t="s">
        <v>5440</v>
      </c>
      <c r="D3673">
        <v>43000</v>
      </c>
      <c r="E3673">
        <v>36</v>
      </c>
      <c r="F3673">
        <v>9</v>
      </c>
      <c r="G3673">
        <v>0</v>
      </c>
    </row>
    <row r="3674" spans="1:7" x14ac:dyDescent="0.2">
      <c r="A3674">
        <v>17500</v>
      </c>
      <c r="B3674">
        <v>0.1678</v>
      </c>
      <c r="C3674" t="s">
        <v>5441</v>
      </c>
      <c r="D3674">
        <v>65000</v>
      </c>
      <c r="E3674">
        <v>60</v>
      </c>
      <c r="F3674">
        <v>7</v>
      </c>
      <c r="G3674">
        <v>0</v>
      </c>
    </row>
    <row r="3675" spans="1:7" x14ac:dyDescent="0.2">
      <c r="A3675">
        <v>35000</v>
      </c>
      <c r="B3675">
        <v>0.222</v>
      </c>
      <c r="C3675" t="s">
        <v>5441</v>
      </c>
      <c r="D3675">
        <v>130000</v>
      </c>
      <c r="E3675">
        <v>60</v>
      </c>
      <c r="F3675">
        <v>1</v>
      </c>
      <c r="G3675">
        <v>0</v>
      </c>
    </row>
    <row r="3676" spans="1:7" x14ac:dyDescent="0.2">
      <c r="A3676">
        <v>3000</v>
      </c>
      <c r="B3676">
        <v>0.1885</v>
      </c>
      <c r="C3676" t="s">
        <v>5440</v>
      </c>
      <c r="D3676">
        <v>30000</v>
      </c>
      <c r="E3676">
        <v>36</v>
      </c>
      <c r="F3676">
        <v>4</v>
      </c>
      <c r="G3676">
        <v>0</v>
      </c>
    </row>
    <row r="3677" spans="1:7" x14ac:dyDescent="0.2">
      <c r="A3677">
        <v>24000</v>
      </c>
      <c r="B3677">
        <v>6.6199999999999995E-2</v>
      </c>
      <c r="C3677" t="s">
        <v>5441</v>
      </c>
      <c r="D3677">
        <v>243000</v>
      </c>
      <c r="E3677">
        <v>36</v>
      </c>
      <c r="F3677">
        <v>2</v>
      </c>
      <c r="G3677">
        <v>0</v>
      </c>
    </row>
    <row r="3678" spans="1:7" x14ac:dyDescent="0.2">
      <c r="A3678">
        <v>33425</v>
      </c>
      <c r="B3678">
        <v>0.1368</v>
      </c>
      <c r="C3678" t="s">
        <v>5441</v>
      </c>
      <c r="D3678">
        <v>75400</v>
      </c>
      <c r="E3678">
        <v>60</v>
      </c>
      <c r="F3678">
        <v>10</v>
      </c>
      <c r="G3678">
        <v>0</v>
      </c>
    </row>
    <row r="3679" spans="1:7" x14ac:dyDescent="0.2">
      <c r="A3679">
        <v>10000</v>
      </c>
      <c r="B3679">
        <v>0.11550000000000001</v>
      </c>
      <c r="C3679" t="s">
        <v>5440</v>
      </c>
      <c r="D3679">
        <v>50000</v>
      </c>
      <c r="E3679">
        <v>36</v>
      </c>
      <c r="F3679">
        <v>5</v>
      </c>
      <c r="G3679">
        <v>0</v>
      </c>
    </row>
    <row r="3680" spans="1:7" x14ac:dyDescent="0.2">
      <c r="A3680">
        <v>12000</v>
      </c>
      <c r="B3680">
        <v>0.11550000000000001</v>
      </c>
      <c r="C3680" t="s">
        <v>5441</v>
      </c>
      <c r="D3680">
        <v>43896</v>
      </c>
      <c r="E3680">
        <v>36</v>
      </c>
      <c r="F3680">
        <v>10</v>
      </c>
      <c r="G3680">
        <v>0</v>
      </c>
    </row>
    <row r="3681" spans="1:7" x14ac:dyDescent="0.2">
      <c r="A3681">
        <v>10000</v>
      </c>
      <c r="B3681">
        <v>0.1825</v>
      </c>
      <c r="C3681" t="s">
        <v>5440</v>
      </c>
      <c r="D3681">
        <v>55000</v>
      </c>
      <c r="E3681">
        <v>36</v>
      </c>
      <c r="F3681">
        <v>2</v>
      </c>
      <c r="G3681">
        <v>0</v>
      </c>
    </row>
    <row r="3682" spans="1:7" x14ac:dyDescent="0.2">
      <c r="A3682">
        <v>17200</v>
      </c>
      <c r="B3682">
        <v>0.1885</v>
      </c>
      <c r="C3682" t="s">
        <v>5440</v>
      </c>
      <c r="D3682">
        <v>89500</v>
      </c>
      <c r="E3682">
        <v>36</v>
      </c>
      <c r="F3682">
        <v>5</v>
      </c>
      <c r="G3682">
        <v>0</v>
      </c>
    </row>
    <row r="3683" spans="1:7" x14ac:dyDescent="0.2">
      <c r="A3683">
        <v>16000</v>
      </c>
      <c r="B3683">
        <v>9.7100000000000006E-2</v>
      </c>
      <c r="C3683" t="s">
        <v>5440</v>
      </c>
      <c r="D3683">
        <v>74000</v>
      </c>
      <c r="E3683">
        <v>36</v>
      </c>
      <c r="F3683">
        <v>4</v>
      </c>
      <c r="G3683">
        <v>0</v>
      </c>
    </row>
    <row r="3684" spans="1:7" x14ac:dyDescent="0.2">
      <c r="A3684">
        <v>33425</v>
      </c>
      <c r="B3684">
        <v>0.17560000000000001</v>
      </c>
      <c r="C3684" t="s">
        <v>5440</v>
      </c>
      <c r="D3684">
        <v>75000</v>
      </c>
      <c r="E3684">
        <v>36</v>
      </c>
      <c r="F3684">
        <v>7</v>
      </c>
      <c r="G3684">
        <v>0</v>
      </c>
    </row>
    <row r="3685" spans="1:7" x14ac:dyDescent="0.2">
      <c r="A3685">
        <v>9600</v>
      </c>
      <c r="B3685">
        <v>0.1588</v>
      </c>
      <c r="C3685" t="s">
        <v>5440</v>
      </c>
      <c r="D3685">
        <v>44890</v>
      </c>
      <c r="E3685">
        <v>36</v>
      </c>
      <c r="F3685">
        <v>6</v>
      </c>
      <c r="G3685">
        <v>1</v>
      </c>
    </row>
    <row r="3686" spans="1:7" x14ac:dyDescent="0.2">
      <c r="A3686">
        <v>9325</v>
      </c>
      <c r="B3686">
        <v>0.1588</v>
      </c>
      <c r="C3686" t="s">
        <v>5441</v>
      </c>
      <c r="D3686">
        <v>28000</v>
      </c>
      <c r="E3686">
        <v>36</v>
      </c>
      <c r="F3686">
        <v>10</v>
      </c>
      <c r="G3686">
        <v>0</v>
      </c>
    </row>
    <row r="3687" spans="1:7" x14ac:dyDescent="0.2">
      <c r="A3687">
        <v>14400</v>
      </c>
      <c r="B3687">
        <v>0.1305</v>
      </c>
      <c r="C3687" t="s">
        <v>5441</v>
      </c>
      <c r="D3687">
        <v>47200</v>
      </c>
      <c r="E3687">
        <v>36</v>
      </c>
      <c r="F3687">
        <v>8</v>
      </c>
      <c r="G3687">
        <v>0</v>
      </c>
    </row>
    <row r="3688" spans="1:7" x14ac:dyDescent="0.2">
      <c r="A3688">
        <v>2500</v>
      </c>
      <c r="B3688">
        <v>0.1305</v>
      </c>
      <c r="C3688" t="s">
        <v>5441</v>
      </c>
      <c r="D3688">
        <v>54000</v>
      </c>
      <c r="E3688">
        <v>36</v>
      </c>
      <c r="F3688">
        <v>10</v>
      </c>
      <c r="G3688">
        <v>0</v>
      </c>
    </row>
    <row r="3689" spans="1:7" x14ac:dyDescent="0.2">
      <c r="A3689">
        <v>20000</v>
      </c>
      <c r="B3689">
        <v>0.216</v>
      </c>
      <c r="C3689" t="s">
        <v>5440</v>
      </c>
      <c r="D3689">
        <v>90000</v>
      </c>
      <c r="E3689">
        <v>36</v>
      </c>
      <c r="F3689">
        <v>2</v>
      </c>
      <c r="G3689">
        <v>0</v>
      </c>
    </row>
    <row r="3690" spans="1:7" x14ac:dyDescent="0.2">
      <c r="A3690">
        <v>9325</v>
      </c>
      <c r="B3690">
        <v>0.11550000000000001</v>
      </c>
      <c r="C3690" t="s">
        <v>5440</v>
      </c>
      <c r="D3690">
        <v>28000</v>
      </c>
      <c r="E3690">
        <v>36</v>
      </c>
      <c r="F3690">
        <v>2</v>
      </c>
      <c r="G3690">
        <v>0</v>
      </c>
    </row>
    <row r="3691" spans="1:7" x14ac:dyDescent="0.2">
      <c r="A3691">
        <v>15600</v>
      </c>
      <c r="B3691">
        <v>0.10639999999999999</v>
      </c>
      <c r="C3691" t="s">
        <v>5442</v>
      </c>
      <c r="D3691">
        <v>67500</v>
      </c>
      <c r="E3691">
        <v>36</v>
      </c>
      <c r="F3691">
        <v>2</v>
      </c>
      <c r="G3691">
        <v>0</v>
      </c>
    </row>
    <row r="3692" spans="1:7" x14ac:dyDescent="0.2">
      <c r="A3692">
        <v>4500</v>
      </c>
      <c r="B3692">
        <v>0.1678</v>
      </c>
      <c r="C3692" t="s">
        <v>5441</v>
      </c>
      <c r="D3692">
        <v>78000</v>
      </c>
      <c r="E3692">
        <v>36</v>
      </c>
      <c r="F3692">
        <v>5</v>
      </c>
      <c r="G3692">
        <v>0</v>
      </c>
    </row>
    <row r="3693" spans="1:7" x14ac:dyDescent="0.2">
      <c r="A3693">
        <v>21850</v>
      </c>
      <c r="B3693">
        <v>0.24079999999999999</v>
      </c>
      <c r="C3693" t="s">
        <v>5441</v>
      </c>
      <c r="D3693">
        <v>50000</v>
      </c>
      <c r="E3693">
        <v>60</v>
      </c>
      <c r="F3693">
        <v>10</v>
      </c>
      <c r="G3693">
        <v>1</v>
      </c>
    </row>
    <row r="3694" spans="1:7" x14ac:dyDescent="0.2">
      <c r="A3694">
        <v>10000</v>
      </c>
      <c r="B3694">
        <v>0.17560000000000001</v>
      </c>
      <c r="C3694" t="s">
        <v>5442</v>
      </c>
      <c r="D3694">
        <v>110000</v>
      </c>
      <c r="E3694">
        <v>36</v>
      </c>
      <c r="F3694">
        <v>10</v>
      </c>
      <c r="G3694">
        <v>0</v>
      </c>
    </row>
    <row r="3695" spans="1:7" x14ac:dyDescent="0.2">
      <c r="A3695">
        <v>30000</v>
      </c>
      <c r="B3695">
        <v>0.1522</v>
      </c>
      <c r="C3695" t="s">
        <v>5440</v>
      </c>
      <c r="D3695">
        <v>135000</v>
      </c>
      <c r="E3695">
        <v>36</v>
      </c>
      <c r="F3695">
        <v>1</v>
      </c>
      <c r="G3695">
        <v>0</v>
      </c>
    </row>
    <row r="3696" spans="1:7" x14ac:dyDescent="0.2">
      <c r="A3696">
        <v>8875</v>
      </c>
      <c r="B3696">
        <v>0.1235</v>
      </c>
      <c r="C3696" t="s">
        <v>5440</v>
      </c>
      <c r="D3696">
        <v>26500</v>
      </c>
      <c r="E3696">
        <v>36</v>
      </c>
      <c r="F3696">
        <v>2</v>
      </c>
      <c r="G3696">
        <v>0</v>
      </c>
    </row>
    <row r="3697" spans="1:7" x14ac:dyDescent="0.2">
      <c r="A3697">
        <v>15000</v>
      </c>
      <c r="B3697">
        <v>0.1588</v>
      </c>
      <c r="C3697" t="s">
        <v>5442</v>
      </c>
      <c r="D3697">
        <v>88000</v>
      </c>
      <c r="E3697">
        <v>36</v>
      </c>
      <c r="F3697">
        <v>10</v>
      </c>
      <c r="G3697">
        <v>1</v>
      </c>
    </row>
    <row r="3698" spans="1:7" x14ac:dyDescent="0.2">
      <c r="A3698">
        <v>9600</v>
      </c>
      <c r="B3698">
        <v>0.1368</v>
      </c>
      <c r="C3698" t="s">
        <v>5440</v>
      </c>
      <c r="D3698">
        <v>82000</v>
      </c>
      <c r="E3698">
        <v>36</v>
      </c>
      <c r="F3698">
        <v>5</v>
      </c>
      <c r="G3698">
        <v>0</v>
      </c>
    </row>
    <row r="3699" spans="1:7" x14ac:dyDescent="0.2">
      <c r="A3699">
        <v>14975</v>
      </c>
      <c r="B3699">
        <v>0.14330000000000001</v>
      </c>
      <c r="C3699" t="s">
        <v>5440</v>
      </c>
      <c r="D3699">
        <v>52000</v>
      </c>
      <c r="E3699">
        <v>36</v>
      </c>
      <c r="F3699">
        <v>4</v>
      </c>
      <c r="G3699">
        <v>0</v>
      </c>
    </row>
    <row r="3700" spans="1:7" x14ac:dyDescent="0.2">
      <c r="A3700">
        <v>12000</v>
      </c>
      <c r="B3700">
        <v>0.23499999999999999</v>
      </c>
      <c r="C3700" t="s">
        <v>5440</v>
      </c>
      <c r="D3700">
        <v>65000</v>
      </c>
      <c r="E3700">
        <v>60</v>
      </c>
      <c r="F3700">
        <v>10</v>
      </c>
      <c r="G3700">
        <v>0</v>
      </c>
    </row>
    <row r="3701" spans="1:7" x14ac:dyDescent="0.2">
      <c r="A3701">
        <v>23350</v>
      </c>
      <c r="B3701">
        <v>0.1368</v>
      </c>
      <c r="C3701" t="s">
        <v>5441</v>
      </c>
      <c r="D3701">
        <v>65000</v>
      </c>
      <c r="E3701">
        <v>36</v>
      </c>
      <c r="F3701">
        <v>10</v>
      </c>
      <c r="G3701">
        <v>0</v>
      </c>
    </row>
    <row r="3702" spans="1:7" x14ac:dyDescent="0.2">
      <c r="A3702">
        <v>5000</v>
      </c>
      <c r="B3702">
        <v>0.14330000000000001</v>
      </c>
      <c r="C3702" t="s">
        <v>5440</v>
      </c>
      <c r="D3702">
        <v>138539.20000000001</v>
      </c>
      <c r="E3702">
        <v>36</v>
      </c>
      <c r="F3702">
        <v>7</v>
      </c>
      <c r="G3702">
        <v>0</v>
      </c>
    </row>
    <row r="3703" spans="1:7" x14ac:dyDescent="0.2">
      <c r="A3703">
        <v>26000</v>
      </c>
      <c r="B3703">
        <v>0.1368</v>
      </c>
      <c r="C3703" t="s">
        <v>5441</v>
      </c>
      <c r="D3703">
        <v>69000</v>
      </c>
      <c r="E3703">
        <v>60</v>
      </c>
      <c r="F3703">
        <v>10</v>
      </c>
      <c r="G3703">
        <v>0</v>
      </c>
    </row>
    <row r="3704" spans="1:7" x14ac:dyDescent="0.2">
      <c r="A3704">
        <v>8325</v>
      </c>
      <c r="B3704">
        <v>7.9000000000000001E-2</v>
      </c>
      <c r="C3704" t="s">
        <v>5440</v>
      </c>
      <c r="D3704">
        <v>28080</v>
      </c>
      <c r="E3704">
        <v>36</v>
      </c>
      <c r="F3704">
        <v>1</v>
      </c>
      <c r="G3704">
        <v>0</v>
      </c>
    </row>
    <row r="3705" spans="1:7" x14ac:dyDescent="0.2">
      <c r="A3705">
        <v>35000</v>
      </c>
      <c r="B3705">
        <v>0.14330000000000001</v>
      </c>
      <c r="C3705" t="s">
        <v>5441</v>
      </c>
      <c r="D3705" s="79">
        <v>200000</v>
      </c>
      <c r="E3705">
        <v>36</v>
      </c>
      <c r="F3705">
        <v>9</v>
      </c>
      <c r="G3705">
        <v>0</v>
      </c>
    </row>
    <row r="3706" spans="1:7" x14ac:dyDescent="0.2">
      <c r="A3706">
        <v>9500</v>
      </c>
      <c r="B3706">
        <v>0.1235</v>
      </c>
      <c r="C3706" t="s">
        <v>5442</v>
      </c>
      <c r="D3706">
        <v>42000</v>
      </c>
      <c r="E3706">
        <v>36</v>
      </c>
      <c r="F3706">
        <v>10</v>
      </c>
      <c r="G3706">
        <v>0</v>
      </c>
    </row>
    <row r="3707" spans="1:7" x14ac:dyDescent="0.2">
      <c r="A3707">
        <v>15000</v>
      </c>
      <c r="B3707">
        <v>9.7100000000000006E-2</v>
      </c>
      <c r="C3707" t="s">
        <v>5441</v>
      </c>
      <c r="D3707">
        <v>39100</v>
      </c>
      <c r="E3707">
        <v>36</v>
      </c>
      <c r="F3707">
        <v>3</v>
      </c>
      <c r="G3707">
        <v>0</v>
      </c>
    </row>
    <row r="3708" spans="1:7" x14ac:dyDescent="0.2">
      <c r="A3708">
        <v>10000</v>
      </c>
      <c r="B3708">
        <v>9.7100000000000006E-2</v>
      </c>
      <c r="C3708" t="s">
        <v>5441</v>
      </c>
      <c r="D3708">
        <v>84000</v>
      </c>
      <c r="E3708">
        <v>36</v>
      </c>
      <c r="F3708">
        <v>10</v>
      </c>
      <c r="G3708">
        <v>0</v>
      </c>
    </row>
    <row r="3709" spans="1:7" x14ac:dyDescent="0.2">
      <c r="A3709">
        <v>28000</v>
      </c>
      <c r="B3709">
        <v>0.10639999999999999</v>
      </c>
      <c r="C3709" t="s">
        <v>5442</v>
      </c>
      <c r="D3709">
        <v>178000</v>
      </c>
      <c r="E3709">
        <v>36</v>
      </c>
      <c r="F3709">
        <v>7</v>
      </c>
      <c r="G3709">
        <v>0</v>
      </c>
    </row>
    <row r="3710" spans="1:7" x14ac:dyDescent="0.2">
      <c r="A3710">
        <v>21200</v>
      </c>
      <c r="B3710">
        <v>0.245</v>
      </c>
      <c r="C3710" t="s">
        <v>5442</v>
      </c>
      <c r="D3710">
        <v>47353</v>
      </c>
      <c r="E3710">
        <v>60</v>
      </c>
      <c r="F3710">
        <v>5</v>
      </c>
      <c r="G3710">
        <v>0</v>
      </c>
    </row>
    <row r="3711" spans="1:7" x14ac:dyDescent="0.2">
      <c r="A3711">
        <v>17650</v>
      </c>
      <c r="B3711">
        <v>9.7100000000000006E-2</v>
      </c>
      <c r="C3711" t="s">
        <v>5441</v>
      </c>
      <c r="D3711">
        <v>135000</v>
      </c>
      <c r="E3711">
        <v>36</v>
      </c>
      <c r="F3711">
        <v>3</v>
      </c>
      <c r="G3711">
        <v>0</v>
      </c>
    </row>
    <row r="3712" spans="1:7" x14ac:dyDescent="0.2">
      <c r="A3712">
        <v>4200</v>
      </c>
      <c r="B3712">
        <v>0.11550000000000001</v>
      </c>
      <c r="C3712" t="s">
        <v>5440</v>
      </c>
      <c r="D3712">
        <v>52000</v>
      </c>
      <c r="E3712">
        <v>36</v>
      </c>
      <c r="F3712">
        <v>3</v>
      </c>
      <c r="G3712">
        <v>0</v>
      </c>
    </row>
    <row r="3713" spans="1:7" x14ac:dyDescent="0.2">
      <c r="A3713">
        <v>9000</v>
      </c>
      <c r="B3713">
        <v>0.1368</v>
      </c>
      <c r="C3713" t="s">
        <v>5440</v>
      </c>
      <c r="D3713">
        <v>39000</v>
      </c>
      <c r="E3713">
        <v>36</v>
      </c>
      <c r="F3713">
        <v>2</v>
      </c>
      <c r="G3713">
        <v>0</v>
      </c>
    </row>
    <row r="3714" spans="1:7" x14ac:dyDescent="0.2">
      <c r="A3714">
        <v>4900</v>
      </c>
      <c r="B3714">
        <v>0.1588</v>
      </c>
      <c r="C3714" t="s">
        <v>5441</v>
      </c>
      <c r="D3714">
        <v>57384</v>
      </c>
      <c r="E3714">
        <v>36</v>
      </c>
      <c r="F3714">
        <v>6</v>
      </c>
      <c r="G3714">
        <v>0</v>
      </c>
    </row>
    <row r="3715" spans="1:7" x14ac:dyDescent="0.2">
      <c r="A3715">
        <v>8950</v>
      </c>
      <c r="B3715">
        <v>0.1235</v>
      </c>
      <c r="C3715" t="s">
        <v>5440</v>
      </c>
      <c r="D3715">
        <v>33000</v>
      </c>
      <c r="E3715">
        <v>36</v>
      </c>
      <c r="F3715">
        <v>3</v>
      </c>
      <c r="G3715">
        <v>1</v>
      </c>
    </row>
    <row r="3716" spans="1:7" x14ac:dyDescent="0.2">
      <c r="A3716">
        <v>12000</v>
      </c>
      <c r="B3716">
        <v>0.1368</v>
      </c>
      <c r="C3716" t="s">
        <v>5441</v>
      </c>
      <c r="D3716">
        <v>53900</v>
      </c>
      <c r="E3716">
        <v>36</v>
      </c>
      <c r="F3716">
        <v>10</v>
      </c>
      <c r="G3716">
        <v>0</v>
      </c>
    </row>
    <row r="3717" spans="1:7" x14ac:dyDescent="0.2">
      <c r="A3717">
        <v>10000</v>
      </c>
      <c r="B3717">
        <v>0.1235</v>
      </c>
      <c r="C3717" t="s">
        <v>5442</v>
      </c>
      <c r="D3717">
        <v>43000</v>
      </c>
      <c r="E3717">
        <v>36</v>
      </c>
      <c r="F3717">
        <v>2</v>
      </c>
      <c r="G3717">
        <v>0</v>
      </c>
    </row>
    <row r="3718" spans="1:7" x14ac:dyDescent="0.2">
      <c r="A3718">
        <v>8000</v>
      </c>
      <c r="B3718">
        <v>0.1885</v>
      </c>
      <c r="C3718" t="s">
        <v>5442</v>
      </c>
      <c r="D3718">
        <v>52000</v>
      </c>
      <c r="E3718">
        <v>36</v>
      </c>
      <c r="F3718">
        <v>0.5</v>
      </c>
      <c r="G3718">
        <v>0</v>
      </c>
    </row>
    <row r="3719" spans="1:7" x14ac:dyDescent="0.2">
      <c r="A3719">
        <v>8125</v>
      </c>
      <c r="B3719">
        <v>0.11550000000000001</v>
      </c>
      <c r="C3719" t="s">
        <v>5440</v>
      </c>
      <c r="D3719">
        <v>75000</v>
      </c>
      <c r="E3719">
        <v>36</v>
      </c>
      <c r="F3719">
        <v>2</v>
      </c>
      <c r="G3719">
        <v>1</v>
      </c>
    </row>
    <row r="3720" spans="1:7" x14ac:dyDescent="0.2">
      <c r="A3720">
        <v>20000</v>
      </c>
      <c r="B3720">
        <v>0.1678</v>
      </c>
      <c r="C3720" t="s">
        <v>5441</v>
      </c>
      <c r="D3720">
        <v>80000</v>
      </c>
      <c r="E3720">
        <v>60</v>
      </c>
      <c r="F3720">
        <v>10</v>
      </c>
      <c r="G3720">
        <v>0</v>
      </c>
    </row>
    <row r="3721" spans="1:7" x14ac:dyDescent="0.2">
      <c r="A3721">
        <v>10000</v>
      </c>
      <c r="B3721">
        <v>0.1825</v>
      </c>
      <c r="C3721" t="s">
        <v>5441</v>
      </c>
      <c r="D3721">
        <v>110000</v>
      </c>
      <c r="E3721">
        <v>36</v>
      </c>
      <c r="F3721">
        <v>10</v>
      </c>
      <c r="G3721">
        <v>0</v>
      </c>
    </row>
    <row r="3722" spans="1:7" x14ac:dyDescent="0.2">
      <c r="A3722">
        <v>3875</v>
      </c>
      <c r="B3722">
        <v>0.1522</v>
      </c>
      <c r="C3722" t="s">
        <v>5440</v>
      </c>
      <c r="D3722">
        <v>44000</v>
      </c>
      <c r="E3722">
        <v>36</v>
      </c>
      <c r="F3722">
        <v>9</v>
      </c>
      <c r="G3722">
        <v>1</v>
      </c>
    </row>
    <row r="3723" spans="1:7" x14ac:dyDescent="0.2">
      <c r="A3723">
        <v>8875</v>
      </c>
      <c r="B3723">
        <v>0.14330000000000001</v>
      </c>
      <c r="C3723" t="s">
        <v>5440</v>
      </c>
      <c r="D3723">
        <v>30000</v>
      </c>
      <c r="E3723">
        <v>36</v>
      </c>
      <c r="F3723">
        <v>4</v>
      </c>
      <c r="G3723">
        <v>0</v>
      </c>
    </row>
    <row r="3724" spans="1:7" x14ac:dyDescent="0.2">
      <c r="A3724">
        <v>10400</v>
      </c>
      <c r="B3724">
        <v>0.10639999999999999</v>
      </c>
      <c r="C3724" t="s">
        <v>5440</v>
      </c>
      <c r="D3724">
        <v>55000</v>
      </c>
      <c r="E3724">
        <v>36</v>
      </c>
      <c r="F3724">
        <v>2</v>
      </c>
      <c r="G3724">
        <v>0</v>
      </c>
    </row>
    <row r="3725" spans="1:7" x14ac:dyDescent="0.2">
      <c r="A3725">
        <v>18000</v>
      </c>
      <c r="B3725">
        <v>0.1522</v>
      </c>
      <c r="C3725" t="s">
        <v>5441</v>
      </c>
      <c r="D3725">
        <v>110000</v>
      </c>
      <c r="E3725">
        <v>60</v>
      </c>
      <c r="F3725">
        <v>10</v>
      </c>
      <c r="G3725">
        <v>0</v>
      </c>
    </row>
    <row r="3726" spans="1:7" x14ac:dyDescent="0.2">
      <c r="A3726">
        <v>35000</v>
      </c>
      <c r="B3726">
        <v>0.1588</v>
      </c>
      <c r="C3726" t="s">
        <v>5441</v>
      </c>
      <c r="D3726">
        <v>110000</v>
      </c>
      <c r="E3726">
        <v>60</v>
      </c>
      <c r="F3726">
        <v>8</v>
      </c>
      <c r="G3726">
        <v>0</v>
      </c>
    </row>
    <row r="3727" spans="1:7" x14ac:dyDescent="0.2">
      <c r="A3727">
        <v>4650</v>
      </c>
      <c r="B3727">
        <v>0.19520000000000001</v>
      </c>
      <c r="C3727" t="s">
        <v>5441</v>
      </c>
      <c r="D3727">
        <v>28000</v>
      </c>
      <c r="E3727">
        <v>36</v>
      </c>
      <c r="F3727">
        <v>0.5</v>
      </c>
      <c r="G3727">
        <v>1</v>
      </c>
    </row>
    <row r="3728" spans="1:7" x14ac:dyDescent="0.2">
      <c r="A3728">
        <v>14000</v>
      </c>
      <c r="B3728">
        <v>0.10639999999999999</v>
      </c>
      <c r="C3728" t="s">
        <v>5441</v>
      </c>
      <c r="D3728" s="79">
        <v>100000</v>
      </c>
      <c r="E3728">
        <v>36</v>
      </c>
      <c r="F3728">
        <v>0.5</v>
      </c>
      <c r="G3728">
        <v>1</v>
      </c>
    </row>
    <row r="3729" spans="1:7" x14ac:dyDescent="0.2">
      <c r="A3729">
        <v>9175</v>
      </c>
      <c r="B3729">
        <v>0.21149999999999999</v>
      </c>
      <c r="C3729" t="s">
        <v>5440</v>
      </c>
      <c r="D3729">
        <v>81000</v>
      </c>
      <c r="E3729">
        <v>36</v>
      </c>
      <c r="F3729">
        <v>5</v>
      </c>
      <c r="G3729">
        <v>0</v>
      </c>
    </row>
    <row r="3730" spans="1:7" x14ac:dyDescent="0.2">
      <c r="A3730">
        <v>6000</v>
      </c>
      <c r="B3730">
        <v>0.14330000000000001</v>
      </c>
      <c r="C3730" t="s">
        <v>5440</v>
      </c>
      <c r="D3730">
        <v>40000</v>
      </c>
      <c r="E3730">
        <v>36</v>
      </c>
      <c r="F3730">
        <v>8</v>
      </c>
      <c r="G3730">
        <v>1</v>
      </c>
    </row>
    <row r="3731" spans="1:7" x14ac:dyDescent="0.2">
      <c r="A3731">
        <v>20950</v>
      </c>
      <c r="B3731">
        <v>0.22700000000000001</v>
      </c>
      <c r="C3731" t="s">
        <v>5441</v>
      </c>
      <c r="D3731">
        <v>54000</v>
      </c>
      <c r="E3731">
        <v>60</v>
      </c>
      <c r="F3731">
        <v>7</v>
      </c>
      <c r="G3731">
        <v>1</v>
      </c>
    </row>
    <row r="3732" spans="1:7" x14ac:dyDescent="0.2">
      <c r="A3732">
        <v>6375</v>
      </c>
      <c r="B3732">
        <v>0.1678</v>
      </c>
      <c r="C3732" t="s">
        <v>5440</v>
      </c>
      <c r="D3732">
        <v>37000</v>
      </c>
      <c r="E3732">
        <v>36</v>
      </c>
      <c r="F3732">
        <v>5</v>
      </c>
      <c r="G3732">
        <v>1</v>
      </c>
    </row>
    <row r="3733" spans="1:7" x14ac:dyDescent="0.2">
      <c r="A3733">
        <v>12300</v>
      </c>
      <c r="B3733">
        <v>0.1885</v>
      </c>
      <c r="C3733" t="s">
        <v>5440</v>
      </c>
      <c r="D3733">
        <v>59000</v>
      </c>
      <c r="E3733">
        <v>36</v>
      </c>
      <c r="F3733">
        <v>10</v>
      </c>
      <c r="G3733">
        <v>0</v>
      </c>
    </row>
    <row r="3734" spans="1:7" x14ac:dyDescent="0.2">
      <c r="A3734">
        <v>4000</v>
      </c>
      <c r="B3734">
        <v>0.14330000000000001</v>
      </c>
      <c r="C3734" t="s">
        <v>5441</v>
      </c>
      <c r="D3734">
        <v>48000</v>
      </c>
      <c r="E3734">
        <v>36</v>
      </c>
      <c r="F3734">
        <v>0.5</v>
      </c>
      <c r="G3734">
        <v>0</v>
      </c>
    </row>
    <row r="3735" spans="1:7" x14ac:dyDescent="0.2">
      <c r="A3735">
        <v>24250</v>
      </c>
      <c r="B3735">
        <v>0.1522</v>
      </c>
      <c r="C3735" t="s">
        <v>5441</v>
      </c>
      <c r="D3735">
        <v>55000</v>
      </c>
      <c r="E3735">
        <v>60</v>
      </c>
      <c r="F3735">
        <v>10</v>
      </c>
      <c r="G3735">
        <v>1</v>
      </c>
    </row>
    <row r="3736" spans="1:7" x14ac:dyDescent="0.2">
      <c r="A3736">
        <v>10000</v>
      </c>
      <c r="B3736">
        <v>0.14330000000000001</v>
      </c>
      <c r="C3736" t="s">
        <v>5440</v>
      </c>
      <c r="D3736">
        <v>45000</v>
      </c>
      <c r="E3736">
        <v>36</v>
      </c>
      <c r="F3736">
        <v>7</v>
      </c>
      <c r="G3736">
        <v>0</v>
      </c>
    </row>
    <row r="3737" spans="1:7" x14ac:dyDescent="0.2">
      <c r="A3737">
        <v>6000</v>
      </c>
      <c r="B3737">
        <v>0.1885</v>
      </c>
      <c r="C3737" t="s">
        <v>5440</v>
      </c>
      <c r="D3737">
        <v>46000</v>
      </c>
      <c r="E3737">
        <v>36</v>
      </c>
      <c r="F3737">
        <v>7</v>
      </c>
      <c r="G3737">
        <v>0</v>
      </c>
    </row>
    <row r="3738" spans="1:7" x14ac:dyDescent="0.2">
      <c r="A3738">
        <v>21000</v>
      </c>
      <c r="B3738">
        <v>0.1522</v>
      </c>
      <c r="C3738" t="s">
        <v>5441</v>
      </c>
      <c r="D3738">
        <v>180000</v>
      </c>
      <c r="E3738">
        <v>60</v>
      </c>
      <c r="F3738">
        <v>3</v>
      </c>
      <c r="G3738">
        <v>0</v>
      </c>
    </row>
    <row r="3739" spans="1:7" x14ac:dyDescent="0.2">
      <c r="A3739">
        <v>9750</v>
      </c>
      <c r="B3739">
        <v>0.1235</v>
      </c>
      <c r="C3739" t="s">
        <v>5440</v>
      </c>
      <c r="D3739">
        <v>30000</v>
      </c>
      <c r="E3739">
        <v>36</v>
      </c>
      <c r="F3739">
        <v>3</v>
      </c>
      <c r="G3739">
        <v>0</v>
      </c>
    </row>
    <row r="3740" spans="1:7" x14ac:dyDescent="0.2">
      <c r="A3740">
        <v>15550</v>
      </c>
      <c r="B3740">
        <v>9.7100000000000006E-2</v>
      </c>
      <c r="C3740" t="s">
        <v>5441</v>
      </c>
      <c r="D3740">
        <v>60000</v>
      </c>
      <c r="E3740">
        <v>36</v>
      </c>
      <c r="F3740">
        <v>3</v>
      </c>
      <c r="G3740">
        <v>0</v>
      </c>
    </row>
    <row r="3741" spans="1:7" x14ac:dyDescent="0.2">
      <c r="A3741">
        <v>14000</v>
      </c>
      <c r="B3741">
        <v>0.14330000000000001</v>
      </c>
      <c r="C3741" t="s">
        <v>5441</v>
      </c>
      <c r="D3741">
        <v>122400</v>
      </c>
      <c r="E3741">
        <v>36</v>
      </c>
      <c r="F3741">
        <v>10</v>
      </c>
      <c r="G3741">
        <v>1</v>
      </c>
    </row>
    <row r="3742" spans="1:7" x14ac:dyDescent="0.2">
      <c r="A3742">
        <v>31825</v>
      </c>
      <c r="B3742">
        <v>0.1368</v>
      </c>
      <c r="C3742" t="s">
        <v>5442</v>
      </c>
      <c r="D3742">
        <v>162500</v>
      </c>
      <c r="E3742">
        <v>36</v>
      </c>
      <c r="F3742">
        <v>8</v>
      </c>
      <c r="G3742">
        <v>0</v>
      </c>
    </row>
    <row r="3743" spans="1:7" x14ac:dyDescent="0.2">
      <c r="A3743">
        <v>16100</v>
      </c>
      <c r="B3743">
        <v>0.1235</v>
      </c>
      <c r="C3743" t="s">
        <v>5441</v>
      </c>
      <c r="D3743">
        <v>54000</v>
      </c>
      <c r="E3743">
        <v>36</v>
      </c>
      <c r="F3743">
        <v>2</v>
      </c>
      <c r="G3743">
        <v>0</v>
      </c>
    </row>
    <row r="3744" spans="1:7" x14ac:dyDescent="0.2">
      <c r="A3744">
        <v>20000</v>
      </c>
      <c r="B3744">
        <v>0.25280000000000002</v>
      </c>
      <c r="C3744" t="s">
        <v>5441</v>
      </c>
      <c r="D3744">
        <v>96000</v>
      </c>
      <c r="E3744">
        <v>60</v>
      </c>
      <c r="F3744">
        <v>10</v>
      </c>
      <c r="G3744">
        <v>0</v>
      </c>
    </row>
    <row r="3745" spans="1:7" x14ac:dyDescent="0.2">
      <c r="A3745">
        <v>15875</v>
      </c>
      <c r="B3745">
        <v>9.7100000000000006E-2</v>
      </c>
      <c r="C3745" t="s">
        <v>5441</v>
      </c>
      <c r="D3745" s="79">
        <v>100000</v>
      </c>
      <c r="E3745">
        <v>60</v>
      </c>
      <c r="F3745">
        <v>9</v>
      </c>
      <c r="G3745">
        <v>0</v>
      </c>
    </row>
    <row r="3746" spans="1:7" x14ac:dyDescent="0.2">
      <c r="A3746">
        <v>30000</v>
      </c>
      <c r="B3746">
        <v>0.1875</v>
      </c>
      <c r="C3746" t="s">
        <v>5441</v>
      </c>
      <c r="D3746">
        <v>70000</v>
      </c>
      <c r="E3746">
        <v>60</v>
      </c>
      <c r="F3746">
        <v>7</v>
      </c>
      <c r="G3746">
        <v>0</v>
      </c>
    </row>
    <row r="3747" spans="1:7" x14ac:dyDescent="0.2">
      <c r="A3747">
        <v>7500</v>
      </c>
      <c r="B3747">
        <v>0.1114</v>
      </c>
      <c r="C3747" t="s">
        <v>5441</v>
      </c>
      <c r="D3747">
        <v>38000</v>
      </c>
      <c r="E3747">
        <v>36</v>
      </c>
      <c r="F3747">
        <v>6</v>
      </c>
      <c r="G3747">
        <v>0</v>
      </c>
    </row>
    <row r="3748" spans="1:7" x14ac:dyDescent="0.2">
      <c r="A3748">
        <v>22350</v>
      </c>
      <c r="B3748">
        <v>6.0299999999999999E-2</v>
      </c>
      <c r="C3748" t="s">
        <v>5441</v>
      </c>
      <c r="D3748">
        <v>90000</v>
      </c>
      <c r="E3748">
        <v>36</v>
      </c>
      <c r="F3748">
        <v>7</v>
      </c>
      <c r="G3748">
        <v>0</v>
      </c>
    </row>
    <row r="3749" spans="1:7" x14ac:dyDescent="0.2">
      <c r="A3749">
        <v>5375</v>
      </c>
      <c r="B3749">
        <v>0.15310000000000001</v>
      </c>
      <c r="C3749" t="s">
        <v>5440</v>
      </c>
      <c r="D3749">
        <v>32065</v>
      </c>
      <c r="E3749">
        <v>36</v>
      </c>
      <c r="F3749">
        <v>1</v>
      </c>
      <c r="G3749">
        <v>1</v>
      </c>
    </row>
    <row r="3750" spans="1:7" x14ac:dyDescent="0.2">
      <c r="A3750">
        <v>4375</v>
      </c>
      <c r="B3750">
        <v>0.21490000000000001</v>
      </c>
      <c r="C3750" t="s">
        <v>5440</v>
      </c>
      <c r="D3750">
        <v>143633</v>
      </c>
      <c r="E3750">
        <v>60</v>
      </c>
      <c r="F3750">
        <v>5</v>
      </c>
      <c r="G3750">
        <v>0</v>
      </c>
    </row>
    <row r="3751" spans="1:7" x14ac:dyDescent="0.2">
      <c r="A3751">
        <v>4800</v>
      </c>
      <c r="B3751">
        <v>0.1875</v>
      </c>
      <c r="C3751" t="s">
        <v>5441</v>
      </c>
      <c r="D3751">
        <v>64000</v>
      </c>
      <c r="E3751">
        <v>36</v>
      </c>
      <c r="F3751">
        <v>10</v>
      </c>
      <c r="G3751">
        <v>0</v>
      </c>
    </row>
    <row r="3752" spans="1:7" x14ac:dyDescent="0.2">
      <c r="A3752">
        <v>10000</v>
      </c>
      <c r="B3752">
        <v>0.13109999999999999</v>
      </c>
      <c r="C3752" t="s">
        <v>5441</v>
      </c>
      <c r="D3752">
        <v>150000</v>
      </c>
      <c r="E3752">
        <v>36</v>
      </c>
      <c r="F3752">
        <v>5</v>
      </c>
      <c r="G3752">
        <v>0</v>
      </c>
    </row>
    <row r="3753" spans="1:7" x14ac:dyDescent="0.2">
      <c r="A3753">
        <v>19750</v>
      </c>
      <c r="B3753">
        <v>0.18490000000000001</v>
      </c>
      <c r="C3753" t="s">
        <v>5440</v>
      </c>
      <c r="D3753">
        <v>50000</v>
      </c>
      <c r="E3753">
        <v>36</v>
      </c>
      <c r="F3753">
        <v>2</v>
      </c>
      <c r="G3753">
        <v>1</v>
      </c>
    </row>
    <row r="3754" spans="1:7" x14ac:dyDescent="0.2">
      <c r="A3754">
        <v>8000</v>
      </c>
      <c r="B3754">
        <v>0.18490000000000001</v>
      </c>
      <c r="C3754" t="s">
        <v>5440</v>
      </c>
      <c r="D3754">
        <v>45000</v>
      </c>
      <c r="E3754">
        <v>36</v>
      </c>
      <c r="F3754">
        <v>5</v>
      </c>
      <c r="G3754">
        <v>0</v>
      </c>
    </row>
    <row r="3755" spans="1:7" x14ac:dyDescent="0.2">
      <c r="A3755">
        <v>10625</v>
      </c>
      <c r="B3755">
        <v>0.18490000000000001</v>
      </c>
      <c r="C3755" t="s">
        <v>5441</v>
      </c>
      <c r="D3755">
        <v>36000</v>
      </c>
      <c r="E3755">
        <v>36</v>
      </c>
      <c r="F3755">
        <v>10</v>
      </c>
      <c r="G3755">
        <v>1</v>
      </c>
    </row>
    <row r="3756" spans="1:7" x14ac:dyDescent="0.2">
      <c r="A3756">
        <v>19200</v>
      </c>
      <c r="B3756">
        <v>0.158</v>
      </c>
      <c r="C3756" t="s">
        <v>5442</v>
      </c>
      <c r="D3756">
        <v>60238.15</v>
      </c>
      <c r="E3756">
        <v>36</v>
      </c>
      <c r="F3756">
        <v>5</v>
      </c>
      <c r="G3756">
        <v>1</v>
      </c>
    </row>
    <row r="3757" spans="1:7" x14ac:dyDescent="0.2">
      <c r="A3757">
        <v>20000</v>
      </c>
      <c r="B3757">
        <v>0.1409</v>
      </c>
      <c r="C3757" t="s">
        <v>5440</v>
      </c>
      <c r="D3757">
        <v>60000</v>
      </c>
      <c r="E3757">
        <v>36</v>
      </c>
      <c r="F3757">
        <v>3</v>
      </c>
      <c r="G3757">
        <v>0</v>
      </c>
    </row>
    <row r="3758" spans="1:7" x14ac:dyDescent="0.2">
      <c r="A3758">
        <v>15600</v>
      </c>
      <c r="B3758">
        <v>0.1114</v>
      </c>
      <c r="C3758" t="s">
        <v>5441</v>
      </c>
      <c r="D3758">
        <v>69000</v>
      </c>
      <c r="E3758">
        <v>36</v>
      </c>
      <c r="F3758">
        <v>1</v>
      </c>
      <c r="G3758">
        <v>0</v>
      </c>
    </row>
    <row r="3759" spans="1:7" x14ac:dyDescent="0.2">
      <c r="A3759">
        <v>3500</v>
      </c>
      <c r="B3759">
        <v>0.1114</v>
      </c>
      <c r="C3759" t="s">
        <v>5441</v>
      </c>
      <c r="D3759">
        <v>29120</v>
      </c>
      <c r="E3759">
        <v>36</v>
      </c>
      <c r="F3759">
        <v>0.5</v>
      </c>
      <c r="G3759">
        <v>0</v>
      </c>
    </row>
    <row r="3760" spans="1:7" x14ac:dyDescent="0.2">
      <c r="A3760">
        <v>6200</v>
      </c>
      <c r="B3760">
        <v>6.0299999999999999E-2</v>
      </c>
      <c r="C3760" t="s">
        <v>5441</v>
      </c>
      <c r="D3760">
        <v>49000</v>
      </c>
      <c r="E3760">
        <v>36</v>
      </c>
      <c r="F3760">
        <v>9</v>
      </c>
      <c r="G3760">
        <v>0</v>
      </c>
    </row>
    <row r="3761" spans="1:7" x14ac:dyDescent="0.2">
      <c r="A3761">
        <v>5000</v>
      </c>
      <c r="B3761">
        <v>0.1016</v>
      </c>
      <c r="C3761" t="s">
        <v>5440</v>
      </c>
      <c r="D3761">
        <v>42000</v>
      </c>
      <c r="E3761">
        <v>36</v>
      </c>
      <c r="F3761">
        <v>10</v>
      </c>
      <c r="G3761">
        <v>1</v>
      </c>
    </row>
    <row r="3762" spans="1:7" x14ac:dyDescent="0.2">
      <c r="A3762">
        <v>15000</v>
      </c>
      <c r="B3762">
        <v>0.14330000000000001</v>
      </c>
      <c r="C3762" t="s">
        <v>5441</v>
      </c>
      <c r="D3762">
        <v>89500</v>
      </c>
      <c r="E3762">
        <v>60</v>
      </c>
      <c r="F3762">
        <v>2</v>
      </c>
      <c r="G3762">
        <v>1</v>
      </c>
    </row>
    <row r="3763" spans="1:7" x14ac:dyDescent="0.2">
      <c r="A3763">
        <v>15000</v>
      </c>
      <c r="B3763">
        <v>0.13109999999999999</v>
      </c>
      <c r="C3763" t="s">
        <v>5440</v>
      </c>
      <c r="D3763">
        <v>87000</v>
      </c>
      <c r="E3763">
        <v>36</v>
      </c>
      <c r="F3763">
        <v>5</v>
      </c>
      <c r="G3763">
        <v>0</v>
      </c>
    </row>
    <row r="3764" spans="1:7" x14ac:dyDescent="0.2">
      <c r="A3764">
        <v>10625</v>
      </c>
      <c r="B3764">
        <v>0.158</v>
      </c>
      <c r="C3764" t="s">
        <v>5440</v>
      </c>
      <c r="D3764">
        <v>70000</v>
      </c>
      <c r="E3764">
        <v>36</v>
      </c>
      <c r="F3764">
        <v>9</v>
      </c>
      <c r="G3764">
        <v>0</v>
      </c>
    </row>
    <row r="3765" spans="1:7" x14ac:dyDescent="0.2">
      <c r="A3765">
        <v>10000</v>
      </c>
      <c r="B3765">
        <v>0.18490000000000001</v>
      </c>
      <c r="C3765" t="s">
        <v>5440</v>
      </c>
      <c r="D3765">
        <v>78000</v>
      </c>
      <c r="E3765">
        <v>36</v>
      </c>
      <c r="F3765">
        <v>10</v>
      </c>
      <c r="G3765">
        <v>0</v>
      </c>
    </row>
    <row r="3766" spans="1:7" x14ac:dyDescent="0.2">
      <c r="A3766">
        <v>31300</v>
      </c>
      <c r="B3766">
        <v>0.23630000000000001</v>
      </c>
      <c r="C3766" t="s">
        <v>5441</v>
      </c>
      <c r="D3766">
        <v>70000</v>
      </c>
      <c r="E3766">
        <v>60</v>
      </c>
      <c r="F3766">
        <v>10</v>
      </c>
      <c r="G3766">
        <v>1</v>
      </c>
    </row>
    <row r="3767" spans="1:7" x14ac:dyDescent="0.2">
      <c r="A3767">
        <v>13000</v>
      </c>
      <c r="B3767">
        <v>7.9000000000000001E-2</v>
      </c>
      <c r="C3767" t="s">
        <v>5441</v>
      </c>
      <c r="D3767">
        <v>61968</v>
      </c>
      <c r="E3767">
        <v>36</v>
      </c>
      <c r="F3767">
        <v>5</v>
      </c>
      <c r="G3767">
        <v>0</v>
      </c>
    </row>
    <row r="3768" spans="1:7" x14ac:dyDescent="0.2">
      <c r="A3768">
        <v>8000</v>
      </c>
      <c r="B3768">
        <v>0.1212</v>
      </c>
      <c r="C3768" t="s">
        <v>5441</v>
      </c>
      <c r="D3768">
        <v>38000</v>
      </c>
      <c r="E3768">
        <v>36</v>
      </c>
      <c r="F3768">
        <v>3</v>
      </c>
      <c r="G3768">
        <v>0</v>
      </c>
    </row>
    <row r="3769" spans="1:7" x14ac:dyDescent="0.2">
      <c r="A3769">
        <v>15000</v>
      </c>
      <c r="B3769">
        <v>6.0299999999999999E-2</v>
      </c>
      <c r="C3769" t="s">
        <v>5441</v>
      </c>
      <c r="D3769">
        <v>75000</v>
      </c>
      <c r="E3769">
        <v>36</v>
      </c>
      <c r="F3769">
        <v>6</v>
      </c>
      <c r="G3769">
        <v>0</v>
      </c>
    </row>
    <row r="3770" spans="1:7" x14ac:dyDescent="0.2">
      <c r="A3770">
        <v>23500</v>
      </c>
      <c r="B3770">
        <v>0.17269999999999999</v>
      </c>
      <c r="C3770" t="s">
        <v>5441</v>
      </c>
      <c r="D3770">
        <v>73000</v>
      </c>
      <c r="E3770">
        <v>60</v>
      </c>
      <c r="F3770">
        <v>4</v>
      </c>
      <c r="G3770">
        <v>0</v>
      </c>
    </row>
    <row r="3771" spans="1:7" x14ac:dyDescent="0.2">
      <c r="A3771">
        <v>5000</v>
      </c>
      <c r="B3771">
        <v>0.1905</v>
      </c>
      <c r="C3771" t="s">
        <v>5441</v>
      </c>
      <c r="D3771">
        <v>35000</v>
      </c>
      <c r="E3771">
        <v>36</v>
      </c>
      <c r="F3771">
        <v>0.5</v>
      </c>
      <c r="G3771">
        <v>0</v>
      </c>
    </row>
    <row r="3772" spans="1:7" x14ac:dyDescent="0.2">
      <c r="A3772">
        <v>10000</v>
      </c>
      <c r="B3772">
        <v>0.15310000000000001</v>
      </c>
      <c r="C3772" t="s">
        <v>5441</v>
      </c>
      <c r="D3772">
        <v>50000</v>
      </c>
      <c r="E3772">
        <v>36</v>
      </c>
      <c r="F3772">
        <v>4</v>
      </c>
      <c r="G3772">
        <v>0</v>
      </c>
    </row>
    <row r="3773" spans="1:7" x14ac:dyDescent="0.2">
      <c r="A3773">
        <v>14700</v>
      </c>
      <c r="B3773">
        <v>0.21</v>
      </c>
      <c r="C3773" t="s">
        <v>5441</v>
      </c>
      <c r="D3773">
        <v>195000</v>
      </c>
      <c r="E3773">
        <v>36</v>
      </c>
      <c r="F3773">
        <v>10</v>
      </c>
      <c r="G3773">
        <v>0</v>
      </c>
    </row>
    <row r="3774" spans="1:7" x14ac:dyDescent="0.2">
      <c r="A3774">
        <v>7125</v>
      </c>
      <c r="B3774">
        <v>0.17269999999999999</v>
      </c>
      <c r="C3774" t="s">
        <v>5440</v>
      </c>
      <c r="D3774">
        <v>50000</v>
      </c>
      <c r="E3774">
        <v>36</v>
      </c>
      <c r="F3774">
        <v>1</v>
      </c>
      <c r="G3774">
        <v>0</v>
      </c>
    </row>
    <row r="3775" spans="1:7" x14ac:dyDescent="0.2">
      <c r="A3775">
        <v>21000</v>
      </c>
      <c r="B3775">
        <v>0.24829999999999999</v>
      </c>
      <c r="C3775" t="s">
        <v>5441</v>
      </c>
      <c r="D3775">
        <v>105000</v>
      </c>
      <c r="E3775">
        <v>60</v>
      </c>
      <c r="F3775">
        <v>8</v>
      </c>
      <c r="G3775">
        <v>0</v>
      </c>
    </row>
    <row r="3776" spans="1:7" x14ac:dyDescent="0.2">
      <c r="A3776">
        <v>10050</v>
      </c>
      <c r="B3776">
        <v>0.19719999999999999</v>
      </c>
      <c r="C3776" t="s">
        <v>5442</v>
      </c>
      <c r="D3776">
        <v>65000</v>
      </c>
      <c r="E3776">
        <v>36</v>
      </c>
      <c r="F3776">
        <v>10</v>
      </c>
      <c r="G3776">
        <v>0</v>
      </c>
    </row>
    <row r="3777" spans="1:7" x14ac:dyDescent="0.2">
      <c r="A3777">
        <v>9600</v>
      </c>
      <c r="B3777">
        <v>7.9000000000000001E-2</v>
      </c>
      <c r="C3777" t="s">
        <v>5441</v>
      </c>
      <c r="D3777">
        <v>90000</v>
      </c>
      <c r="E3777">
        <v>36</v>
      </c>
      <c r="F3777">
        <v>3</v>
      </c>
      <c r="G3777">
        <v>0</v>
      </c>
    </row>
    <row r="3778" spans="1:7" x14ac:dyDescent="0.2">
      <c r="A3778">
        <v>15000</v>
      </c>
      <c r="B3778">
        <v>0.2049</v>
      </c>
      <c r="C3778" t="s">
        <v>5440</v>
      </c>
      <c r="D3778">
        <v>43200</v>
      </c>
      <c r="E3778">
        <v>36</v>
      </c>
      <c r="F3778">
        <v>6</v>
      </c>
      <c r="G3778">
        <v>0</v>
      </c>
    </row>
    <row r="3779" spans="1:7" x14ac:dyDescent="0.2">
      <c r="A3779">
        <v>28000</v>
      </c>
      <c r="B3779">
        <v>0.18490000000000001</v>
      </c>
      <c r="C3779" t="s">
        <v>5441</v>
      </c>
      <c r="D3779">
        <v>80600</v>
      </c>
      <c r="E3779">
        <v>60</v>
      </c>
      <c r="F3779">
        <v>10</v>
      </c>
      <c r="G3779">
        <v>0</v>
      </c>
    </row>
    <row r="3780" spans="1:7" x14ac:dyDescent="0.2">
      <c r="A3780">
        <v>15000</v>
      </c>
      <c r="B3780">
        <v>0.13109999999999999</v>
      </c>
      <c r="C3780" t="s">
        <v>5440</v>
      </c>
      <c r="D3780">
        <v>45000</v>
      </c>
      <c r="E3780">
        <v>36</v>
      </c>
      <c r="F3780">
        <v>10</v>
      </c>
      <c r="G3780">
        <v>0</v>
      </c>
    </row>
    <row r="3781" spans="1:7" x14ac:dyDescent="0.2">
      <c r="A3781">
        <v>7200</v>
      </c>
      <c r="B3781">
        <v>0.17269999999999999</v>
      </c>
      <c r="C3781" t="s">
        <v>5440</v>
      </c>
      <c r="D3781">
        <v>40000</v>
      </c>
      <c r="E3781">
        <v>36</v>
      </c>
      <c r="F3781">
        <v>2</v>
      </c>
      <c r="G3781">
        <v>1</v>
      </c>
    </row>
    <row r="3782" spans="1:7" x14ac:dyDescent="0.2">
      <c r="A3782">
        <v>20000</v>
      </c>
      <c r="B3782">
        <v>7.9000000000000001E-2</v>
      </c>
      <c r="C3782" t="s">
        <v>5441</v>
      </c>
      <c r="D3782">
        <v>80000</v>
      </c>
      <c r="E3782">
        <v>36</v>
      </c>
      <c r="F3782">
        <v>10</v>
      </c>
      <c r="G3782">
        <v>1</v>
      </c>
    </row>
    <row r="3783" spans="1:7" x14ac:dyDescent="0.2">
      <c r="A3783">
        <v>16000</v>
      </c>
      <c r="B3783">
        <v>0.1016</v>
      </c>
      <c r="C3783" t="s">
        <v>5441</v>
      </c>
      <c r="D3783">
        <v>130000</v>
      </c>
      <c r="E3783">
        <v>36</v>
      </c>
      <c r="F3783">
        <v>6</v>
      </c>
      <c r="G3783">
        <v>0</v>
      </c>
    </row>
    <row r="3784" spans="1:7" x14ac:dyDescent="0.2">
      <c r="A3784">
        <v>16000</v>
      </c>
      <c r="B3784">
        <v>0.1114</v>
      </c>
      <c r="C3784" t="s">
        <v>5441</v>
      </c>
      <c r="D3784">
        <v>52000</v>
      </c>
      <c r="E3784">
        <v>36</v>
      </c>
      <c r="F3784">
        <v>10</v>
      </c>
      <c r="G3784">
        <v>0</v>
      </c>
    </row>
    <row r="3785" spans="1:7" x14ac:dyDescent="0.2">
      <c r="A3785">
        <v>19000</v>
      </c>
      <c r="B3785">
        <v>0.1875</v>
      </c>
      <c r="C3785" t="s">
        <v>5440</v>
      </c>
      <c r="D3785">
        <v>115000</v>
      </c>
      <c r="E3785">
        <v>36</v>
      </c>
      <c r="F3785">
        <v>9</v>
      </c>
      <c r="G3785">
        <v>0</v>
      </c>
    </row>
    <row r="3786" spans="1:7" x14ac:dyDescent="0.2">
      <c r="A3786">
        <v>8000</v>
      </c>
      <c r="B3786">
        <v>0.1114</v>
      </c>
      <c r="C3786" t="s">
        <v>5440</v>
      </c>
      <c r="D3786">
        <v>55000</v>
      </c>
      <c r="E3786">
        <v>36</v>
      </c>
      <c r="F3786">
        <v>1</v>
      </c>
      <c r="G3786">
        <v>0</v>
      </c>
    </row>
    <row r="3787" spans="1:7" x14ac:dyDescent="0.2">
      <c r="A3787">
        <v>3725</v>
      </c>
      <c r="B3787">
        <v>8.8999999999999996E-2</v>
      </c>
      <c r="C3787" t="s">
        <v>5441</v>
      </c>
      <c r="D3787">
        <v>50000</v>
      </c>
      <c r="E3787">
        <v>36</v>
      </c>
      <c r="F3787">
        <v>8</v>
      </c>
      <c r="G3787">
        <v>0</v>
      </c>
    </row>
    <row r="3788" spans="1:7" x14ac:dyDescent="0.2">
      <c r="A3788">
        <v>8000</v>
      </c>
      <c r="B3788">
        <v>7.6200000000000004E-2</v>
      </c>
      <c r="C3788" t="s">
        <v>5441</v>
      </c>
      <c r="D3788">
        <v>80000</v>
      </c>
      <c r="E3788">
        <v>36</v>
      </c>
      <c r="F3788">
        <v>10</v>
      </c>
      <c r="G3788">
        <v>0</v>
      </c>
    </row>
    <row r="3789" spans="1:7" x14ac:dyDescent="0.2">
      <c r="A3789">
        <v>22875</v>
      </c>
      <c r="B3789">
        <v>0.16289999999999999</v>
      </c>
      <c r="C3789" t="s">
        <v>5441</v>
      </c>
      <c r="D3789">
        <v>51000</v>
      </c>
      <c r="E3789">
        <v>60</v>
      </c>
      <c r="F3789">
        <v>10</v>
      </c>
      <c r="G3789">
        <v>0</v>
      </c>
    </row>
    <row r="3790" spans="1:7" x14ac:dyDescent="0.2">
      <c r="A3790">
        <v>20000</v>
      </c>
      <c r="B3790">
        <v>7.9000000000000001E-2</v>
      </c>
      <c r="C3790" t="s">
        <v>5441</v>
      </c>
      <c r="D3790">
        <v>99600</v>
      </c>
      <c r="E3790">
        <v>36</v>
      </c>
      <c r="F3790">
        <v>10</v>
      </c>
      <c r="G3790">
        <v>0</v>
      </c>
    </row>
    <row r="3791" spans="1:7" x14ac:dyDescent="0.2">
      <c r="A3791">
        <v>10000</v>
      </c>
      <c r="B3791">
        <v>0.19719999999999999</v>
      </c>
      <c r="C3791" t="s">
        <v>5441</v>
      </c>
      <c r="D3791">
        <v>45000</v>
      </c>
      <c r="E3791">
        <v>36</v>
      </c>
      <c r="F3791">
        <v>3</v>
      </c>
      <c r="G3791">
        <v>1</v>
      </c>
    </row>
    <row r="3792" spans="1:7" x14ac:dyDescent="0.2">
      <c r="A3792">
        <v>11500</v>
      </c>
      <c r="B3792">
        <v>0.1777</v>
      </c>
      <c r="C3792" t="s">
        <v>5440</v>
      </c>
      <c r="D3792">
        <v>33000</v>
      </c>
      <c r="E3792">
        <v>36</v>
      </c>
      <c r="F3792">
        <v>1</v>
      </c>
      <c r="G3792">
        <v>0</v>
      </c>
    </row>
    <row r="3793" spans="1:7" x14ac:dyDescent="0.2">
      <c r="A3793">
        <v>10000</v>
      </c>
      <c r="B3793">
        <v>0.158</v>
      </c>
      <c r="C3793" t="s">
        <v>5441</v>
      </c>
      <c r="D3793">
        <v>38400</v>
      </c>
      <c r="E3793">
        <v>36</v>
      </c>
      <c r="F3793">
        <v>10</v>
      </c>
      <c r="G3793">
        <v>0</v>
      </c>
    </row>
    <row r="3794" spans="1:7" x14ac:dyDescent="0.2">
      <c r="A3794">
        <v>10000</v>
      </c>
      <c r="B3794">
        <v>0.158</v>
      </c>
      <c r="C3794" t="s">
        <v>5440</v>
      </c>
      <c r="D3794">
        <v>60000</v>
      </c>
      <c r="E3794">
        <v>36</v>
      </c>
      <c r="F3794">
        <v>0.5</v>
      </c>
      <c r="G3794">
        <v>0</v>
      </c>
    </row>
    <row r="3795" spans="1:7" x14ac:dyDescent="0.2">
      <c r="A3795">
        <v>5000</v>
      </c>
      <c r="B3795">
        <v>0.18490000000000001</v>
      </c>
      <c r="C3795" t="s">
        <v>5440</v>
      </c>
      <c r="D3795">
        <v>60000</v>
      </c>
      <c r="E3795">
        <v>36</v>
      </c>
      <c r="F3795">
        <v>4</v>
      </c>
      <c r="G3795">
        <v>0</v>
      </c>
    </row>
    <row r="3796" spans="1:7" x14ac:dyDescent="0.2">
      <c r="A3796">
        <v>15000</v>
      </c>
      <c r="B3796">
        <v>0.158</v>
      </c>
      <c r="C3796" t="s">
        <v>5441</v>
      </c>
      <c r="D3796">
        <v>90000</v>
      </c>
      <c r="E3796">
        <v>36</v>
      </c>
      <c r="F3796">
        <v>2</v>
      </c>
      <c r="G3796">
        <v>0</v>
      </c>
    </row>
    <row r="3797" spans="1:7" x14ac:dyDescent="0.2">
      <c r="A3797">
        <v>16000</v>
      </c>
      <c r="B3797">
        <v>0.158</v>
      </c>
      <c r="C3797" t="s">
        <v>5440</v>
      </c>
      <c r="D3797">
        <v>39000</v>
      </c>
      <c r="E3797">
        <v>60</v>
      </c>
      <c r="F3797">
        <v>1</v>
      </c>
      <c r="G3797">
        <v>1</v>
      </c>
    </row>
    <row r="3798" spans="1:7" x14ac:dyDescent="0.2">
      <c r="A3798">
        <v>30000</v>
      </c>
      <c r="B3798">
        <v>0.1905</v>
      </c>
      <c r="C3798" t="s">
        <v>5441</v>
      </c>
      <c r="D3798">
        <v>78000</v>
      </c>
      <c r="E3798">
        <v>60</v>
      </c>
      <c r="F3798">
        <v>7</v>
      </c>
      <c r="G3798">
        <v>1</v>
      </c>
    </row>
    <row r="3799" spans="1:7" x14ac:dyDescent="0.2">
      <c r="A3799">
        <v>16000</v>
      </c>
      <c r="B3799">
        <v>0.1875</v>
      </c>
      <c r="C3799" t="s">
        <v>5440</v>
      </c>
      <c r="D3799">
        <v>74000</v>
      </c>
      <c r="E3799">
        <v>36</v>
      </c>
      <c r="F3799">
        <v>3</v>
      </c>
      <c r="G3799">
        <v>0</v>
      </c>
    </row>
    <row r="3800" spans="1:7" x14ac:dyDescent="0.2">
      <c r="A3800">
        <v>18000</v>
      </c>
      <c r="B3800">
        <v>0.1905</v>
      </c>
      <c r="C3800" t="s">
        <v>5441</v>
      </c>
      <c r="D3800">
        <v>50000</v>
      </c>
      <c r="E3800">
        <v>60</v>
      </c>
      <c r="F3800">
        <v>4</v>
      </c>
      <c r="G3800">
        <v>1</v>
      </c>
    </row>
    <row r="3801" spans="1:7" x14ac:dyDescent="0.2">
      <c r="A3801">
        <v>12000</v>
      </c>
      <c r="B3801">
        <v>0.13109999999999999</v>
      </c>
      <c r="C3801" t="s">
        <v>5441</v>
      </c>
      <c r="D3801">
        <v>70000</v>
      </c>
      <c r="E3801">
        <v>36</v>
      </c>
      <c r="F3801">
        <v>4</v>
      </c>
      <c r="G3801">
        <v>0</v>
      </c>
    </row>
    <row r="3802" spans="1:7" x14ac:dyDescent="0.2">
      <c r="A3802">
        <v>22800</v>
      </c>
      <c r="B3802">
        <v>0.23760000000000001</v>
      </c>
      <c r="C3802" t="s">
        <v>5440</v>
      </c>
      <c r="D3802">
        <v>95000</v>
      </c>
      <c r="E3802">
        <v>60</v>
      </c>
      <c r="F3802">
        <v>10</v>
      </c>
      <c r="G3802">
        <v>1</v>
      </c>
    </row>
    <row r="3803" spans="1:7" x14ac:dyDescent="0.2">
      <c r="A3803">
        <v>8000</v>
      </c>
      <c r="B3803">
        <v>0.1016</v>
      </c>
      <c r="C3803" t="s">
        <v>5441</v>
      </c>
      <c r="D3803">
        <v>40000</v>
      </c>
      <c r="E3803">
        <v>36</v>
      </c>
      <c r="F3803">
        <v>10</v>
      </c>
      <c r="G3803">
        <v>0</v>
      </c>
    </row>
    <row r="3804" spans="1:7" x14ac:dyDescent="0.2">
      <c r="A3804">
        <v>15000</v>
      </c>
      <c r="B3804">
        <v>0.1016</v>
      </c>
      <c r="C3804" t="s">
        <v>5441</v>
      </c>
      <c r="D3804">
        <v>95000</v>
      </c>
      <c r="E3804">
        <v>36</v>
      </c>
      <c r="F3804">
        <v>10</v>
      </c>
      <c r="G3804">
        <v>0</v>
      </c>
    </row>
    <row r="3805" spans="1:7" x14ac:dyDescent="0.2">
      <c r="A3805">
        <v>18000</v>
      </c>
      <c r="B3805">
        <v>0.158</v>
      </c>
      <c r="C3805" t="s">
        <v>5440</v>
      </c>
      <c r="D3805">
        <v>70000</v>
      </c>
      <c r="E3805">
        <v>60</v>
      </c>
      <c r="F3805">
        <v>3</v>
      </c>
      <c r="G3805">
        <v>0</v>
      </c>
    </row>
    <row r="3806" spans="1:7" x14ac:dyDescent="0.2">
      <c r="A3806">
        <v>21000</v>
      </c>
      <c r="B3806">
        <v>0.16289999999999999</v>
      </c>
      <c r="C3806" t="s">
        <v>5441</v>
      </c>
      <c r="D3806">
        <v>365000</v>
      </c>
      <c r="E3806">
        <v>60</v>
      </c>
      <c r="F3806">
        <v>2</v>
      </c>
      <c r="G3806">
        <v>0</v>
      </c>
    </row>
    <row r="3807" spans="1:7" x14ac:dyDescent="0.2">
      <c r="A3807">
        <v>9450</v>
      </c>
      <c r="B3807">
        <v>0.17269999999999999</v>
      </c>
      <c r="C3807" t="s">
        <v>5441</v>
      </c>
      <c r="D3807">
        <v>28000</v>
      </c>
      <c r="E3807">
        <v>36</v>
      </c>
      <c r="F3807">
        <v>10</v>
      </c>
      <c r="G3807">
        <v>0</v>
      </c>
    </row>
    <row r="3808" spans="1:7" x14ac:dyDescent="0.2">
      <c r="A3808">
        <v>4800</v>
      </c>
      <c r="B3808">
        <v>0.2198</v>
      </c>
      <c r="C3808" t="s">
        <v>5440</v>
      </c>
      <c r="D3808">
        <v>50000</v>
      </c>
      <c r="E3808">
        <v>36</v>
      </c>
      <c r="F3808">
        <v>7</v>
      </c>
      <c r="G3808">
        <v>0</v>
      </c>
    </row>
    <row r="3809" spans="1:7" x14ac:dyDescent="0.2">
      <c r="A3809">
        <v>16400</v>
      </c>
      <c r="B3809">
        <v>0.23830000000000001</v>
      </c>
      <c r="C3809" t="s">
        <v>5440</v>
      </c>
      <c r="D3809">
        <v>47000</v>
      </c>
      <c r="E3809">
        <v>60</v>
      </c>
      <c r="F3809">
        <v>1</v>
      </c>
      <c r="G3809">
        <v>0</v>
      </c>
    </row>
    <row r="3810" spans="1:7" x14ac:dyDescent="0.2">
      <c r="A3810">
        <v>10300</v>
      </c>
      <c r="B3810">
        <v>0.15310000000000001</v>
      </c>
      <c r="C3810" t="s">
        <v>5441</v>
      </c>
      <c r="D3810">
        <v>30000</v>
      </c>
      <c r="E3810">
        <v>36</v>
      </c>
      <c r="F3810">
        <v>10</v>
      </c>
      <c r="G3810">
        <v>1</v>
      </c>
    </row>
    <row r="3811" spans="1:7" x14ac:dyDescent="0.2">
      <c r="A3811">
        <v>8000</v>
      </c>
      <c r="B3811">
        <v>0.15310000000000001</v>
      </c>
      <c r="C3811" t="s">
        <v>5440</v>
      </c>
      <c r="D3811">
        <v>52000</v>
      </c>
      <c r="E3811">
        <v>36</v>
      </c>
      <c r="F3811">
        <v>6</v>
      </c>
      <c r="G3811">
        <v>0</v>
      </c>
    </row>
    <row r="3812" spans="1:7" x14ac:dyDescent="0.2">
      <c r="A3812">
        <v>35000</v>
      </c>
      <c r="B3812">
        <v>0.1777</v>
      </c>
      <c r="C3812" t="s">
        <v>5441</v>
      </c>
      <c r="D3812">
        <v>160000</v>
      </c>
      <c r="E3812">
        <v>60</v>
      </c>
      <c r="F3812">
        <v>3</v>
      </c>
      <c r="G3812">
        <v>1</v>
      </c>
    </row>
    <row r="3813" spans="1:7" x14ac:dyDescent="0.2">
      <c r="A3813">
        <v>13350</v>
      </c>
      <c r="B3813">
        <v>0.14330000000000001</v>
      </c>
      <c r="C3813" t="s">
        <v>5441</v>
      </c>
      <c r="D3813">
        <v>57970</v>
      </c>
      <c r="E3813">
        <v>60</v>
      </c>
      <c r="F3813">
        <v>8</v>
      </c>
      <c r="G3813">
        <v>0</v>
      </c>
    </row>
    <row r="3814" spans="1:7" x14ac:dyDescent="0.2">
      <c r="A3814">
        <v>24000</v>
      </c>
      <c r="B3814">
        <v>0.14330000000000001</v>
      </c>
      <c r="C3814" t="s">
        <v>5440</v>
      </c>
      <c r="D3814" s="79">
        <v>100000</v>
      </c>
      <c r="E3814">
        <v>36</v>
      </c>
      <c r="F3814">
        <v>8</v>
      </c>
      <c r="G3814">
        <v>0</v>
      </c>
    </row>
    <row r="3815" spans="1:7" x14ac:dyDescent="0.2">
      <c r="A3815">
        <v>12800</v>
      </c>
      <c r="B3815">
        <v>0.14330000000000001</v>
      </c>
      <c r="C3815" t="s">
        <v>5442</v>
      </c>
      <c r="D3815" s="79">
        <v>100000</v>
      </c>
      <c r="E3815">
        <v>36</v>
      </c>
      <c r="F3815">
        <v>4</v>
      </c>
      <c r="G3815">
        <v>0</v>
      </c>
    </row>
    <row r="3816" spans="1:7" x14ac:dyDescent="0.2">
      <c r="A3816">
        <v>5000</v>
      </c>
      <c r="B3816">
        <v>0.14330000000000001</v>
      </c>
      <c r="C3816" t="s">
        <v>5440</v>
      </c>
      <c r="D3816">
        <v>60000</v>
      </c>
      <c r="E3816">
        <v>36</v>
      </c>
      <c r="F3816">
        <v>3</v>
      </c>
      <c r="G3816">
        <v>0</v>
      </c>
    </row>
    <row r="3817" spans="1:7" x14ac:dyDescent="0.2">
      <c r="A3817">
        <v>10000</v>
      </c>
      <c r="B3817">
        <v>7.6200000000000004E-2</v>
      </c>
      <c r="C3817" t="s">
        <v>5440</v>
      </c>
      <c r="D3817" s="79">
        <v>100000</v>
      </c>
      <c r="E3817">
        <v>36</v>
      </c>
      <c r="F3817">
        <v>10</v>
      </c>
      <c r="G3817">
        <v>0</v>
      </c>
    </row>
    <row r="3818" spans="1:7" x14ac:dyDescent="0.2">
      <c r="A3818">
        <v>12000</v>
      </c>
      <c r="B3818">
        <v>0.1777</v>
      </c>
      <c r="C3818" t="s">
        <v>5440</v>
      </c>
      <c r="D3818">
        <v>191000</v>
      </c>
      <c r="E3818">
        <v>36</v>
      </c>
      <c r="F3818">
        <v>2</v>
      </c>
      <c r="G3818">
        <v>0</v>
      </c>
    </row>
    <row r="3819" spans="1:7" x14ac:dyDescent="0.2">
      <c r="A3819">
        <v>9000</v>
      </c>
      <c r="B3819">
        <v>0.1016</v>
      </c>
      <c r="C3819" t="s">
        <v>5442</v>
      </c>
      <c r="D3819">
        <v>27000</v>
      </c>
      <c r="E3819">
        <v>36</v>
      </c>
      <c r="F3819">
        <v>6</v>
      </c>
      <c r="G3819">
        <v>1</v>
      </c>
    </row>
    <row r="3820" spans="1:7" x14ac:dyDescent="0.2">
      <c r="A3820">
        <v>9000</v>
      </c>
      <c r="B3820">
        <v>0.1777</v>
      </c>
      <c r="C3820" t="s">
        <v>5441</v>
      </c>
      <c r="D3820">
        <v>46000</v>
      </c>
      <c r="E3820">
        <v>36</v>
      </c>
      <c r="F3820">
        <v>10</v>
      </c>
      <c r="G3820">
        <v>0</v>
      </c>
    </row>
    <row r="3821" spans="1:7" x14ac:dyDescent="0.2">
      <c r="A3821">
        <v>8000</v>
      </c>
      <c r="B3821">
        <v>0.1212</v>
      </c>
      <c r="C3821" t="s">
        <v>5440</v>
      </c>
      <c r="D3821">
        <v>43000.99</v>
      </c>
      <c r="E3821">
        <v>36</v>
      </c>
      <c r="F3821">
        <v>10</v>
      </c>
      <c r="G3821">
        <v>0</v>
      </c>
    </row>
    <row r="3822" spans="1:7" x14ac:dyDescent="0.2">
      <c r="A3822">
        <v>3000</v>
      </c>
      <c r="B3822">
        <v>0.1875</v>
      </c>
      <c r="C3822" t="s">
        <v>5440</v>
      </c>
      <c r="D3822">
        <v>34000</v>
      </c>
      <c r="E3822">
        <v>36</v>
      </c>
      <c r="F3822">
        <v>7</v>
      </c>
      <c r="G3822">
        <v>0</v>
      </c>
    </row>
    <row r="3823" spans="1:7" x14ac:dyDescent="0.2">
      <c r="A3823">
        <v>17975</v>
      </c>
      <c r="B3823">
        <v>0.1212</v>
      </c>
      <c r="C3823" t="s">
        <v>5441</v>
      </c>
      <c r="D3823">
        <v>40000</v>
      </c>
      <c r="E3823">
        <v>36</v>
      </c>
      <c r="F3823">
        <v>2</v>
      </c>
      <c r="G3823">
        <v>0</v>
      </c>
    </row>
    <row r="3824" spans="1:7" x14ac:dyDescent="0.2">
      <c r="A3824">
        <v>12800</v>
      </c>
      <c r="B3824">
        <v>0.14330000000000001</v>
      </c>
      <c r="C3824" t="s">
        <v>5440</v>
      </c>
      <c r="D3824">
        <v>36000</v>
      </c>
      <c r="E3824">
        <v>36</v>
      </c>
      <c r="F3824">
        <v>1</v>
      </c>
      <c r="G3824">
        <v>0</v>
      </c>
    </row>
    <row r="3825" spans="1:7" x14ac:dyDescent="0.2">
      <c r="A3825">
        <v>9000</v>
      </c>
      <c r="B3825">
        <v>7.9000000000000001E-2</v>
      </c>
      <c r="C3825" t="s">
        <v>5441</v>
      </c>
      <c r="D3825">
        <v>68000</v>
      </c>
      <c r="E3825">
        <v>36</v>
      </c>
      <c r="F3825">
        <v>10</v>
      </c>
      <c r="G3825">
        <v>0</v>
      </c>
    </row>
    <row r="3826" spans="1:7" x14ac:dyDescent="0.2">
      <c r="A3826">
        <v>18000</v>
      </c>
      <c r="B3826">
        <v>0.23830000000000001</v>
      </c>
      <c r="C3826" t="s">
        <v>5440</v>
      </c>
      <c r="D3826">
        <v>55400</v>
      </c>
      <c r="E3826">
        <v>60</v>
      </c>
      <c r="F3826">
        <v>0.5</v>
      </c>
      <c r="G3826">
        <v>0</v>
      </c>
    </row>
    <row r="3827" spans="1:7" x14ac:dyDescent="0.2">
      <c r="A3827">
        <v>24000</v>
      </c>
      <c r="B3827">
        <v>0.16289999999999999</v>
      </c>
      <c r="C3827" t="s">
        <v>5440</v>
      </c>
      <c r="D3827">
        <v>55000</v>
      </c>
      <c r="E3827">
        <v>60</v>
      </c>
      <c r="F3827">
        <v>10</v>
      </c>
      <c r="G3827">
        <v>0</v>
      </c>
    </row>
    <row r="3828" spans="1:7" x14ac:dyDescent="0.2">
      <c r="A3828">
        <v>13000</v>
      </c>
      <c r="B3828">
        <v>0.1777</v>
      </c>
      <c r="C3828" t="s">
        <v>5441</v>
      </c>
      <c r="D3828">
        <v>72250</v>
      </c>
      <c r="E3828">
        <v>60</v>
      </c>
      <c r="F3828">
        <v>2</v>
      </c>
      <c r="G3828">
        <v>0</v>
      </c>
    </row>
    <row r="3829" spans="1:7" x14ac:dyDescent="0.2">
      <c r="A3829">
        <v>5000</v>
      </c>
      <c r="B3829">
        <v>0.1875</v>
      </c>
      <c r="C3829" t="s">
        <v>5442</v>
      </c>
      <c r="D3829">
        <v>93000</v>
      </c>
      <c r="E3829">
        <v>36</v>
      </c>
      <c r="F3829">
        <v>6</v>
      </c>
      <c r="G3829">
        <v>1</v>
      </c>
    </row>
    <row r="3830" spans="1:7" x14ac:dyDescent="0.2">
      <c r="A3830">
        <v>24925</v>
      </c>
      <c r="B3830">
        <v>0.14330000000000001</v>
      </c>
      <c r="C3830" t="s">
        <v>5440</v>
      </c>
      <c r="D3830">
        <v>73000</v>
      </c>
      <c r="E3830">
        <v>36</v>
      </c>
      <c r="F3830">
        <v>10</v>
      </c>
      <c r="G3830">
        <v>0</v>
      </c>
    </row>
    <row r="3831" spans="1:7" x14ac:dyDescent="0.2">
      <c r="A3831">
        <v>9600</v>
      </c>
      <c r="B3831">
        <v>0.19719999999999999</v>
      </c>
      <c r="C3831" t="s">
        <v>5440</v>
      </c>
      <c r="D3831">
        <v>48000</v>
      </c>
      <c r="E3831">
        <v>36</v>
      </c>
      <c r="F3831">
        <v>2</v>
      </c>
      <c r="G3831">
        <v>0</v>
      </c>
    </row>
    <row r="3832" spans="1:7" x14ac:dyDescent="0.2">
      <c r="A3832">
        <v>11100</v>
      </c>
      <c r="B3832">
        <v>0.1016</v>
      </c>
      <c r="C3832" t="s">
        <v>5441</v>
      </c>
      <c r="D3832">
        <v>32000</v>
      </c>
      <c r="E3832">
        <v>36</v>
      </c>
      <c r="F3832">
        <v>10</v>
      </c>
      <c r="G3832">
        <v>1</v>
      </c>
    </row>
    <row r="3833" spans="1:7" x14ac:dyDescent="0.2">
      <c r="A3833">
        <v>12000</v>
      </c>
      <c r="B3833">
        <v>0.1212</v>
      </c>
      <c r="C3833" t="s">
        <v>5440</v>
      </c>
      <c r="D3833">
        <v>83000</v>
      </c>
      <c r="E3833">
        <v>36</v>
      </c>
      <c r="F3833">
        <v>2</v>
      </c>
      <c r="G3833">
        <v>0</v>
      </c>
    </row>
    <row r="3834" spans="1:7" x14ac:dyDescent="0.2">
      <c r="A3834">
        <v>20000</v>
      </c>
      <c r="B3834">
        <v>0.13109999999999999</v>
      </c>
      <c r="C3834" t="s">
        <v>5441</v>
      </c>
      <c r="D3834">
        <v>175000</v>
      </c>
      <c r="E3834">
        <v>36</v>
      </c>
      <c r="F3834">
        <v>1</v>
      </c>
      <c r="G3834">
        <v>0</v>
      </c>
    </row>
    <row r="3835" spans="1:7" x14ac:dyDescent="0.2">
      <c r="A3835">
        <v>3500</v>
      </c>
      <c r="B3835">
        <v>0.1114</v>
      </c>
      <c r="C3835" t="s">
        <v>5440</v>
      </c>
      <c r="D3835">
        <v>50000</v>
      </c>
      <c r="E3835">
        <v>36</v>
      </c>
      <c r="F3835">
        <v>7</v>
      </c>
      <c r="G3835">
        <v>0</v>
      </c>
    </row>
    <row r="3836" spans="1:7" x14ac:dyDescent="0.2">
      <c r="A3836">
        <v>7000</v>
      </c>
      <c r="B3836">
        <v>0.14330000000000001</v>
      </c>
      <c r="C3836" t="s">
        <v>5441</v>
      </c>
      <c r="D3836">
        <v>57384</v>
      </c>
      <c r="E3836">
        <v>36</v>
      </c>
      <c r="F3836">
        <v>10</v>
      </c>
      <c r="G3836">
        <v>0</v>
      </c>
    </row>
    <row r="3837" spans="1:7" x14ac:dyDescent="0.2">
      <c r="A3837">
        <v>5500</v>
      </c>
      <c r="B3837">
        <v>0.18490000000000001</v>
      </c>
      <c r="C3837" t="s">
        <v>5441</v>
      </c>
      <c r="D3837">
        <v>85000</v>
      </c>
      <c r="E3837">
        <v>36</v>
      </c>
      <c r="F3837">
        <v>5</v>
      </c>
      <c r="G3837">
        <v>0</v>
      </c>
    </row>
    <row r="3838" spans="1:7" x14ac:dyDescent="0.2">
      <c r="A3838">
        <v>5000</v>
      </c>
      <c r="B3838">
        <v>0.21</v>
      </c>
      <c r="C3838" t="s">
        <v>5440</v>
      </c>
      <c r="D3838">
        <v>25000</v>
      </c>
      <c r="E3838">
        <v>36</v>
      </c>
      <c r="F3838">
        <v>4</v>
      </c>
      <c r="G3838">
        <v>0</v>
      </c>
    </row>
    <row r="3839" spans="1:7" x14ac:dyDescent="0.2">
      <c r="A3839">
        <v>18000</v>
      </c>
      <c r="B3839">
        <v>0.14330000000000001</v>
      </c>
      <c r="C3839" t="s">
        <v>5441</v>
      </c>
      <c r="D3839">
        <v>40000</v>
      </c>
      <c r="E3839">
        <v>36</v>
      </c>
      <c r="F3839">
        <v>5</v>
      </c>
      <c r="G3839">
        <v>0</v>
      </c>
    </row>
    <row r="3840" spans="1:7" x14ac:dyDescent="0.2">
      <c r="A3840">
        <v>4800</v>
      </c>
      <c r="B3840">
        <v>0.1905</v>
      </c>
      <c r="C3840" t="s">
        <v>5440</v>
      </c>
      <c r="D3840">
        <v>42000</v>
      </c>
      <c r="E3840">
        <v>36</v>
      </c>
      <c r="F3840">
        <v>6</v>
      </c>
      <c r="G3840">
        <v>0</v>
      </c>
    </row>
    <row r="3841" spans="1:7" x14ac:dyDescent="0.2">
      <c r="A3841">
        <v>7600</v>
      </c>
      <c r="B3841">
        <v>0.1777</v>
      </c>
      <c r="C3841" t="s">
        <v>5442</v>
      </c>
      <c r="D3841">
        <v>60000</v>
      </c>
      <c r="E3841">
        <v>36</v>
      </c>
      <c r="F3841">
        <v>8</v>
      </c>
      <c r="G3841">
        <v>0</v>
      </c>
    </row>
    <row r="3842" spans="1:7" x14ac:dyDescent="0.2">
      <c r="A3842">
        <v>20000</v>
      </c>
      <c r="B3842">
        <v>0.14330000000000001</v>
      </c>
      <c r="C3842" t="s">
        <v>5440</v>
      </c>
      <c r="D3842">
        <v>55000</v>
      </c>
      <c r="E3842">
        <v>36</v>
      </c>
      <c r="F3842">
        <v>0.5</v>
      </c>
      <c r="G3842">
        <v>0</v>
      </c>
    </row>
    <row r="3843" spans="1:7" x14ac:dyDescent="0.2">
      <c r="A3843">
        <v>22400</v>
      </c>
      <c r="B3843">
        <v>0.15310000000000001</v>
      </c>
      <c r="C3843" t="s">
        <v>5441</v>
      </c>
      <c r="D3843">
        <v>118481</v>
      </c>
      <c r="E3843">
        <v>60</v>
      </c>
      <c r="F3843">
        <v>10</v>
      </c>
      <c r="G3843">
        <v>0</v>
      </c>
    </row>
    <row r="3844" spans="1:7" x14ac:dyDescent="0.2">
      <c r="A3844">
        <v>14100</v>
      </c>
      <c r="B3844">
        <v>0.2198</v>
      </c>
      <c r="C3844" t="s">
        <v>5440</v>
      </c>
      <c r="D3844">
        <v>60000</v>
      </c>
      <c r="E3844">
        <v>60</v>
      </c>
      <c r="F3844">
        <v>10</v>
      </c>
      <c r="G3844">
        <v>0</v>
      </c>
    </row>
    <row r="3845" spans="1:7" x14ac:dyDescent="0.2">
      <c r="A3845">
        <v>5500</v>
      </c>
      <c r="B3845">
        <v>0.18490000000000001</v>
      </c>
      <c r="C3845" t="s">
        <v>5441</v>
      </c>
      <c r="D3845">
        <v>50000</v>
      </c>
      <c r="E3845">
        <v>36</v>
      </c>
      <c r="F3845">
        <v>10</v>
      </c>
      <c r="G3845">
        <v>0</v>
      </c>
    </row>
    <row r="3846" spans="1:7" x14ac:dyDescent="0.2">
      <c r="A3846">
        <v>10000</v>
      </c>
      <c r="B3846">
        <v>0.158</v>
      </c>
      <c r="C3846" t="s">
        <v>5440</v>
      </c>
      <c r="D3846">
        <v>50000</v>
      </c>
      <c r="E3846">
        <v>36</v>
      </c>
      <c r="F3846">
        <v>6</v>
      </c>
      <c r="G3846">
        <v>0</v>
      </c>
    </row>
    <row r="3847" spans="1:7" x14ac:dyDescent="0.2">
      <c r="A3847">
        <v>18000</v>
      </c>
      <c r="B3847">
        <v>0.13109999999999999</v>
      </c>
      <c r="C3847" t="s">
        <v>5441</v>
      </c>
      <c r="D3847">
        <v>90000</v>
      </c>
      <c r="E3847">
        <v>36</v>
      </c>
      <c r="F3847">
        <v>10</v>
      </c>
      <c r="G3847">
        <v>0</v>
      </c>
    </row>
    <row r="3848" spans="1:7" x14ac:dyDescent="0.2">
      <c r="A3848">
        <v>12000</v>
      </c>
      <c r="B3848">
        <v>0.1212</v>
      </c>
      <c r="C3848" t="s">
        <v>5441</v>
      </c>
      <c r="D3848">
        <v>94000</v>
      </c>
      <c r="E3848">
        <v>36</v>
      </c>
      <c r="F3848">
        <v>10</v>
      </c>
      <c r="G3848">
        <v>0</v>
      </c>
    </row>
    <row r="3849" spans="1:7" x14ac:dyDescent="0.2">
      <c r="A3849">
        <v>35000</v>
      </c>
      <c r="B3849">
        <v>0.21</v>
      </c>
      <c r="C3849" t="s">
        <v>5440</v>
      </c>
      <c r="D3849">
        <v>560000</v>
      </c>
      <c r="E3849">
        <v>36</v>
      </c>
      <c r="F3849">
        <v>6</v>
      </c>
      <c r="G3849">
        <v>0</v>
      </c>
    </row>
    <row r="3850" spans="1:7" x14ac:dyDescent="0.2">
      <c r="A3850">
        <v>9600</v>
      </c>
      <c r="B3850">
        <v>0.14330000000000001</v>
      </c>
      <c r="C3850" t="s">
        <v>5440</v>
      </c>
      <c r="D3850">
        <v>48000</v>
      </c>
      <c r="E3850">
        <v>36</v>
      </c>
      <c r="F3850">
        <v>10</v>
      </c>
      <c r="G3850">
        <v>1</v>
      </c>
    </row>
    <row r="3851" spans="1:7" x14ac:dyDescent="0.2">
      <c r="A3851">
        <v>12000</v>
      </c>
      <c r="B3851">
        <v>0.1212</v>
      </c>
      <c r="C3851" t="s">
        <v>5442</v>
      </c>
      <c r="D3851">
        <v>49000</v>
      </c>
      <c r="E3851">
        <v>36</v>
      </c>
      <c r="F3851">
        <v>5</v>
      </c>
      <c r="G3851">
        <v>0</v>
      </c>
    </row>
    <row r="3852" spans="1:7" x14ac:dyDescent="0.2">
      <c r="A3852">
        <v>5000</v>
      </c>
      <c r="B3852">
        <v>0.1905</v>
      </c>
      <c r="C3852" t="s">
        <v>5441</v>
      </c>
      <c r="D3852">
        <v>57980</v>
      </c>
      <c r="E3852">
        <v>36</v>
      </c>
      <c r="F3852">
        <v>10</v>
      </c>
      <c r="G3852">
        <v>0</v>
      </c>
    </row>
    <row r="3853" spans="1:7" x14ac:dyDescent="0.2">
      <c r="A3853">
        <v>21000</v>
      </c>
      <c r="B3853">
        <v>0.19719999999999999</v>
      </c>
      <c r="C3853" t="s">
        <v>5441</v>
      </c>
      <c r="D3853">
        <v>50000</v>
      </c>
      <c r="E3853">
        <v>60</v>
      </c>
      <c r="F3853">
        <v>4</v>
      </c>
      <c r="G3853">
        <v>1</v>
      </c>
    </row>
    <row r="3854" spans="1:7" x14ac:dyDescent="0.2">
      <c r="A3854">
        <v>15250</v>
      </c>
      <c r="B3854">
        <v>0.1212</v>
      </c>
      <c r="C3854" t="s">
        <v>5441</v>
      </c>
      <c r="D3854">
        <v>60000</v>
      </c>
      <c r="E3854">
        <v>36</v>
      </c>
      <c r="F3854">
        <v>6</v>
      </c>
      <c r="G3854">
        <v>1</v>
      </c>
    </row>
    <row r="3855" spans="1:7" x14ac:dyDescent="0.2">
      <c r="A3855">
        <v>10400</v>
      </c>
      <c r="B3855">
        <v>0.1114</v>
      </c>
      <c r="C3855" t="s">
        <v>5441</v>
      </c>
      <c r="D3855">
        <v>80000</v>
      </c>
      <c r="E3855">
        <v>36</v>
      </c>
      <c r="F3855">
        <v>10</v>
      </c>
      <c r="G3855">
        <v>0</v>
      </c>
    </row>
    <row r="3856" spans="1:7" x14ac:dyDescent="0.2">
      <c r="A3856">
        <v>29175</v>
      </c>
      <c r="B3856">
        <v>0.13109999999999999</v>
      </c>
      <c r="C3856" t="s">
        <v>5441</v>
      </c>
      <c r="D3856">
        <v>65000</v>
      </c>
      <c r="E3856">
        <v>60</v>
      </c>
      <c r="F3856">
        <v>0.5</v>
      </c>
      <c r="G3856">
        <v>1</v>
      </c>
    </row>
    <row r="3857" spans="1:7" x14ac:dyDescent="0.2">
      <c r="A3857">
        <v>10000</v>
      </c>
      <c r="B3857">
        <v>0.1212</v>
      </c>
      <c r="C3857" t="s">
        <v>5441</v>
      </c>
      <c r="D3857">
        <v>52000</v>
      </c>
      <c r="E3857">
        <v>36</v>
      </c>
      <c r="F3857">
        <v>0.5</v>
      </c>
      <c r="G3857">
        <v>0</v>
      </c>
    </row>
    <row r="3858" spans="1:7" x14ac:dyDescent="0.2">
      <c r="A3858">
        <v>11200</v>
      </c>
      <c r="B3858">
        <v>0.1114</v>
      </c>
      <c r="C3858" t="s">
        <v>5441</v>
      </c>
      <c r="D3858">
        <v>56000</v>
      </c>
      <c r="E3858">
        <v>36</v>
      </c>
      <c r="F3858">
        <v>10</v>
      </c>
      <c r="G3858">
        <v>0</v>
      </c>
    </row>
    <row r="3859" spans="1:7" x14ac:dyDescent="0.2">
      <c r="A3859">
        <v>12000</v>
      </c>
      <c r="B3859">
        <v>0.15310000000000001</v>
      </c>
      <c r="C3859" t="s">
        <v>5441</v>
      </c>
      <c r="D3859">
        <v>67860</v>
      </c>
      <c r="E3859">
        <v>60</v>
      </c>
      <c r="F3859">
        <v>10</v>
      </c>
      <c r="G3859">
        <v>0</v>
      </c>
    </row>
    <row r="3860" spans="1:7" x14ac:dyDescent="0.2">
      <c r="A3860">
        <v>23675</v>
      </c>
      <c r="B3860">
        <v>0.247</v>
      </c>
      <c r="C3860" t="s">
        <v>5440</v>
      </c>
      <c r="D3860">
        <v>63326.400000000001</v>
      </c>
      <c r="E3860">
        <v>60</v>
      </c>
      <c r="F3860">
        <v>10</v>
      </c>
      <c r="G3860">
        <v>1</v>
      </c>
    </row>
    <row r="3861" spans="1:7" x14ac:dyDescent="0.2">
      <c r="A3861">
        <v>24000</v>
      </c>
      <c r="B3861">
        <v>0.14330000000000001</v>
      </c>
      <c r="C3861" t="s">
        <v>5441</v>
      </c>
      <c r="D3861">
        <v>73820</v>
      </c>
      <c r="E3861">
        <v>36</v>
      </c>
      <c r="F3861">
        <v>10</v>
      </c>
      <c r="G3861">
        <v>0</v>
      </c>
    </row>
    <row r="3862" spans="1:7" x14ac:dyDescent="0.2">
      <c r="A3862">
        <v>24800</v>
      </c>
      <c r="B3862">
        <v>0.1114</v>
      </c>
      <c r="C3862" t="s">
        <v>5441</v>
      </c>
      <c r="D3862">
        <v>140000</v>
      </c>
      <c r="E3862">
        <v>36</v>
      </c>
      <c r="F3862">
        <v>10</v>
      </c>
      <c r="G3862">
        <v>0</v>
      </c>
    </row>
    <row r="3863" spans="1:7" x14ac:dyDescent="0.2">
      <c r="A3863">
        <v>18000</v>
      </c>
      <c r="B3863">
        <v>0.1777</v>
      </c>
      <c r="C3863" t="s">
        <v>5440</v>
      </c>
      <c r="D3863">
        <v>57500</v>
      </c>
      <c r="E3863">
        <v>60</v>
      </c>
      <c r="F3863">
        <v>2</v>
      </c>
      <c r="G3863">
        <v>0</v>
      </c>
    </row>
    <row r="3864" spans="1:7" x14ac:dyDescent="0.2">
      <c r="A3864">
        <v>4000</v>
      </c>
      <c r="B3864">
        <v>0.15310000000000001</v>
      </c>
      <c r="C3864" t="s">
        <v>5441</v>
      </c>
      <c r="D3864">
        <v>60000</v>
      </c>
      <c r="E3864">
        <v>36</v>
      </c>
      <c r="F3864">
        <v>1</v>
      </c>
      <c r="G3864">
        <v>0</v>
      </c>
    </row>
    <row r="3865" spans="1:7" x14ac:dyDescent="0.2">
      <c r="A3865">
        <v>1850</v>
      </c>
      <c r="B3865">
        <v>0.1905</v>
      </c>
      <c r="C3865" t="s">
        <v>5440</v>
      </c>
      <c r="D3865">
        <v>32000</v>
      </c>
      <c r="E3865">
        <v>36</v>
      </c>
      <c r="F3865">
        <v>0.5</v>
      </c>
      <c r="G3865">
        <v>0</v>
      </c>
    </row>
    <row r="3866" spans="1:7" x14ac:dyDescent="0.2">
      <c r="A3866">
        <v>10000</v>
      </c>
      <c r="B3866">
        <v>0.13109999999999999</v>
      </c>
      <c r="C3866" t="s">
        <v>5440</v>
      </c>
      <c r="D3866">
        <v>45000</v>
      </c>
      <c r="E3866">
        <v>36</v>
      </c>
      <c r="F3866">
        <v>10</v>
      </c>
      <c r="G3866">
        <v>0</v>
      </c>
    </row>
    <row r="3867" spans="1:7" x14ac:dyDescent="0.2">
      <c r="A3867">
        <v>35000</v>
      </c>
      <c r="B3867">
        <v>0.21</v>
      </c>
      <c r="C3867" t="s">
        <v>5441</v>
      </c>
      <c r="D3867">
        <v>102000</v>
      </c>
      <c r="E3867">
        <v>60</v>
      </c>
      <c r="F3867">
        <v>8</v>
      </c>
      <c r="G3867">
        <v>0</v>
      </c>
    </row>
    <row r="3868" spans="1:7" x14ac:dyDescent="0.2">
      <c r="A3868">
        <v>23000</v>
      </c>
      <c r="B3868">
        <v>7.9000000000000001E-2</v>
      </c>
      <c r="C3868" t="s">
        <v>5441</v>
      </c>
      <c r="D3868">
        <v>135000</v>
      </c>
      <c r="E3868">
        <v>36</v>
      </c>
      <c r="F3868">
        <v>10</v>
      </c>
      <c r="G3868">
        <v>0</v>
      </c>
    </row>
    <row r="3869" spans="1:7" x14ac:dyDescent="0.2">
      <c r="A3869">
        <v>21200</v>
      </c>
      <c r="B3869">
        <v>0.21</v>
      </c>
      <c r="C3869" t="s">
        <v>5440</v>
      </c>
      <c r="D3869">
        <v>48000</v>
      </c>
      <c r="E3869">
        <v>60</v>
      </c>
      <c r="F3869">
        <v>10</v>
      </c>
      <c r="G3869">
        <v>1</v>
      </c>
    </row>
    <row r="3870" spans="1:7" x14ac:dyDescent="0.2">
      <c r="A3870">
        <v>11500</v>
      </c>
      <c r="B3870">
        <v>0.1212</v>
      </c>
      <c r="C3870" t="s">
        <v>5441</v>
      </c>
      <c r="D3870" s="79">
        <v>100000</v>
      </c>
      <c r="E3870">
        <v>36</v>
      </c>
      <c r="F3870">
        <v>1</v>
      </c>
      <c r="G3870">
        <v>0</v>
      </c>
    </row>
    <row r="3871" spans="1:7" x14ac:dyDescent="0.2">
      <c r="A3871">
        <v>24000</v>
      </c>
      <c r="B3871">
        <v>0.1409</v>
      </c>
      <c r="C3871" t="s">
        <v>5440</v>
      </c>
      <c r="D3871">
        <v>220000</v>
      </c>
      <c r="E3871">
        <v>36</v>
      </c>
      <c r="F3871">
        <v>2</v>
      </c>
      <c r="G3871">
        <v>0</v>
      </c>
    </row>
    <row r="3872" spans="1:7" x14ac:dyDescent="0.2">
      <c r="A3872">
        <v>10000</v>
      </c>
      <c r="B3872">
        <v>0.15310000000000001</v>
      </c>
      <c r="C3872" t="s">
        <v>5441</v>
      </c>
      <c r="D3872">
        <v>72600</v>
      </c>
      <c r="E3872">
        <v>36</v>
      </c>
      <c r="F3872">
        <v>10</v>
      </c>
      <c r="G3872">
        <v>0</v>
      </c>
    </row>
    <row r="3873" spans="1:7" x14ac:dyDescent="0.2">
      <c r="A3873">
        <v>25000</v>
      </c>
      <c r="B3873">
        <v>0.21490000000000001</v>
      </c>
      <c r="C3873" t="s">
        <v>5441</v>
      </c>
      <c r="D3873">
        <v>60000</v>
      </c>
      <c r="E3873">
        <v>60</v>
      </c>
      <c r="F3873">
        <v>8</v>
      </c>
      <c r="G3873">
        <v>1</v>
      </c>
    </row>
    <row r="3874" spans="1:7" x14ac:dyDescent="0.2">
      <c r="A3874">
        <v>12000</v>
      </c>
      <c r="B3874">
        <v>0.23760000000000001</v>
      </c>
      <c r="C3874" t="s">
        <v>5441</v>
      </c>
      <c r="D3874">
        <v>75600</v>
      </c>
      <c r="E3874">
        <v>60</v>
      </c>
      <c r="F3874">
        <v>10</v>
      </c>
      <c r="G3874">
        <v>1</v>
      </c>
    </row>
    <row r="3875" spans="1:7" x14ac:dyDescent="0.2">
      <c r="A3875">
        <v>17625</v>
      </c>
      <c r="B3875">
        <v>7.9000000000000001E-2</v>
      </c>
      <c r="C3875" t="s">
        <v>5442</v>
      </c>
      <c r="D3875">
        <v>40000</v>
      </c>
      <c r="E3875">
        <v>36</v>
      </c>
      <c r="F3875">
        <v>5</v>
      </c>
      <c r="G3875">
        <v>0</v>
      </c>
    </row>
    <row r="3876" spans="1:7" x14ac:dyDescent="0.2">
      <c r="A3876">
        <v>14300</v>
      </c>
      <c r="B3876">
        <v>0.1212</v>
      </c>
      <c r="C3876" t="s">
        <v>5441</v>
      </c>
      <c r="D3876">
        <v>65000</v>
      </c>
      <c r="E3876">
        <v>36</v>
      </c>
      <c r="F3876">
        <v>7</v>
      </c>
      <c r="G3876">
        <v>0</v>
      </c>
    </row>
    <row r="3877" spans="1:7" x14ac:dyDescent="0.2">
      <c r="A3877">
        <v>10600</v>
      </c>
      <c r="B3877">
        <v>0.1016</v>
      </c>
      <c r="C3877" t="s">
        <v>5441</v>
      </c>
      <c r="D3877">
        <v>59800</v>
      </c>
      <c r="E3877">
        <v>36</v>
      </c>
      <c r="F3877">
        <v>6</v>
      </c>
      <c r="G3877">
        <v>0</v>
      </c>
    </row>
    <row r="3878" spans="1:7" x14ac:dyDescent="0.2">
      <c r="A3878">
        <v>17625</v>
      </c>
      <c r="B3878">
        <v>0.16289999999999999</v>
      </c>
      <c r="C3878" t="s">
        <v>5441</v>
      </c>
      <c r="D3878">
        <v>55000</v>
      </c>
      <c r="E3878">
        <v>36</v>
      </c>
      <c r="F3878">
        <v>10</v>
      </c>
      <c r="G3878">
        <v>0</v>
      </c>
    </row>
    <row r="3879" spans="1:7" x14ac:dyDescent="0.2">
      <c r="A3879">
        <v>34475</v>
      </c>
      <c r="B3879">
        <v>0.1875</v>
      </c>
      <c r="C3879" t="s">
        <v>5440</v>
      </c>
      <c r="D3879">
        <v>78500</v>
      </c>
      <c r="E3879">
        <v>36</v>
      </c>
      <c r="F3879">
        <v>10</v>
      </c>
      <c r="G3879">
        <v>0</v>
      </c>
    </row>
    <row r="3880" spans="1:7" x14ac:dyDescent="0.2">
      <c r="A3880">
        <v>31825</v>
      </c>
      <c r="B3880">
        <v>0.18490000000000001</v>
      </c>
      <c r="C3880" t="s">
        <v>5440</v>
      </c>
      <c r="D3880">
        <v>225000</v>
      </c>
      <c r="E3880">
        <v>36</v>
      </c>
      <c r="F3880">
        <v>2</v>
      </c>
      <c r="G3880">
        <v>0</v>
      </c>
    </row>
    <row r="3881" spans="1:7" x14ac:dyDescent="0.2">
      <c r="A3881">
        <v>4000</v>
      </c>
      <c r="B3881">
        <v>0.19719999999999999</v>
      </c>
      <c r="C3881" t="s">
        <v>5440</v>
      </c>
      <c r="D3881">
        <v>35000</v>
      </c>
      <c r="E3881">
        <v>36</v>
      </c>
      <c r="F3881">
        <v>8</v>
      </c>
      <c r="G3881">
        <v>1</v>
      </c>
    </row>
    <row r="3882" spans="1:7" x14ac:dyDescent="0.2">
      <c r="A3882">
        <v>12000</v>
      </c>
      <c r="B3882">
        <v>6.6199999999999995E-2</v>
      </c>
      <c r="C3882" t="s">
        <v>5441</v>
      </c>
      <c r="D3882" s="79">
        <v>100000</v>
      </c>
      <c r="E3882">
        <v>36</v>
      </c>
      <c r="F3882">
        <v>7</v>
      </c>
      <c r="G3882">
        <v>0</v>
      </c>
    </row>
    <row r="3883" spans="1:7" x14ac:dyDescent="0.2">
      <c r="A3883">
        <v>5500</v>
      </c>
      <c r="B3883">
        <v>0.158</v>
      </c>
      <c r="C3883" t="s">
        <v>5441</v>
      </c>
      <c r="D3883">
        <v>40000</v>
      </c>
      <c r="E3883">
        <v>36</v>
      </c>
      <c r="F3883">
        <v>7</v>
      </c>
      <c r="G3883">
        <v>0</v>
      </c>
    </row>
    <row r="3884" spans="1:7" x14ac:dyDescent="0.2">
      <c r="A3884">
        <v>28000</v>
      </c>
      <c r="B3884">
        <v>0.1016</v>
      </c>
      <c r="C3884" t="s">
        <v>5441</v>
      </c>
      <c r="D3884" s="79">
        <v>100000</v>
      </c>
      <c r="E3884">
        <v>36</v>
      </c>
      <c r="F3884">
        <v>10</v>
      </c>
      <c r="G3884">
        <v>0</v>
      </c>
    </row>
    <row r="3885" spans="1:7" x14ac:dyDescent="0.2">
      <c r="A3885">
        <v>6000</v>
      </c>
      <c r="B3885">
        <v>0.1016</v>
      </c>
      <c r="C3885" t="s">
        <v>5441</v>
      </c>
      <c r="D3885">
        <v>46000</v>
      </c>
      <c r="E3885">
        <v>36</v>
      </c>
      <c r="F3885">
        <v>1</v>
      </c>
      <c r="G3885">
        <v>0</v>
      </c>
    </row>
    <row r="3886" spans="1:7" x14ac:dyDescent="0.2">
      <c r="A3886">
        <v>25000</v>
      </c>
      <c r="B3886">
        <v>0.19719999999999999</v>
      </c>
      <c r="C3886" t="s">
        <v>5441</v>
      </c>
      <c r="D3886">
        <v>82000</v>
      </c>
      <c r="E3886">
        <v>60</v>
      </c>
      <c r="F3886">
        <v>0.5</v>
      </c>
      <c r="G3886">
        <v>0</v>
      </c>
    </row>
    <row r="3887" spans="1:7" x14ac:dyDescent="0.2">
      <c r="A3887">
        <v>9600</v>
      </c>
      <c r="B3887">
        <v>0.2198</v>
      </c>
      <c r="C3887" t="s">
        <v>5440</v>
      </c>
      <c r="D3887">
        <v>62000</v>
      </c>
      <c r="E3887">
        <v>60</v>
      </c>
      <c r="F3887">
        <v>1</v>
      </c>
      <c r="G3887">
        <v>1</v>
      </c>
    </row>
    <row r="3888" spans="1:7" x14ac:dyDescent="0.2">
      <c r="A3888">
        <v>8400</v>
      </c>
      <c r="B3888">
        <v>0.1409</v>
      </c>
      <c r="C3888" t="s">
        <v>5442</v>
      </c>
      <c r="D3888">
        <v>46000</v>
      </c>
      <c r="E3888">
        <v>36</v>
      </c>
      <c r="F3888">
        <v>7</v>
      </c>
      <c r="G3888">
        <v>0</v>
      </c>
    </row>
    <row r="3889" spans="1:7" x14ac:dyDescent="0.2">
      <c r="A3889">
        <v>18225</v>
      </c>
      <c r="B3889">
        <v>0.21</v>
      </c>
      <c r="C3889" t="s">
        <v>5441</v>
      </c>
      <c r="D3889">
        <v>55000</v>
      </c>
      <c r="E3889">
        <v>36</v>
      </c>
      <c r="F3889">
        <v>10</v>
      </c>
      <c r="G3889">
        <v>1</v>
      </c>
    </row>
    <row r="3890" spans="1:7" x14ac:dyDescent="0.2">
      <c r="A3890">
        <v>13000</v>
      </c>
      <c r="B3890">
        <v>0.1212</v>
      </c>
      <c r="C3890" t="s">
        <v>5441</v>
      </c>
      <c r="D3890">
        <v>42000</v>
      </c>
      <c r="E3890">
        <v>36</v>
      </c>
      <c r="F3890">
        <v>3</v>
      </c>
      <c r="G3890">
        <v>0</v>
      </c>
    </row>
    <row r="3891" spans="1:7" x14ac:dyDescent="0.2">
      <c r="A3891">
        <v>12800</v>
      </c>
      <c r="B3891">
        <v>0.21490000000000001</v>
      </c>
      <c r="C3891" t="s">
        <v>5441</v>
      </c>
      <c r="D3891">
        <v>65000</v>
      </c>
      <c r="E3891">
        <v>60</v>
      </c>
      <c r="F3891">
        <v>10</v>
      </c>
      <c r="G3891">
        <v>1</v>
      </c>
    </row>
    <row r="3892" spans="1:7" x14ac:dyDescent="0.2">
      <c r="A3892">
        <v>18000</v>
      </c>
      <c r="B3892">
        <v>6.0299999999999999E-2</v>
      </c>
      <c r="C3892" t="s">
        <v>5440</v>
      </c>
      <c r="D3892">
        <v>80000</v>
      </c>
      <c r="E3892">
        <v>36</v>
      </c>
      <c r="F3892">
        <v>8</v>
      </c>
      <c r="G3892">
        <v>0</v>
      </c>
    </row>
    <row r="3893" spans="1:7" x14ac:dyDescent="0.2">
      <c r="A3893">
        <v>7000</v>
      </c>
      <c r="B3893">
        <v>0.23280000000000001</v>
      </c>
      <c r="C3893" t="s">
        <v>5440</v>
      </c>
      <c r="D3893">
        <v>48000</v>
      </c>
      <c r="E3893">
        <v>60</v>
      </c>
      <c r="F3893">
        <v>8</v>
      </c>
      <c r="G3893">
        <v>0</v>
      </c>
    </row>
    <row r="3894" spans="1:7" x14ac:dyDescent="0.2">
      <c r="A3894">
        <v>15875</v>
      </c>
      <c r="B3894">
        <v>0.13109999999999999</v>
      </c>
      <c r="C3894" t="s">
        <v>5440</v>
      </c>
      <c r="D3894">
        <v>55000</v>
      </c>
      <c r="E3894">
        <v>36</v>
      </c>
      <c r="F3894">
        <v>10</v>
      </c>
      <c r="G3894">
        <v>1</v>
      </c>
    </row>
    <row r="3895" spans="1:7" x14ac:dyDescent="0.2">
      <c r="A3895">
        <v>17050</v>
      </c>
      <c r="B3895">
        <v>0.1777</v>
      </c>
      <c r="C3895" t="s">
        <v>5440</v>
      </c>
      <c r="D3895">
        <v>38854</v>
      </c>
      <c r="E3895">
        <v>36</v>
      </c>
      <c r="F3895">
        <v>6</v>
      </c>
      <c r="G3895">
        <v>0</v>
      </c>
    </row>
    <row r="3896" spans="1:7" x14ac:dyDescent="0.2">
      <c r="A3896">
        <v>18000</v>
      </c>
      <c r="B3896">
        <v>0.247</v>
      </c>
      <c r="C3896" t="s">
        <v>5440</v>
      </c>
      <c r="D3896">
        <v>75000</v>
      </c>
      <c r="E3896">
        <v>60</v>
      </c>
      <c r="F3896">
        <v>8</v>
      </c>
      <c r="G3896">
        <v>0</v>
      </c>
    </row>
    <row r="3897" spans="1:7" x14ac:dyDescent="0.2">
      <c r="A3897">
        <v>7025</v>
      </c>
      <c r="B3897">
        <v>0.1409</v>
      </c>
      <c r="C3897" t="s">
        <v>5440</v>
      </c>
      <c r="D3897">
        <v>45000</v>
      </c>
      <c r="E3897">
        <v>36</v>
      </c>
      <c r="F3897">
        <v>1</v>
      </c>
      <c r="G3897">
        <v>0</v>
      </c>
    </row>
    <row r="3898" spans="1:7" x14ac:dyDescent="0.2">
      <c r="A3898">
        <v>5000</v>
      </c>
      <c r="B3898">
        <v>0.18490000000000001</v>
      </c>
      <c r="C3898" t="s">
        <v>5440</v>
      </c>
      <c r="D3898">
        <v>27500</v>
      </c>
      <c r="E3898">
        <v>36</v>
      </c>
      <c r="F3898">
        <v>3</v>
      </c>
      <c r="G3898">
        <v>0</v>
      </c>
    </row>
    <row r="3899" spans="1:7" x14ac:dyDescent="0.2">
      <c r="A3899">
        <v>24000</v>
      </c>
      <c r="B3899">
        <v>8.8999999999999996E-2</v>
      </c>
      <c r="C3899" t="s">
        <v>5441</v>
      </c>
      <c r="D3899">
        <v>71976</v>
      </c>
      <c r="E3899">
        <v>36</v>
      </c>
      <c r="F3899">
        <v>6</v>
      </c>
      <c r="G3899">
        <v>0</v>
      </c>
    </row>
    <row r="3900" spans="1:7" x14ac:dyDescent="0.2">
      <c r="A3900">
        <v>14700</v>
      </c>
      <c r="B3900">
        <v>0.22470000000000001</v>
      </c>
      <c r="C3900" t="s">
        <v>5440</v>
      </c>
      <c r="D3900">
        <v>50000</v>
      </c>
      <c r="E3900">
        <v>60</v>
      </c>
      <c r="F3900">
        <v>1</v>
      </c>
      <c r="G3900">
        <v>1</v>
      </c>
    </row>
    <row r="3901" spans="1:7" x14ac:dyDescent="0.2">
      <c r="A3901">
        <v>16000</v>
      </c>
      <c r="B3901">
        <v>0.17269999999999999</v>
      </c>
      <c r="C3901" t="s">
        <v>5440</v>
      </c>
      <c r="D3901">
        <v>52000</v>
      </c>
      <c r="E3901">
        <v>36</v>
      </c>
      <c r="F3901">
        <v>1</v>
      </c>
      <c r="G3901">
        <v>0</v>
      </c>
    </row>
    <row r="3902" spans="1:7" x14ac:dyDescent="0.2">
      <c r="A3902">
        <v>5700</v>
      </c>
      <c r="B3902">
        <v>0.17269999999999999</v>
      </c>
      <c r="C3902" t="s">
        <v>5442</v>
      </c>
      <c r="D3902">
        <v>32000</v>
      </c>
      <c r="E3902">
        <v>36</v>
      </c>
      <c r="F3902">
        <v>10</v>
      </c>
      <c r="G3902">
        <v>1</v>
      </c>
    </row>
    <row r="3903" spans="1:7" x14ac:dyDescent="0.2">
      <c r="A3903">
        <v>14000</v>
      </c>
      <c r="B3903">
        <v>0.19719999999999999</v>
      </c>
      <c r="C3903" t="s">
        <v>5440</v>
      </c>
      <c r="D3903">
        <v>120000</v>
      </c>
      <c r="E3903">
        <v>36</v>
      </c>
      <c r="F3903">
        <v>0.5</v>
      </c>
      <c r="G3903">
        <v>0</v>
      </c>
    </row>
    <row r="3904" spans="1:7" x14ac:dyDescent="0.2">
      <c r="A3904">
        <v>8000</v>
      </c>
      <c r="B3904">
        <v>0.1905</v>
      </c>
      <c r="C3904" t="s">
        <v>5441</v>
      </c>
      <c r="D3904">
        <v>145000</v>
      </c>
      <c r="E3904">
        <v>36</v>
      </c>
      <c r="F3904">
        <v>3</v>
      </c>
      <c r="G3904">
        <v>0</v>
      </c>
    </row>
    <row r="3905" spans="1:7" x14ac:dyDescent="0.2">
      <c r="A3905">
        <v>20000</v>
      </c>
      <c r="B3905">
        <v>0.19719999999999999</v>
      </c>
      <c r="C3905" t="s">
        <v>5440</v>
      </c>
      <c r="D3905">
        <v>70000</v>
      </c>
      <c r="E3905">
        <v>60</v>
      </c>
      <c r="F3905">
        <v>10</v>
      </c>
      <c r="G3905">
        <v>0</v>
      </c>
    </row>
    <row r="3906" spans="1:7" x14ac:dyDescent="0.2">
      <c r="A3906">
        <v>18000</v>
      </c>
      <c r="B3906">
        <v>0.18490000000000001</v>
      </c>
      <c r="C3906" t="s">
        <v>5440</v>
      </c>
      <c r="D3906">
        <v>64000</v>
      </c>
      <c r="E3906">
        <v>36</v>
      </c>
      <c r="F3906">
        <v>2</v>
      </c>
      <c r="G3906">
        <v>0</v>
      </c>
    </row>
    <row r="3907" spans="1:7" x14ac:dyDescent="0.2">
      <c r="A3907">
        <v>9750</v>
      </c>
      <c r="B3907">
        <v>0.14330000000000001</v>
      </c>
      <c r="C3907" t="s">
        <v>5440</v>
      </c>
      <c r="D3907">
        <v>52000</v>
      </c>
      <c r="E3907">
        <v>36</v>
      </c>
      <c r="F3907">
        <v>10</v>
      </c>
      <c r="G3907">
        <v>0</v>
      </c>
    </row>
    <row r="3908" spans="1:7" x14ac:dyDescent="0.2">
      <c r="A3908">
        <v>16800</v>
      </c>
      <c r="B3908">
        <v>0.23630000000000001</v>
      </c>
      <c r="C3908" t="s">
        <v>5441</v>
      </c>
      <c r="D3908">
        <v>44000</v>
      </c>
      <c r="E3908">
        <v>60</v>
      </c>
      <c r="F3908">
        <v>10</v>
      </c>
      <c r="G3908">
        <v>0</v>
      </c>
    </row>
    <row r="3909" spans="1:7" x14ac:dyDescent="0.2">
      <c r="A3909">
        <v>14100</v>
      </c>
      <c r="B3909">
        <v>0.1905</v>
      </c>
      <c r="C3909" t="s">
        <v>5441</v>
      </c>
      <c r="D3909">
        <v>39500</v>
      </c>
      <c r="E3909">
        <v>36</v>
      </c>
      <c r="F3909">
        <v>6</v>
      </c>
      <c r="G3909">
        <v>1</v>
      </c>
    </row>
    <row r="3910" spans="1:7" x14ac:dyDescent="0.2">
      <c r="A3910">
        <v>21000</v>
      </c>
      <c r="B3910">
        <v>0.158</v>
      </c>
      <c r="C3910" t="s">
        <v>5440</v>
      </c>
      <c r="D3910">
        <v>52000</v>
      </c>
      <c r="E3910">
        <v>60</v>
      </c>
      <c r="F3910">
        <v>10</v>
      </c>
      <c r="G3910">
        <v>1</v>
      </c>
    </row>
    <row r="3911" spans="1:7" x14ac:dyDescent="0.2">
      <c r="A3911">
        <v>9500</v>
      </c>
      <c r="B3911">
        <v>0.15310000000000001</v>
      </c>
      <c r="C3911" t="s">
        <v>5440</v>
      </c>
      <c r="D3911">
        <v>35000</v>
      </c>
      <c r="E3911">
        <v>36</v>
      </c>
      <c r="F3911">
        <v>4</v>
      </c>
      <c r="G3911">
        <v>1</v>
      </c>
    </row>
    <row r="3912" spans="1:7" x14ac:dyDescent="0.2">
      <c r="A3912">
        <v>16000</v>
      </c>
      <c r="B3912">
        <v>0.13109999999999999</v>
      </c>
      <c r="C3912" t="s">
        <v>5442</v>
      </c>
      <c r="D3912">
        <v>80000</v>
      </c>
      <c r="E3912">
        <v>36</v>
      </c>
      <c r="F3912">
        <v>10</v>
      </c>
      <c r="G3912">
        <v>0</v>
      </c>
    </row>
    <row r="3913" spans="1:7" x14ac:dyDescent="0.2">
      <c r="A3913">
        <v>13800</v>
      </c>
      <c r="B3913">
        <v>0.1409</v>
      </c>
      <c r="C3913" t="s">
        <v>5441</v>
      </c>
      <c r="D3913">
        <v>142000</v>
      </c>
      <c r="E3913">
        <v>36</v>
      </c>
      <c r="F3913">
        <v>10</v>
      </c>
      <c r="G3913">
        <v>0</v>
      </c>
    </row>
    <row r="3914" spans="1:7" x14ac:dyDescent="0.2">
      <c r="A3914">
        <v>17500</v>
      </c>
      <c r="B3914">
        <v>0.16289999999999999</v>
      </c>
      <c r="C3914" t="s">
        <v>5440</v>
      </c>
      <c r="D3914">
        <v>40000</v>
      </c>
      <c r="E3914">
        <v>60</v>
      </c>
      <c r="F3914">
        <v>3</v>
      </c>
      <c r="G3914">
        <v>1</v>
      </c>
    </row>
    <row r="3915" spans="1:7" x14ac:dyDescent="0.2">
      <c r="A3915">
        <v>19200</v>
      </c>
      <c r="B3915">
        <v>0.158</v>
      </c>
      <c r="C3915" t="s">
        <v>5440</v>
      </c>
      <c r="D3915">
        <v>60000</v>
      </c>
      <c r="E3915">
        <v>36</v>
      </c>
      <c r="F3915">
        <v>6</v>
      </c>
      <c r="G3915">
        <v>0</v>
      </c>
    </row>
    <row r="3916" spans="1:7" x14ac:dyDescent="0.2">
      <c r="A3916">
        <v>28000</v>
      </c>
      <c r="B3916">
        <v>0.1212</v>
      </c>
      <c r="C3916" t="s">
        <v>5441</v>
      </c>
      <c r="D3916">
        <v>155000</v>
      </c>
      <c r="E3916">
        <v>60</v>
      </c>
      <c r="F3916">
        <v>10</v>
      </c>
      <c r="G3916">
        <v>0</v>
      </c>
    </row>
    <row r="3917" spans="1:7" x14ac:dyDescent="0.2">
      <c r="A3917">
        <v>10000</v>
      </c>
      <c r="B3917">
        <v>0.1016</v>
      </c>
      <c r="C3917" t="s">
        <v>5440</v>
      </c>
      <c r="D3917">
        <v>41621</v>
      </c>
      <c r="E3917">
        <v>36</v>
      </c>
      <c r="F3917">
        <v>6</v>
      </c>
      <c r="G3917">
        <v>1</v>
      </c>
    </row>
    <row r="3918" spans="1:7" x14ac:dyDescent="0.2">
      <c r="A3918">
        <v>19200</v>
      </c>
      <c r="B3918">
        <v>6.6199999999999995E-2</v>
      </c>
      <c r="C3918" t="s">
        <v>5441</v>
      </c>
      <c r="D3918">
        <v>150000</v>
      </c>
      <c r="E3918">
        <v>36</v>
      </c>
      <c r="F3918">
        <v>7</v>
      </c>
      <c r="G3918">
        <v>0</v>
      </c>
    </row>
    <row r="3919" spans="1:7" x14ac:dyDescent="0.2">
      <c r="A3919">
        <v>7000</v>
      </c>
      <c r="B3919">
        <v>0.14330000000000001</v>
      </c>
      <c r="C3919" t="s">
        <v>5440</v>
      </c>
      <c r="D3919">
        <v>39500</v>
      </c>
      <c r="E3919">
        <v>36</v>
      </c>
      <c r="F3919">
        <v>10</v>
      </c>
      <c r="G3919">
        <v>0</v>
      </c>
    </row>
    <row r="3920" spans="1:7" x14ac:dyDescent="0.2">
      <c r="A3920">
        <v>35000</v>
      </c>
      <c r="B3920">
        <v>0.21490000000000001</v>
      </c>
      <c r="C3920" t="s">
        <v>5442</v>
      </c>
      <c r="D3920">
        <v>168000</v>
      </c>
      <c r="E3920">
        <v>60</v>
      </c>
      <c r="F3920">
        <v>2</v>
      </c>
      <c r="G3920">
        <v>0</v>
      </c>
    </row>
    <row r="3921" spans="1:7" x14ac:dyDescent="0.2">
      <c r="A3921">
        <v>17000</v>
      </c>
      <c r="B3921">
        <v>0.1212</v>
      </c>
      <c r="C3921" t="s">
        <v>5440</v>
      </c>
      <c r="D3921">
        <v>45000</v>
      </c>
      <c r="E3921">
        <v>36</v>
      </c>
      <c r="F3921">
        <v>3</v>
      </c>
      <c r="G3921">
        <v>0</v>
      </c>
    </row>
    <row r="3922" spans="1:7" x14ac:dyDescent="0.2">
      <c r="A3922">
        <v>20000</v>
      </c>
      <c r="B3922">
        <v>0.14330000000000001</v>
      </c>
      <c r="C3922" t="s">
        <v>5441</v>
      </c>
      <c r="D3922">
        <v>75000</v>
      </c>
      <c r="E3922">
        <v>36</v>
      </c>
      <c r="F3922">
        <v>7</v>
      </c>
      <c r="G3922">
        <v>0</v>
      </c>
    </row>
    <row r="3923" spans="1:7" x14ac:dyDescent="0.2">
      <c r="A3923">
        <v>7500</v>
      </c>
      <c r="B3923">
        <v>6.6199999999999995E-2</v>
      </c>
      <c r="C3923" t="s">
        <v>5441</v>
      </c>
      <c r="D3923">
        <v>165000</v>
      </c>
      <c r="E3923">
        <v>36</v>
      </c>
      <c r="F3923">
        <v>1</v>
      </c>
      <c r="G3923">
        <v>0</v>
      </c>
    </row>
    <row r="3924" spans="1:7" x14ac:dyDescent="0.2">
      <c r="A3924">
        <v>6250</v>
      </c>
      <c r="B3924">
        <v>0.1212</v>
      </c>
      <c r="C3924" t="s">
        <v>5440</v>
      </c>
      <c r="D3924">
        <v>44000</v>
      </c>
      <c r="E3924">
        <v>36</v>
      </c>
      <c r="F3924">
        <v>2</v>
      </c>
      <c r="G3924">
        <v>0</v>
      </c>
    </row>
    <row r="3925" spans="1:7" x14ac:dyDescent="0.2">
      <c r="A3925">
        <v>11000</v>
      </c>
      <c r="B3925">
        <v>0.1212</v>
      </c>
      <c r="C3925" t="s">
        <v>5440</v>
      </c>
      <c r="D3925">
        <v>54590</v>
      </c>
      <c r="E3925">
        <v>36</v>
      </c>
      <c r="F3925">
        <v>3</v>
      </c>
      <c r="G3925">
        <v>0</v>
      </c>
    </row>
    <row r="3926" spans="1:7" x14ac:dyDescent="0.2">
      <c r="A3926">
        <v>9750</v>
      </c>
      <c r="B3926">
        <v>0.1016</v>
      </c>
      <c r="C3926" t="s">
        <v>5440</v>
      </c>
      <c r="D3926">
        <v>50000</v>
      </c>
      <c r="E3926">
        <v>36</v>
      </c>
      <c r="F3926">
        <v>5</v>
      </c>
      <c r="G3926">
        <v>0</v>
      </c>
    </row>
    <row r="3927" spans="1:7" x14ac:dyDescent="0.2">
      <c r="A3927">
        <v>8000</v>
      </c>
      <c r="B3927">
        <v>0.1016</v>
      </c>
      <c r="C3927" t="s">
        <v>5441</v>
      </c>
      <c r="D3927">
        <v>24000</v>
      </c>
      <c r="E3927">
        <v>36</v>
      </c>
      <c r="F3927">
        <v>2</v>
      </c>
      <c r="G3927">
        <v>0</v>
      </c>
    </row>
    <row r="3928" spans="1:7" x14ac:dyDescent="0.2">
      <c r="A3928">
        <v>35000</v>
      </c>
      <c r="B3928">
        <v>0.21</v>
      </c>
      <c r="C3928" t="s">
        <v>5441</v>
      </c>
      <c r="D3928">
        <v>80000</v>
      </c>
      <c r="E3928">
        <v>36</v>
      </c>
      <c r="F3928">
        <v>7</v>
      </c>
      <c r="G3928">
        <v>1</v>
      </c>
    </row>
    <row r="3929" spans="1:7" x14ac:dyDescent="0.2">
      <c r="A3929">
        <v>28000</v>
      </c>
      <c r="B3929">
        <v>0.1212</v>
      </c>
      <c r="C3929" t="s">
        <v>5441</v>
      </c>
      <c r="D3929">
        <v>85000</v>
      </c>
      <c r="E3929">
        <v>60</v>
      </c>
      <c r="F3929">
        <v>7</v>
      </c>
      <c r="G3929">
        <v>0</v>
      </c>
    </row>
    <row r="3930" spans="1:7" x14ac:dyDescent="0.2">
      <c r="A3930">
        <v>3000</v>
      </c>
      <c r="B3930">
        <v>0.1114</v>
      </c>
      <c r="C3930" t="s">
        <v>5442</v>
      </c>
      <c r="D3930">
        <v>10000</v>
      </c>
      <c r="E3930">
        <v>36</v>
      </c>
      <c r="F3930">
        <v>2</v>
      </c>
      <c r="G3930">
        <v>1</v>
      </c>
    </row>
    <row r="3931" spans="1:7" x14ac:dyDescent="0.2">
      <c r="A3931">
        <v>20675</v>
      </c>
      <c r="B3931">
        <v>0.17269999999999999</v>
      </c>
      <c r="C3931" t="s">
        <v>5442</v>
      </c>
      <c r="D3931">
        <v>65000</v>
      </c>
      <c r="E3931">
        <v>60</v>
      </c>
      <c r="F3931">
        <v>2</v>
      </c>
      <c r="G3931">
        <v>0</v>
      </c>
    </row>
    <row r="3932" spans="1:7" x14ac:dyDescent="0.2">
      <c r="A3932">
        <v>10000</v>
      </c>
      <c r="B3932">
        <v>6.0299999999999999E-2</v>
      </c>
      <c r="C3932" t="s">
        <v>5441</v>
      </c>
      <c r="D3932">
        <v>51000</v>
      </c>
      <c r="E3932">
        <v>36</v>
      </c>
      <c r="F3932">
        <v>1</v>
      </c>
      <c r="G3932">
        <v>0</v>
      </c>
    </row>
    <row r="3933" spans="1:7" x14ac:dyDescent="0.2">
      <c r="A3933">
        <v>3200</v>
      </c>
      <c r="B3933">
        <v>0.21</v>
      </c>
      <c r="C3933" t="s">
        <v>5440</v>
      </c>
      <c r="D3933">
        <v>37000</v>
      </c>
      <c r="E3933">
        <v>36</v>
      </c>
      <c r="F3933">
        <v>2</v>
      </c>
      <c r="G3933">
        <v>1</v>
      </c>
    </row>
    <row r="3934" spans="1:7" x14ac:dyDescent="0.2">
      <c r="A3934">
        <v>10000</v>
      </c>
      <c r="B3934">
        <v>0.21</v>
      </c>
      <c r="C3934" t="s">
        <v>5440</v>
      </c>
      <c r="D3934">
        <v>70000</v>
      </c>
      <c r="E3934">
        <v>36</v>
      </c>
      <c r="F3934">
        <v>10</v>
      </c>
      <c r="G3934">
        <v>1</v>
      </c>
    </row>
    <row r="3935" spans="1:7" x14ac:dyDescent="0.2">
      <c r="A3935">
        <v>1500</v>
      </c>
      <c r="B3935">
        <v>0.14330000000000001</v>
      </c>
      <c r="C3935" t="s">
        <v>5440</v>
      </c>
      <c r="D3935">
        <v>85800</v>
      </c>
      <c r="E3935">
        <v>36</v>
      </c>
      <c r="F3935">
        <v>10</v>
      </c>
      <c r="G3935">
        <v>0</v>
      </c>
    </row>
    <row r="3936" spans="1:7" x14ac:dyDescent="0.2">
      <c r="A3936">
        <v>19000</v>
      </c>
      <c r="B3936">
        <v>0.158</v>
      </c>
      <c r="C3936" t="s">
        <v>5440</v>
      </c>
      <c r="D3936">
        <v>72000</v>
      </c>
      <c r="E3936">
        <v>36</v>
      </c>
      <c r="F3936">
        <v>7</v>
      </c>
      <c r="G3936">
        <v>1</v>
      </c>
    </row>
    <row r="3937" spans="1:7" x14ac:dyDescent="0.2">
      <c r="A3937">
        <v>18000</v>
      </c>
      <c r="B3937">
        <v>0.158</v>
      </c>
      <c r="C3937" t="s">
        <v>5441</v>
      </c>
      <c r="D3937">
        <v>55000</v>
      </c>
      <c r="E3937">
        <v>60</v>
      </c>
      <c r="F3937">
        <v>2</v>
      </c>
      <c r="G3937">
        <v>0</v>
      </c>
    </row>
    <row r="3938" spans="1:7" x14ac:dyDescent="0.2">
      <c r="A3938">
        <v>18000</v>
      </c>
      <c r="B3938">
        <v>0.17269999999999999</v>
      </c>
      <c r="C3938" t="s">
        <v>5441</v>
      </c>
      <c r="D3938">
        <v>42000</v>
      </c>
      <c r="E3938">
        <v>60</v>
      </c>
      <c r="F3938">
        <v>10</v>
      </c>
      <c r="G3938">
        <v>0</v>
      </c>
    </row>
    <row r="3939" spans="1:7" x14ac:dyDescent="0.2">
      <c r="A3939">
        <v>10000</v>
      </c>
      <c r="B3939">
        <v>0.15310000000000001</v>
      </c>
      <c r="C3939" t="s">
        <v>5441</v>
      </c>
      <c r="D3939">
        <v>57000</v>
      </c>
      <c r="E3939">
        <v>36</v>
      </c>
      <c r="F3939">
        <v>10</v>
      </c>
      <c r="G3939">
        <v>0</v>
      </c>
    </row>
    <row r="3940" spans="1:7" x14ac:dyDescent="0.2">
      <c r="A3940">
        <v>16000</v>
      </c>
      <c r="B3940">
        <v>0.22470000000000001</v>
      </c>
      <c r="C3940" t="s">
        <v>5441</v>
      </c>
      <c r="D3940">
        <v>65000</v>
      </c>
      <c r="E3940">
        <v>60</v>
      </c>
      <c r="F3940">
        <v>10</v>
      </c>
      <c r="G3940">
        <v>0</v>
      </c>
    </row>
    <row r="3941" spans="1:7" x14ac:dyDescent="0.2">
      <c r="A3941">
        <v>4500</v>
      </c>
      <c r="B3941">
        <v>0.14330000000000001</v>
      </c>
      <c r="C3941" t="s">
        <v>5440</v>
      </c>
      <c r="D3941">
        <v>44800</v>
      </c>
      <c r="E3941">
        <v>36</v>
      </c>
      <c r="F3941">
        <v>5</v>
      </c>
      <c r="G3941">
        <v>0</v>
      </c>
    </row>
    <row r="3942" spans="1:7" x14ac:dyDescent="0.2">
      <c r="A3942">
        <v>9250</v>
      </c>
      <c r="B3942">
        <v>0.1875</v>
      </c>
      <c r="C3942" t="s">
        <v>5440</v>
      </c>
      <c r="D3942">
        <v>40000</v>
      </c>
      <c r="E3942">
        <v>36</v>
      </c>
      <c r="F3942">
        <v>3</v>
      </c>
      <c r="G3942">
        <v>1</v>
      </c>
    </row>
    <row r="3943" spans="1:7" x14ac:dyDescent="0.2">
      <c r="A3943">
        <v>28000</v>
      </c>
      <c r="B3943">
        <v>0.158</v>
      </c>
      <c r="C3943" t="s">
        <v>5441</v>
      </c>
      <c r="D3943">
        <v>90000</v>
      </c>
      <c r="E3943">
        <v>36</v>
      </c>
      <c r="F3943">
        <v>10</v>
      </c>
      <c r="G3943">
        <v>0</v>
      </c>
    </row>
    <row r="3944" spans="1:7" x14ac:dyDescent="0.2">
      <c r="A3944">
        <v>10000</v>
      </c>
      <c r="B3944">
        <v>0.1114</v>
      </c>
      <c r="C3944" t="s">
        <v>5441</v>
      </c>
      <c r="D3944">
        <v>65000</v>
      </c>
      <c r="E3944">
        <v>36</v>
      </c>
      <c r="F3944">
        <v>3</v>
      </c>
      <c r="G3944">
        <v>0</v>
      </c>
    </row>
    <row r="3945" spans="1:7" x14ac:dyDescent="0.2">
      <c r="A3945">
        <v>11500</v>
      </c>
      <c r="B3945">
        <v>0.1212</v>
      </c>
      <c r="C3945" t="s">
        <v>5441</v>
      </c>
      <c r="D3945">
        <v>36000</v>
      </c>
      <c r="E3945">
        <v>36</v>
      </c>
      <c r="F3945">
        <v>10</v>
      </c>
      <c r="G3945">
        <v>0</v>
      </c>
    </row>
    <row r="3946" spans="1:7" x14ac:dyDescent="0.2">
      <c r="A3946">
        <v>6000</v>
      </c>
      <c r="B3946">
        <v>0.158</v>
      </c>
      <c r="C3946" t="s">
        <v>5440</v>
      </c>
      <c r="D3946">
        <v>45000</v>
      </c>
      <c r="E3946">
        <v>36</v>
      </c>
      <c r="F3946">
        <v>10</v>
      </c>
      <c r="G3946">
        <v>1</v>
      </c>
    </row>
    <row r="3947" spans="1:7" x14ac:dyDescent="0.2">
      <c r="A3947">
        <v>25000</v>
      </c>
      <c r="B3947">
        <v>0.17269999999999999</v>
      </c>
      <c r="C3947" t="s">
        <v>5441</v>
      </c>
      <c r="D3947">
        <v>63000</v>
      </c>
      <c r="E3947">
        <v>60</v>
      </c>
      <c r="F3947">
        <v>10</v>
      </c>
      <c r="G3947">
        <v>1</v>
      </c>
    </row>
    <row r="3948" spans="1:7" x14ac:dyDescent="0.2">
      <c r="A3948">
        <v>6000</v>
      </c>
      <c r="B3948">
        <v>0.1212</v>
      </c>
      <c r="C3948" t="s">
        <v>5441</v>
      </c>
      <c r="D3948">
        <v>120000</v>
      </c>
      <c r="E3948">
        <v>36</v>
      </c>
      <c r="F3948">
        <v>4</v>
      </c>
      <c r="G3948">
        <v>0</v>
      </c>
    </row>
    <row r="3949" spans="1:7" x14ac:dyDescent="0.2">
      <c r="A3949">
        <v>6625</v>
      </c>
      <c r="B3949">
        <v>0.158</v>
      </c>
      <c r="C3949" t="s">
        <v>5440</v>
      </c>
      <c r="D3949">
        <v>35000</v>
      </c>
      <c r="E3949">
        <v>36</v>
      </c>
      <c r="F3949">
        <v>5</v>
      </c>
      <c r="G3949">
        <v>0</v>
      </c>
    </row>
    <row r="3950" spans="1:7" x14ac:dyDescent="0.2">
      <c r="A3950">
        <v>13200</v>
      </c>
      <c r="B3950">
        <v>0.1016</v>
      </c>
      <c r="C3950" t="s">
        <v>5441</v>
      </c>
      <c r="D3950">
        <v>36714</v>
      </c>
      <c r="E3950">
        <v>36</v>
      </c>
      <c r="F3950">
        <v>10</v>
      </c>
      <c r="G3950">
        <v>0</v>
      </c>
    </row>
    <row r="3951" spans="1:7" x14ac:dyDescent="0.2">
      <c r="A3951">
        <v>25000</v>
      </c>
      <c r="B3951">
        <v>7.6200000000000004E-2</v>
      </c>
      <c r="C3951" t="s">
        <v>5441</v>
      </c>
      <c r="D3951">
        <v>109000</v>
      </c>
      <c r="E3951">
        <v>36</v>
      </c>
      <c r="F3951">
        <v>2</v>
      </c>
      <c r="G3951">
        <v>0</v>
      </c>
    </row>
    <row r="3952" spans="1:7" x14ac:dyDescent="0.2">
      <c r="A3952">
        <v>15000</v>
      </c>
      <c r="B3952">
        <v>0.1114</v>
      </c>
      <c r="C3952" t="s">
        <v>5441</v>
      </c>
      <c r="D3952">
        <v>69000</v>
      </c>
      <c r="E3952">
        <v>36</v>
      </c>
      <c r="F3952">
        <v>10</v>
      </c>
      <c r="G3952">
        <v>0</v>
      </c>
    </row>
    <row r="3953" spans="1:7" x14ac:dyDescent="0.2">
      <c r="A3953">
        <v>23675</v>
      </c>
      <c r="B3953">
        <v>8.8999999999999996E-2</v>
      </c>
      <c r="C3953" t="s">
        <v>5441</v>
      </c>
      <c r="D3953">
        <v>53560</v>
      </c>
      <c r="E3953">
        <v>60</v>
      </c>
      <c r="F3953">
        <v>6</v>
      </c>
      <c r="G3953">
        <v>0</v>
      </c>
    </row>
    <row r="3954" spans="1:7" x14ac:dyDescent="0.2">
      <c r="A3954">
        <v>15000</v>
      </c>
      <c r="B3954">
        <v>0.1409</v>
      </c>
      <c r="C3954" t="s">
        <v>5441</v>
      </c>
      <c r="D3954">
        <v>55000</v>
      </c>
      <c r="E3954">
        <v>36</v>
      </c>
      <c r="F3954">
        <v>1</v>
      </c>
      <c r="G3954">
        <v>0</v>
      </c>
    </row>
    <row r="3955" spans="1:7" x14ac:dyDescent="0.2">
      <c r="A3955">
        <v>10000</v>
      </c>
      <c r="B3955">
        <v>0.1212</v>
      </c>
      <c r="C3955" t="s">
        <v>5440</v>
      </c>
      <c r="D3955">
        <v>40000</v>
      </c>
      <c r="E3955">
        <v>36</v>
      </c>
      <c r="F3955">
        <v>5</v>
      </c>
      <c r="G3955">
        <v>0</v>
      </c>
    </row>
    <row r="3956" spans="1:7" x14ac:dyDescent="0.2">
      <c r="A3956">
        <v>25000</v>
      </c>
      <c r="B3956">
        <v>0.22470000000000001</v>
      </c>
      <c r="C3956" t="s">
        <v>5440</v>
      </c>
      <c r="D3956">
        <v>70000</v>
      </c>
      <c r="E3956">
        <v>60</v>
      </c>
      <c r="F3956">
        <v>9</v>
      </c>
      <c r="G3956">
        <v>1</v>
      </c>
    </row>
    <row r="3957" spans="1:7" x14ac:dyDescent="0.2">
      <c r="A3957">
        <v>23200</v>
      </c>
      <c r="B3957">
        <v>0.17269999999999999</v>
      </c>
      <c r="C3957" t="s">
        <v>5441</v>
      </c>
      <c r="D3957">
        <v>99396</v>
      </c>
      <c r="E3957">
        <v>60</v>
      </c>
      <c r="F3957">
        <v>10</v>
      </c>
      <c r="G3957">
        <v>0</v>
      </c>
    </row>
    <row r="3958" spans="1:7" x14ac:dyDescent="0.2">
      <c r="A3958">
        <v>8000</v>
      </c>
      <c r="B3958">
        <v>0.16289999999999999</v>
      </c>
      <c r="C3958" t="s">
        <v>5440</v>
      </c>
      <c r="D3958">
        <v>65500</v>
      </c>
      <c r="E3958">
        <v>36</v>
      </c>
      <c r="F3958">
        <v>10</v>
      </c>
      <c r="G3958">
        <v>1</v>
      </c>
    </row>
    <row r="3959" spans="1:7" x14ac:dyDescent="0.2">
      <c r="A3959">
        <v>9000</v>
      </c>
      <c r="B3959">
        <v>0.1409</v>
      </c>
      <c r="C3959" t="s">
        <v>5442</v>
      </c>
      <c r="D3959">
        <v>41000</v>
      </c>
      <c r="E3959">
        <v>36</v>
      </c>
      <c r="F3959">
        <v>5</v>
      </c>
      <c r="G3959">
        <v>0</v>
      </c>
    </row>
    <row r="3960" spans="1:7" x14ac:dyDescent="0.2">
      <c r="A3960">
        <v>5325</v>
      </c>
      <c r="B3960">
        <v>0.18490000000000001</v>
      </c>
      <c r="C3960" t="s">
        <v>5440</v>
      </c>
      <c r="D3960">
        <v>60000</v>
      </c>
      <c r="E3960">
        <v>36</v>
      </c>
      <c r="F3960">
        <v>6</v>
      </c>
      <c r="G3960">
        <v>0</v>
      </c>
    </row>
    <row r="3961" spans="1:7" x14ac:dyDescent="0.2">
      <c r="A3961">
        <v>5600</v>
      </c>
      <c r="B3961">
        <v>0.1016</v>
      </c>
      <c r="C3961" t="s">
        <v>5441</v>
      </c>
      <c r="D3961">
        <v>35000</v>
      </c>
      <c r="E3961">
        <v>36</v>
      </c>
      <c r="F3961">
        <v>10</v>
      </c>
      <c r="G3961">
        <v>0</v>
      </c>
    </row>
    <row r="3962" spans="1:7" x14ac:dyDescent="0.2">
      <c r="A3962">
        <v>8000</v>
      </c>
      <c r="B3962">
        <v>0.14330000000000001</v>
      </c>
      <c r="C3962" t="s">
        <v>5441</v>
      </c>
      <c r="D3962">
        <v>50000</v>
      </c>
      <c r="E3962">
        <v>36</v>
      </c>
      <c r="F3962">
        <v>10</v>
      </c>
      <c r="G3962">
        <v>0</v>
      </c>
    </row>
    <row r="3963" spans="1:7" x14ac:dyDescent="0.2">
      <c r="A3963">
        <v>9500</v>
      </c>
      <c r="B3963">
        <v>0.19719999999999999</v>
      </c>
      <c r="C3963" t="s">
        <v>5440</v>
      </c>
      <c r="D3963">
        <v>70000</v>
      </c>
      <c r="E3963">
        <v>36</v>
      </c>
      <c r="F3963">
        <v>10</v>
      </c>
      <c r="G3963">
        <v>0</v>
      </c>
    </row>
    <row r="3964" spans="1:7" x14ac:dyDescent="0.2">
      <c r="A3964">
        <v>13250</v>
      </c>
      <c r="B3964">
        <v>0.18490000000000001</v>
      </c>
      <c r="C3964" t="s">
        <v>5440</v>
      </c>
      <c r="D3964">
        <v>47000</v>
      </c>
      <c r="E3964">
        <v>36</v>
      </c>
      <c r="F3964">
        <v>2</v>
      </c>
      <c r="G3964">
        <v>1</v>
      </c>
    </row>
    <row r="3965" spans="1:7" x14ac:dyDescent="0.2">
      <c r="A3965">
        <v>16000</v>
      </c>
      <c r="B3965">
        <v>0.158</v>
      </c>
      <c r="C3965" t="s">
        <v>5440</v>
      </c>
      <c r="D3965">
        <v>80000</v>
      </c>
      <c r="E3965">
        <v>36</v>
      </c>
      <c r="F3965">
        <v>6</v>
      </c>
      <c r="G3965">
        <v>0</v>
      </c>
    </row>
    <row r="3966" spans="1:7" x14ac:dyDescent="0.2">
      <c r="A3966">
        <v>9000</v>
      </c>
      <c r="B3966">
        <v>0.13109999999999999</v>
      </c>
      <c r="C3966" t="s">
        <v>5440</v>
      </c>
      <c r="D3966">
        <v>75500</v>
      </c>
      <c r="E3966">
        <v>36</v>
      </c>
      <c r="F3966">
        <v>2</v>
      </c>
      <c r="G3966">
        <v>0</v>
      </c>
    </row>
    <row r="3967" spans="1:7" x14ac:dyDescent="0.2">
      <c r="A3967">
        <v>7000</v>
      </c>
      <c r="B3967">
        <v>0.1114</v>
      </c>
      <c r="C3967" t="s">
        <v>5441</v>
      </c>
      <c r="D3967">
        <v>42000</v>
      </c>
      <c r="E3967">
        <v>36</v>
      </c>
      <c r="F3967">
        <v>8</v>
      </c>
      <c r="G3967">
        <v>0</v>
      </c>
    </row>
    <row r="3968" spans="1:7" x14ac:dyDescent="0.2">
      <c r="A3968">
        <v>20000</v>
      </c>
      <c r="B3968">
        <v>0.1212</v>
      </c>
      <c r="C3968" t="s">
        <v>5441</v>
      </c>
      <c r="D3968">
        <v>60000</v>
      </c>
      <c r="E3968">
        <v>36</v>
      </c>
      <c r="F3968">
        <v>9</v>
      </c>
      <c r="G3968">
        <v>0</v>
      </c>
    </row>
    <row r="3969" spans="1:7" x14ac:dyDescent="0.2">
      <c r="A3969">
        <v>35000</v>
      </c>
      <c r="B3969">
        <v>0.18490000000000001</v>
      </c>
      <c r="C3969" t="s">
        <v>5440</v>
      </c>
      <c r="D3969">
        <v>78000</v>
      </c>
      <c r="E3969">
        <v>36</v>
      </c>
      <c r="F3969">
        <v>10</v>
      </c>
      <c r="G3969">
        <v>1</v>
      </c>
    </row>
    <row r="3970" spans="1:7" x14ac:dyDescent="0.2">
      <c r="A3970">
        <v>18000</v>
      </c>
      <c r="B3970">
        <v>0.1016</v>
      </c>
      <c r="C3970" t="s">
        <v>5442</v>
      </c>
      <c r="D3970">
        <v>40600</v>
      </c>
      <c r="E3970">
        <v>36</v>
      </c>
      <c r="F3970">
        <v>10</v>
      </c>
      <c r="G3970">
        <v>0</v>
      </c>
    </row>
    <row r="3971" spans="1:7" x14ac:dyDescent="0.2">
      <c r="A3971">
        <v>8000</v>
      </c>
      <c r="B3971">
        <v>0.13109999999999999</v>
      </c>
      <c r="C3971" t="s">
        <v>5440</v>
      </c>
      <c r="D3971">
        <v>45000</v>
      </c>
      <c r="E3971">
        <v>36</v>
      </c>
      <c r="F3971">
        <v>0.5</v>
      </c>
      <c r="G3971">
        <v>1</v>
      </c>
    </row>
    <row r="3972" spans="1:7" x14ac:dyDescent="0.2">
      <c r="A3972">
        <v>12000</v>
      </c>
      <c r="B3972">
        <v>0.14330000000000001</v>
      </c>
      <c r="C3972" t="s">
        <v>5440</v>
      </c>
      <c r="D3972">
        <v>46000</v>
      </c>
      <c r="E3972">
        <v>36</v>
      </c>
      <c r="F3972">
        <v>1</v>
      </c>
      <c r="G3972">
        <v>0</v>
      </c>
    </row>
    <row r="3973" spans="1:7" x14ac:dyDescent="0.2">
      <c r="A3973">
        <v>11950</v>
      </c>
      <c r="B3973">
        <v>0.1777</v>
      </c>
      <c r="C3973" t="s">
        <v>5440</v>
      </c>
      <c r="D3973">
        <v>35910</v>
      </c>
      <c r="E3973">
        <v>36</v>
      </c>
      <c r="F3973">
        <v>5</v>
      </c>
      <c r="G3973">
        <v>0</v>
      </c>
    </row>
    <row r="3974" spans="1:7" x14ac:dyDescent="0.2">
      <c r="A3974">
        <v>23500</v>
      </c>
      <c r="B3974">
        <v>0.22470000000000001</v>
      </c>
      <c r="C3974" t="s">
        <v>5441</v>
      </c>
      <c r="D3974">
        <v>73000</v>
      </c>
      <c r="E3974">
        <v>60</v>
      </c>
      <c r="F3974">
        <v>9</v>
      </c>
      <c r="G3974">
        <v>0</v>
      </c>
    </row>
    <row r="3975" spans="1:7" x14ac:dyDescent="0.2">
      <c r="A3975">
        <v>7750</v>
      </c>
      <c r="B3975">
        <v>0.15310000000000001</v>
      </c>
      <c r="C3975" t="s">
        <v>5441</v>
      </c>
      <c r="D3975">
        <v>51000</v>
      </c>
      <c r="E3975">
        <v>36</v>
      </c>
      <c r="F3975">
        <v>10</v>
      </c>
      <c r="G3975">
        <v>0</v>
      </c>
    </row>
    <row r="3976" spans="1:7" x14ac:dyDescent="0.2">
      <c r="A3976">
        <v>13200</v>
      </c>
      <c r="B3976">
        <v>0.16289999999999999</v>
      </c>
      <c r="C3976" t="s">
        <v>5441</v>
      </c>
      <c r="D3976">
        <v>75000</v>
      </c>
      <c r="E3976">
        <v>36</v>
      </c>
      <c r="F3976">
        <v>4</v>
      </c>
      <c r="G3976">
        <v>0</v>
      </c>
    </row>
    <row r="3977" spans="1:7" x14ac:dyDescent="0.2">
      <c r="A3977">
        <v>12000</v>
      </c>
      <c r="B3977">
        <v>0.1114</v>
      </c>
      <c r="C3977" t="s">
        <v>5440</v>
      </c>
      <c r="D3977">
        <v>40000</v>
      </c>
      <c r="E3977">
        <v>36</v>
      </c>
      <c r="F3977">
        <v>2</v>
      </c>
      <c r="G3977">
        <v>1</v>
      </c>
    </row>
    <row r="3978" spans="1:7" x14ac:dyDescent="0.2">
      <c r="A3978">
        <v>18500</v>
      </c>
      <c r="B3978">
        <v>6.6199999999999995E-2</v>
      </c>
      <c r="C3978" t="s">
        <v>5441</v>
      </c>
      <c r="D3978">
        <v>72400</v>
      </c>
      <c r="E3978">
        <v>36</v>
      </c>
      <c r="F3978">
        <v>5</v>
      </c>
      <c r="G3978">
        <v>0</v>
      </c>
    </row>
    <row r="3979" spans="1:7" x14ac:dyDescent="0.2">
      <c r="A3979">
        <v>12000</v>
      </c>
      <c r="B3979">
        <v>0.1212</v>
      </c>
      <c r="C3979" t="s">
        <v>5440</v>
      </c>
      <c r="D3979">
        <v>60000</v>
      </c>
      <c r="E3979">
        <v>36</v>
      </c>
      <c r="F3979">
        <v>10</v>
      </c>
      <c r="G3979">
        <v>0</v>
      </c>
    </row>
    <row r="3980" spans="1:7" x14ac:dyDescent="0.2">
      <c r="A3980">
        <v>12500</v>
      </c>
      <c r="B3980">
        <v>0.13109999999999999</v>
      </c>
      <c r="C3980" t="s">
        <v>5441</v>
      </c>
      <c r="D3980">
        <v>65000</v>
      </c>
      <c r="E3980">
        <v>36</v>
      </c>
      <c r="F3980">
        <v>10</v>
      </c>
      <c r="G3980">
        <v>1</v>
      </c>
    </row>
    <row r="3981" spans="1:7" x14ac:dyDescent="0.2">
      <c r="A3981">
        <v>14000</v>
      </c>
      <c r="B3981">
        <v>0.23280000000000001</v>
      </c>
      <c r="C3981" t="s">
        <v>5440</v>
      </c>
      <c r="D3981">
        <v>48000</v>
      </c>
      <c r="E3981">
        <v>60</v>
      </c>
      <c r="F3981">
        <v>5</v>
      </c>
      <c r="G3981">
        <v>1</v>
      </c>
    </row>
    <row r="3982" spans="1:7" x14ac:dyDescent="0.2">
      <c r="A3982">
        <v>7875</v>
      </c>
      <c r="B3982">
        <v>0.1212</v>
      </c>
      <c r="C3982" t="s">
        <v>5440</v>
      </c>
      <c r="D3982">
        <v>33000</v>
      </c>
      <c r="E3982">
        <v>36</v>
      </c>
      <c r="F3982">
        <v>10</v>
      </c>
      <c r="G3982">
        <v>0</v>
      </c>
    </row>
    <row r="3983" spans="1:7" x14ac:dyDescent="0.2">
      <c r="A3983">
        <v>5000</v>
      </c>
      <c r="B3983">
        <v>0.2049</v>
      </c>
      <c r="C3983" t="s">
        <v>5440</v>
      </c>
      <c r="D3983">
        <v>60000</v>
      </c>
      <c r="E3983">
        <v>36</v>
      </c>
      <c r="F3983">
        <v>6</v>
      </c>
      <c r="G3983">
        <v>0</v>
      </c>
    </row>
    <row r="3984" spans="1:7" x14ac:dyDescent="0.2">
      <c r="A3984">
        <v>28000</v>
      </c>
      <c r="B3984">
        <v>7.9000000000000001E-2</v>
      </c>
      <c r="C3984" t="s">
        <v>5441</v>
      </c>
      <c r="D3984">
        <v>195000</v>
      </c>
      <c r="E3984">
        <v>36</v>
      </c>
      <c r="F3984">
        <v>10</v>
      </c>
      <c r="G3984">
        <v>0</v>
      </c>
    </row>
    <row r="3985" spans="1:7" x14ac:dyDescent="0.2">
      <c r="A3985">
        <v>10625</v>
      </c>
      <c r="B3985">
        <v>0.1409</v>
      </c>
      <c r="C3985" t="s">
        <v>5440</v>
      </c>
      <c r="D3985">
        <v>55000</v>
      </c>
      <c r="E3985">
        <v>36</v>
      </c>
      <c r="F3985">
        <v>9</v>
      </c>
      <c r="G3985">
        <v>0</v>
      </c>
    </row>
    <row r="3986" spans="1:7" x14ac:dyDescent="0.2">
      <c r="A3986">
        <v>15000</v>
      </c>
      <c r="B3986">
        <v>0.14330000000000001</v>
      </c>
      <c r="C3986" t="s">
        <v>5441</v>
      </c>
      <c r="D3986">
        <v>210000</v>
      </c>
      <c r="E3986">
        <v>60</v>
      </c>
      <c r="F3986">
        <v>10</v>
      </c>
      <c r="G3986">
        <v>0</v>
      </c>
    </row>
    <row r="3987" spans="1:7" x14ac:dyDescent="0.2">
      <c r="A3987">
        <v>10500</v>
      </c>
      <c r="B3987">
        <v>0.18490000000000001</v>
      </c>
      <c r="C3987" t="s">
        <v>5441</v>
      </c>
      <c r="D3987">
        <v>65000</v>
      </c>
      <c r="E3987">
        <v>36</v>
      </c>
      <c r="F3987">
        <v>0.5</v>
      </c>
      <c r="G3987">
        <v>0</v>
      </c>
    </row>
    <row r="3988" spans="1:7" x14ac:dyDescent="0.2">
      <c r="A3988">
        <v>10000</v>
      </c>
      <c r="B3988">
        <v>0.21490000000000001</v>
      </c>
      <c r="C3988" t="s">
        <v>5440</v>
      </c>
      <c r="D3988">
        <v>48000</v>
      </c>
      <c r="E3988">
        <v>36</v>
      </c>
      <c r="F3988">
        <v>5</v>
      </c>
      <c r="G3988">
        <v>0</v>
      </c>
    </row>
    <row r="3989" spans="1:7" x14ac:dyDescent="0.2">
      <c r="A3989">
        <v>18000</v>
      </c>
      <c r="B3989">
        <v>0.17269999999999999</v>
      </c>
      <c r="C3989" t="s">
        <v>5440</v>
      </c>
      <c r="D3989">
        <v>62000</v>
      </c>
      <c r="E3989">
        <v>60</v>
      </c>
      <c r="F3989">
        <v>3</v>
      </c>
      <c r="G3989">
        <v>0</v>
      </c>
    </row>
    <row r="3990" spans="1:7" x14ac:dyDescent="0.2">
      <c r="A3990">
        <v>10000</v>
      </c>
      <c r="B3990">
        <v>7.6200000000000004E-2</v>
      </c>
      <c r="C3990" t="s">
        <v>5441</v>
      </c>
      <c r="D3990">
        <v>61000</v>
      </c>
      <c r="E3990">
        <v>36</v>
      </c>
      <c r="F3990">
        <v>10</v>
      </c>
      <c r="G3990">
        <v>0</v>
      </c>
    </row>
    <row r="3991" spans="1:7" x14ac:dyDescent="0.2">
      <c r="A3991">
        <v>5000</v>
      </c>
      <c r="B3991">
        <v>0.1016</v>
      </c>
      <c r="C3991" t="s">
        <v>5440</v>
      </c>
      <c r="D3991">
        <v>55000</v>
      </c>
      <c r="E3991">
        <v>36</v>
      </c>
      <c r="F3991">
        <v>10</v>
      </c>
      <c r="G3991">
        <v>0</v>
      </c>
    </row>
    <row r="3992" spans="1:7" x14ac:dyDescent="0.2">
      <c r="A3992">
        <v>28100</v>
      </c>
      <c r="B3992">
        <v>0.158</v>
      </c>
      <c r="C3992" t="s">
        <v>5442</v>
      </c>
      <c r="D3992">
        <v>110000</v>
      </c>
      <c r="E3992">
        <v>36</v>
      </c>
      <c r="F3992">
        <v>10</v>
      </c>
      <c r="G3992">
        <v>1</v>
      </c>
    </row>
    <row r="3993" spans="1:7" x14ac:dyDescent="0.2">
      <c r="A3993">
        <v>25000</v>
      </c>
      <c r="B3993">
        <v>0.13109999999999999</v>
      </c>
      <c r="C3993" t="s">
        <v>5441</v>
      </c>
      <c r="D3993">
        <v>137000</v>
      </c>
      <c r="E3993">
        <v>36</v>
      </c>
      <c r="F3993">
        <v>10</v>
      </c>
      <c r="G3993">
        <v>0</v>
      </c>
    </row>
    <row r="3994" spans="1:7" x14ac:dyDescent="0.2">
      <c r="A3994">
        <v>12000</v>
      </c>
      <c r="B3994">
        <v>0.23280000000000001</v>
      </c>
      <c r="C3994" t="s">
        <v>5440</v>
      </c>
      <c r="D3994">
        <v>50000</v>
      </c>
      <c r="E3994">
        <v>60</v>
      </c>
      <c r="F3994">
        <v>4</v>
      </c>
      <c r="G3994">
        <v>0</v>
      </c>
    </row>
    <row r="3995" spans="1:7" x14ac:dyDescent="0.2">
      <c r="A3995">
        <v>10000</v>
      </c>
      <c r="B3995">
        <v>0.16289999999999999</v>
      </c>
      <c r="C3995" t="s">
        <v>5441</v>
      </c>
      <c r="D3995">
        <v>71000</v>
      </c>
      <c r="E3995">
        <v>60</v>
      </c>
      <c r="F3995">
        <v>2</v>
      </c>
      <c r="G3995">
        <v>0</v>
      </c>
    </row>
    <row r="3996" spans="1:7" x14ac:dyDescent="0.2">
      <c r="A3996">
        <v>2000</v>
      </c>
      <c r="B3996">
        <v>0.14330000000000001</v>
      </c>
      <c r="C3996" t="s">
        <v>5440</v>
      </c>
      <c r="D3996">
        <v>45000</v>
      </c>
      <c r="E3996">
        <v>36</v>
      </c>
      <c r="F3996">
        <v>3</v>
      </c>
      <c r="G3996">
        <v>1</v>
      </c>
    </row>
    <row r="3997" spans="1:7" x14ac:dyDescent="0.2">
      <c r="A3997">
        <v>24450</v>
      </c>
      <c r="B3997">
        <v>0.14330000000000001</v>
      </c>
      <c r="C3997" t="s">
        <v>5441</v>
      </c>
      <c r="D3997">
        <v>150000</v>
      </c>
      <c r="E3997">
        <v>36</v>
      </c>
      <c r="F3997">
        <v>4</v>
      </c>
      <c r="G3997">
        <v>0</v>
      </c>
    </row>
    <row r="3998" spans="1:7" x14ac:dyDescent="0.2">
      <c r="A3998">
        <v>9000</v>
      </c>
      <c r="B3998">
        <v>0.1409</v>
      </c>
      <c r="C3998" t="s">
        <v>5440</v>
      </c>
      <c r="D3998">
        <v>105000</v>
      </c>
      <c r="E3998">
        <v>36</v>
      </c>
      <c r="F3998">
        <v>10</v>
      </c>
      <c r="G3998">
        <v>0</v>
      </c>
    </row>
    <row r="3999" spans="1:7" x14ac:dyDescent="0.2">
      <c r="A3999">
        <v>30000</v>
      </c>
      <c r="B3999">
        <v>0.16289999999999999</v>
      </c>
      <c r="C3999" t="s">
        <v>5441</v>
      </c>
      <c r="D3999">
        <v>150000</v>
      </c>
      <c r="E3999">
        <v>36</v>
      </c>
      <c r="F3999">
        <v>2</v>
      </c>
      <c r="G3999">
        <v>0</v>
      </c>
    </row>
    <row r="4000" spans="1:7" x14ac:dyDescent="0.2">
      <c r="A4000">
        <v>10000</v>
      </c>
      <c r="B4000">
        <v>0.1409</v>
      </c>
      <c r="C4000" t="s">
        <v>5440</v>
      </c>
      <c r="D4000">
        <v>40000</v>
      </c>
      <c r="E4000">
        <v>36</v>
      </c>
      <c r="F4000">
        <v>6</v>
      </c>
      <c r="G4000">
        <v>0</v>
      </c>
    </row>
    <row r="4001" spans="1:7" x14ac:dyDescent="0.2">
      <c r="A4001">
        <v>2500</v>
      </c>
      <c r="B4001">
        <v>0.1212</v>
      </c>
      <c r="C4001" t="s">
        <v>5441</v>
      </c>
      <c r="D4001">
        <v>103000</v>
      </c>
      <c r="E4001">
        <v>36</v>
      </c>
      <c r="F4001">
        <v>7</v>
      </c>
      <c r="G4001">
        <v>0</v>
      </c>
    </row>
    <row r="4002" spans="1:7" x14ac:dyDescent="0.2">
      <c r="A4002">
        <v>30000</v>
      </c>
      <c r="B4002">
        <v>0.19719999999999999</v>
      </c>
      <c r="C4002" t="s">
        <v>5441</v>
      </c>
      <c r="D4002">
        <v>95000</v>
      </c>
      <c r="E4002">
        <v>60</v>
      </c>
      <c r="F4002">
        <v>10</v>
      </c>
      <c r="G4002">
        <v>1</v>
      </c>
    </row>
    <row r="4003" spans="1:7" x14ac:dyDescent="0.2">
      <c r="A4003">
        <v>8325</v>
      </c>
      <c r="B4003">
        <v>0.1409</v>
      </c>
      <c r="C4003" t="s">
        <v>5440</v>
      </c>
      <c r="D4003">
        <v>25000</v>
      </c>
      <c r="E4003">
        <v>36</v>
      </c>
      <c r="F4003">
        <v>10</v>
      </c>
      <c r="G4003">
        <v>0</v>
      </c>
    </row>
    <row r="4004" spans="1:7" x14ac:dyDescent="0.2">
      <c r="A4004">
        <v>21000</v>
      </c>
      <c r="B4004">
        <v>8.8999999999999996E-2</v>
      </c>
      <c r="C4004" t="s">
        <v>5442</v>
      </c>
      <c r="D4004">
        <v>80000</v>
      </c>
      <c r="E4004">
        <v>36</v>
      </c>
      <c r="F4004">
        <v>5</v>
      </c>
      <c r="G4004">
        <v>0</v>
      </c>
    </row>
    <row r="4005" spans="1:7" x14ac:dyDescent="0.2">
      <c r="A4005">
        <v>25000</v>
      </c>
      <c r="B4005">
        <v>0.1409</v>
      </c>
      <c r="C4005" t="s">
        <v>5440</v>
      </c>
      <c r="D4005">
        <v>72000</v>
      </c>
      <c r="E4005">
        <v>36</v>
      </c>
      <c r="F4005">
        <v>10</v>
      </c>
      <c r="G4005">
        <v>0</v>
      </c>
    </row>
    <row r="4006" spans="1:7" x14ac:dyDescent="0.2">
      <c r="A4006">
        <v>35000</v>
      </c>
      <c r="B4006">
        <v>0.2198</v>
      </c>
      <c r="C4006" t="s">
        <v>5441</v>
      </c>
      <c r="D4006">
        <v>105000</v>
      </c>
      <c r="E4006">
        <v>60</v>
      </c>
      <c r="F4006">
        <v>10</v>
      </c>
      <c r="G4006">
        <v>0</v>
      </c>
    </row>
    <row r="4007" spans="1:7" x14ac:dyDescent="0.2">
      <c r="A4007">
        <v>20000</v>
      </c>
      <c r="B4007">
        <v>0.23630000000000001</v>
      </c>
      <c r="C4007" t="s">
        <v>5440</v>
      </c>
      <c r="D4007">
        <v>70000</v>
      </c>
      <c r="E4007">
        <v>60</v>
      </c>
      <c r="F4007">
        <v>5</v>
      </c>
      <c r="G4007">
        <v>0</v>
      </c>
    </row>
    <row r="4008" spans="1:7" x14ac:dyDescent="0.2">
      <c r="A4008">
        <v>11700</v>
      </c>
      <c r="B4008">
        <v>0.1777</v>
      </c>
      <c r="C4008" t="s">
        <v>5442</v>
      </c>
      <c r="D4008">
        <v>33800</v>
      </c>
      <c r="E4008">
        <v>36</v>
      </c>
      <c r="F4008">
        <v>0.5</v>
      </c>
      <c r="G4008">
        <v>1</v>
      </c>
    </row>
    <row r="4009" spans="1:7" x14ac:dyDescent="0.2">
      <c r="A4009">
        <v>3825</v>
      </c>
      <c r="B4009">
        <v>0.1212</v>
      </c>
      <c r="C4009" t="s">
        <v>5441</v>
      </c>
      <c r="D4009">
        <v>62000</v>
      </c>
      <c r="E4009">
        <v>36</v>
      </c>
      <c r="F4009">
        <v>7</v>
      </c>
      <c r="G4009">
        <v>0</v>
      </c>
    </row>
    <row r="4010" spans="1:7" x14ac:dyDescent="0.2">
      <c r="A4010">
        <v>6000</v>
      </c>
      <c r="B4010">
        <v>0.17269999999999999</v>
      </c>
      <c r="C4010" t="s">
        <v>5440</v>
      </c>
      <c r="D4010">
        <v>60000</v>
      </c>
      <c r="E4010">
        <v>36</v>
      </c>
      <c r="F4010">
        <v>0.5</v>
      </c>
      <c r="G4010">
        <v>0</v>
      </c>
    </row>
    <row r="4011" spans="1:7" x14ac:dyDescent="0.2">
      <c r="A4011">
        <v>6000</v>
      </c>
      <c r="B4011">
        <v>0.13109999999999999</v>
      </c>
      <c r="C4011" t="s">
        <v>5441</v>
      </c>
      <c r="D4011">
        <v>50000</v>
      </c>
      <c r="E4011">
        <v>36</v>
      </c>
      <c r="F4011">
        <v>10</v>
      </c>
      <c r="G4011">
        <v>0</v>
      </c>
    </row>
    <row r="4012" spans="1:7" x14ac:dyDescent="0.2">
      <c r="A4012">
        <v>19000</v>
      </c>
      <c r="B4012">
        <v>0.23280000000000001</v>
      </c>
      <c r="C4012" t="s">
        <v>5440</v>
      </c>
      <c r="D4012">
        <v>90000</v>
      </c>
      <c r="E4012">
        <v>60</v>
      </c>
      <c r="F4012">
        <v>8</v>
      </c>
      <c r="G4012">
        <v>1</v>
      </c>
    </row>
    <row r="4013" spans="1:7" x14ac:dyDescent="0.2">
      <c r="A4013">
        <v>8000</v>
      </c>
      <c r="B4013">
        <v>0.16289999999999999</v>
      </c>
      <c r="C4013" t="s">
        <v>5441</v>
      </c>
      <c r="D4013">
        <v>89000</v>
      </c>
      <c r="E4013">
        <v>36</v>
      </c>
      <c r="F4013">
        <v>0.5</v>
      </c>
      <c r="G4013">
        <v>1</v>
      </c>
    </row>
    <row r="4014" spans="1:7" x14ac:dyDescent="0.2">
      <c r="A4014">
        <v>2800</v>
      </c>
      <c r="B4014">
        <v>0.21490000000000001</v>
      </c>
      <c r="C4014" t="s">
        <v>5440</v>
      </c>
      <c r="D4014">
        <v>50000</v>
      </c>
      <c r="E4014">
        <v>36</v>
      </c>
      <c r="F4014">
        <v>0.5</v>
      </c>
      <c r="G4014">
        <v>0</v>
      </c>
    </row>
    <row r="4015" spans="1:7" x14ac:dyDescent="0.2">
      <c r="A4015">
        <v>20500</v>
      </c>
      <c r="B4015">
        <v>0.17269999999999999</v>
      </c>
      <c r="C4015" t="s">
        <v>5441</v>
      </c>
      <c r="D4015">
        <v>65000</v>
      </c>
      <c r="E4015">
        <v>60</v>
      </c>
      <c r="F4015">
        <v>9</v>
      </c>
      <c r="G4015">
        <v>1</v>
      </c>
    </row>
    <row r="4016" spans="1:7" x14ac:dyDescent="0.2">
      <c r="A4016">
        <v>25200</v>
      </c>
      <c r="B4016">
        <v>0.23630000000000001</v>
      </c>
      <c r="C4016" t="s">
        <v>5440</v>
      </c>
      <c r="D4016">
        <v>72000</v>
      </c>
      <c r="E4016">
        <v>60</v>
      </c>
      <c r="F4016">
        <v>10</v>
      </c>
      <c r="G4016">
        <v>0</v>
      </c>
    </row>
    <row r="4017" spans="1:7" x14ac:dyDescent="0.2">
      <c r="A4017">
        <v>9450</v>
      </c>
      <c r="B4017">
        <v>0.13109999999999999</v>
      </c>
      <c r="C4017" t="s">
        <v>5440</v>
      </c>
      <c r="D4017">
        <v>45000</v>
      </c>
      <c r="E4017">
        <v>36</v>
      </c>
      <c r="F4017">
        <v>5</v>
      </c>
      <c r="G4017">
        <v>1</v>
      </c>
    </row>
    <row r="4018" spans="1:7" x14ac:dyDescent="0.2">
      <c r="A4018">
        <v>5000</v>
      </c>
      <c r="B4018">
        <v>6.0299999999999999E-2</v>
      </c>
      <c r="C4018" t="s">
        <v>5441</v>
      </c>
      <c r="D4018">
        <v>20000</v>
      </c>
      <c r="E4018">
        <v>36</v>
      </c>
      <c r="F4018">
        <v>10</v>
      </c>
      <c r="G4018">
        <v>1</v>
      </c>
    </row>
    <row r="4019" spans="1:7" x14ac:dyDescent="0.2">
      <c r="A4019">
        <v>10000</v>
      </c>
      <c r="B4019">
        <v>0.1114</v>
      </c>
      <c r="C4019" t="s">
        <v>5440</v>
      </c>
      <c r="D4019">
        <v>55000</v>
      </c>
      <c r="E4019">
        <v>36</v>
      </c>
      <c r="F4019">
        <v>10</v>
      </c>
      <c r="G4019">
        <v>0</v>
      </c>
    </row>
    <row r="4020" spans="1:7" x14ac:dyDescent="0.2">
      <c r="A4020">
        <v>30800</v>
      </c>
      <c r="B4020">
        <v>0.16289999999999999</v>
      </c>
      <c r="C4020" t="s">
        <v>5441</v>
      </c>
      <c r="D4020">
        <v>122000</v>
      </c>
      <c r="E4020">
        <v>36</v>
      </c>
      <c r="F4020">
        <v>10</v>
      </c>
      <c r="G4020">
        <v>0</v>
      </c>
    </row>
    <row r="4021" spans="1:7" x14ac:dyDescent="0.2">
      <c r="A4021">
        <v>3600</v>
      </c>
      <c r="B4021">
        <v>0.21</v>
      </c>
      <c r="C4021" t="s">
        <v>5440</v>
      </c>
      <c r="D4021">
        <v>34200</v>
      </c>
      <c r="E4021">
        <v>36</v>
      </c>
      <c r="F4021">
        <v>10</v>
      </c>
      <c r="G4021">
        <v>0</v>
      </c>
    </row>
    <row r="4022" spans="1:7" x14ac:dyDescent="0.2">
      <c r="A4022">
        <v>19750</v>
      </c>
      <c r="B4022">
        <v>0.2198</v>
      </c>
      <c r="C4022" t="s">
        <v>5440</v>
      </c>
      <c r="D4022">
        <v>63756.94</v>
      </c>
      <c r="E4022">
        <v>60</v>
      </c>
      <c r="F4022">
        <v>10</v>
      </c>
      <c r="G4022">
        <v>1</v>
      </c>
    </row>
    <row r="4023" spans="1:7" x14ac:dyDescent="0.2">
      <c r="A4023">
        <v>10000</v>
      </c>
      <c r="B4023">
        <v>0.1875</v>
      </c>
      <c r="C4023" t="s">
        <v>5442</v>
      </c>
      <c r="D4023">
        <v>33500</v>
      </c>
      <c r="E4023">
        <v>36</v>
      </c>
      <c r="F4023">
        <v>3</v>
      </c>
      <c r="G4023">
        <v>1</v>
      </c>
    </row>
    <row r="4024" spans="1:7" x14ac:dyDescent="0.2">
      <c r="A4024">
        <v>21600</v>
      </c>
      <c r="B4024">
        <v>0.18490000000000001</v>
      </c>
      <c r="C4024" t="s">
        <v>5441</v>
      </c>
      <c r="D4024">
        <v>85000</v>
      </c>
      <c r="E4024">
        <v>36</v>
      </c>
      <c r="F4024">
        <v>10</v>
      </c>
      <c r="G4024">
        <v>0</v>
      </c>
    </row>
    <row r="4025" spans="1:7" x14ac:dyDescent="0.2">
      <c r="A4025">
        <v>20000</v>
      </c>
      <c r="B4025">
        <v>7.9000000000000001E-2</v>
      </c>
      <c r="C4025" t="s">
        <v>5441</v>
      </c>
      <c r="D4025">
        <v>90000</v>
      </c>
      <c r="E4025">
        <v>36</v>
      </c>
      <c r="F4025">
        <v>10</v>
      </c>
      <c r="G4025">
        <v>0</v>
      </c>
    </row>
    <row r="4026" spans="1:7" x14ac:dyDescent="0.2">
      <c r="A4026">
        <v>10800</v>
      </c>
      <c r="B4026">
        <v>8.8999999999999996E-2</v>
      </c>
      <c r="C4026" t="s">
        <v>5441</v>
      </c>
      <c r="D4026">
        <v>55000</v>
      </c>
      <c r="E4026">
        <v>36</v>
      </c>
      <c r="F4026">
        <v>2</v>
      </c>
      <c r="G4026">
        <v>0</v>
      </c>
    </row>
    <row r="4027" spans="1:7" x14ac:dyDescent="0.2">
      <c r="A4027">
        <v>7200</v>
      </c>
      <c r="B4027">
        <v>0.1409</v>
      </c>
      <c r="C4027" t="s">
        <v>5442</v>
      </c>
      <c r="D4027">
        <v>62000</v>
      </c>
      <c r="E4027">
        <v>36</v>
      </c>
      <c r="F4027">
        <v>10</v>
      </c>
      <c r="G4027">
        <v>0</v>
      </c>
    </row>
    <row r="4028" spans="1:7" x14ac:dyDescent="0.2">
      <c r="A4028">
        <v>16000</v>
      </c>
      <c r="B4028">
        <v>0.1212</v>
      </c>
      <c r="C4028" t="s">
        <v>5441</v>
      </c>
      <c r="D4028">
        <v>44100</v>
      </c>
      <c r="E4028">
        <v>36</v>
      </c>
      <c r="F4028">
        <v>8</v>
      </c>
      <c r="G4028">
        <v>0</v>
      </c>
    </row>
    <row r="4029" spans="1:7" x14ac:dyDescent="0.2">
      <c r="A4029">
        <v>30750</v>
      </c>
      <c r="B4029">
        <v>0.23630000000000001</v>
      </c>
      <c r="C4029" t="s">
        <v>5442</v>
      </c>
      <c r="D4029" s="79">
        <v>100000</v>
      </c>
      <c r="E4029">
        <v>60</v>
      </c>
      <c r="F4029">
        <v>6</v>
      </c>
      <c r="G4029">
        <v>1</v>
      </c>
    </row>
    <row r="4030" spans="1:7" x14ac:dyDescent="0.2">
      <c r="A4030">
        <v>4200</v>
      </c>
      <c r="B4030">
        <v>0.23630000000000001</v>
      </c>
      <c r="C4030" t="s">
        <v>5440</v>
      </c>
      <c r="D4030">
        <v>86000</v>
      </c>
      <c r="E4030">
        <v>36</v>
      </c>
      <c r="F4030">
        <v>5</v>
      </c>
      <c r="G4030">
        <v>1</v>
      </c>
    </row>
    <row r="4031" spans="1:7" x14ac:dyDescent="0.2">
      <c r="A4031">
        <v>20950</v>
      </c>
      <c r="B4031">
        <v>0.1212</v>
      </c>
      <c r="C4031" t="s">
        <v>5440</v>
      </c>
      <c r="D4031">
        <v>46797.71</v>
      </c>
      <c r="E4031">
        <v>36</v>
      </c>
      <c r="F4031">
        <v>5</v>
      </c>
      <c r="G4031">
        <v>0</v>
      </c>
    </row>
    <row r="4032" spans="1:7" x14ac:dyDescent="0.2">
      <c r="A4032">
        <v>16450</v>
      </c>
      <c r="B4032">
        <v>0.17269999999999999</v>
      </c>
      <c r="C4032" t="s">
        <v>5441</v>
      </c>
      <c r="D4032">
        <v>48000</v>
      </c>
      <c r="E4032">
        <v>36</v>
      </c>
      <c r="F4032">
        <v>10</v>
      </c>
      <c r="G4032">
        <v>0</v>
      </c>
    </row>
    <row r="4033" spans="1:7" x14ac:dyDescent="0.2">
      <c r="A4033">
        <v>13700</v>
      </c>
      <c r="B4033">
        <v>0.18490000000000001</v>
      </c>
      <c r="C4033" t="s">
        <v>5440</v>
      </c>
      <c r="D4033">
        <v>93000</v>
      </c>
      <c r="E4033">
        <v>36</v>
      </c>
      <c r="F4033">
        <v>4</v>
      </c>
      <c r="G4033">
        <v>0</v>
      </c>
    </row>
    <row r="4034" spans="1:7" x14ac:dyDescent="0.2">
      <c r="A4034">
        <v>19100</v>
      </c>
      <c r="B4034">
        <v>0.1212</v>
      </c>
      <c r="C4034" t="s">
        <v>5441</v>
      </c>
      <c r="D4034">
        <v>75000</v>
      </c>
      <c r="E4034">
        <v>36</v>
      </c>
      <c r="F4034">
        <v>10</v>
      </c>
      <c r="G4034">
        <v>1</v>
      </c>
    </row>
    <row r="4035" spans="1:7" x14ac:dyDescent="0.2">
      <c r="A4035">
        <v>10000</v>
      </c>
      <c r="B4035">
        <v>0.15310000000000001</v>
      </c>
      <c r="C4035" t="s">
        <v>5441</v>
      </c>
      <c r="D4035">
        <v>120000</v>
      </c>
      <c r="E4035">
        <v>36</v>
      </c>
      <c r="F4035">
        <v>3</v>
      </c>
      <c r="G4035">
        <v>0</v>
      </c>
    </row>
    <row r="4036" spans="1:7" x14ac:dyDescent="0.2">
      <c r="A4036">
        <v>8000</v>
      </c>
      <c r="B4036">
        <v>0.13109999999999999</v>
      </c>
      <c r="C4036" t="s">
        <v>5441</v>
      </c>
      <c r="D4036">
        <v>90000</v>
      </c>
      <c r="E4036">
        <v>36</v>
      </c>
      <c r="F4036">
        <v>5</v>
      </c>
      <c r="G4036">
        <v>0</v>
      </c>
    </row>
    <row r="4037" spans="1:7" x14ac:dyDescent="0.2">
      <c r="A4037">
        <v>25000</v>
      </c>
      <c r="B4037">
        <v>0.2049</v>
      </c>
      <c r="C4037" t="s">
        <v>5440</v>
      </c>
      <c r="D4037">
        <v>92000</v>
      </c>
      <c r="E4037">
        <v>60</v>
      </c>
      <c r="F4037">
        <v>2</v>
      </c>
      <c r="G4037">
        <v>1</v>
      </c>
    </row>
    <row r="4038" spans="1:7" x14ac:dyDescent="0.2">
      <c r="A4038">
        <v>12800</v>
      </c>
      <c r="B4038">
        <v>0.1114</v>
      </c>
      <c r="C4038" t="s">
        <v>5441</v>
      </c>
      <c r="D4038">
        <v>113000</v>
      </c>
      <c r="E4038">
        <v>36</v>
      </c>
      <c r="F4038">
        <v>10</v>
      </c>
      <c r="G4038">
        <v>0</v>
      </c>
    </row>
    <row r="4039" spans="1:7" x14ac:dyDescent="0.2">
      <c r="A4039">
        <v>35000</v>
      </c>
      <c r="B4039">
        <v>0.2198</v>
      </c>
      <c r="C4039" t="s">
        <v>5440</v>
      </c>
      <c r="D4039">
        <v>87500</v>
      </c>
      <c r="E4039">
        <v>36</v>
      </c>
      <c r="F4039">
        <v>9</v>
      </c>
      <c r="G4039">
        <v>0</v>
      </c>
    </row>
    <row r="4040" spans="1:7" x14ac:dyDescent="0.2">
      <c r="A4040">
        <v>27050</v>
      </c>
      <c r="B4040">
        <v>7.9000000000000001E-2</v>
      </c>
      <c r="C4040" t="s">
        <v>5441</v>
      </c>
      <c r="D4040">
        <v>145000</v>
      </c>
      <c r="E4040">
        <v>36</v>
      </c>
      <c r="F4040">
        <v>0.5</v>
      </c>
      <c r="G4040">
        <v>0</v>
      </c>
    </row>
    <row r="4041" spans="1:7" x14ac:dyDescent="0.2">
      <c r="A4041">
        <v>15050</v>
      </c>
      <c r="B4041">
        <v>0.17269999999999999</v>
      </c>
      <c r="C4041" t="s">
        <v>5440</v>
      </c>
      <c r="D4041">
        <v>42000</v>
      </c>
      <c r="E4041">
        <v>36</v>
      </c>
      <c r="F4041">
        <v>10</v>
      </c>
      <c r="G4041">
        <v>1</v>
      </c>
    </row>
    <row r="4042" spans="1:7" x14ac:dyDescent="0.2">
      <c r="A4042">
        <v>10000</v>
      </c>
      <c r="B4042">
        <v>0.158</v>
      </c>
      <c r="C4042" t="s">
        <v>5440</v>
      </c>
      <c r="D4042">
        <v>30000</v>
      </c>
      <c r="E4042">
        <v>36</v>
      </c>
      <c r="F4042">
        <v>1</v>
      </c>
      <c r="G4042">
        <v>0</v>
      </c>
    </row>
    <row r="4043" spans="1:7" x14ac:dyDescent="0.2">
      <c r="A4043">
        <v>6400</v>
      </c>
      <c r="B4043">
        <v>6.0299999999999999E-2</v>
      </c>
      <c r="C4043" t="s">
        <v>5441</v>
      </c>
      <c r="D4043">
        <v>90000</v>
      </c>
      <c r="E4043">
        <v>36</v>
      </c>
      <c r="F4043">
        <v>10</v>
      </c>
      <c r="G4043">
        <v>0</v>
      </c>
    </row>
    <row r="4044" spans="1:7" x14ac:dyDescent="0.2">
      <c r="A4044">
        <v>15250</v>
      </c>
      <c r="B4044">
        <v>0.1777</v>
      </c>
      <c r="C4044" t="s">
        <v>5441</v>
      </c>
      <c r="D4044">
        <v>43000</v>
      </c>
      <c r="E4044">
        <v>36</v>
      </c>
      <c r="F4044">
        <v>3</v>
      </c>
      <c r="G4044">
        <v>0</v>
      </c>
    </row>
    <row r="4045" spans="1:7" x14ac:dyDescent="0.2">
      <c r="A4045">
        <v>16000</v>
      </c>
      <c r="B4045">
        <v>0.23630000000000001</v>
      </c>
      <c r="C4045" t="s">
        <v>5441</v>
      </c>
      <c r="D4045">
        <v>80000</v>
      </c>
      <c r="E4045">
        <v>60</v>
      </c>
      <c r="F4045">
        <v>10</v>
      </c>
      <c r="G4045">
        <v>0</v>
      </c>
    </row>
    <row r="4046" spans="1:7" x14ac:dyDescent="0.2">
      <c r="A4046">
        <v>24000</v>
      </c>
      <c r="B4046">
        <v>7.6200000000000004E-2</v>
      </c>
      <c r="C4046" t="s">
        <v>5440</v>
      </c>
      <c r="D4046">
        <v>73000</v>
      </c>
      <c r="E4046">
        <v>36</v>
      </c>
      <c r="F4046">
        <v>5</v>
      </c>
      <c r="G4046">
        <v>0</v>
      </c>
    </row>
    <row r="4047" spans="1:7" x14ac:dyDescent="0.2">
      <c r="A4047">
        <v>20000</v>
      </c>
      <c r="B4047">
        <v>0.16289999999999999</v>
      </c>
      <c r="C4047" t="s">
        <v>5441</v>
      </c>
      <c r="D4047">
        <v>175000</v>
      </c>
      <c r="E4047">
        <v>60</v>
      </c>
      <c r="F4047">
        <v>6</v>
      </c>
      <c r="G4047">
        <v>1</v>
      </c>
    </row>
    <row r="4048" spans="1:7" x14ac:dyDescent="0.2">
      <c r="A4048">
        <v>12000</v>
      </c>
      <c r="B4048">
        <v>0.158</v>
      </c>
      <c r="C4048" t="s">
        <v>5441</v>
      </c>
      <c r="D4048">
        <v>76000</v>
      </c>
      <c r="E4048">
        <v>60</v>
      </c>
      <c r="F4048">
        <v>9</v>
      </c>
      <c r="G4048">
        <v>1</v>
      </c>
    </row>
    <row r="4049" spans="1:7" x14ac:dyDescent="0.2">
      <c r="A4049">
        <v>21000</v>
      </c>
      <c r="B4049">
        <v>6.0299999999999999E-2</v>
      </c>
      <c r="C4049" t="s">
        <v>5441</v>
      </c>
      <c r="D4049">
        <v>118000</v>
      </c>
      <c r="E4049">
        <v>36</v>
      </c>
      <c r="F4049">
        <v>3</v>
      </c>
      <c r="G4049">
        <v>0</v>
      </c>
    </row>
    <row r="4050" spans="1:7" x14ac:dyDescent="0.2">
      <c r="A4050">
        <v>18225</v>
      </c>
      <c r="B4050">
        <v>0.16289999999999999</v>
      </c>
      <c r="C4050" t="s">
        <v>5441</v>
      </c>
      <c r="D4050">
        <v>105000</v>
      </c>
      <c r="E4050">
        <v>60</v>
      </c>
      <c r="F4050">
        <v>6</v>
      </c>
      <c r="G4050">
        <v>0</v>
      </c>
    </row>
    <row r="4051" spans="1:7" x14ac:dyDescent="0.2">
      <c r="A4051">
        <v>5000</v>
      </c>
      <c r="B4051">
        <v>0.21490000000000001</v>
      </c>
      <c r="C4051" t="s">
        <v>5440</v>
      </c>
      <c r="D4051">
        <v>56000</v>
      </c>
      <c r="E4051">
        <v>36</v>
      </c>
      <c r="F4051">
        <v>2</v>
      </c>
      <c r="G4051">
        <v>0</v>
      </c>
    </row>
    <row r="4052" spans="1:7" x14ac:dyDescent="0.2">
      <c r="A4052">
        <v>4100</v>
      </c>
      <c r="B4052">
        <v>0.14330000000000001</v>
      </c>
      <c r="C4052" t="s">
        <v>5441</v>
      </c>
      <c r="D4052">
        <v>52450</v>
      </c>
      <c r="E4052">
        <v>36</v>
      </c>
      <c r="F4052">
        <v>4</v>
      </c>
      <c r="G4052">
        <v>0</v>
      </c>
    </row>
    <row r="4053" spans="1:7" x14ac:dyDescent="0.2">
      <c r="A4053">
        <v>11500</v>
      </c>
      <c r="B4053">
        <v>0.1114</v>
      </c>
      <c r="C4053" t="s">
        <v>5441</v>
      </c>
      <c r="D4053">
        <v>33000</v>
      </c>
      <c r="E4053">
        <v>36</v>
      </c>
      <c r="F4053">
        <v>10</v>
      </c>
      <c r="G4053">
        <v>0</v>
      </c>
    </row>
    <row r="4054" spans="1:7" x14ac:dyDescent="0.2">
      <c r="A4054">
        <v>5500</v>
      </c>
      <c r="B4054">
        <v>0.17269999999999999</v>
      </c>
      <c r="C4054" t="s">
        <v>5440</v>
      </c>
      <c r="D4054">
        <v>20113</v>
      </c>
      <c r="E4054">
        <v>36</v>
      </c>
      <c r="F4054">
        <v>5</v>
      </c>
      <c r="G4054">
        <v>0</v>
      </c>
    </row>
    <row r="4055" spans="1:7" x14ac:dyDescent="0.2">
      <c r="A4055">
        <v>11200</v>
      </c>
      <c r="B4055">
        <v>6.0299999999999999E-2</v>
      </c>
      <c r="C4055" t="s">
        <v>5441</v>
      </c>
      <c r="D4055">
        <v>130000</v>
      </c>
      <c r="E4055">
        <v>36</v>
      </c>
      <c r="F4055">
        <v>10</v>
      </c>
      <c r="G4055">
        <v>0</v>
      </c>
    </row>
    <row r="4056" spans="1:7" x14ac:dyDescent="0.2">
      <c r="A4056">
        <v>10500</v>
      </c>
      <c r="B4056">
        <v>0.22470000000000001</v>
      </c>
      <c r="C4056" t="s">
        <v>5440</v>
      </c>
      <c r="D4056">
        <v>52000</v>
      </c>
      <c r="E4056">
        <v>36</v>
      </c>
      <c r="F4056">
        <v>5</v>
      </c>
      <c r="G4056">
        <v>0</v>
      </c>
    </row>
    <row r="4057" spans="1:7" x14ac:dyDescent="0.2">
      <c r="A4057">
        <v>24000</v>
      </c>
      <c r="B4057">
        <v>0.17269999999999999</v>
      </c>
      <c r="C4057" t="s">
        <v>5441</v>
      </c>
      <c r="D4057">
        <v>85000</v>
      </c>
      <c r="E4057">
        <v>36</v>
      </c>
      <c r="F4057">
        <v>10</v>
      </c>
      <c r="G4057">
        <v>0</v>
      </c>
    </row>
    <row r="4058" spans="1:7" x14ac:dyDescent="0.2">
      <c r="A4058">
        <v>24000</v>
      </c>
      <c r="B4058">
        <v>0.1212</v>
      </c>
      <c r="C4058" t="s">
        <v>5441</v>
      </c>
      <c r="D4058">
        <v>95000</v>
      </c>
      <c r="E4058">
        <v>36</v>
      </c>
      <c r="F4058">
        <v>10</v>
      </c>
      <c r="G4058">
        <v>0</v>
      </c>
    </row>
    <row r="4059" spans="1:7" x14ac:dyDescent="0.2">
      <c r="A4059">
        <v>20000</v>
      </c>
      <c r="B4059">
        <v>0.24890000000000001</v>
      </c>
      <c r="C4059" t="s">
        <v>5440</v>
      </c>
      <c r="D4059">
        <v>86000</v>
      </c>
      <c r="E4059">
        <v>60</v>
      </c>
      <c r="F4059">
        <v>8</v>
      </c>
      <c r="G4059">
        <v>1</v>
      </c>
    </row>
    <row r="4060" spans="1:7" x14ac:dyDescent="0.2">
      <c r="A4060">
        <v>6500</v>
      </c>
      <c r="B4060">
        <v>0.19719999999999999</v>
      </c>
      <c r="C4060" t="s">
        <v>5440</v>
      </c>
      <c r="D4060">
        <v>30000</v>
      </c>
      <c r="E4060">
        <v>36</v>
      </c>
      <c r="F4060">
        <v>4</v>
      </c>
      <c r="G4060">
        <v>0</v>
      </c>
    </row>
    <row r="4061" spans="1:7" x14ac:dyDescent="0.2">
      <c r="A4061">
        <v>6400</v>
      </c>
      <c r="B4061">
        <v>0.1212</v>
      </c>
      <c r="C4061" t="s">
        <v>5441</v>
      </c>
      <c r="D4061">
        <v>56000</v>
      </c>
      <c r="E4061">
        <v>36</v>
      </c>
      <c r="F4061">
        <v>2</v>
      </c>
      <c r="G4061">
        <v>0</v>
      </c>
    </row>
    <row r="4062" spans="1:7" x14ac:dyDescent="0.2">
      <c r="A4062">
        <v>14100</v>
      </c>
      <c r="B4062">
        <v>0.1777</v>
      </c>
      <c r="C4062" t="s">
        <v>5440</v>
      </c>
      <c r="D4062">
        <v>40000</v>
      </c>
      <c r="E4062">
        <v>36</v>
      </c>
      <c r="F4062">
        <v>10</v>
      </c>
      <c r="G4062">
        <v>0</v>
      </c>
    </row>
    <row r="4063" spans="1:7" x14ac:dyDescent="0.2">
      <c r="A4063">
        <v>13500</v>
      </c>
      <c r="B4063">
        <v>0.2049</v>
      </c>
      <c r="C4063" t="s">
        <v>5440</v>
      </c>
      <c r="D4063">
        <v>65000</v>
      </c>
      <c r="E4063">
        <v>60</v>
      </c>
      <c r="F4063">
        <v>2</v>
      </c>
      <c r="G4063">
        <v>1</v>
      </c>
    </row>
    <row r="4064" spans="1:7" x14ac:dyDescent="0.2">
      <c r="A4064">
        <v>21100</v>
      </c>
      <c r="B4064">
        <v>8.8999999999999996E-2</v>
      </c>
      <c r="C4064" t="s">
        <v>5441</v>
      </c>
      <c r="D4064">
        <v>60000</v>
      </c>
      <c r="E4064">
        <v>36</v>
      </c>
      <c r="F4064">
        <v>2</v>
      </c>
      <c r="G4064">
        <v>0</v>
      </c>
    </row>
    <row r="4065" spans="1:7" x14ac:dyDescent="0.2">
      <c r="A4065">
        <v>14400</v>
      </c>
      <c r="B4065">
        <v>8.8999999999999996E-2</v>
      </c>
      <c r="C4065" t="s">
        <v>5440</v>
      </c>
      <c r="D4065">
        <v>86000</v>
      </c>
      <c r="E4065">
        <v>36</v>
      </c>
      <c r="F4065">
        <v>2</v>
      </c>
      <c r="G4065">
        <v>0</v>
      </c>
    </row>
    <row r="4066" spans="1:7" x14ac:dyDescent="0.2">
      <c r="A4066">
        <v>25000</v>
      </c>
      <c r="B4066">
        <v>0.1114</v>
      </c>
      <c r="C4066" t="s">
        <v>5442</v>
      </c>
      <c r="D4066">
        <v>95000</v>
      </c>
      <c r="E4066">
        <v>60</v>
      </c>
      <c r="F4066">
        <v>10</v>
      </c>
      <c r="G4066">
        <v>0</v>
      </c>
    </row>
    <row r="4067" spans="1:7" x14ac:dyDescent="0.2">
      <c r="A4067">
        <v>21000</v>
      </c>
      <c r="B4067">
        <v>0.1875</v>
      </c>
      <c r="C4067" t="s">
        <v>5441</v>
      </c>
      <c r="D4067">
        <v>92500</v>
      </c>
      <c r="E4067">
        <v>60</v>
      </c>
      <c r="F4067">
        <v>10</v>
      </c>
      <c r="G4067">
        <v>0</v>
      </c>
    </row>
    <row r="4068" spans="1:7" x14ac:dyDescent="0.2">
      <c r="A4068">
        <v>9000</v>
      </c>
      <c r="B4068">
        <v>0.1212</v>
      </c>
      <c r="C4068" t="s">
        <v>5441</v>
      </c>
      <c r="D4068">
        <v>75000</v>
      </c>
      <c r="E4068">
        <v>36</v>
      </c>
      <c r="F4068">
        <v>0.5</v>
      </c>
      <c r="G4068">
        <v>0</v>
      </c>
    </row>
    <row r="4069" spans="1:7" x14ac:dyDescent="0.2">
      <c r="A4069">
        <v>8875</v>
      </c>
      <c r="B4069">
        <v>0.17269999999999999</v>
      </c>
      <c r="C4069" t="s">
        <v>5441</v>
      </c>
      <c r="D4069">
        <v>26665</v>
      </c>
      <c r="E4069">
        <v>36</v>
      </c>
      <c r="F4069">
        <v>1</v>
      </c>
      <c r="G4069">
        <v>1</v>
      </c>
    </row>
    <row r="4070" spans="1:7" x14ac:dyDescent="0.2">
      <c r="A4070">
        <v>12050</v>
      </c>
      <c r="B4070">
        <v>0.14330000000000001</v>
      </c>
      <c r="C4070" t="s">
        <v>5441</v>
      </c>
      <c r="D4070">
        <v>52000</v>
      </c>
      <c r="E4070">
        <v>36</v>
      </c>
      <c r="F4070">
        <v>1</v>
      </c>
      <c r="G4070">
        <v>0</v>
      </c>
    </row>
    <row r="4071" spans="1:7" x14ac:dyDescent="0.2">
      <c r="A4071">
        <v>7200</v>
      </c>
      <c r="B4071">
        <v>0.15310000000000001</v>
      </c>
      <c r="C4071" t="s">
        <v>5440</v>
      </c>
      <c r="D4071">
        <v>33000</v>
      </c>
      <c r="E4071">
        <v>36</v>
      </c>
      <c r="F4071">
        <v>0.5</v>
      </c>
      <c r="G4071">
        <v>0</v>
      </c>
    </row>
    <row r="4072" spans="1:7" x14ac:dyDescent="0.2">
      <c r="A4072">
        <v>10000</v>
      </c>
      <c r="B4072">
        <v>7.9000000000000001E-2</v>
      </c>
      <c r="C4072" t="s">
        <v>5441</v>
      </c>
      <c r="D4072">
        <v>108000</v>
      </c>
      <c r="E4072">
        <v>36</v>
      </c>
      <c r="F4072">
        <v>6</v>
      </c>
      <c r="G4072">
        <v>0</v>
      </c>
    </row>
    <row r="4073" spans="1:7" x14ac:dyDescent="0.2">
      <c r="A4073">
        <v>10825</v>
      </c>
      <c r="B4073">
        <v>0.158</v>
      </c>
      <c r="C4073" t="s">
        <v>5440</v>
      </c>
      <c r="D4073">
        <v>61500</v>
      </c>
      <c r="E4073">
        <v>36</v>
      </c>
      <c r="F4073">
        <v>2</v>
      </c>
      <c r="G4073">
        <v>0</v>
      </c>
    </row>
    <row r="4074" spans="1:7" x14ac:dyDescent="0.2">
      <c r="A4074">
        <v>12000</v>
      </c>
      <c r="B4074">
        <v>0.1875</v>
      </c>
      <c r="C4074" t="s">
        <v>5440</v>
      </c>
      <c r="D4074">
        <v>48500</v>
      </c>
      <c r="E4074">
        <v>36</v>
      </c>
      <c r="F4074">
        <v>4</v>
      </c>
      <c r="G4074">
        <v>1</v>
      </c>
    </row>
    <row r="4075" spans="1:7" x14ac:dyDescent="0.2">
      <c r="A4075">
        <v>18000</v>
      </c>
      <c r="B4075">
        <v>0.13109999999999999</v>
      </c>
      <c r="C4075" t="s">
        <v>5441</v>
      </c>
      <c r="D4075">
        <v>80000</v>
      </c>
      <c r="E4075">
        <v>36</v>
      </c>
      <c r="F4075">
        <v>10</v>
      </c>
      <c r="G4075">
        <v>0</v>
      </c>
    </row>
    <row r="4076" spans="1:7" x14ac:dyDescent="0.2">
      <c r="A4076">
        <v>16000</v>
      </c>
      <c r="B4076">
        <v>0.14330000000000001</v>
      </c>
      <c r="C4076" t="s">
        <v>5440</v>
      </c>
      <c r="D4076">
        <v>65000</v>
      </c>
      <c r="E4076">
        <v>36</v>
      </c>
      <c r="F4076">
        <v>5</v>
      </c>
      <c r="G4076">
        <v>0</v>
      </c>
    </row>
    <row r="4077" spans="1:7" x14ac:dyDescent="0.2">
      <c r="A4077">
        <v>17400</v>
      </c>
      <c r="B4077">
        <v>0.1212</v>
      </c>
      <c r="C4077" t="s">
        <v>5441</v>
      </c>
      <c r="D4077">
        <v>128000</v>
      </c>
      <c r="E4077">
        <v>36</v>
      </c>
      <c r="F4077">
        <v>8</v>
      </c>
      <c r="G4077">
        <v>0</v>
      </c>
    </row>
    <row r="4078" spans="1:7" x14ac:dyDescent="0.2">
      <c r="A4078">
        <v>9350</v>
      </c>
      <c r="B4078">
        <v>0.1016</v>
      </c>
      <c r="C4078" t="s">
        <v>5441</v>
      </c>
      <c r="D4078">
        <v>37500</v>
      </c>
      <c r="E4078">
        <v>36</v>
      </c>
      <c r="F4078">
        <v>4</v>
      </c>
      <c r="G4078">
        <v>0</v>
      </c>
    </row>
    <row r="4079" spans="1:7" x14ac:dyDescent="0.2">
      <c r="A4079">
        <v>10000</v>
      </c>
      <c r="B4079">
        <v>0.19719999999999999</v>
      </c>
      <c r="C4079" t="s">
        <v>5440</v>
      </c>
      <c r="D4079">
        <v>43000</v>
      </c>
      <c r="E4079">
        <v>36</v>
      </c>
      <c r="F4079">
        <v>2</v>
      </c>
      <c r="G4079">
        <v>0</v>
      </c>
    </row>
    <row r="4080" spans="1:7" x14ac:dyDescent="0.2">
      <c r="A4080">
        <v>10000</v>
      </c>
      <c r="B4080">
        <v>0.1212</v>
      </c>
      <c r="C4080" t="s">
        <v>5441</v>
      </c>
      <c r="D4080">
        <v>136000</v>
      </c>
      <c r="E4080">
        <v>36</v>
      </c>
      <c r="F4080">
        <v>8</v>
      </c>
      <c r="G4080">
        <v>0</v>
      </c>
    </row>
    <row r="4081" spans="1:7" x14ac:dyDescent="0.2">
      <c r="A4081">
        <v>4000</v>
      </c>
      <c r="B4081">
        <v>0.1016</v>
      </c>
      <c r="C4081" t="s">
        <v>5440</v>
      </c>
      <c r="D4081">
        <v>115000</v>
      </c>
      <c r="E4081">
        <v>36</v>
      </c>
      <c r="F4081">
        <v>0.5</v>
      </c>
      <c r="G4081">
        <v>0</v>
      </c>
    </row>
    <row r="4082" spans="1:7" x14ac:dyDescent="0.2">
      <c r="A4082">
        <v>6250</v>
      </c>
      <c r="B4082">
        <v>0.1409</v>
      </c>
      <c r="C4082" t="s">
        <v>5440</v>
      </c>
      <c r="D4082">
        <v>27900</v>
      </c>
      <c r="E4082">
        <v>36</v>
      </c>
      <c r="F4082">
        <v>10</v>
      </c>
      <c r="G4082">
        <v>0</v>
      </c>
    </row>
    <row r="4083" spans="1:7" x14ac:dyDescent="0.2">
      <c r="A4083">
        <v>24000</v>
      </c>
      <c r="B4083">
        <v>0.1212</v>
      </c>
      <c r="C4083" t="s">
        <v>5441</v>
      </c>
      <c r="D4083">
        <v>90000</v>
      </c>
      <c r="E4083">
        <v>36</v>
      </c>
      <c r="F4083">
        <v>10</v>
      </c>
      <c r="G4083">
        <v>1</v>
      </c>
    </row>
    <row r="4084" spans="1:7" x14ac:dyDescent="0.2">
      <c r="A4084">
        <v>18875</v>
      </c>
      <c r="B4084">
        <v>0.14330000000000001</v>
      </c>
      <c r="C4084" t="s">
        <v>5440</v>
      </c>
      <c r="D4084">
        <v>44000</v>
      </c>
      <c r="E4084">
        <v>60</v>
      </c>
      <c r="F4084">
        <v>4</v>
      </c>
      <c r="G4084">
        <v>0</v>
      </c>
    </row>
    <row r="4085" spans="1:7" x14ac:dyDescent="0.2">
      <c r="A4085">
        <v>25575</v>
      </c>
      <c r="B4085">
        <v>0.21490000000000001</v>
      </c>
      <c r="C4085" t="s">
        <v>5441</v>
      </c>
      <c r="D4085">
        <v>78000</v>
      </c>
      <c r="E4085">
        <v>60</v>
      </c>
      <c r="F4085">
        <v>4</v>
      </c>
      <c r="G4085">
        <v>0</v>
      </c>
    </row>
    <row r="4086" spans="1:7" x14ac:dyDescent="0.2">
      <c r="A4086">
        <v>11500</v>
      </c>
      <c r="B4086">
        <v>0.1905</v>
      </c>
      <c r="C4086" t="s">
        <v>5440</v>
      </c>
      <c r="D4086">
        <v>35000</v>
      </c>
      <c r="E4086">
        <v>36</v>
      </c>
      <c r="F4086">
        <v>6</v>
      </c>
      <c r="G4086">
        <v>0</v>
      </c>
    </row>
    <row r="4087" spans="1:7" x14ac:dyDescent="0.2">
      <c r="A4087">
        <v>9500</v>
      </c>
      <c r="B4087">
        <v>0.1875</v>
      </c>
      <c r="C4087" t="s">
        <v>5440</v>
      </c>
      <c r="D4087">
        <v>40000</v>
      </c>
      <c r="E4087">
        <v>36</v>
      </c>
      <c r="F4087">
        <v>6</v>
      </c>
      <c r="G4087">
        <v>0</v>
      </c>
    </row>
    <row r="4088" spans="1:7" x14ac:dyDescent="0.2">
      <c r="A4088">
        <v>8400</v>
      </c>
      <c r="B4088">
        <v>0.1114</v>
      </c>
      <c r="C4088" t="s">
        <v>5441</v>
      </c>
      <c r="D4088">
        <v>90000</v>
      </c>
      <c r="E4088">
        <v>36</v>
      </c>
      <c r="F4088">
        <v>10</v>
      </c>
      <c r="G4088">
        <v>0</v>
      </c>
    </row>
    <row r="4089" spans="1:7" x14ac:dyDescent="0.2">
      <c r="A4089">
        <v>9600</v>
      </c>
      <c r="B4089">
        <v>6.6199999999999995E-2</v>
      </c>
      <c r="C4089" t="s">
        <v>5441</v>
      </c>
      <c r="D4089">
        <v>40000</v>
      </c>
      <c r="E4089">
        <v>36</v>
      </c>
      <c r="F4089">
        <v>8</v>
      </c>
      <c r="G4089">
        <v>0</v>
      </c>
    </row>
    <row r="4090" spans="1:7" x14ac:dyDescent="0.2">
      <c r="A4090">
        <v>25450</v>
      </c>
      <c r="B4090">
        <v>0.19719999999999999</v>
      </c>
      <c r="C4090" t="s">
        <v>5440</v>
      </c>
      <c r="D4090">
        <v>72010</v>
      </c>
      <c r="E4090">
        <v>60</v>
      </c>
      <c r="F4090">
        <v>6</v>
      </c>
      <c r="G4090">
        <v>0</v>
      </c>
    </row>
    <row r="4091" spans="1:7" x14ac:dyDescent="0.2">
      <c r="A4091">
        <v>24000</v>
      </c>
      <c r="B4091">
        <v>0.13109999999999999</v>
      </c>
      <c r="C4091" t="s">
        <v>5441</v>
      </c>
      <c r="D4091">
        <v>90000</v>
      </c>
      <c r="E4091">
        <v>36</v>
      </c>
      <c r="F4091">
        <v>6</v>
      </c>
      <c r="G4091">
        <v>0</v>
      </c>
    </row>
    <row r="4092" spans="1:7" x14ac:dyDescent="0.2">
      <c r="A4092">
        <v>20000</v>
      </c>
      <c r="B4092">
        <v>0.23280000000000001</v>
      </c>
      <c r="C4092" t="s">
        <v>5440</v>
      </c>
      <c r="D4092">
        <v>82000</v>
      </c>
      <c r="E4092">
        <v>60</v>
      </c>
      <c r="F4092">
        <v>10</v>
      </c>
      <c r="G4092">
        <v>0</v>
      </c>
    </row>
    <row r="4093" spans="1:7" x14ac:dyDescent="0.2">
      <c r="A4093">
        <v>24000</v>
      </c>
      <c r="B4093">
        <v>0.16289999999999999</v>
      </c>
      <c r="C4093" t="s">
        <v>5441</v>
      </c>
      <c r="D4093" s="79">
        <v>100000</v>
      </c>
      <c r="E4093">
        <v>60</v>
      </c>
      <c r="F4093">
        <v>10</v>
      </c>
      <c r="G4093">
        <v>0</v>
      </c>
    </row>
    <row r="4094" spans="1:7" x14ac:dyDescent="0.2">
      <c r="A4094">
        <v>15000</v>
      </c>
      <c r="B4094">
        <v>0.21490000000000001</v>
      </c>
      <c r="C4094" t="s">
        <v>5440</v>
      </c>
      <c r="D4094">
        <v>89000</v>
      </c>
      <c r="E4094">
        <v>36</v>
      </c>
      <c r="F4094">
        <v>10</v>
      </c>
      <c r="G4094">
        <v>0</v>
      </c>
    </row>
    <row r="4095" spans="1:7" x14ac:dyDescent="0.2">
      <c r="A4095">
        <v>28000</v>
      </c>
      <c r="B4095">
        <v>0.19719999999999999</v>
      </c>
      <c r="C4095" t="s">
        <v>5441</v>
      </c>
      <c r="D4095">
        <v>156000</v>
      </c>
      <c r="E4095">
        <v>60</v>
      </c>
      <c r="F4095">
        <v>4</v>
      </c>
      <c r="G4095">
        <v>0</v>
      </c>
    </row>
    <row r="4096" spans="1:7" x14ac:dyDescent="0.2">
      <c r="A4096">
        <v>12500</v>
      </c>
      <c r="B4096">
        <v>0.1212</v>
      </c>
      <c r="C4096" t="s">
        <v>5440</v>
      </c>
      <c r="D4096">
        <v>50000</v>
      </c>
      <c r="E4096">
        <v>36</v>
      </c>
      <c r="F4096">
        <v>10</v>
      </c>
      <c r="G4096">
        <v>1</v>
      </c>
    </row>
    <row r="4097" spans="1:7" x14ac:dyDescent="0.2">
      <c r="A4097">
        <v>15000</v>
      </c>
      <c r="B4097">
        <v>0.15310000000000001</v>
      </c>
      <c r="C4097" t="s">
        <v>5440</v>
      </c>
      <c r="D4097">
        <v>39000</v>
      </c>
      <c r="E4097">
        <v>60</v>
      </c>
      <c r="F4097">
        <v>10</v>
      </c>
      <c r="G4097">
        <v>0</v>
      </c>
    </row>
    <row r="4098" spans="1:7" x14ac:dyDescent="0.2">
      <c r="A4098">
        <v>8950</v>
      </c>
      <c r="B4098">
        <v>0.1016</v>
      </c>
      <c r="C4098" t="s">
        <v>5440</v>
      </c>
      <c r="D4098">
        <v>33982</v>
      </c>
      <c r="E4098">
        <v>36</v>
      </c>
      <c r="F4098">
        <v>2</v>
      </c>
      <c r="G4098">
        <v>0</v>
      </c>
    </row>
    <row r="4099" spans="1:7" x14ac:dyDescent="0.2">
      <c r="A4099">
        <v>30000</v>
      </c>
      <c r="B4099">
        <v>0.18490000000000001</v>
      </c>
      <c r="C4099" t="s">
        <v>5440</v>
      </c>
      <c r="D4099">
        <v>85000</v>
      </c>
      <c r="E4099">
        <v>36</v>
      </c>
      <c r="F4099">
        <v>7</v>
      </c>
      <c r="G4099">
        <v>0</v>
      </c>
    </row>
    <row r="4100" spans="1:7" x14ac:dyDescent="0.2">
      <c r="A4100">
        <v>3600</v>
      </c>
      <c r="B4100">
        <v>0.23630000000000001</v>
      </c>
      <c r="C4100" t="s">
        <v>5440</v>
      </c>
      <c r="D4100">
        <v>40000</v>
      </c>
      <c r="E4100">
        <v>36</v>
      </c>
      <c r="F4100">
        <v>3</v>
      </c>
      <c r="G4100">
        <v>0</v>
      </c>
    </row>
    <row r="4101" spans="1:7" x14ac:dyDescent="0.2">
      <c r="A4101">
        <v>10050</v>
      </c>
      <c r="B4101">
        <v>0.158</v>
      </c>
      <c r="C4101" t="s">
        <v>5440</v>
      </c>
      <c r="D4101">
        <v>29000</v>
      </c>
      <c r="E4101">
        <v>36</v>
      </c>
      <c r="F4101">
        <v>6</v>
      </c>
      <c r="G4101">
        <v>0</v>
      </c>
    </row>
    <row r="4102" spans="1:7" x14ac:dyDescent="0.2">
      <c r="A4102">
        <v>11500</v>
      </c>
      <c r="B4102">
        <v>0.19719999999999999</v>
      </c>
      <c r="C4102" t="s">
        <v>5440</v>
      </c>
      <c r="D4102">
        <v>106317</v>
      </c>
      <c r="E4102">
        <v>36</v>
      </c>
      <c r="F4102">
        <v>10</v>
      </c>
      <c r="G4102">
        <v>0</v>
      </c>
    </row>
    <row r="4103" spans="1:7" x14ac:dyDescent="0.2">
      <c r="A4103">
        <v>14000</v>
      </c>
      <c r="B4103">
        <v>0.1114</v>
      </c>
      <c r="C4103" t="s">
        <v>5441</v>
      </c>
      <c r="D4103">
        <v>110000</v>
      </c>
      <c r="E4103">
        <v>36</v>
      </c>
      <c r="F4103">
        <v>1</v>
      </c>
      <c r="G4103">
        <v>0</v>
      </c>
    </row>
    <row r="4104" spans="1:7" x14ac:dyDescent="0.2">
      <c r="A4104">
        <v>29175</v>
      </c>
      <c r="B4104">
        <v>0.17269999999999999</v>
      </c>
      <c r="C4104" t="s">
        <v>5441</v>
      </c>
      <c r="D4104">
        <v>65000</v>
      </c>
      <c r="E4104">
        <v>60</v>
      </c>
      <c r="F4104">
        <v>9</v>
      </c>
      <c r="G4104">
        <v>0</v>
      </c>
    </row>
    <row r="4105" spans="1:7" x14ac:dyDescent="0.2">
      <c r="A4105">
        <v>14000</v>
      </c>
      <c r="B4105">
        <v>0.1114</v>
      </c>
      <c r="C4105" t="s">
        <v>5441</v>
      </c>
      <c r="D4105">
        <v>90939</v>
      </c>
      <c r="E4105">
        <v>36</v>
      </c>
      <c r="F4105">
        <v>5</v>
      </c>
      <c r="G4105">
        <v>0</v>
      </c>
    </row>
    <row r="4106" spans="1:7" x14ac:dyDescent="0.2">
      <c r="A4106">
        <v>5000</v>
      </c>
      <c r="B4106">
        <v>0.17269999999999999</v>
      </c>
      <c r="C4106" t="s">
        <v>5440</v>
      </c>
      <c r="D4106">
        <v>115575</v>
      </c>
      <c r="E4106">
        <v>36</v>
      </c>
      <c r="F4106">
        <v>10</v>
      </c>
      <c r="G4106">
        <v>0</v>
      </c>
    </row>
    <row r="4107" spans="1:7" x14ac:dyDescent="0.2">
      <c r="A4107">
        <v>9000</v>
      </c>
      <c r="B4107">
        <v>0.1409</v>
      </c>
      <c r="C4107" t="s">
        <v>5441</v>
      </c>
      <c r="D4107">
        <v>69000</v>
      </c>
      <c r="E4107">
        <v>36</v>
      </c>
      <c r="F4107">
        <v>3</v>
      </c>
      <c r="G4107">
        <v>1</v>
      </c>
    </row>
    <row r="4108" spans="1:7" x14ac:dyDescent="0.2">
      <c r="A4108">
        <v>16000</v>
      </c>
      <c r="B4108">
        <v>0.2049</v>
      </c>
      <c r="C4108" t="s">
        <v>5440</v>
      </c>
      <c r="D4108">
        <v>94000</v>
      </c>
      <c r="E4108">
        <v>60</v>
      </c>
      <c r="F4108">
        <v>2</v>
      </c>
      <c r="G4108">
        <v>0</v>
      </c>
    </row>
    <row r="4109" spans="1:7" x14ac:dyDescent="0.2">
      <c r="A4109">
        <v>1700</v>
      </c>
      <c r="B4109">
        <v>0.1777</v>
      </c>
      <c r="C4109" t="s">
        <v>5441</v>
      </c>
      <c r="D4109">
        <v>55000</v>
      </c>
      <c r="E4109">
        <v>36</v>
      </c>
      <c r="F4109">
        <v>6</v>
      </c>
      <c r="G4109">
        <v>0</v>
      </c>
    </row>
    <row r="4110" spans="1:7" x14ac:dyDescent="0.2">
      <c r="A4110">
        <v>24000</v>
      </c>
      <c r="B4110">
        <v>0.21</v>
      </c>
      <c r="C4110" t="s">
        <v>5440</v>
      </c>
      <c r="D4110">
        <v>72000</v>
      </c>
      <c r="E4110">
        <v>60</v>
      </c>
      <c r="F4110">
        <v>10</v>
      </c>
      <c r="G4110">
        <v>0</v>
      </c>
    </row>
    <row r="4111" spans="1:7" x14ac:dyDescent="0.2">
      <c r="A4111">
        <v>15000</v>
      </c>
      <c r="B4111">
        <v>0.15310000000000001</v>
      </c>
      <c r="C4111" t="s">
        <v>5442</v>
      </c>
      <c r="D4111">
        <v>59000</v>
      </c>
      <c r="E4111">
        <v>60</v>
      </c>
      <c r="F4111">
        <v>3</v>
      </c>
      <c r="G4111">
        <v>0</v>
      </c>
    </row>
    <row r="4112" spans="1:7" x14ac:dyDescent="0.2">
      <c r="A4112">
        <v>25000</v>
      </c>
      <c r="B4112">
        <v>0.23760000000000001</v>
      </c>
      <c r="C4112" t="s">
        <v>5440</v>
      </c>
      <c r="D4112">
        <v>74000</v>
      </c>
      <c r="E4112">
        <v>60</v>
      </c>
      <c r="F4112">
        <v>10</v>
      </c>
      <c r="G4112">
        <v>1</v>
      </c>
    </row>
    <row r="4113" spans="1:7" x14ac:dyDescent="0.2">
      <c r="A4113">
        <v>35000</v>
      </c>
      <c r="B4113">
        <v>0.1905</v>
      </c>
      <c r="C4113" t="s">
        <v>5441</v>
      </c>
      <c r="D4113">
        <v>98000</v>
      </c>
      <c r="E4113">
        <v>36</v>
      </c>
      <c r="F4113">
        <v>10</v>
      </c>
      <c r="G4113">
        <v>0</v>
      </c>
    </row>
    <row r="4114" spans="1:7" x14ac:dyDescent="0.2">
      <c r="A4114">
        <v>7000</v>
      </c>
      <c r="B4114">
        <v>0.13109999999999999</v>
      </c>
      <c r="C4114" t="s">
        <v>5440</v>
      </c>
      <c r="D4114">
        <v>45000</v>
      </c>
      <c r="E4114">
        <v>36</v>
      </c>
      <c r="F4114">
        <v>10</v>
      </c>
      <c r="G4114">
        <v>0</v>
      </c>
    </row>
    <row r="4115" spans="1:7" x14ac:dyDescent="0.2">
      <c r="A4115">
        <v>14000</v>
      </c>
      <c r="B4115">
        <v>0.2049</v>
      </c>
      <c r="C4115" t="s">
        <v>5441</v>
      </c>
      <c r="D4115">
        <v>98000</v>
      </c>
      <c r="E4115">
        <v>60</v>
      </c>
      <c r="F4115">
        <v>10</v>
      </c>
      <c r="G4115">
        <v>0</v>
      </c>
    </row>
    <row r="4116" spans="1:7" x14ac:dyDescent="0.2">
      <c r="A4116">
        <v>11400</v>
      </c>
      <c r="B4116">
        <v>0.14330000000000001</v>
      </c>
      <c r="C4116" t="s">
        <v>5441</v>
      </c>
      <c r="D4116">
        <v>78000</v>
      </c>
      <c r="E4116">
        <v>36</v>
      </c>
      <c r="F4116">
        <v>10</v>
      </c>
      <c r="G4116">
        <v>0</v>
      </c>
    </row>
    <row r="4117" spans="1:7" x14ac:dyDescent="0.2">
      <c r="A4117">
        <v>20000</v>
      </c>
      <c r="B4117">
        <v>0.21</v>
      </c>
      <c r="C4117" t="s">
        <v>5442</v>
      </c>
      <c r="D4117">
        <v>65000</v>
      </c>
      <c r="E4117">
        <v>60</v>
      </c>
      <c r="F4117">
        <v>6</v>
      </c>
      <c r="G4117">
        <v>1</v>
      </c>
    </row>
    <row r="4118" spans="1:7" x14ac:dyDescent="0.2">
      <c r="A4118">
        <v>10800</v>
      </c>
      <c r="B4118">
        <v>0.16289999999999999</v>
      </c>
      <c r="C4118" t="s">
        <v>5440</v>
      </c>
      <c r="D4118">
        <v>40000</v>
      </c>
      <c r="E4118">
        <v>36</v>
      </c>
      <c r="F4118">
        <v>3</v>
      </c>
      <c r="G4118">
        <v>1</v>
      </c>
    </row>
    <row r="4119" spans="1:7" x14ac:dyDescent="0.2">
      <c r="A4119">
        <v>12000</v>
      </c>
      <c r="B4119">
        <v>0.21490000000000001</v>
      </c>
      <c r="C4119" t="s">
        <v>5441</v>
      </c>
      <c r="D4119">
        <v>38750</v>
      </c>
      <c r="E4119">
        <v>60</v>
      </c>
      <c r="F4119">
        <v>3</v>
      </c>
      <c r="G4119">
        <v>0</v>
      </c>
    </row>
    <row r="4120" spans="1:7" x14ac:dyDescent="0.2">
      <c r="A4120">
        <v>16000</v>
      </c>
      <c r="B4120">
        <v>0.21</v>
      </c>
      <c r="C4120" t="s">
        <v>5441</v>
      </c>
      <c r="D4120">
        <v>44000</v>
      </c>
      <c r="E4120">
        <v>60</v>
      </c>
      <c r="F4120">
        <v>10</v>
      </c>
      <c r="G4120">
        <v>0</v>
      </c>
    </row>
    <row r="4121" spans="1:7" x14ac:dyDescent="0.2">
      <c r="A4121">
        <v>9975</v>
      </c>
      <c r="B4121">
        <v>7.9000000000000001E-2</v>
      </c>
      <c r="C4121" t="s">
        <v>5441</v>
      </c>
      <c r="D4121">
        <v>60000</v>
      </c>
      <c r="E4121">
        <v>36</v>
      </c>
      <c r="F4121">
        <v>7</v>
      </c>
      <c r="G4121">
        <v>0</v>
      </c>
    </row>
    <row r="4122" spans="1:7" x14ac:dyDescent="0.2">
      <c r="A4122">
        <v>17500</v>
      </c>
      <c r="B4122">
        <v>0.16289999999999999</v>
      </c>
      <c r="C4122" t="s">
        <v>5441</v>
      </c>
      <c r="D4122">
        <v>80000</v>
      </c>
      <c r="E4122">
        <v>60</v>
      </c>
      <c r="F4122">
        <v>3</v>
      </c>
      <c r="G4122">
        <v>0</v>
      </c>
    </row>
    <row r="4123" spans="1:7" x14ac:dyDescent="0.2">
      <c r="A4123">
        <v>16550</v>
      </c>
      <c r="B4123">
        <v>0.158</v>
      </c>
      <c r="C4123" t="s">
        <v>5440</v>
      </c>
      <c r="D4123">
        <v>60000</v>
      </c>
      <c r="E4123">
        <v>60</v>
      </c>
      <c r="F4123">
        <v>2</v>
      </c>
      <c r="G4123">
        <v>0</v>
      </c>
    </row>
    <row r="4124" spans="1:7" x14ac:dyDescent="0.2">
      <c r="A4124">
        <v>8000</v>
      </c>
      <c r="B4124">
        <v>0.1905</v>
      </c>
      <c r="C4124" t="s">
        <v>5442</v>
      </c>
      <c r="D4124">
        <v>55000</v>
      </c>
      <c r="E4124">
        <v>36</v>
      </c>
      <c r="F4124">
        <v>10</v>
      </c>
      <c r="G4124">
        <v>0</v>
      </c>
    </row>
    <row r="4125" spans="1:7" x14ac:dyDescent="0.2">
      <c r="A4125">
        <v>11950</v>
      </c>
      <c r="B4125">
        <v>0.1212</v>
      </c>
      <c r="C4125" t="s">
        <v>5441</v>
      </c>
      <c r="D4125">
        <v>35000</v>
      </c>
      <c r="E4125">
        <v>36</v>
      </c>
      <c r="F4125">
        <v>10</v>
      </c>
      <c r="G4125">
        <v>0</v>
      </c>
    </row>
    <row r="4126" spans="1:7" x14ac:dyDescent="0.2">
      <c r="A4126">
        <v>12000</v>
      </c>
      <c r="B4126">
        <v>0.22470000000000001</v>
      </c>
      <c r="C4126" t="s">
        <v>5440</v>
      </c>
      <c r="D4126">
        <v>45000</v>
      </c>
      <c r="E4126">
        <v>60</v>
      </c>
      <c r="F4126">
        <v>5</v>
      </c>
      <c r="G4126">
        <v>0</v>
      </c>
    </row>
    <row r="4127" spans="1:7" x14ac:dyDescent="0.2">
      <c r="A4127">
        <v>25000</v>
      </c>
      <c r="B4127">
        <v>0.22470000000000001</v>
      </c>
      <c r="C4127" t="s">
        <v>5442</v>
      </c>
      <c r="D4127">
        <v>60000</v>
      </c>
      <c r="E4127">
        <v>60</v>
      </c>
      <c r="F4127">
        <v>6</v>
      </c>
      <c r="G4127">
        <v>1</v>
      </c>
    </row>
    <row r="4128" spans="1:7" x14ac:dyDescent="0.2">
      <c r="A4128">
        <v>18000</v>
      </c>
      <c r="B4128">
        <v>8.8999999999999996E-2</v>
      </c>
      <c r="C4128" t="s">
        <v>5440</v>
      </c>
      <c r="D4128">
        <v>61000</v>
      </c>
      <c r="E4128">
        <v>36</v>
      </c>
      <c r="F4128">
        <v>10</v>
      </c>
      <c r="G4128">
        <v>0</v>
      </c>
    </row>
    <row r="4129" spans="1:7" x14ac:dyDescent="0.2">
      <c r="A4129">
        <v>4800</v>
      </c>
      <c r="B4129">
        <v>0.1114</v>
      </c>
      <c r="C4129" t="s">
        <v>5441</v>
      </c>
      <c r="D4129">
        <v>113500</v>
      </c>
      <c r="E4129">
        <v>36</v>
      </c>
      <c r="F4129">
        <v>10</v>
      </c>
      <c r="G4129">
        <v>0</v>
      </c>
    </row>
    <row r="4130" spans="1:7" x14ac:dyDescent="0.2">
      <c r="A4130">
        <v>24925</v>
      </c>
      <c r="B4130">
        <v>0.18490000000000001</v>
      </c>
      <c r="C4130" t="s">
        <v>5441</v>
      </c>
      <c r="D4130">
        <v>55500</v>
      </c>
      <c r="E4130">
        <v>60</v>
      </c>
      <c r="F4130">
        <v>1</v>
      </c>
      <c r="G4130">
        <v>0</v>
      </c>
    </row>
    <row r="4131" spans="1:7" x14ac:dyDescent="0.2">
      <c r="A4131">
        <v>28000</v>
      </c>
      <c r="B4131">
        <v>0.14330000000000001</v>
      </c>
      <c r="C4131" t="s">
        <v>5441</v>
      </c>
      <c r="D4131">
        <v>136000</v>
      </c>
      <c r="E4131">
        <v>36</v>
      </c>
      <c r="F4131">
        <v>5</v>
      </c>
      <c r="G4131">
        <v>0</v>
      </c>
    </row>
    <row r="4132" spans="1:7" x14ac:dyDescent="0.2">
      <c r="A4132">
        <v>27575</v>
      </c>
      <c r="B4132">
        <v>0.2198</v>
      </c>
      <c r="C4132" t="s">
        <v>5441</v>
      </c>
      <c r="D4132">
        <v>86437</v>
      </c>
      <c r="E4132">
        <v>60</v>
      </c>
      <c r="F4132">
        <v>10</v>
      </c>
      <c r="G4132">
        <v>1</v>
      </c>
    </row>
    <row r="4133" spans="1:7" x14ac:dyDescent="0.2">
      <c r="A4133">
        <v>35000</v>
      </c>
      <c r="B4133">
        <v>0.1212</v>
      </c>
      <c r="C4133" t="s">
        <v>5442</v>
      </c>
      <c r="D4133">
        <v>240000</v>
      </c>
      <c r="E4133">
        <v>36</v>
      </c>
      <c r="F4133">
        <v>4</v>
      </c>
      <c r="G4133">
        <v>0</v>
      </c>
    </row>
    <row r="4134" spans="1:7" x14ac:dyDescent="0.2">
      <c r="A4134">
        <v>24000</v>
      </c>
      <c r="B4134">
        <v>0.1875</v>
      </c>
      <c r="C4134" t="s">
        <v>5440</v>
      </c>
      <c r="D4134">
        <v>92000</v>
      </c>
      <c r="E4134">
        <v>36</v>
      </c>
      <c r="F4134">
        <v>10</v>
      </c>
      <c r="G4134">
        <v>0</v>
      </c>
    </row>
    <row r="4135" spans="1:7" x14ac:dyDescent="0.2">
      <c r="A4135">
        <v>12000</v>
      </c>
      <c r="B4135">
        <v>8.8999999999999996E-2</v>
      </c>
      <c r="C4135" t="s">
        <v>5440</v>
      </c>
      <c r="D4135">
        <v>106071</v>
      </c>
      <c r="E4135">
        <v>36</v>
      </c>
      <c r="F4135">
        <v>10</v>
      </c>
      <c r="G4135">
        <v>0</v>
      </c>
    </row>
    <row r="4136" spans="1:7" x14ac:dyDescent="0.2">
      <c r="A4136">
        <v>6700</v>
      </c>
      <c r="B4136">
        <v>0.13109999999999999</v>
      </c>
      <c r="C4136" t="s">
        <v>5440</v>
      </c>
      <c r="D4136">
        <v>33000</v>
      </c>
      <c r="E4136">
        <v>36</v>
      </c>
      <c r="F4136">
        <v>10</v>
      </c>
      <c r="G4136">
        <v>0</v>
      </c>
    </row>
    <row r="4137" spans="1:7" x14ac:dyDescent="0.2">
      <c r="A4137">
        <v>10000</v>
      </c>
      <c r="B4137">
        <v>0.1905</v>
      </c>
      <c r="C4137" t="s">
        <v>5440</v>
      </c>
      <c r="D4137">
        <v>56000</v>
      </c>
      <c r="E4137">
        <v>36</v>
      </c>
      <c r="F4137">
        <v>4</v>
      </c>
      <c r="G4137">
        <v>1</v>
      </c>
    </row>
    <row r="4138" spans="1:7" x14ac:dyDescent="0.2">
      <c r="A4138">
        <v>8000</v>
      </c>
      <c r="B4138">
        <v>0.1777</v>
      </c>
      <c r="C4138" t="s">
        <v>5441</v>
      </c>
      <c r="D4138">
        <v>71000</v>
      </c>
      <c r="E4138">
        <v>36</v>
      </c>
      <c r="F4138">
        <v>10</v>
      </c>
      <c r="G4138">
        <v>0</v>
      </c>
    </row>
    <row r="4139" spans="1:7" x14ac:dyDescent="0.2">
      <c r="A4139">
        <v>14000</v>
      </c>
      <c r="B4139">
        <v>0.21490000000000001</v>
      </c>
      <c r="C4139" t="s">
        <v>5440</v>
      </c>
      <c r="D4139">
        <v>180000</v>
      </c>
      <c r="E4139">
        <v>36</v>
      </c>
      <c r="F4139">
        <v>10</v>
      </c>
      <c r="G4139">
        <v>0</v>
      </c>
    </row>
    <row r="4140" spans="1:7" x14ac:dyDescent="0.2">
      <c r="A4140">
        <v>15000</v>
      </c>
      <c r="B4140">
        <v>0.1212</v>
      </c>
      <c r="C4140" t="s">
        <v>5441</v>
      </c>
      <c r="D4140">
        <v>50000</v>
      </c>
      <c r="E4140">
        <v>36</v>
      </c>
      <c r="F4140">
        <v>10</v>
      </c>
      <c r="G4140">
        <v>1</v>
      </c>
    </row>
    <row r="4141" spans="1:7" x14ac:dyDescent="0.2">
      <c r="A4141">
        <v>10000</v>
      </c>
      <c r="B4141">
        <v>0.13109999999999999</v>
      </c>
      <c r="C4141" t="s">
        <v>5440</v>
      </c>
      <c r="D4141">
        <v>70000</v>
      </c>
      <c r="E4141">
        <v>36</v>
      </c>
      <c r="F4141">
        <v>2</v>
      </c>
      <c r="G4141">
        <v>0</v>
      </c>
    </row>
    <row r="4142" spans="1:7" x14ac:dyDescent="0.2">
      <c r="A4142">
        <v>20100</v>
      </c>
      <c r="B4142">
        <v>0.14330000000000001</v>
      </c>
      <c r="C4142" t="s">
        <v>5441</v>
      </c>
      <c r="D4142">
        <v>45000</v>
      </c>
      <c r="E4142">
        <v>36</v>
      </c>
      <c r="F4142">
        <v>5</v>
      </c>
      <c r="G4142">
        <v>0</v>
      </c>
    </row>
    <row r="4143" spans="1:7" x14ac:dyDescent="0.2">
      <c r="A4143">
        <v>30000</v>
      </c>
      <c r="B4143">
        <v>0.23630000000000001</v>
      </c>
      <c r="C4143" t="s">
        <v>5440</v>
      </c>
      <c r="D4143">
        <v>120000</v>
      </c>
      <c r="E4143">
        <v>60</v>
      </c>
      <c r="F4143">
        <v>2</v>
      </c>
      <c r="G4143">
        <v>0</v>
      </c>
    </row>
    <row r="4144" spans="1:7" x14ac:dyDescent="0.2">
      <c r="A4144">
        <v>6800</v>
      </c>
      <c r="B4144">
        <v>0.16289999999999999</v>
      </c>
      <c r="C4144" t="s">
        <v>5440</v>
      </c>
      <c r="D4144">
        <v>58000</v>
      </c>
      <c r="E4144">
        <v>36</v>
      </c>
      <c r="F4144">
        <v>10</v>
      </c>
      <c r="G4144">
        <v>0</v>
      </c>
    </row>
    <row r="4145" spans="1:7" x14ac:dyDescent="0.2">
      <c r="A4145">
        <v>6000</v>
      </c>
      <c r="B4145">
        <v>0.13109999999999999</v>
      </c>
      <c r="C4145" t="s">
        <v>5440</v>
      </c>
      <c r="D4145">
        <v>28725</v>
      </c>
      <c r="E4145">
        <v>36</v>
      </c>
      <c r="F4145">
        <v>5</v>
      </c>
      <c r="G4145">
        <v>0</v>
      </c>
    </row>
    <row r="4146" spans="1:7" x14ac:dyDescent="0.2">
      <c r="A4146">
        <v>15800</v>
      </c>
      <c r="B4146">
        <v>6.0299999999999999E-2</v>
      </c>
      <c r="C4146" t="s">
        <v>5440</v>
      </c>
      <c r="D4146">
        <v>85000</v>
      </c>
      <c r="E4146">
        <v>36</v>
      </c>
      <c r="F4146">
        <v>10</v>
      </c>
      <c r="G4146">
        <v>0</v>
      </c>
    </row>
    <row r="4147" spans="1:7" x14ac:dyDescent="0.2">
      <c r="A4147">
        <v>12000</v>
      </c>
      <c r="B4147">
        <v>8.8999999999999996E-2</v>
      </c>
      <c r="C4147" t="s">
        <v>5441</v>
      </c>
      <c r="D4147">
        <v>103000</v>
      </c>
      <c r="E4147">
        <v>36</v>
      </c>
      <c r="F4147">
        <v>8</v>
      </c>
      <c r="G4147">
        <v>0</v>
      </c>
    </row>
    <row r="4148" spans="1:7" x14ac:dyDescent="0.2">
      <c r="A4148">
        <v>14000</v>
      </c>
      <c r="B4148">
        <v>0.2049</v>
      </c>
      <c r="C4148" t="s">
        <v>5441</v>
      </c>
      <c r="D4148">
        <v>96650</v>
      </c>
      <c r="E4148">
        <v>60</v>
      </c>
      <c r="F4148">
        <v>7</v>
      </c>
      <c r="G4148">
        <v>0</v>
      </c>
    </row>
    <row r="4149" spans="1:7" x14ac:dyDescent="0.2">
      <c r="A4149">
        <v>24375</v>
      </c>
      <c r="B4149">
        <v>0.22950000000000001</v>
      </c>
      <c r="C4149" t="s">
        <v>5441</v>
      </c>
      <c r="D4149">
        <v>85000</v>
      </c>
      <c r="E4149">
        <v>60</v>
      </c>
      <c r="F4149">
        <v>3</v>
      </c>
      <c r="G4149">
        <v>0</v>
      </c>
    </row>
    <row r="4150" spans="1:7" x14ac:dyDescent="0.2">
      <c r="A4150">
        <v>11325</v>
      </c>
      <c r="B4150">
        <v>0.1777</v>
      </c>
      <c r="C4150" t="s">
        <v>5440</v>
      </c>
      <c r="D4150">
        <v>34000</v>
      </c>
      <c r="E4150">
        <v>36</v>
      </c>
      <c r="F4150">
        <v>0.5</v>
      </c>
      <c r="G4150">
        <v>0</v>
      </c>
    </row>
    <row r="4151" spans="1:7" x14ac:dyDescent="0.2">
      <c r="A4151">
        <v>3500</v>
      </c>
      <c r="B4151">
        <v>7.6200000000000004E-2</v>
      </c>
      <c r="C4151" t="s">
        <v>5441</v>
      </c>
      <c r="D4151">
        <v>56409</v>
      </c>
      <c r="E4151">
        <v>36</v>
      </c>
      <c r="F4151">
        <v>10</v>
      </c>
      <c r="G4151">
        <v>0</v>
      </c>
    </row>
    <row r="4152" spans="1:7" x14ac:dyDescent="0.2">
      <c r="A4152">
        <v>6400</v>
      </c>
      <c r="B4152">
        <v>0.1409</v>
      </c>
      <c r="C4152" t="s">
        <v>5441</v>
      </c>
      <c r="D4152">
        <v>70000</v>
      </c>
      <c r="E4152">
        <v>36</v>
      </c>
      <c r="F4152">
        <v>10</v>
      </c>
      <c r="G4152">
        <v>0</v>
      </c>
    </row>
    <row r="4153" spans="1:7" x14ac:dyDescent="0.2">
      <c r="A4153">
        <v>13225</v>
      </c>
      <c r="B4153">
        <v>0.1409</v>
      </c>
      <c r="C4153" t="s">
        <v>5441</v>
      </c>
      <c r="D4153">
        <v>36000</v>
      </c>
      <c r="E4153">
        <v>36</v>
      </c>
      <c r="F4153">
        <v>7</v>
      </c>
      <c r="G4153">
        <v>0</v>
      </c>
    </row>
    <row r="4154" spans="1:7" x14ac:dyDescent="0.2">
      <c r="A4154">
        <v>12000</v>
      </c>
      <c r="B4154">
        <v>0.1212</v>
      </c>
      <c r="C4154" t="s">
        <v>5441</v>
      </c>
      <c r="D4154">
        <v>90000</v>
      </c>
      <c r="E4154">
        <v>36</v>
      </c>
      <c r="F4154">
        <v>10</v>
      </c>
      <c r="G4154">
        <v>0</v>
      </c>
    </row>
    <row r="4155" spans="1:7" x14ac:dyDescent="0.2">
      <c r="A4155">
        <v>18000</v>
      </c>
      <c r="B4155">
        <v>6.6199999999999995E-2</v>
      </c>
      <c r="C4155" t="s">
        <v>5441</v>
      </c>
      <c r="D4155">
        <v>76000</v>
      </c>
      <c r="E4155">
        <v>36</v>
      </c>
      <c r="F4155">
        <v>10</v>
      </c>
      <c r="G4155">
        <v>0</v>
      </c>
    </row>
    <row r="4156" spans="1:7" x14ac:dyDescent="0.2">
      <c r="A4156">
        <v>19000</v>
      </c>
      <c r="B4156">
        <v>0.1016</v>
      </c>
      <c r="C4156" t="s">
        <v>5440</v>
      </c>
      <c r="D4156">
        <v>74000</v>
      </c>
      <c r="E4156">
        <v>36</v>
      </c>
      <c r="F4156">
        <v>9</v>
      </c>
      <c r="G4156">
        <v>0</v>
      </c>
    </row>
    <row r="4157" spans="1:7" x14ac:dyDescent="0.2">
      <c r="A4157">
        <v>10000</v>
      </c>
      <c r="B4157">
        <v>0.158</v>
      </c>
      <c r="C4157" t="s">
        <v>5441</v>
      </c>
      <c r="D4157">
        <v>66450</v>
      </c>
      <c r="E4157">
        <v>36</v>
      </c>
      <c r="F4157">
        <v>10</v>
      </c>
      <c r="G4157">
        <v>0</v>
      </c>
    </row>
    <row r="4158" spans="1:7" x14ac:dyDescent="0.2">
      <c r="A4158">
        <v>18550</v>
      </c>
      <c r="B4158">
        <v>0.1114</v>
      </c>
      <c r="C4158" t="s">
        <v>5441</v>
      </c>
      <c r="D4158" s="79">
        <v>100000</v>
      </c>
      <c r="E4158">
        <v>36</v>
      </c>
      <c r="F4158">
        <v>4</v>
      </c>
      <c r="G4158">
        <v>1</v>
      </c>
    </row>
    <row r="4159" spans="1:7" x14ac:dyDescent="0.2">
      <c r="A4159">
        <v>19600</v>
      </c>
      <c r="B4159">
        <v>0.2198</v>
      </c>
      <c r="C4159" t="s">
        <v>5440</v>
      </c>
      <c r="D4159">
        <v>176000</v>
      </c>
      <c r="E4159">
        <v>60</v>
      </c>
      <c r="F4159">
        <v>5</v>
      </c>
      <c r="G4159">
        <v>1</v>
      </c>
    </row>
    <row r="4160" spans="1:7" x14ac:dyDescent="0.2">
      <c r="A4160">
        <v>16000</v>
      </c>
      <c r="B4160">
        <v>0.1016</v>
      </c>
      <c r="C4160" t="s">
        <v>5441</v>
      </c>
      <c r="D4160">
        <v>60000</v>
      </c>
      <c r="E4160">
        <v>36</v>
      </c>
      <c r="F4160">
        <v>10</v>
      </c>
      <c r="G4160">
        <v>0</v>
      </c>
    </row>
    <row r="4161" spans="1:7" x14ac:dyDescent="0.2">
      <c r="A4161">
        <v>5000</v>
      </c>
      <c r="B4161">
        <v>0.17269999999999999</v>
      </c>
      <c r="C4161" t="s">
        <v>5440</v>
      </c>
      <c r="D4161">
        <v>124000</v>
      </c>
      <c r="E4161">
        <v>36</v>
      </c>
      <c r="F4161">
        <v>6</v>
      </c>
      <c r="G4161">
        <v>0</v>
      </c>
    </row>
    <row r="4162" spans="1:7" x14ac:dyDescent="0.2">
      <c r="A4162">
        <v>15000</v>
      </c>
      <c r="B4162">
        <v>0.158</v>
      </c>
      <c r="C4162" t="s">
        <v>5440</v>
      </c>
      <c r="D4162">
        <v>116000</v>
      </c>
      <c r="E4162">
        <v>60</v>
      </c>
      <c r="F4162">
        <v>5</v>
      </c>
      <c r="G4162">
        <v>1</v>
      </c>
    </row>
    <row r="4163" spans="1:7" x14ac:dyDescent="0.2">
      <c r="A4163">
        <v>25000</v>
      </c>
      <c r="B4163">
        <v>0.158</v>
      </c>
      <c r="C4163" t="s">
        <v>5440</v>
      </c>
      <c r="D4163">
        <v>87000</v>
      </c>
      <c r="E4163">
        <v>36</v>
      </c>
      <c r="F4163">
        <v>10</v>
      </c>
      <c r="G4163">
        <v>0</v>
      </c>
    </row>
    <row r="4164" spans="1:7" x14ac:dyDescent="0.2">
      <c r="A4164">
        <v>8000</v>
      </c>
      <c r="B4164">
        <v>0.14330000000000001</v>
      </c>
      <c r="C4164" t="s">
        <v>5440</v>
      </c>
      <c r="D4164">
        <v>107103</v>
      </c>
      <c r="E4164">
        <v>36</v>
      </c>
      <c r="F4164">
        <v>2</v>
      </c>
      <c r="G4164">
        <v>0</v>
      </c>
    </row>
    <row r="4165" spans="1:7" x14ac:dyDescent="0.2">
      <c r="A4165">
        <v>16000</v>
      </c>
      <c r="B4165">
        <v>0.158</v>
      </c>
      <c r="C4165" t="s">
        <v>5441</v>
      </c>
      <c r="D4165">
        <v>115000</v>
      </c>
      <c r="E4165">
        <v>36</v>
      </c>
      <c r="F4165">
        <v>10</v>
      </c>
      <c r="G4165">
        <v>0</v>
      </c>
    </row>
    <row r="4166" spans="1:7" x14ac:dyDescent="0.2">
      <c r="A4166">
        <v>4850</v>
      </c>
      <c r="B4166">
        <v>0.1212</v>
      </c>
      <c r="C4166" t="s">
        <v>5442</v>
      </c>
      <c r="D4166">
        <v>20000</v>
      </c>
      <c r="E4166">
        <v>36</v>
      </c>
      <c r="F4166">
        <v>10</v>
      </c>
      <c r="G4166">
        <v>0</v>
      </c>
    </row>
    <row r="4167" spans="1:7" x14ac:dyDescent="0.2">
      <c r="A4167">
        <v>14300</v>
      </c>
      <c r="B4167">
        <v>0.1409</v>
      </c>
      <c r="C4167" t="s">
        <v>5441</v>
      </c>
      <c r="D4167">
        <v>99000</v>
      </c>
      <c r="E4167">
        <v>36</v>
      </c>
      <c r="F4167">
        <v>10</v>
      </c>
      <c r="G4167">
        <v>0</v>
      </c>
    </row>
    <row r="4168" spans="1:7" x14ac:dyDescent="0.2">
      <c r="A4168">
        <v>3000</v>
      </c>
      <c r="B4168">
        <v>0.1409</v>
      </c>
      <c r="C4168" t="s">
        <v>5441</v>
      </c>
      <c r="D4168">
        <v>70258</v>
      </c>
      <c r="E4168">
        <v>36</v>
      </c>
      <c r="F4168">
        <v>10</v>
      </c>
      <c r="G4168">
        <v>0</v>
      </c>
    </row>
    <row r="4169" spans="1:7" x14ac:dyDescent="0.2">
      <c r="A4169">
        <v>7200</v>
      </c>
      <c r="B4169">
        <v>0.1905</v>
      </c>
      <c r="C4169" t="s">
        <v>5441</v>
      </c>
      <c r="D4169">
        <v>46000</v>
      </c>
      <c r="E4169">
        <v>36</v>
      </c>
      <c r="F4169">
        <v>2</v>
      </c>
      <c r="G4169">
        <v>1</v>
      </c>
    </row>
    <row r="4170" spans="1:7" x14ac:dyDescent="0.2">
      <c r="A4170">
        <v>14000</v>
      </c>
      <c r="B4170">
        <v>0.158</v>
      </c>
      <c r="C4170" t="s">
        <v>5440</v>
      </c>
      <c r="D4170">
        <v>58296</v>
      </c>
      <c r="E4170">
        <v>36</v>
      </c>
      <c r="F4170">
        <v>6</v>
      </c>
      <c r="G4170">
        <v>1</v>
      </c>
    </row>
    <row r="4171" spans="1:7" x14ac:dyDescent="0.2">
      <c r="A4171">
        <v>11000</v>
      </c>
      <c r="B4171">
        <v>0.1114</v>
      </c>
      <c r="C4171" t="s">
        <v>5440</v>
      </c>
      <c r="D4171">
        <v>72000</v>
      </c>
      <c r="E4171">
        <v>36</v>
      </c>
      <c r="F4171">
        <v>0.5</v>
      </c>
      <c r="G4171">
        <v>0</v>
      </c>
    </row>
    <row r="4172" spans="1:7" x14ac:dyDescent="0.2">
      <c r="A4172">
        <v>16425</v>
      </c>
      <c r="B4172">
        <v>0.13109999999999999</v>
      </c>
      <c r="C4172" t="s">
        <v>5440</v>
      </c>
      <c r="D4172">
        <v>150000</v>
      </c>
      <c r="E4172">
        <v>36</v>
      </c>
      <c r="F4172">
        <v>0.5</v>
      </c>
      <c r="G4172">
        <v>1</v>
      </c>
    </row>
    <row r="4173" spans="1:7" x14ac:dyDescent="0.2">
      <c r="A4173">
        <v>15000</v>
      </c>
      <c r="B4173">
        <v>0.1114</v>
      </c>
      <c r="C4173" t="s">
        <v>5441</v>
      </c>
      <c r="D4173">
        <v>65000</v>
      </c>
      <c r="E4173">
        <v>36</v>
      </c>
      <c r="F4173">
        <v>10</v>
      </c>
      <c r="G4173">
        <v>0</v>
      </c>
    </row>
    <row r="4174" spans="1:7" x14ac:dyDescent="0.2">
      <c r="A4174">
        <v>15250</v>
      </c>
      <c r="B4174">
        <v>0.23630000000000001</v>
      </c>
      <c r="C4174" t="s">
        <v>5440</v>
      </c>
      <c r="D4174">
        <v>72000</v>
      </c>
      <c r="E4174">
        <v>60</v>
      </c>
      <c r="F4174">
        <v>2</v>
      </c>
      <c r="G4174">
        <v>1</v>
      </c>
    </row>
    <row r="4175" spans="1:7" x14ac:dyDescent="0.2">
      <c r="A4175">
        <v>22000</v>
      </c>
      <c r="B4175">
        <v>0.21</v>
      </c>
      <c r="C4175" t="s">
        <v>5440</v>
      </c>
      <c r="D4175">
        <v>50000</v>
      </c>
      <c r="E4175">
        <v>60</v>
      </c>
      <c r="F4175">
        <v>10</v>
      </c>
      <c r="G4175">
        <v>1</v>
      </c>
    </row>
    <row r="4176" spans="1:7" x14ac:dyDescent="0.2">
      <c r="A4176">
        <v>16800</v>
      </c>
      <c r="B4176">
        <v>0.22470000000000001</v>
      </c>
      <c r="C4176" t="s">
        <v>5441</v>
      </c>
      <c r="D4176">
        <v>65000</v>
      </c>
      <c r="E4176">
        <v>60</v>
      </c>
      <c r="F4176">
        <v>5</v>
      </c>
      <c r="G4176">
        <v>0</v>
      </c>
    </row>
    <row r="4177" spans="1:7" x14ac:dyDescent="0.2">
      <c r="A4177">
        <v>14075</v>
      </c>
      <c r="B4177">
        <v>0.13109999999999999</v>
      </c>
      <c r="C4177" t="s">
        <v>5440</v>
      </c>
      <c r="D4177">
        <v>55764</v>
      </c>
      <c r="E4177">
        <v>36</v>
      </c>
      <c r="F4177">
        <v>10</v>
      </c>
      <c r="G4177">
        <v>1</v>
      </c>
    </row>
    <row r="4178" spans="1:7" x14ac:dyDescent="0.2">
      <c r="A4178">
        <v>20000</v>
      </c>
      <c r="B4178">
        <v>0.158</v>
      </c>
      <c r="C4178" t="s">
        <v>5442</v>
      </c>
      <c r="D4178">
        <v>157000</v>
      </c>
      <c r="E4178">
        <v>60</v>
      </c>
      <c r="F4178">
        <v>10</v>
      </c>
      <c r="G4178">
        <v>0</v>
      </c>
    </row>
    <row r="4179" spans="1:7" x14ac:dyDescent="0.2">
      <c r="A4179">
        <v>30000</v>
      </c>
      <c r="B4179">
        <v>0.2049</v>
      </c>
      <c r="C4179" t="s">
        <v>5441</v>
      </c>
      <c r="D4179" s="79">
        <v>100000</v>
      </c>
      <c r="E4179">
        <v>60</v>
      </c>
      <c r="F4179">
        <v>10</v>
      </c>
      <c r="G4179">
        <v>0</v>
      </c>
    </row>
    <row r="4180" spans="1:7" x14ac:dyDescent="0.2">
      <c r="A4180">
        <v>12000</v>
      </c>
      <c r="B4180">
        <v>0.1875</v>
      </c>
      <c r="C4180" t="s">
        <v>5441</v>
      </c>
      <c r="D4180">
        <v>68000</v>
      </c>
      <c r="E4180">
        <v>36</v>
      </c>
      <c r="F4180">
        <v>1</v>
      </c>
      <c r="G4180">
        <v>0</v>
      </c>
    </row>
    <row r="4181" spans="1:7" x14ac:dyDescent="0.2">
      <c r="A4181">
        <v>18500</v>
      </c>
      <c r="B4181">
        <v>0.1016</v>
      </c>
      <c r="C4181" t="s">
        <v>5441</v>
      </c>
      <c r="D4181">
        <v>170000</v>
      </c>
      <c r="E4181">
        <v>36</v>
      </c>
      <c r="F4181">
        <v>3</v>
      </c>
      <c r="G4181">
        <v>0</v>
      </c>
    </row>
    <row r="4182" spans="1:7" x14ac:dyDescent="0.2">
      <c r="A4182">
        <v>10000</v>
      </c>
      <c r="B4182">
        <v>0.1777</v>
      </c>
      <c r="C4182" t="s">
        <v>5441</v>
      </c>
      <c r="D4182">
        <v>34694</v>
      </c>
      <c r="E4182">
        <v>36</v>
      </c>
      <c r="F4182">
        <v>3</v>
      </c>
      <c r="G4182">
        <v>0</v>
      </c>
    </row>
    <row r="4183" spans="1:7" x14ac:dyDescent="0.2">
      <c r="A4183">
        <v>8000</v>
      </c>
      <c r="B4183">
        <v>0.13109999999999999</v>
      </c>
      <c r="C4183" t="s">
        <v>5440</v>
      </c>
      <c r="D4183">
        <v>53000</v>
      </c>
      <c r="E4183">
        <v>36</v>
      </c>
      <c r="F4183">
        <v>0.5</v>
      </c>
      <c r="G4183">
        <v>1</v>
      </c>
    </row>
    <row r="4184" spans="1:7" x14ac:dyDescent="0.2">
      <c r="A4184">
        <v>19425</v>
      </c>
      <c r="B4184">
        <v>0.1114</v>
      </c>
      <c r="C4184" t="s">
        <v>5441</v>
      </c>
      <c r="D4184">
        <v>110000</v>
      </c>
      <c r="E4184">
        <v>36</v>
      </c>
      <c r="F4184">
        <v>9</v>
      </c>
      <c r="G4184">
        <v>1</v>
      </c>
    </row>
    <row r="4185" spans="1:7" x14ac:dyDescent="0.2">
      <c r="A4185">
        <v>11075</v>
      </c>
      <c r="B4185">
        <v>0.1409</v>
      </c>
      <c r="C4185" t="s">
        <v>5440</v>
      </c>
      <c r="D4185">
        <v>50200</v>
      </c>
      <c r="E4185">
        <v>36</v>
      </c>
      <c r="F4185">
        <v>0.5</v>
      </c>
      <c r="G4185">
        <v>0</v>
      </c>
    </row>
    <row r="4186" spans="1:7" x14ac:dyDescent="0.2">
      <c r="A4186">
        <v>1000</v>
      </c>
      <c r="B4186">
        <v>0.1409</v>
      </c>
      <c r="C4186" t="s">
        <v>5440</v>
      </c>
      <c r="D4186">
        <v>32000</v>
      </c>
      <c r="E4186">
        <v>36</v>
      </c>
      <c r="F4186">
        <v>0.5</v>
      </c>
      <c r="G4186">
        <v>0</v>
      </c>
    </row>
    <row r="4187" spans="1:7" x14ac:dyDescent="0.2">
      <c r="A4187">
        <v>24000</v>
      </c>
      <c r="B4187">
        <v>0.13109999999999999</v>
      </c>
      <c r="C4187" t="s">
        <v>5440</v>
      </c>
      <c r="D4187">
        <v>155000</v>
      </c>
      <c r="E4187">
        <v>36</v>
      </c>
      <c r="F4187">
        <v>7</v>
      </c>
      <c r="G4187">
        <v>0</v>
      </c>
    </row>
    <row r="4188" spans="1:7" x14ac:dyDescent="0.2">
      <c r="A4188">
        <v>35000</v>
      </c>
      <c r="B4188">
        <v>0.21490000000000001</v>
      </c>
      <c r="C4188" t="s">
        <v>5440</v>
      </c>
      <c r="D4188">
        <v>93000</v>
      </c>
      <c r="E4188">
        <v>60</v>
      </c>
      <c r="F4188">
        <v>0.5</v>
      </c>
      <c r="G4188">
        <v>0</v>
      </c>
    </row>
    <row r="4189" spans="1:7" x14ac:dyDescent="0.2">
      <c r="A4189">
        <v>15475</v>
      </c>
      <c r="B4189">
        <v>0.1875</v>
      </c>
      <c r="C4189" t="s">
        <v>5440</v>
      </c>
      <c r="D4189">
        <v>46000</v>
      </c>
      <c r="E4189">
        <v>36</v>
      </c>
      <c r="F4189">
        <v>3</v>
      </c>
      <c r="G4189">
        <v>1</v>
      </c>
    </row>
    <row r="4190" spans="1:7" x14ac:dyDescent="0.2">
      <c r="A4190">
        <v>24000</v>
      </c>
      <c r="B4190">
        <v>0.15310000000000001</v>
      </c>
      <c r="C4190" t="s">
        <v>5440</v>
      </c>
      <c r="D4190">
        <v>90994.44</v>
      </c>
      <c r="E4190">
        <v>36</v>
      </c>
      <c r="F4190">
        <v>10</v>
      </c>
      <c r="G4190">
        <v>0</v>
      </c>
    </row>
    <row r="4191" spans="1:7" x14ac:dyDescent="0.2">
      <c r="A4191">
        <v>30000</v>
      </c>
      <c r="B4191">
        <v>0.1777</v>
      </c>
      <c r="C4191" t="s">
        <v>5440</v>
      </c>
      <c r="D4191">
        <v>90000</v>
      </c>
      <c r="E4191">
        <v>36</v>
      </c>
      <c r="F4191">
        <v>2</v>
      </c>
      <c r="G4191">
        <v>0</v>
      </c>
    </row>
    <row r="4192" spans="1:7" x14ac:dyDescent="0.2">
      <c r="A4192">
        <v>10000</v>
      </c>
      <c r="B4192">
        <v>0.1777</v>
      </c>
      <c r="C4192" t="s">
        <v>5442</v>
      </c>
      <c r="D4192">
        <v>65000</v>
      </c>
      <c r="E4192">
        <v>36</v>
      </c>
      <c r="F4192">
        <v>10</v>
      </c>
      <c r="G4192">
        <v>0</v>
      </c>
    </row>
    <row r="4193" spans="1:7" x14ac:dyDescent="0.2">
      <c r="A4193">
        <v>15000</v>
      </c>
      <c r="B4193">
        <v>0.1409</v>
      </c>
      <c r="C4193" t="s">
        <v>5440</v>
      </c>
      <c r="D4193">
        <v>56000</v>
      </c>
      <c r="E4193">
        <v>36</v>
      </c>
      <c r="F4193">
        <v>5</v>
      </c>
      <c r="G4193">
        <v>0</v>
      </c>
    </row>
    <row r="4194" spans="1:7" x14ac:dyDescent="0.2">
      <c r="A4194">
        <v>30000</v>
      </c>
      <c r="B4194">
        <v>8.8999999999999996E-2</v>
      </c>
      <c r="C4194" t="s">
        <v>5441</v>
      </c>
      <c r="D4194">
        <v>118450</v>
      </c>
      <c r="E4194">
        <v>36</v>
      </c>
      <c r="F4194">
        <v>10</v>
      </c>
      <c r="G4194">
        <v>0</v>
      </c>
    </row>
    <row r="4195" spans="1:7" x14ac:dyDescent="0.2">
      <c r="A4195">
        <v>12000</v>
      </c>
      <c r="B4195">
        <v>0.16289999999999999</v>
      </c>
      <c r="C4195" t="s">
        <v>5440</v>
      </c>
      <c r="D4195">
        <v>85000</v>
      </c>
      <c r="E4195">
        <v>36</v>
      </c>
      <c r="F4195">
        <v>9</v>
      </c>
      <c r="G4195">
        <v>0</v>
      </c>
    </row>
    <row r="4196" spans="1:7" x14ac:dyDescent="0.2">
      <c r="A4196">
        <v>5000</v>
      </c>
      <c r="B4196">
        <v>0.1212</v>
      </c>
      <c r="C4196" t="s">
        <v>5440</v>
      </c>
      <c r="D4196">
        <v>40000</v>
      </c>
      <c r="E4196">
        <v>36</v>
      </c>
      <c r="F4196">
        <v>1</v>
      </c>
      <c r="G4196">
        <v>0</v>
      </c>
    </row>
    <row r="4197" spans="1:7" x14ac:dyDescent="0.2">
      <c r="A4197">
        <v>17475</v>
      </c>
      <c r="B4197">
        <v>0.1905</v>
      </c>
      <c r="C4197" t="s">
        <v>5440</v>
      </c>
      <c r="D4197">
        <v>53000</v>
      </c>
      <c r="E4197">
        <v>36</v>
      </c>
      <c r="F4197">
        <v>0.5</v>
      </c>
      <c r="G4197">
        <v>0</v>
      </c>
    </row>
    <row r="4198" spans="1:7" x14ac:dyDescent="0.2">
      <c r="A4198">
        <v>15950</v>
      </c>
      <c r="B4198">
        <v>0.16289999999999999</v>
      </c>
      <c r="C4198" t="s">
        <v>5440</v>
      </c>
      <c r="D4198">
        <v>38000</v>
      </c>
      <c r="E4198">
        <v>36</v>
      </c>
      <c r="F4198">
        <v>10</v>
      </c>
      <c r="G4198">
        <v>0</v>
      </c>
    </row>
    <row r="4199" spans="1:7" x14ac:dyDescent="0.2">
      <c r="A4199">
        <v>17000</v>
      </c>
      <c r="B4199">
        <v>0.1114</v>
      </c>
      <c r="C4199" t="s">
        <v>5441</v>
      </c>
      <c r="D4199">
        <v>65000</v>
      </c>
      <c r="E4199">
        <v>36</v>
      </c>
      <c r="F4199">
        <v>10</v>
      </c>
      <c r="G4199">
        <v>0</v>
      </c>
    </row>
    <row r="4200" spans="1:7" x14ac:dyDescent="0.2">
      <c r="A4200">
        <v>10800</v>
      </c>
      <c r="B4200">
        <v>0.158</v>
      </c>
      <c r="C4200" t="s">
        <v>5440</v>
      </c>
      <c r="D4200">
        <v>42000</v>
      </c>
      <c r="E4200">
        <v>36</v>
      </c>
      <c r="F4200">
        <v>6</v>
      </c>
      <c r="G4200">
        <v>0</v>
      </c>
    </row>
    <row r="4201" spans="1:7" x14ac:dyDescent="0.2">
      <c r="A4201">
        <v>4500</v>
      </c>
      <c r="B4201">
        <v>0.158</v>
      </c>
      <c r="C4201" t="s">
        <v>5440</v>
      </c>
      <c r="D4201">
        <v>60000</v>
      </c>
      <c r="E4201">
        <v>36</v>
      </c>
      <c r="F4201">
        <v>6</v>
      </c>
      <c r="G4201">
        <v>1</v>
      </c>
    </row>
    <row r="4202" spans="1:7" x14ac:dyDescent="0.2">
      <c r="A4202">
        <v>14000</v>
      </c>
      <c r="B4202">
        <v>0.1016</v>
      </c>
      <c r="C4202" t="s">
        <v>5441</v>
      </c>
      <c r="D4202">
        <v>38000</v>
      </c>
      <c r="E4202">
        <v>36</v>
      </c>
      <c r="F4202">
        <v>7</v>
      </c>
      <c r="G4202">
        <v>0</v>
      </c>
    </row>
    <row r="4203" spans="1:7" x14ac:dyDescent="0.2">
      <c r="A4203">
        <v>7200</v>
      </c>
      <c r="B4203">
        <v>0.1875</v>
      </c>
      <c r="C4203" t="s">
        <v>5440</v>
      </c>
      <c r="D4203">
        <v>45000</v>
      </c>
      <c r="E4203">
        <v>36</v>
      </c>
      <c r="F4203">
        <v>6</v>
      </c>
      <c r="G4203">
        <v>0</v>
      </c>
    </row>
    <row r="4204" spans="1:7" x14ac:dyDescent="0.2">
      <c r="A4204">
        <v>31300</v>
      </c>
      <c r="B4204">
        <v>0.21</v>
      </c>
      <c r="C4204" t="s">
        <v>5441</v>
      </c>
      <c r="D4204">
        <v>70000</v>
      </c>
      <c r="E4204">
        <v>60</v>
      </c>
      <c r="F4204">
        <v>5</v>
      </c>
      <c r="G4204">
        <v>1</v>
      </c>
    </row>
    <row r="4205" spans="1:7" x14ac:dyDescent="0.2">
      <c r="A4205">
        <v>7000</v>
      </c>
      <c r="B4205">
        <v>0.158</v>
      </c>
      <c r="C4205" t="s">
        <v>5441</v>
      </c>
      <c r="D4205">
        <v>180000</v>
      </c>
      <c r="E4205">
        <v>36</v>
      </c>
      <c r="F4205">
        <v>4</v>
      </c>
      <c r="G4205">
        <v>0</v>
      </c>
    </row>
    <row r="4206" spans="1:7" x14ac:dyDescent="0.2">
      <c r="A4206">
        <v>6000</v>
      </c>
      <c r="B4206">
        <v>0.1905</v>
      </c>
      <c r="C4206" t="s">
        <v>5440</v>
      </c>
      <c r="D4206">
        <v>47600</v>
      </c>
      <c r="E4206">
        <v>36</v>
      </c>
      <c r="F4206">
        <v>3</v>
      </c>
      <c r="G4206">
        <v>1</v>
      </c>
    </row>
    <row r="4207" spans="1:7" x14ac:dyDescent="0.2">
      <c r="A4207">
        <v>18000</v>
      </c>
      <c r="B4207">
        <v>0.1875</v>
      </c>
      <c r="C4207" t="s">
        <v>5440</v>
      </c>
      <c r="D4207">
        <v>96000</v>
      </c>
      <c r="E4207">
        <v>36</v>
      </c>
      <c r="F4207">
        <v>2</v>
      </c>
      <c r="G4207">
        <v>0</v>
      </c>
    </row>
    <row r="4208" spans="1:7" x14ac:dyDescent="0.2">
      <c r="A4208">
        <v>10625</v>
      </c>
      <c r="B4208">
        <v>7.9000000000000001E-2</v>
      </c>
      <c r="C4208" t="s">
        <v>5440</v>
      </c>
      <c r="D4208">
        <v>31000</v>
      </c>
      <c r="E4208">
        <v>36</v>
      </c>
      <c r="F4208">
        <v>3</v>
      </c>
      <c r="G4208">
        <v>0</v>
      </c>
    </row>
    <row r="4209" spans="1:7" x14ac:dyDescent="0.2">
      <c r="A4209">
        <v>25000</v>
      </c>
      <c r="B4209">
        <v>0.2198</v>
      </c>
      <c r="C4209" t="s">
        <v>5441</v>
      </c>
      <c r="D4209">
        <v>72000</v>
      </c>
      <c r="E4209">
        <v>60</v>
      </c>
      <c r="F4209">
        <v>10</v>
      </c>
      <c r="G4209">
        <v>0</v>
      </c>
    </row>
    <row r="4210" spans="1:7" x14ac:dyDescent="0.2">
      <c r="A4210">
        <v>5000</v>
      </c>
      <c r="B4210">
        <v>0.17269999999999999</v>
      </c>
      <c r="C4210" t="s">
        <v>5440</v>
      </c>
      <c r="D4210">
        <v>68625</v>
      </c>
      <c r="E4210">
        <v>36</v>
      </c>
      <c r="F4210">
        <v>4</v>
      </c>
      <c r="G4210">
        <v>0</v>
      </c>
    </row>
    <row r="4211" spans="1:7" x14ac:dyDescent="0.2">
      <c r="A4211">
        <v>3600</v>
      </c>
      <c r="B4211">
        <v>0.1875</v>
      </c>
      <c r="C4211" t="s">
        <v>5440</v>
      </c>
      <c r="D4211">
        <v>19000</v>
      </c>
      <c r="E4211">
        <v>36</v>
      </c>
      <c r="F4211">
        <v>0.5</v>
      </c>
      <c r="G4211">
        <v>0</v>
      </c>
    </row>
    <row r="4212" spans="1:7" x14ac:dyDescent="0.2">
      <c r="A4212">
        <v>9600</v>
      </c>
      <c r="B4212">
        <v>0.1212</v>
      </c>
      <c r="C4212" t="s">
        <v>5440</v>
      </c>
      <c r="D4212">
        <v>36000</v>
      </c>
      <c r="E4212">
        <v>36</v>
      </c>
      <c r="F4212">
        <v>3</v>
      </c>
      <c r="G4212">
        <v>1</v>
      </c>
    </row>
    <row r="4213" spans="1:7" x14ac:dyDescent="0.2">
      <c r="A4213">
        <v>9800</v>
      </c>
      <c r="B4213">
        <v>0.1016</v>
      </c>
      <c r="C4213" t="s">
        <v>5441</v>
      </c>
      <c r="D4213">
        <v>40000</v>
      </c>
      <c r="E4213">
        <v>36</v>
      </c>
      <c r="F4213">
        <v>2</v>
      </c>
      <c r="G4213">
        <v>0</v>
      </c>
    </row>
    <row r="4214" spans="1:7" x14ac:dyDescent="0.2">
      <c r="A4214">
        <v>10000</v>
      </c>
      <c r="B4214">
        <v>6.6199999999999995E-2</v>
      </c>
      <c r="C4214" t="s">
        <v>5441</v>
      </c>
      <c r="D4214">
        <v>120000</v>
      </c>
      <c r="E4214">
        <v>36</v>
      </c>
      <c r="F4214">
        <v>3</v>
      </c>
      <c r="G4214">
        <v>0</v>
      </c>
    </row>
    <row r="4215" spans="1:7" x14ac:dyDescent="0.2">
      <c r="A4215">
        <v>5500</v>
      </c>
      <c r="B4215">
        <v>0.16289999999999999</v>
      </c>
      <c r="C4215" t="s">
        <v>5441</v>
      </c>
      <c r="D4215">
        <v>25000</v>
      </c>
      <c r="E4215">
        <v>36</v>
      </c>
      <c r="F4215">
        <v>1</v>
      </c>
      <c r="G4215">
        <v>1</v>
      </c>
    </row>
    <row r="4216" spans="1:7" x14ac:dyDescent="0.2">
      <c r="A4216">
        <v>12000</v>
      </c>
      <c r="B4216">
        <v>0.13109999999999999</v>
      </c>
      <c r="C4216" t="s">
        <v>5441</v>
      </c>
      <c r="D4216">
        <v>58000</v>
      </c>
      <c r="E4216">
        <v>36</v>
      </c>
      <c r="F4216">
        <v>5</v>
      </c>
      <c r="G4216">
        <v>0</v>
      </c>
    </row>
    <row r="4217" spans="1:7" x14ac:dyDescent="0.2">
      <c r="A4217">
        <v>18225</v>
      </c>
      <c r="B4217">
        <v>0.1212</v>
      </c>
      <c r="C4217" t="s">
        <v>5440</v>
      </c>
      <c r="D4217">
        <v>58000</v>
      </c>
      <c r="E4217">
        <v>36</v>
      </c>
      <c r="F4217">
        <v>4</v>
      </c>
      <c r="G4217">
        <v>0</v>
      </c>
    </row>
    <row r="4218" spans="1:7" x14ac:dyDescent="0.2">
      <c r="A4218">
        <v>12875</v>
      </c>
      <c r="B4218">
        <v>0.19719999999999999</v>
      </c>
      <c r="C4218" t="s">
        <v>5441</v>
      </c>
      <c r="D4218">
        <v>65000</v>
      </c>
      <c r="E4218">
        <v>60</v>
      </c>
      <c r="F4218">
        <v>5</v>
      </c>
      <c r="G4218">
        <v>1</v>
      </c>
    </row>
    <row r="4219" spans="1:7" x14ac:dyDescent="0.2">
      <c r="A4219">
        <v>4000</v>
      </c>
      <c r="B4219">
        <v>0.17269999999999999</v>
      </c>
      <c r="C4219" t="s">
        <v>5440</v>
      </c>
      <c r="D4219">
        <v>40000</v>
      </c>
      <c r="E4219">
        <v>36</v>
      </c>
      <c r="F4219">
        <v>10</v>
      </c>
      <c r="G4219">
        <v>0</v>
      </c>
    </row>
    <row r="4220" spans="1:7" x14ac:dyDescent="0.2">
      <c r="A4220">
        <v>16000</v>
      </c>
      <c r="B4220">
        <v>0.19719999999999999</v>
      </c>
      <c r="C4220" t="s">
        <v>5440</v>
      </c>
      <c r="D4220">
        <v>65000</v>
      </c>
      <c r="E4220">
        <v>36</v>
      </c>
      <c r="F4220">
        <v>9</v>
      </c>
      <c r="G4220">
        <v>1</v>
      </c>
    </row>
    <row r="4221" spans="1:7" x14ac:dyDescent="0.2">
      <c r="A4221">
        <v>9600</v>
      </c>
      <c r="B4221">
        <v>8.8999999999999996E-2</v>
      </c>
      <c r="C4221" t="s">
        <v>5441</v>
      </c>
      <c r="D4221">
        <v>42000</v>
      </c>
      <c r="E4221">
        <v>36</v>
      </c>
      <c r="F4221">
        <v>10</v>
      </c>
      <c r="G4221">
        <v>0</v>
      </c>
    </row>
    <row r="4222" spans="1:7" x14ac:dyDescent="0.2">
      <c r="A4222">
        <v>7000</v>
      </c>
      <c r="B4222">
        <v>0.1114</v>
      </c>
      <c r="C4222" t="s">
        <v>5441</v>
      </c>
      <c r="D4222">
        <v>56000</v>
      </c>
      <c r="E4222">
        <v>36</v>
      </c>
      <c r="F4222">
        <v>3</v>
      </c>
      <c r="G4222">
        <v>1</v>
      </c>
    </row>
    <row r="4223" spans="1:7" x14ac:dyDescent="0.2">
      <c r="A4223">
        <v>7000</v>
      </c>
      <c r="B4223">
        <v>6.0299999999999999E-2</v>
      </c>
      <c r="C4223" t="s">
        <v>5441</v>
      </c>
      <c r="D4223">
        <v>90000</v>
      </c>
      <c r="E4223">
        <v>36</v>
      </c>
      <c r="F4223">
        <v>3</v>
      </c>
      <c r="G4223">
        <v>0</v>
      </c>
    </row>
    <row r="4224" spans="1:7" x14ac:dyDescent="0.2">
      <c r="A4224">
        <v>17000</v>
      </c>
      <c r="B4224">
        <v>7.9000000000000001E-2</v>
      </c>
      <c r="C4224" t="s">
        <v>5440</v>
      </c>
      <c r="D4224">
        <v>82000</v>
      </c>
      <c r="E4224">
        <v>36</v>
      </c>
      <c r="F4224">
        <v>2</v>
      </c>
      <c r="G4224">
        <v>0</v>
      </c>
    </row>
    <row r="4225" spans="1:7" x14ac:dyDescent="0.2">
      <c r="A4225">
        <v>6400</v>
      </c>
      <c r="B4225">
        <v>0.1409</v>
      </c>
      <c r="C4225" t="s">
        <v>5440</v>
      </c>
      <c r="D4225">
        <v>74880</v>
      </c>
      <c r="E4225">
        <v>36</v>
      </c>
      <c r="F4225">
        <v>10</v>
      </c>
      <c r="G4225">
        <v>0</v>
      </c>
    </row>
    <row r="4226" spans="1:7" x14ac:dyDescent="0.2">
      <c r="A4226">
        <v>3000</v>
      </c>
      <c r="B4226">
        <v>0.19719999999999999</v>
      </c>
      <c r="C4226" t="s">
        <v>5441</v>
      </c>
      <c r="D4226">
        <v>70000</v>
      </c>
      <c r="E4226">
        <v>36</v>
      </c>
      <c r="F4226">
        <v>10</v>
      </c>
      <c r="G4226">
        <v>1</v>
      </c>
    </row>
    <row r="4227" spans="1:7" x14ac:dyDescent="0.2">
      <c r="A4227">
        <v>14000</v>
      </c>
      <c r="B4227">
        <v>0.1409</v>
      </c>
      <c r="C4227" t="s">
        <v>5441</v>
      </c>
      <c r="D4227">
        <v>150000</v>
      </c>
      <c r="E4227">
        <v>36</v>
      </c>
      <c r="F4227">
        <v>5</v>
      </c>
      <c r="G4227">
        <v>0</v>
      </c>
    </row>
    <row r="4228" spans="1:7" x14ac:dyDescent="0.2">
      <c r="A4228">
        <v>18000</v>
      </c>
      <c r="B4228">
        <v>0.13109999999999999</v>
      </c>
      <c r="C4228" t="s">
        <v>5440</v>
      </c>
      <c r="D4228">
        <v>40000</v>
      </c>
      <c r="E4228">
        <v>36</v>
      </c>
      <c r="F4228">
        <v>10</v>
      </c>
      <c r="G4228">
        <v>0</v>
      </c>
    </row>
    <row r="4229" spans="1:7" x14ac:dyDescent="0.2">
      <c r="A4229">
        <v>2500</v>
      </c>
      <c r="B4229">
        <v>0.17269999999999999</v>
      </c>
      <c r="C4229" t="s">
        <v>5442</v>
      </c>
      <c r="D4229">
        <v>70000</v>
      </c>
      <c r="E4229">
        <v>36</v>
      </c>
      <c r="F4229">
        <v>1</v>
      </c>
      <c r="G4229">
        <v>1</v>
      </c>
    </row>
    <row r="4230" spans="1:7" x14ac:dyDescent="0.2">
      <c r="A4230">
        <v>11325</v>
      </c>
      <c r="B4230">
        <v>0.14330000000000001</v>
      </c>
      <c r="C4230" t="s">
        <v>5440</v>
      </c>
      <c r="D4230">
        <v>55000</v>
      </c>
      <c r="E4230">
        <v>36</v>
      </c>
      <c r="F4230">
        <v>3</v>
      </c>
      <c r="G4230">
        <v>0</v>
      </c>
    </row>
    <row r="4231" spans="1:7" x14ac:dyDescent="0.2">
      <c r="A4231">
        <v>5700</v>
      </c>
      <c r="B4231">
        <v>0.1212</v>
      </c>
      <c r="C4231" t="s">
        <v>5441</v>
      </c>
      <c r="D4231">
        <v>75000</v>
      </c>
      <c r="E4231">
        <v>36</v>
      </c>
      <c r="F4231">
        <v>5</v>
      </c>
      <c r="G4231">
        <v>0</v>
      </c>
    </row>
    <row r="4232" spans="1:7" x14ac:dyDescent="0.2">
      <c r="A4232">
        <v>16000</v>
      </c>
      <c r="B4232">
        <v>0.158</v>
      </c>
      <c r="C4232" t="s">
        <v>5442</v>
      </c>
      <c r="D4232">
        <v>70000</v>
      </c>
      <c r="E4232">
        <v>36</v>
      </c>
      <c r="F4232">
        <v>9</v>
      </c>
      <c r="G4232">
        <v>0</v>
      </c>
    </row>
    <row r="4233" spans="1:7" x14ac:dyDescent="0.2">
      <c r="A4233">
        <v>16200</v>
      </c>
      <c r="B4233">
        <v>0.2049</v>
      </c>
      <c r="C4233" t="s">
        <v>5441</v>
      </c>
      <c r="D4233">
        <v>110000</v>
      </c>
      <c r="E4233">
        <v>36</v>
      </c>
      <c r="F4233">
        <v>1</v>
      </c>
      <c r="G4233">
        <v>0</v>
      </c>
    </row>
    <row r="4234" spans="1:7" x14ac:dyDescent="0.2">
      <c r="A4234">
        <v>8000</v>
      </c>
      <c r="B4234">
        <v>0.1114</v>
      </c>
      <c r="C4234" t="s">
        <v>5440</v>
      </c>
      <c r="D4234">
        <v>78000</v>
      </c>
      <c r="E4234">
        <v>36</v>
      </c>
      <c r="F4234">
        <v>9</v>
      </c>
      <c r="G4234">
        <v>0</v>
      </c>
    </row>
    <row r="4235" spans="1:7" x14ac:dyDescent="0.2">
      <c r="A4235">
        <v>12000</v>
      </c>
      <c r="B4235">
        <v>0.18490000000000001</v>
      </c>
      <c r="C4235" t="s">
        <v>5441</v>
      </c>
      <c r="D4235">
        <v>70000</v>
      </c>
      <c r="E4235">
        <v>60</v>
      </c>
      <c r="F4235">
        <v>9</v>
      </c>
      <c r="G4235">
        <v>0</v>
      </c>
    </row>
    <row r="4236" spans="1:7" x14ac:dyDescent="0.2">
      <c r="A4236">
        <v>5000</v>
      </c>
      <c r="B4236">
        <v>0.1212</v>
      </c>
      <c r="C4236" t="s">
        <v>5440</v>
      </c>
      <c r="D4236">
        <v>62560</v>
      </c>
      <c r="E4236">
        <v>36</v>
      </c>
      <c r="F4236">
        <v>1</v>
      </c>
      <c r="G4236">
        <v>0</v>
      </c>
    </row>
    <row r="4237" spans="1:7" x14ac:dyDescent="0.2">
      <c r="A4237">
        <v>10000</v>
      </c>
      <c r="B4237">
        <v>0.14330000000000001</v>
      </c>
      <c r="C4237" t="s">
        <v>5440</v>
      </c>
      <c r="D4237">
        <v>45000</v>
      </c>
      <c r="E4237">
        <v>36</v>
      </c>
      <c r="F4237">
        <v>2</v>
      </c>
      <c r="G4237">
        <v>0</v>
      </c>
    </row>
    <row r="4238" spans="1:7" x14ac:dyDescent="0.2">
      <c r="A4238">
        <v>28000</v>
      </c>
      <c r="B4238">
        <v>0.1409</v>
      </c>
      <c r="C4238" t="s">
        <v>5441</v>
      </c>
      <c r="D4238">
        <v>116000</v>
      </c>
      <c r="E4238">
        <v>36</v>
      </c>
      <c r="F4238">
        <v>10</v>
      </c>
      <c r="G4238">
        <v>0</v>
      </c>
    </row>
    <row r="4239" spans="1:7" x14ac:dyDescent="0.2">
      <c r="A4239">
        <v>21250</v>
      </c>
      <c r="B4239">
        <v>0.16289999999999999</v>
      </c>
      <c r="C4239" t="s">
        <v>5440</v>
      </c>
      <c r="D4239">
        <v>94000</v>
      </c>
      <c r="E4239">
        <v>60</v>
      </c>
      <c r="F4239">
        <v>8</v>
      </c>
      <c r="G4239">
        <v>0</v>
      </c>
    </row>
    <row r="4240" spans="1:7" x14ac:dyDescent="0.2">
      <c r="A4240">
        <v>17475</v>
      </c>
      <c r="B4240">
        <v>0.1016</v>
      </c>
      <c r="C4240" t="s">
        <v>5441</v>
      </c>
      <c r="D4240">
        <v>49000</v>
      </c>
      <c r="E4240">
        <v>36</v>
      </c>
      <c r="F4240">
        <v>10</v>
      </c>
      <c r="G4240">
        <v>0</v>
      </c>
    </row>
    <row r="4241" spans="1:7" x14ac:dyDescent="0.2">
      <c r="A4241">
        <v>18000</v>
      </c>
      <c r="B4241">
        <v>8.8999999999999996E-2</v>
      </c>
      <c r="C4241" t="s">
        <v>5441</v>
      </c>
      <c r="D4241" s="79">
        <v>100000</v>
      </c>
      <c r="E4241">
        <v>36</v>
      </c>
      <c r="F4241">
        <v>6</v>
      </c>
      <c r="G4241">
        <v>0</v>
      </c>
    </row>
    <row r="4242" spans="1:7" x14ac:dyDescent="0.2">
      <c r="A4242">
        <v>15000</v>
      </c>
      <c r="B4242">
        <v>6.6199999999999995E-2</v>
      </c>
      <c r="C4242" t="s">
        <v>5441</v>
      </c>
      <c r="D4242">
        <v>79500</v>
      </c>
      <c r="E4242">
        <v>36</v>
      </c>
      <c r="F4242">
        <v>3</v>
      </c>
      <c r="G4242">
        <v>0</v>
      </c>
    </row>
    <row r="4243" spans="1:7" x14ac:dyDescent="0.2">
      <c r="A4243">
        <v>10000</v>
      </c>
      <c r="B4243">
        <v>0.1905</v>
      </c>
      <c r="C4243" t="s">
        <v>5440</v>
      </c>
      <c r="D4243">
        <v>57000</v>
      </c>
      <c r="E4243">
        <v>36</v>
      </c>
      <c r="F4243">
        <v>2</v>
      </c>
      <c r="G4243">
        <v>0</v>
      </c>
    </row>
    <row r="4244" spans="1:7" x14ac:dyDescent="0.2">
      <c r="A4244">
        <v>20000</v>
      </c>
      <c r="B4244">
        <v>0.1777</v>
      </c>
      <c r="C4244" t="s">
        <v>5441</v>
      </c>
      <c r="D4244">
        <v>98880</v>
      </c>
      <c r="E4244">
        <v>60</v>
      </c>
      <c r="F4244">
        <v>10</v>
      </c>
      <c r="G4244">
        <v>0</v>
      </c>
    </row>
    <row r="4245" spans="1:7" x14ac:dyDescent="0.2">
      <c r="A4245">
        <v>6500</v>
      </c>
      <c r="B4245">
        <v>0.15310000000000001</v>
      </c>
      <c r="C4245" t="s">
        <v>5440</v>
      </c>
      <c r="D4245">
        <v>22000</v>
      </c>
      <c r="E4245">
        <v>36</v>
      </c>
      <c r="F4245">
        <v>0.5</v>
      </c>
      <c r="G4245">
        <v>0</v>
      </c>
    </row>
    <row r="4246" spans="1:7" x14ac:dyDescent="0.2">
      <c r="A4246">
        <v>4500</v>
      </c>
      <c r="B4246">
        <v>0.1875</v>
      </c>
      <c r="C4246" t="s">
        <v>5440</v>
      </c>
      <c r="D4246">
        <v>38000</v>
      </c>
      <c r="E4246">
        <v>36</v>
      </c>
      <c r="F4246">
        <v>10</v>
      </c>
      <c r="G4246">
        <v>0</v>
      </c>
    </row>
    <row r="4247" spans="1:7" x14ac:dyDescent="0.2">
      <c r="A4247">
        <v>4750</v>
      </c>
      <c r="B4247">
        <v>0.15310000000000001</v>
      </c>
      <c r="C4247" t="s">
        <v>5440</v>
      </c>
      <c r="D4247">
        <v>20800</v>
      </c>
      <c r="E4247">
        <v>36</v>
      </c>
      <c r="F4247">
        <v>2</v>
      </c>
      <c r="G4247">
        <v>1</v>
      </c>
    </row>
    <row r="4248" spans="1:7" x14ac:dyDescent="0.2">
      <c r="A4248">
        <v>15000</v>
      </c>
      <c r="B4248">
        <v>0.13109999999999999</v>
      </c>
      <c r="C4248" t="s">
        <v>5441</v>
      </c>
      <c r="D4248">
        <v>45000</v>
      </c>
      <c r="E4248">
        <v>36</v>
      </c>
      <c r="F4248">
        <v>9</v>
      </c>
      <c r="G4248">
        <v>0</v>
      </c>
    </row>
    <row r="4249" spans="1:7" x14ac:dyDescent="0.2">
      <c r="A4249">
        <v>17475</v>
      </c>
      <c r="B4249">
        <v>8.8999999999999996E-2</v>
      </c>
      <c r="C4249" t="s">
        <v>5442</v>
      </c>
      <c r="D4249">
        <v>75000</v>
      </c>
      <c r="E4249">
        <v>36</v>
      </c>
      <c r="F4249">
        <v>4</v>
      </c>
      <c r="G4249">
        <v>1</v>
      </c>
    </row>
    <row r="4250" spans="1:7" x14ac:dyDescent="0.2">
      <c r="A4250">
        <v>7200</v>
      </c>
      <c r="B4250">
        <v>0.16289999999999999</v>
      </c>
      <c r="C4250" t="s">
        <v>5441</v>
      </c>
      <c r="D4250">
        <v>75000</v>
      </c>
      <c r="E4250">
        <v>36</v>
      </c>
      <c r="F4250">
        <v>10</v>
      </c>
      <c r="G4250">
        <v>0</v>
      </c>
    </row>
    <row r="4251" spans="1:7" x14ac:dyDescent="0.2">
      <c r="A4251">
        <v>15000</v>
      </c>
      <c r="B4251">
        <v>0.16289999999999999</v>
      </c>
      <c r="C4251" t="s">
        <v>5440</v>
      </c>
      <c r="D4251">
        <v>55000</v>
      </c>
      <c r="E4251">
        <v>36</v>
      </c>
      <c r="F4251">
        <v>7</v>
      </c>
      <c r="G4251">
        <v>1</v>
      </c>
    </row>
    <row r="4252" spans="1:7" x14ac:dyDescent="0.2">
      <c r="A4252">
        <v>23325</v>
      </c>
      <c r="B4252">
        <v>0.158</v>
      </c>
      <c r="C4252" t="s">
        <v>5440</v>
      </c>
      <c r="D4252">
        <v>54500</v>
      </c>
      <c r="E4252">
        <v>60</v>
      </c>
      <c r="F4252">
        <v>5</v>
      </c>
      <c r="G4252">
        <v>0</v>
      </c>
    </row>
    <row r="4253" spans="1:7" x14ac:dyDescent="0.2">
      <c r="A4253">
        <v>14075</v>
      </c>
      <c r="B4253">
        <v>0.1212</v>
      </c>
      <c r="C4253" t="s">
        <v>5440</v>
      </c>
      <c r="D4253">
        <v>60000</v>
      </c>
      <c r="E4253">
        <v>36</v>
      </c>
      <c r="F4253">
        <v>1</v>
      </c>
      <c r="G4253">
        <v>0</v>
      </c>
    </row>
    <row r="4254" spans="1:7" x14ac:dyDescent="0.2">
      <c r="A4254">
        <v>7200</v>
      </c>
      <c r="B4254">
        <v>0.16289999999999999</v>
      </c>
      <c r="C4254" t="s">
        <v>5440</v>
      </c>
      <c r="D4254">
        <v>88880</v>
      </c>
      <c r="E4254">
        <v>36</v>
      </c>
      <c r="F4254">
        <v>10</v>
      </c>
      <c r="G4254">
        <v>0</v>
      </c>
    </row>
    <row r="4255" spans="1:7" x14ac:dyDescent="0.2">
      <c r="A4255">
        <v>10000</v>
      </c>
      <c r="B4255">
        <v>6.0299999999999999E-2</v>
      </c>
      <c r="C4255" t="s">
        <v>5441</v>
      </c>
      <c r="D4255">
        <v>62000</v>
      </c>
      <c r="E4255">
        <v>36</v>
      </c>
      <c r="F4255">
        <v>4</v>
      </c>
      <c r="G4255">
        <v>1</v>
      </c>
    </row>
    <row r="4256" spans="1:7" x14ac:dyDescent="0.2">
      <c r="A4256">
        <v>9000</v>
      </c>
      <c r="B4256">
        <v>7.6200000000000004E-2</v>
      </c>
      <c r="C4256" t="s">
        <v>5440</v>
      </c>
      <c r="D4256">
        <v>199000</v>
      </c>
      <c r="E4256">
        <v>36</v>
      </c>
      <c r="F4256">
        <v>3</v>
      </c>
      <c r="G4256">
        <v>0</v>
      </c>
    </row>
    <row r="4257" spans="1:7" x14ac:dyDescent="0.2">
      <c r="A4257">
        <v>6325</v>
      </c>
      <c r="B4257">
        <v>0.17269999999999999</v>
      </c>
      <c r="C4257" t="s">
        <v>5441</v>
      </c>
      <c r="D4257">
        <v>87000</v>
      </c>
      <c r="E4257">
        <v>36</v>
      </c>
      <c r="F4257">
        <v>10</v>
      </c>
      <c r="G4257">
        <v>0</v>
      </c>
    </row>
    <row r="4258" spans="1:7" x14ac:dyDescent="0.2">
      <c r="A4258">
        <v>10000</v>
      </c>
      <c r="B4258">
        <v>0.158</v>
      </c>
      <c r="C4258" t="s">
        <v>5440</v>
      </c>
      <c r="D4258">
        <v>30000</v>
      </c>
      <c r="E4258">
        <v>36</v>
      </c>
      <c r="F4258">
        <v>10</v>
      </c>
      <c r="G4258">
        <v>1</v>
      </c>
    </row>
    <row r="4259" spans="1:7" x14ac:dyDescent="0.2">
      <c r="A4259">
        <v>10000</v>
      </c>
      <c r="B4259">
        <v>0.21</v>
      </c>
      <c r="C4259" t="s">
        <v>5440</v>
      </c>
      <c r="D4259">
        <v>50000</v>
      </c>
      <c r="E4259">
        <v>36</v>
      </c>
      <c r="F4259">
        <v>1</v>
      </c>
      <c r="G4259">
        <v>0</v>
      </c>
    </row>
    <row r="4260" spans="1:7" x14ac:dyDescent="0.2">
      <c r="A4260">
        <v>15000</v>
      </c>
      <c r="B4260">
        <v>0.2049</v>
      </c>
      <c r="C4260" t="s">
        <v>5440</v>
      </c>
      <c r="D4260">
        <v>123000</v>
      </c>
      <c r="E4260">
        <v>60</v>
      </c>
      <c r="F4260">
        <v>10</v>
      </c>
      <c r="G4260">
        <v>0</v>
      </c>
    </row>
    <row r="4261" spans="1:7" x14ac:dyDescent="0.2">
      <c r="A4261">
        <v>13500</v>
      </c>
      <c r="B4261">
        <v>0.13109999999999999</v>
      </c>
      <c r="C4261" t="s">
        <v>5441</v>
      </c>
      <c r="D4261">
        <v>85000</v>
      </c>
      <c r="E4261">
        <v>36</v>
      </c>
      <c r="F4261">
        <v>10</v>
      </c>
      <c r="G4261">
        <v>0</v>
      </c>
    </row>
    <row r="4262" spans="1:7" x14ac:dyDescent="0.2">
      <c r="A4262">
        <v>8000</v>
      </c>
      <c r="B4262">
        <v>0.15310000000000001</v>
      </c>
      <c r="C4262" t="s">
        <v>5441</v>
      </c>
      <c r="D4262">
        <v>63000</v>
      </c>
      <c r="E4262">
        <v>36</v>
      </c>
      <c r="F4262">
        <v>10</v>
      </c>
      <c r="G4262">
        <v>1</v>
      </c>
    </row>
    <row r="4263" spans="1:7" x14ac:dyDescent="0.2">
      <c r="A4263">
        <v>2500</v>
      </c>
      <c r="B4263">
        <v>0.16289999999999999</v>
      </c>
      <c r="C4263" t="s">
        <v>5441</v>
      </c>
      <c r="D4263">
        <v>93000</v>
      </c>
      <c r="E4263">
        <v>36</v>
      </c>
      <c r="F4263">
        <v>10</v>
      </c>
      <c r="G4263">
        <v>1</v>
      </c>
    </row>
    <row r="4264" spans="1:7" x14ac:dyDescent="0.2">
      <c r="A4264">
        <v>12000</v>
      </c>
      <c r="B4264">
        <v>0.1777</v>
      </c>
      <c r="C4264" t="s">
        <v>5440</v>
      </c>
      <c r="D4264">
        <v>48680</v>
      </c>
      <c r="E4264">
        <v>36</v>
      </c>
      <c r="F4264">
        <v>10</v>
      </c>
      <c r="G4264">
        <v>0</v>
      </c>
    </row>
    <row r="4265" spans="1:7" x14ac:dyDescent="0.2">
      <c r="A4265">
        <v>12000</v>
      </c>
      <c r="B4265">
        <v>0.17269999999999999</v>
      </c>
      <c r="C4265" t="s">
        <v>5440</v>
      </c>
      <c r="D4265">
        <v>56000</v>
      </c>
      <c r="E4265">
        <v>60</v>
      </c>
      <c r="F4265">
        <v>3</v>
      </c>
      <c r="G4265">
        <v>0</v>
      </c>
    </row>
    <row r="4266" spans="1:7" x14ac:dyDescent="0.2">
      <c r="A4266">
        <v>5500</v>
      </c>
      <c r="B4266">
        <v>0.15310000000000001</v>
      </c>
      <c r="C4266" t="s">
        <v>5440</v>
      </c>
      <c r="D4266">
        <v>32000</v>
      </c>
      <c r="E4266">
        <v>36</v>
      </c>
      <c r="F4266">
        <v>7</v>
      </c>
      <c r="G4266">
        <v>0</v>
      </c>
    </row>
    <row r="4267" spans="1:7" x14ac:dyDescent="0.2">
      <c r="A4267">
        <v>22475</v>
      </c>
      <c r="B4267">
        <v>0.16289999999999999</v>
      </c>
      <c r="C4267" t="s">
        <v>5441</v>
      </c>
      <c r="D4267">
        <v>65000</v>
      </c>
      <c r="E4267">
        <v>60</v>
      </c>
      <c r="F4267">
        <v>10</v>
      </c>
      <c r="G4267">
        <v>0</v>
      </c>
    </row>
    <row r="4268" spans="1:7" x14ac:dyDescent="0.2">
      <c r="A4268">
        <v>3000</v>
      </c>
      <c r="B4268">
        <v>0.1875</v>
      </c>
      <c r="C4268" t="s">
        <v>5441</v>
      </c>
      <c r="D4268">
        <v>65000</v>
      </c>
      <c r="E4268">
        <v>36</v>
      </c>
      <c r="F4268">
        <v>1</v>
      </c>
      <c r="G4268">
        <v>1</v>
      </c>
    </row>
    <row r="4269" spans="1:7" x14ac:dyDescent="0.2">
      <c r="A4269">
        <v>14000</v>
      </c>
      <c r="B4269">
        <v>0.21</v>
      </c>
      <c r="C4269" t="s">
        <v>5442</v>
      </c>
      <c r="D4269">
        <v>39000</v>
      </c>
      <c r="E4269">
        <v>36</v>
      </c>
      <c r="F4269">
        <v>4</v>
      </c>
      <c r="G4269">
        <v>0</v>
      </c>
    </row>
    <row r="4270" spans="1:7" x14ac:dyDescent="0.2">
      <c r="A4270">
        <v>8000</v>
      </c>
      <c r="B4270">
        <v>0.158</v>
      </c>
      <c r="C4270" t="s">
        <v>5441</v>
      </c>
      <c r="D4270">
        <v>70000</v>
      </c>
      <c r="E4270">
        <v>36</v>
      </c>
      <c r="F4270">
        <v>3</v>
      </c>
      <c r="G4270">
        <v>0</v>
      </c>
    </row>
    <row r="4271" spans="1:7" x14ac:dyDescent="0.2">
      <c r="A4271">
        <v>14000</v>
      </c>
      <c r="B4271">
        <v>0.1409</v>
      </c>
      <c r="C4271" t="s">
        <v>5441</v>
      </c>
      <c r="D4271">
        <v>65000</v>
      </c>
      <c r="E4271">
        <v>36</v>
      </c>
      <c r="F4271">
        <v>10</v>
      </c>
      <c r="G4271">
        <v>0</v>
      </c>
    </row>
    <row r="4272" spans="1:7" x14ac:dyDescent="0.2">
      <c r="A4272">
        <v>11000</v>
      </c>
      <c r="B4272">
        <v>0.17269999999999999</v>
      </c>
      <c r="C4272" t="s">
        <v>5441</v>
      </c>
      <c r="D4272">
        <v>118200</v>
      </c>
      <c r="E4272">
        <v>36</v>
      </c>
      <c r="F4272">
        <v>7</v>
      </c>
      <c r="G4272">
        <v>1</v>
      </c>
    </row>
    <row r="4273" spans="1:7" x14ac:dyDescent="0.2">
      <c r="A4273">
        <v>4800</v>
      </c>
      <c r="B4273">
        <v>0.14330000000000001</v>
      </c>
      <c r="C4273" t="s">
        <v>5440</v>
      </c>
      <c r="D4273">
        <v>27500</v>
      </c>
      <c r="E4273">
        <v>36</v>
      </c>
      <c r="F4273">
        <v>10</v>
      </c>
      <c r="G4273">
        <v>1</v>
      </c>
    </row>
    <row r="4274" spans="1:7" x14ac:dyDescent="0.2">
      <c r="A4274">
        <v>8000</v>
      </c>
      <c r="B4274">
        <v>0.1777</v>
      </c>
      <c r="C4274" t="s">
        <v>5441</v>
      </c>
      <c r="D4274">
        <v>36000</v>
      </c>
      <c r="E4274">
        <v>36</v>
      </c>
      <c r="F4274">
        <v>7</v>
      </c>
      <c r="G4274">
        <v>1</v>
      </c>
    </row>
    <row r="4275" spans="1:7" x14ac:dyDescent="0.2">
      <c r="A4275">
        <v>11600</v>
      </c>
      <c r="B4275">
        <v>6.6199999999999995E-2</v>
      </c>
      <c r="C4275" t="s">
        <v>5441</v>
      </c>
      <c r="D4275">
        <v>60000</v>
      </c>
      <c r="E4275">
        <v>36</v>
      </c>
      <c r="F4275">
        <v>10</v>
      </c>
      <c r="G4275">
        <v>1</v>
      </c>
    </row>
    <row r="4276" spans="1:7" x14ac:dyDescent="0.2">
      <c r="A4276">
        <v>12250</v>
      </c>
      <c r="B4276">
        <v>0.14330000000000001</v>
      </c>
      <c r="C4276" t="s">
        <v>5441</v>
      </c>
      <c r="D4276">
        <v>35000</v>
      </c>
      <c r="E4276">
        <v>36</v>
      </c>
      <c r="F4276">
        <v>3</v>
      </c>
      <c r="G4276">
        <v>1</v>
      </c>
    </row>
    <row r="4277" spans="1:7" x14ac:dyDescent="0.2">
      <c r="A4277">
        <v>10000</v>
      </c>
      <c r="B4277">
        <v>0.14330000000000001</v>
      </c>
      <c r="C4277" t="s">
        <v>5440</v>
      </c>
      <c r="D4277">
        <v>39000</v>
      </c>
      <c r="E4277">
        <v>36</v>
      </c>
      <c r="F4277">
        <v>4</v>
      </c>
      <c r="G4277">
        <v>0</v>
      </c>
    </row>
    <row r="4278" spans="1:7" x14ac:dyDescent="0.2">
      <c r="A4278">
        <v>18000</v>
      </c>
      <c r="B4278">
        <v>0.2049</v>
      </c>
      <c r="C4278" t="s">
        <v>5441</v>
      </c>
      <c r="D4278">
        <v>93000</v>
      </c>
      <c r="E4278">
        <v>60</v>
      </c>
      <c r="F4278">
        <v>10</v>
      </c>
      <c r="G4278">
        <v>0</v>
      </c>
    </row>
    <row r="4279" spans="1:7" x14ac:dyDescent="0.2">
      <c r="A4279">
        <v>1400</v>
      </c>
      <c r="B4279">
        <v>0.158</v>
      </c>
      <c r="C4279" t="s">
        <v>5440</v>
      </c>
      <c r="D4279">
        <v>19000</v>
      </c>
      <c r="E4279">
        <v>36</v>
      </c>
      <c r="F4279">
        <v>5</v>
      </c>
      <c r="G4279">
        <v>1</v>
      </c>
    </row>
    <row r="4280" spans="1:7" x14ac:dyDescent="0.2">
      <c r="A4280">
        <v>14000</v>
      </c>
      <c r="B4280">
        <v>0.15310000000000001</v>
      </c>
      <c r="C4280" t="s">
        <v>5440</v>
      </c>
      <c r="D4280">
        <v>80000</v>
      </c>
      <c r="E4280">
        <v>36</v>
      </c>
      <c r="F4280">
        <v>7</v>
      </c>
      <c r="G4280">
        <v>1</v>
      </c>
    </row>
    <row r="4281" spans="1:7" x14ac:dyDescent="0.2">
      <c r="A4281">
        <v>35000</v>
      </c>
      <c r="B4281">
        <v>0.19719999999999999</v>
      </c>
      <c r="C4281" t="s">
        <v>5440</v>
      </c>
      <c r="D4281">
        <v>250000</v>
      </c>
      <c r="E4281">
        <v>60</v>
      </c>
      <c r="F4281">
        <v>0.5</v>
      </c>
      <c r="G4281">
        <v>0</v>
      </c>
    </row>
    <row r="4282" spans="1:7" x14ac:dyDescent="0.2">
      <c r="A4282">
        <v>3500</v>
      </c>
      <c r="B4282">
        <v>0.1777</v>
      </c>
      <c r="C4282" t="s">
        <v>5441</v>
      </c>
      <c r="D4282">
        <v>65000</v>
      </c>
      <c r="E4282">
        <v>36</v>
      </c>
      <c r="F4282">
        <v>6</v>
      </c>
      <c r="G4282">
        <v>0</v>
      </c>
    </row>
    <row r="4283" spans="1:7" x14ac:dyDescent="0.2">
      <c r="A4283">
        <v>22125</v>
      </c>
      <c r="B4283">
        <v>0.16289999999999999</v>
      </c>
      <c r="C4283" t="s">
        <v>5440</v>
      </c>
      <c r="D4283">
        <v>50000</v>
      </c>
      <c r="E4283">
        <v>60</v>
      </c>
      <c r="F4283">
        <v>0.5</v>
      </c>
      <c r="G4283">
        <v>1</v>
      </c>
    </row>
    <row r="4284" spans="1:7" x14ac:dyDescent="0.2">
      <c r="A4284">
        <v>25450</v>
      </c>
      <c r="B4284">
        <v>0.1905</v>
      </c>
      <c r="C4284" t="s">
        <v>5440</v>
      </c>
      <c r="D4284">
        <v>57000</v>
      </c>
      <c r="E4284">
        <v>60</v>
      </c>
      <c r="F4284">
        <v>10</v>
      </c>
      <c r="G4284">
        <v>1</v>
      </c>
    </row>
    <row r="4285" spans="1:7" x14ac:dyDescent="0.2">
      <c r="A4285">
        <v>16000</v>
      </c>
      <c r="B4285">
        <v>0.23630000000000001</v>
      </c>
      <c r="C4285" t="s">
        <v>5440</v>
      </c>
      <c r="D4285">
        <v>40200</v>
      </c>
      <c r="E4285">
        <v>60</v>
      </c>
      <c r="F4285">
        <v>8</v>
      </c>
      <c r="G4285">
        <v>1</v>
      </c>
    </row>
    <row r="4286" spans="1:7" x14ac:dyDescent="0.2">
      <c r="A4286">
        <v>5600</v>
      </c>
      <c r="B4286">
        <v>0.1905</v>
      </c>
      <c r="C4286" t="s">
        <v>5440</v>
      </c>
      <c r="D4286">
        <v>36000</v>
      </c>
      <c r="E4286">
        <v>36</v>
      </c>
      <c r="F4286">
        <v>4</v>
      </c>
      <c r="G4286">
        <v>0</v>
      </c>
    </row>
    <row r="4287" spans="1:7" x14ac:dyDescent="0.2">
      <c r="A4287">
        <v>8400</v>
      </c>
      <c r="B4287">
        <v>0.16289999999999999</v>
      </c>
      <c r="C4287" t="s">
        <v>5441</v>
      </c>
      <c r="D4287">
        <v>75000</v>
      </c>
      <c r="E4287">
        <v>36</v>
      </c>
      <c r="F4287">
        <v>10</v>
      </c>
      <c r="G4287">
        <v>0</v>
      </c>
    </row>
    <row r="4288" spans="1:7" x14ac:dyDescent="0.2">
      <c r="A4288">
        <v>25000</v>
      </c>
      <c r="B4288">
        <v>0.13109999999999999</v>
      </c>
      <c r="C4288" t="s">
        <v>5440</v>
      </c>
      <c r="D4288">
        <v>86000</v>
      </c>
      <c r="E4288">
        <v>36</v>
      </c>
      <c r="F4288">
        <v>2</v>
      </c>
      <c r="G4288">
        <v>1</v>
      </c>
    </row>
    <row r="4289" spans="1:7" x14ac:dyDescent="0.2">
      <c r="A4289">
        <v>8000</v>
      </c>
      <c r="B4289">
        <v>0.13109999999999999</v>
      </c>
      <c r="C4289" t="s">
        <v>5441</v>
      </c>
      <c r="D4289">
        <v>74000</v>
      </c>
      <c r="E4289">
        <v>36</v>
      </c>
      <c r="F4289">
        <v>10</v>
      </c>
      <c r="G4289">
        <v>0</v>
      </c>
    </row>
    <row r="4290" spans="1:7" x14ac:dyDescent="0.2">
      <c r="A4290">
        <v>6625</v>
      </c>
      <c r="B4290">
        <v>0.158</v>
      </c>
      <c r="C4290" t="s">
        <v>5441</v>
      </c>
      <c r="D4290">
        <v>38000</v>
      </c>
      <c r="E4290">
        <v>36</v>
      </c>
      <c r="F4290">
        <v>10</v>
      </c>
      <c r="G4290">
        <v>0</v>
      </c>
    </row>
    <row r="4291" spans="1:7" x14ac:dyDescent="0.2">
      <c r="A4291">
        <v>25000</v>
      </c>
      <c r="B4291">
        <v>0.23630000000000001</v>
      </c>
      <c r="C4291" t="s">
        <v>5440</v>
      </c>
      <c r="D4291">
        <v>104000</v>
      </c>
      <c r="E4291">
        <v>36</v>
      </c>
      <c r="F4291">
        <v>10</v>
      </c>
      <c r="G4291">
        <v>0</v>
      </c>
    </row>
    <row r="4292" spans="1:7" x14ac:dyDescent="0.2">
      <c r="A4292">
        <v>3000</v>
      </c>
      <c r="B4292">
        <v>0.22470000000000001</v>
      </c>
      <c r="C4292" t="s">
        <v>5440</v>
      </c>
      <c r="D4292">
        <v>48000</v>
      </c>
      <c r="E4292">
        <v>36</v>
      </c>
      <c r="F4292">
        <v>0.5</v>
      </c>
      <c r="G4292">
        <v>0</v>
      </c>
    </row>
    <row r="4293" spans="1:7" x14ac:dyDescent="0.2">
      <c r="A4293">
        <v>10000</v>
      </c>
      <c r="B4293">
        <v>0.14330000000000001</v>
      </c>
      <c r="C4293" t="s">
        <v>5441</v>
      </c>
      <c r="D4293">
        <v>116699</v>
      </c>
      <c r="E4293">
        <v>36</v>
      </c>
      <c r="F4293">
        <v>2</v>
      </c>
      <c r="G4293">
        <v>0</v>
      </c>
    </row>
    <row r="4294" spans="1:7" x14ac:dyDescent="0.2">
      <c r="A4294">
        <v>24925</v>
      </c>
      <c r="B4294">
        <v>6.6199999999999995E-2</v>
      </c>
      <c r="C4294" t="s">
        <v>5441</v>
      </c>
      <c r="D4294">
        <v>84000</v>
      </c>
      <c r="E4294">
        <v>36</v>
      </c>
      <c r="F4294">
        <v>6</v>
      </c>
      <c r="G4294">
        <v>0</v>
      </c>
    </row>
    <row r="4295" spans="1:7" x14ac:dyDescent="0.2">
      <c r="A4295">
        <v>6000</v>
      </c>
      <c r="B4295">
        <v>0.14330000000000001</v>
      </c>
      <c r="C4295" t="s">
        <v>5440</v>
      </c>
      <c r="D4295">
        <v>35000</v>
      </c>
      <c r="E4295">
        <v>36</v>
      </c>
      <c r="F4295">
        <v>8</v>
      </c>
      <c r="G4295">
        <v>0</v>
      </c>
    </row>
    <row r="4296" spans="1:7" x14ac:dyDescent="0.2">
      <c r="A4296">
        <v>24375</v>
      </c>
      <c r="B4296">
        <v>0.21490000000000001</v>
      </c>
      <c r="C4296" t="s">
        <v>5441</v>
      </c>
      <c r="D4296">
        <v>55000</v>
      </c>
      <c r="E4296">
        <v>36</v>
      </c>
      <c r="F4296">
        <v>3</v>
      </c>
      <c r="G4296">
        <v>0</v>
      </c>
    </row>
    <row r="4297" spans="1:7" x14ac:dyDescent="0.2">
      <c r="A4297">
        <v>6250</v>
      </c>
      <c r="B4297">
        <v>0.14330000000000001</v>
      </c>
      <c r="C4297" t="s">
        <v>5440</v>
      </c>
      <c r="D4297">
        <v>21000</v>
      </c>
      <c r="E4297">
        <v>36</v>
      </c>
      <c r="F4297">
        <v>2</v>
      </c>
      <c r="G4297">
        <v>0</v>
      </c>
    </row>
    <row r="4298" spans="1:7" x14ac:dyDescent="0.2">
      <c r="A4298">
        <v>20000</v>
      </c>
      <c r="B4298">
        <v>0.1875</v>
      </c>
      <c r="C4298" t="s">
        <v>5441</v>
      </c>
      <c r="D4298">
        <v>62500</v>
      </c>
      <c r="E4298">
        <v>36</v>
      </c>
      <c r="F4298">
        <v>6</v>
      </c>
      <c r="G4298">
        <v>0</v>
      </c>
    </row>
    <row r="4299" spans="1:7" x14ac:dyDescent="0.2">
      <c r="A4299">
        <v>7750</v>
      </c>
      <c r="B4299">
        <v>0.18490000000000001</v>
      </c>
      <c r="C4299" t="s">
        <v>5440</v>
      </c>
      <c r="D4299">
        <v>45500</v>
      </c>
      <c r="E4299">
        <v>36</v>
      </c>
      <c r="F4299">
        <v>1</v>
      </c>
      <c r="G4299">
        <v>0</v>
      </c>
    </row>
    <row r="4300" spans="1:7" x14ac:dyDescent="0.2">
      <c r="A4300">
        <v>5000</v>
      </c>
      <c r="B4300">
        <v>6.0299999999999999E-2</v>
      </c>
      <c r="C4300" t="s">
        <v>5441</v>
      </c>
      <c r="D4300">
        <v>42000</v>
      </c>
      <c r="E4300">
        <v>36</v>
      </c>
      <c r="F4300">
        <v>0.5</v>
      </c>
      <c r="G4300">
        <v>0</v>
      </c>
    </row>
    <row r="4301" spans="1:7" x14ac:dyDescent="0.2">
      <c r="A4301">
        <v>2400</v>
      </c>
      <c r="B4301">
        <v>0.1905</v>
      </c>
      <c r="C4301" t="s">
        <v>5440</v>
      </c>
      <c r="D4301">
        <v>35000</v>
      </c>
      <c r="E4301">
        <v>36</v>
      </c>
      <c r="F4301">
        <v>4</v>
      </c>
      <c r="G4301">
        <v>0</v>
      </c>
    </row>
    <row r="4302" spans="1:7" x14ac:dyDescent="0.2">
      <c r="A4302">
        <v>15750</v>
      </c>
      <c r="B4302">
        <v>0.1212</v>
      </c>
      <c r="C4302" t="s">
        <v>5441</v>
      </c>
      <c r="D4302">
        <v>80000</v>
      </c>
      <c r="E4302">
        <v>60</v>
      </c>
      <c r="F4302">
        <v>4</v>
      </c>
      <c r="G4302">
        <v>0</v>
      </c>
    </row>
    <row r="4303" spans="1:7" x14ac:dyDescent="0.2">
      <c r="A4303">
        <v>25000</v>
      </c>
      <c r="B4303">
        <v>7.6200000000000004E-2</v>
      </c>
      <c r="C4303" t="s">
        <v>5440</v>
      </c>
      <c r="D4303">
        <v>77093</v>
      </c>
      <c r="E4303">
        <v>36</v>
      </c>
      <c r="F4303">
        <v>5</v>
      </c>
      <c r="G4303">
        <v>0</v>
      </c>
    </row>
    <row r="4304" spans="1:7" x14ac:dyDescent="0.2">
      <c r="A4304">
        <v>7000</v>
      </c>
      <c r="B4304">
        <v>0.1114</v>
      </c>
      <c r="C4304" t="s">
        <v>5441</v>
      </c>
      <c r="D4304">
        <v>58000</v>
      </c>
      <c r="E4304">
        <v>36</v>
      </c>
      <c r="F4304">
        <v>10</v>
      </c>
      <c r="G4304">
        <v>0</v>
      </c>
    </row>
    <row r="4305" spans="1:7" x14ac:dyDescent="0.2">
      <c r="A4305">
        <v>24000</v>
      </c>
      <c r="B4305">
        <v>0.13109999999999999</v>
      </c>
      <c r="C4305" t="s">
        <v>5441</v>
      </c>
      <c r="D4305">
        <v>80000</v>
      </c>
      <c r="E4305">
        <v>36</v>
      </c>
      <c r="F4305">
        <v>8</v>
      </c>
      <c r="G4305">
        <v>0</v>
      </c>
    </row>
    <row r="4306" spans="1:7" x14ac:dyDescent="0.2">
      <c r="A4306">
        <v>8000</v>
      </c>
      <c r="B4306">
        <v>0.23830000000000001</v>
      </c>
      <c r="C4306" t="s">
        <v>5441</v>
      </c>
      <c r="D4306">
        <v>120000</v>
      </c>
      <c r="E4306">
        <v>60</v>
      </c>
      <c r="F4306">
        <v>10</v>
      </c>
      <c r="G4306">
        <v>0</v>
      </c>
    </row>
    <row r="4307" spans="1:7" x14ac:dyDescent="0.2">
      <c r="A4307">
        <v>24000</v>
      </c>
      <c r="B4307">
        <v>0.23760000000000001</v>
      </c>
      <c r="C4307" t="s">
        <v>5440</v>
      </c>
      <c r="D4307">
        <v>70000</v>
      </c>
      <c r="E4307">
        <v>60</v>
      </c>
      <c r="F4307">
        <v>7</v>
      </c>
      <c r="G4307">
        <v>1</v>
      </c>
    </row>
    <row r="4308" spans="1:7" x14ac:dyDescent="0.2">
      <c r="A4308">
        <v>4000</v>
      </c>
      <c r="B4308">
        <v>7.9000000000000001E-2</v>
      </c>
      <c r="C4308" t="s">
        <v>5440</v>
      </c>
      <c r="D4308">
        <v>114000</v>
      </c>
      <c r="E4308">
        <v>36</v>
      </c>
      <c r="F4308">
        <v>2</v>
      </c>
      <c r="G4308">
        <v>0</v>
      </c>
    </row>
    <row r="4309" spans="1:7" x14ac:dyDescent="0.2">
      <c r="A4309">
        <v>20000</v>
      </c>
      <c r="B4309">
        <v>0.1409</v>
      </c>
      <c r="C4309" t="s">
        <v>5441</v>
      </c>
      <c r="D4309">
        <v>110000</v>
      </c>
      <c r="E4309">
        <v>36</v>
      </c>
      <c r="F4309">
        <v>10</v>
      </c>
      <c r="G4309">
        <v>0</v>
      </c>
    </row>
    <row r="4310" spans="1:7" x14ac:dyDescent="0.2">
      <c r="A4310">
        <v>4500</v>
      </c>
      <c r="B4310">
        <v>0.1212</v>
      </c>
      <c r="C4310" t="s">
        <v>5441</v>
      </c>
      <c r="D4310">
        <v>40000</v>
      </c>
      <c r="E4310">
        <v>36</v>
      </c>
      <c r="F4310">
        <v>10</v>
      </c>
      <c r="G4310">
        <v>0</v>
      </c>
    </row>
    <row r="4311" spans="1:7" x14ac:dyDescent="0.2">
      <c r="A4311">
        <v>12000</v>
      </c>
      <c r="B4311">
        <v>0.2198</v>
      </c>
      <c r="C4311" t="s">
        <v>5440</v>
      </c>
      <c r="D4311">
        <v>47376</v>
      </c>
      <c r="E4311">
        <v>60</v>
      </c>
      <c r="F4311">
        <v>9</v>
      </c>
      <c r="G4311">
        <v>0</v>
      </c>
    </row>
    <row r="4312" spans="1:7" x14ac:dyDescent="0.2">
      <c r="A4312">
        <v>25000</v>
      </c>
      <c r="B4312">
        <v>0.17269999999999999</v>
      </c>
      <c r="C4312" t="s">
        <v>5441</v>
      </c>
      <c r="D4312">
        <v>150000</v>
      </c>
      <c r="E4312">
        <v>36</v>
      </c>
      <c r="F4312">
        <v>10</v>
      </c>
      <c r="G4312">
        <v>0</v>
      </c>
    </row>
    <row r="4313" spans="1:7" x14ac:dyDescent="0.2">
      <c r="A4313">
        <v>6000</v>
      </c>
      <c r="B4313">
        <v>8.8999999999999996E-2</v>
      </c>
      <c r="C4313" t="s">
        <v>5441</v>
      </c>
      <c r="D4313">
        <v>47000</v>
      </c>
      <c r="E4313">
        <v>36</v>
      </c>
      <c r="F4313">
        <v>10</v>
      </c>
      <c r="G4313">
        <v>0</v>
      </c>
    </row>
    <row r="4314" spans="1:7" x14ac:dyDescent="0.2">
      <c r="A4314">
        <v>25000</v>
      </c>
      <c r="B4314">
        <v>0.23280000000000001</v>
      </c>
      <c r="C4314" t="s">
        <v>5441</v>
      </c>
      <c r="D4314">
        <v>75000</v>
      </c>
      <c r="E4314">
        <v>60</v>
      </c>
      <c r="F4314">
        <v>7</v>
      </c>
      <c r="G4314">
        <v>1</v>
      </c>
    </row>
    <row r="4315" spans="1:7" x14ac:dyDescent="0.2">
      <c r="A4315">
        <v>12000</v>
      </c>
      <c r="B4315">
        <v>0.23630000000000001</v>
      </c>
      <c r="C4315" t="s">
        <v>5442</v>
      </c>
      <c r="D4315">
        <v>46000</v>
      </c>
      <c r="E4315">
        <v>60</v>
      </c>
      <c r="F4315">
        <v>1</v>
      </c>
      <c r="G4315">
        <v>1</v>
      </c>
    </row>
    <row r="4316" spans="1:7" x14ac:dyDescent="0.2">
      <c r="A4316">
        <v>21950</v>
      </c>
      <c r="B4316">
        <v>0.15310000000000001</v>
      </c>
      <c r="C4316" t="s">
        <v>5441</v>
      </c>
      <c r="D4316">
        <v>50000</v>
      </c>
      <c r="E4316">
        <v>60</v>
      </c>
      <c r="F4316">
        <v>4</v>
      </c>
      <c r="G4316">
        <v>1</v>
      </c>
    </row>
    <row r="4317" spans="1:7" x14ac:dyDescent="0.2">
      <c r="A4317">
        <v>21925</v>
      </c>
      <c r="B4317">
        <v>0.1212</v>
      </c>
      <c r="C4317" t="s">
        <v>5441</v>
      </c>
      <c r="D4317">
        <v>70000</v>
      </c>
      <c r="E4317">
        <v>60</v>
      </c>
      <c r="F4317">
        <v>3</v>
      </c>
      <c r="G4317">
        <v>1</v>
      </c>
    </row>
    <row r="4318" spans="1:7" x14ac:dyDescent="0.2">
      <c r="A4318">
        <v>18550</v>
      </c>
      <c r="B4318">
        <v>0.2198</v>
      </c>
      <c r="C4318" t="s">
        <v>5441</v>
      </c>
      <c r="D4318">
        <v>70000</v>
      </c>
      <c r="E4318">
        <v>60</v>
      </c>
      <c r="F4318">
        <v>10</v>
      </c>
      <c r="G4318">
        <v>0</v>
      </c>
    </row>
    <row r="4319" spans="1:7" x14ac:dyDescent="0.2">
      <c r="A4319">
        <v>20000</v>
      </c>
      <c r="B4319">
        <v>0.13109999999999999</v>
      </c>
      <c r="C4319" t="s">
        <v>5441</v>
      </c>
      <c r="D4319">
        <v>77000</v>
      </c>
      <c r="E4319">
        <v>36</v>
      </c>
      <c r="F4319">
        <v>8</v>
      </c>
      <c r="G4319">
        <v>0</v>
      </c>
    </row>
    <row r="4320" spans="1:7" x14ac:dyDescent="0.2">
      <c r="A4320">
        <v>15000</v>
      </c>
      <c r="B4320">
        <v>0.21490000000000001</v>
      </c>
      <c r="C4320" t="s">
        <v>5441</v>
      </c>
      <c r="D4320" s="79">
        <v>100000</v>
      </c>
      <c r="E4320">
        <v>36</v>
      </c>
      <c r="F4320">
        <v>10</v>
      </c>
      <c r="G4320">
        <v>0</v>
      </c>
    </row>
    <row r="4321" spans="1:7" x14ac:dyDescent="0.2">
      <c r="A4321">
        <v>8875</v>
      </c>
      <c r="B4321">
        <v>0.13109999999999999</v>
      </c>
      <c r="C4321" t="s">
        <v>5441</v>
      </c>
      <c r="D4321">
        <v>32240</v>
      </c>
      <c r="E4321">
        <v>36</v>
      </c>
      <c r="F4321">
        <v>0.5</v>
      </c>
      <c r="G4321">
        <v>1</v>
      </c>
    </row>
    <row r="4322" spans="1:7" x14ac:dyDescent="0.2">
      <c r="A4322">
        <v>28000</v>
      </c>
      <c r="B4322">
        <v>0.17269999999999999</v>
      </c>
      <c r="C4322" t="s">
        <v>5440</v>
      </c>
      <c r="D4322">
        <v>70000</v>
      </c>
      <c r="E4322">
        <v>60</v>
      </c>
      <c r="F4322">
        <v>7</v>
      </c>
      <c r="G4322">
        <v>0</v>
      </c>
    </row>
    <row r="4323" spans="1:7" x14ac:dyDescent="0.2">
      <c r="A4323">
        <v>18000</v>
      </c>
      <c r="B4323">
        <v>0.1114</v>
      </c>
      <c r="C4323" t="s">
        <v>5441</v>
      </c>
      <c r="D4323">
        <v>77000</v>
      </c>
      <c r="E4323">
        <v>60</v>
      </c>
      <c r="F4323">
        <v>5</v>
      </c>
      <c r="G4323">
        <v>0</v>
      </c>
    </row>
    <row r="4324" spans="1:7" x14ac:dyDescent="0.2">
      <c r="A4324">
        <v>10450</v>
      </c>
      <c r="B4324">
        <v>0.16289999999999999</v>
      </c>
      <c r="C4324" t="s">
        <v>5440</v>
      </c>
      <c r="D4324">
        <v>46500</v>
      </c>
      <c r="E4324">
        <v>36</v>
      </c>
      <c r="F4324">
        <v>2</v>
      </c>
      <c r="G4324">
        <v>1</v>
      </c>
    </row>
    <row r="4325" spans="1:7" x14ac:dyDescent="0.2">
      <c r="A4325">
        <v>35000</v>
      </c>
      <c r="B4325">
        <v>0.24829999999999999</v>
      </c>
      <c r="C4325" t="s">
        <v>5441</v>
      </c>
      <c r="D4325">
        <v>120000</v>
      </c>
      <c r="E4325">
        <v>60</v>
      </c>
      <c r="F4325">
        <v>10</v>
      </c>
      <c r="G4325">
        <v>1</v>
      </c>
    </row>
    <row r="4326" spans="1:7" x14ac:dyDescent="0.2">
      <c r="A4326">
        <v>12850</v>
      </c>
      <c r="B4326">
        <v>0.15310000000000001</v>
      </c>
      <c r="C4326" t="s">
        <v>5440</v>
      </c>
      <c r="D4326">
        <v>58000</v>
      </c>
      <c r="E4326">
        <v>60</v>
      </c>
      <c r="F4326">
        <v>10</v>
      </c>
      <c r="G4326">
        <v>0</v>
      </c>
    </row>
    <row r="4327" spans="1:7" x14ac:dyDescent="0.2">
      <c r="A4327">
        <v>25000</v>
      </c>
      <c r="B4327">
        <v>0.158</v>
      </c>
      <c r="C4327" t="s">
        <v>5441</v>
      </c>
      <c r="D4327">
        <v>108000</v>
      </c>
      <c r="E4327">
        <v>36</v>
      </c>
      <c r="F4327">
        <v>10</v>
      </c>
      <c r="G4327">
        <v>0</v>
      </c>
    </row>
    <row r="4328" spans="1:7" x14ac:dyDescent="0.2">
      <c r="A4328">
        <v>7200</v>
      </c>
      <c r="B4328">
        <v>0.158</v>
      </c>
      <c r="C4328" t="s">
        <v>5441</v>
      </c>
      <c r="D4328">
        <v>72000</v>
      </c>
      <c r="E4328">
        <v>36</v>
      </c>
      <c r="F4328">
        <v>6</v>
      </c>
      <c r="G4328">
        <v>0</v>
      </c>
    </row>
    <row r="4329" spans="1:7" x14ac:dyDescent="0.2">
      <c r="A4329">
        <v>1400</v>
      </c>
      <c r="B4329">
        <v>6.6199999999999995E-2</v>
      </c>
      <c r="C4329" t="s">
        <v>5441</v>
      </c>
      <c r="D4329">
        <v>92000</v>
      </c>
      <c r="E4329">
        <v>36</v>
      </c>
      <c r="F4329">
        <v>10</v>
      </c>
      <c r="G4329">
        <v>0</v>
      </c>
    </row>
    <row r="4330" spans="1:7" x14ac:dyDescent="0.2">
      <c r="A4330">
        <v>5075</v>
      </c>
      <c r="B4330">
        <v>0.158</v>
      </c>
      <c r="C4330" t="s">
        <v>5442</v>
      </c>
      <c r="D4330">
        <v>30000</v>
      </c>
      <c r="E4330">
        <v>36</v>
      </c>
      <c r="F4330">
        <v>2</v>
      </c>
      <c r="G4330">
        <v>0</v>
      </c>
    </row>
    <row r="4331" spans="1:7" x14ac:dyDescent="0.2">
      <c r="A4331">
        <v>9950</v>
      </c>
      <c r="B4331">
        <v>0.1212</v>
      </c>
      <c r="C4331" t="s">
        <v>5441</v>
      </c>
      <c r="D4331">
        <v>30000</v>
      </c>
      <c r="E4331">
        <v>36</v>
      </c>
      <c r="F4331">
        <v>3</v>
      </c>
      <c r="G4331">
        <v>0</v>
      </c>
    </row>
    <row r="4332" spans="1:7" x14ac:dyDescent="0.2">
      <c r="A4332">
        <v>4000</v>
      </c>
      <c r="B4332">
        <v>0.1905</v>
      </c>
      <c r="C4332" t="s">
        <v>5441</v>
      </c>
      <c r="D4332">
        <v>40000</v>
      </c>
      <c r="E4332">
        <v>36</v>
      </c>
      <c r="F4332">
        <v>0.5</v>
      </c>
      <c r="G4332">
        <v>0</v>
      </c>
    </row>
    <row r="4333" spans="1:7" x14ac:dyDescent="0.2">
      <c r="A4333">
        <v>10000</v>
      </c>
      <c r="B4333">
        <v>0.15310000000000001</v>
      </c>
      <c r="C4333" t="s">
        <v>5441</v>
      </c>
      <c r="D4333">
        <v>45000</v>
      </c>
      <c r="E4333">
        <v>36</v>
      </c>
      <c r="F4333">
        <v>3</v>
      </c>
      <c r="G4333">
        <v>0</v>
      </c>
    </row>
    <row r="4334" spans="1:7" x14ac:dyDescent="0.2">
      <c r="A4334">
        <v>18225</v>
      </c>
      <c r="B4334">
        <v>0.17269999999999999</v>
      </c>
      <c r="C4334" t="s">
        <v>5441</v>
      </c>
      <c r="D4334">
        <v>43000</v>
      </c>
      <c r="E4334">
        <v>36</v>
      </c>
      <c r="F4334">
        <v>10</v>
      </c>
      <c r="G4334">
        <v>0</v>
      </c>
    </row>
    <row r="4335" spans="1:7" x14ac:dyDescent="0.2">
      <c r="A4335">
        <v>19000</v>
      </c>
      <c r="B4335">
        <v>0.1212</v>
      </c>
      <c r="C4335" t="s">
        <v>5441</v>
      </c>
      <c r="D4335">
        <v>122000</v>
      </c>
      <c r="E4335">
        <v>36</v>
      </c>
      <c r="F4335">
        <v>10</v>
      </c>
      <c r="G4335">
        <v>0</v>
      </c>
    </row>
    <row r="4336" spans="1:7" x14ac:dyDescent="0.2">
      <c r="A4336">
        <v>10000</v>
      </c>
      <c r="B4336">
        <v>0.13109999999999999</v>
      </c>
      <c r="C4336" t="s">
        <v>5440</v>
      </c>
      <c r="D4336">
        <v>70000</v>
      </c>
      <c r="E4336">
        <v>36</v>
      </c>
      <c r="F4336">
        <v>8</v>
      </c>
      <c r="G4336">
        <v>0</v>
      </c>
    </row>
    <row r="4337" spans="1:7" x14ac:dyDescent="0.2">
      <c r="A4337">
        <v>4000</v>
      </c>
      <c r="B4337">
        <v>0.1114</v>
      </c>
      <c r="C4337" t="s">
        <v>5440</v>
      </c>
      <c r="D4337">
        <v>57000</v>
      </c>
      <c r="E4337">
        <v>36</v>
      </c>
      <c r="F4337">
        <v>2</v>
      </c>
      <c r="G4337">
        <v>1</v>
      </c>
    </row>
    <row r="4338" spans="1:7" x14ac:dyDescent="0.2">
      <c r="A4338">
        <v>15000</v>
      </c>
      <c r="B4338">
        <v>0.1016</v>
      </c>
      <c r="C4338" t="s">
        <v>5441</v>
      </c>
      <c r="D4338">
        <v>53500</v>
      </c>
      <c r="E4338">
        <v>36</v>
      </c>
      <c r="F4338">
        <v>6</v>
      </c>
      <c r="G4338">
        <v>0</v>
      </c>
    </row>
    <row r="4339" spans="1:7" x14ac:dyDescent="0.2">
      <c r="A4339">
        <v>9500</v>
      </c>
      <c r="B4339">
        <v>0.18490000000000001</v>
      </c>
      <c r="C4339" t="s">
        <v>5440</v>
      </c>
      <c r="D4339">
        <v>38000</v>
      </c>
      <c r="E4339">
        <v>36</v>
      </c>
      <c r="F4339">
        <v>7</v>
      </c>
      <c r="G4339">
        <v>1</v>
      </c>
    </row>
    <row r="4340" spans="1:7" x14ac:dyDescent="0.2">
      <c r="A4340">
        <v>8000</v>
      </c>
      <c r="B4340">
        <v>0.158</v>
      </c>
      <c r="C4340" t="s">
        <v>5442</v>
      </c>
      <c r="D4340">
        <v>25000</v>
      </c>
      <c r="E4340">
        <v>36</v>
      </c>
      <c r="F4340">
        <v>8</v>
      </c>
      <c r="G4340">
        <v>0</v>
      </c>
    </row>
    <row r="4341" spans="1:7" x14ac:dyDescent="0.2">
      <c r="A4341">
        <v>16225</v>
      </c>
      <c r="B4341">
        <v>0.15310000000000001</v>
      </c>
      <c r="C4341" t="s">
        <v>5441</v>
      </c>
      <c r="D4341">
        <v>65000</v>
      </c>
      <c r="E4341">
        <v>60</v>
      </c>
      <c r="F4341">
        <v>0.5</v>
      </c>
      <c r="G4341">
        <v>0</v>
      </c>
    </row>
    <row r="4342" spans="1:7" x14ac:dyDescent="0.2">
      <c r="A4342">
        <v>4000</v>
      </c>
      <c r="B4342">
        <v>0.15310000000000001</v>
      </c>
      <c r="C4342" t="s">
        <v>5440</v>
      </c>
      <c r="D4342">
        <v>42000</v>
      </c>
      <c r="E4342">
        <v>36</v>
      </c>
      <c r="F4342">
        <v>2</v>
      </c>
      <c r="G4342">
        <v>0</v>
      </c>
    </row>
    <row r="4343" spans="1:7" x14ac:dyDescent="0.2">
      <c r="A4343">
        <v>8800</v>
      </c>
      <c r="B4343">
        <v>0.13109999999999999</v>
      </c>
      <c r="C4343" t="s">
        <v>5441</v>
      </c>
      <c r="D4343">
        <v>49000</v>
      </c>
      <c r="E4343">
        <v>36</v>
      </c>
      <c r="F4343">
        <v>2</v>
      </c>
      <c r="G4343">
        <v>0</v>
      </c>
    </row>
    <row r="4344" spans="1:7" x14ac:dyDescent="0.2">
      <c r="A4344">
        <v>19200</v>
      </c>
      <c r="B4344">
        <v>7.6200000000000004E-2</v>
      </c>
      <c r="C4344" t="s">
        <v>5441</v>
      </c>
      <c r="D4344">
        <v>85000</v>
      </c>
      <c r="E4344">
        <v>36</v>
      </c>
      <c r="F4344">
        <v>2</v>
      </c>
      <c r="G4344">
        <v>0</v>
      </c>
    </row>
    <row r="4345" spans="1:7" x14ac:dyDescent="0.2">
      <c r="A4345">
        <v>7000</v>
      </c>
      <c r="B4345">
        <v>0.19719999999999999</v>
      </c>
      <c r="C4345" t="s">
        <v>5440</v>
      </c>
      <c r="D4345">
        <v>50000</v>
      </c>
      <c r="E4345">
        <v>36</v>
      </c>
      <c r="F4345">
        <v>0.5</v>
      </c>
      <c r="G4345">
        <v>0</v>
      </c>
    </row>
    <row r="4346" spans="1:7" x14ac:dyDescent="0.2">
      <c r="A4346">
        <v>28000</v>
      </c>
      <c r="B4346">
        <v>0.19719999999999999</v>
      </c>
      <c r="C4346" t="s">
        <v>5442</v>
      </c>
      <c r="D4346">
        <v>120000</v>
      </c>
      <c r="E4346">
        <v>60</v>
      </c>
      <c r="F4346">
        <v>5</v>
      </c>
      <c r="G4346">
        <v>0</v>
      </c>
    </row>
    <row r="4347" spans="1:7" x14ac:dyDescent="0.2">
      <c r="A4347">
        <v>13200</v>
      </c>
      <c r="B4347">
        <v>0.23280000000000001</v>
      </c>
      <c r="C4347" t="s">
        <v>5440</v>
      </c>
      <c r="D4347">
        <v>57000</v>
      </c>
      <c r="E4347">
        <v>60</v>
      </c>
      <c r="F4347">
        <v>1</v>
      </c>
      <c r="G4347">
        <v>0</v>
      </c>
    </row>
    <row r="4348" spans="1:7" x14ac:dyDescent="0.2">
      <c r="A4348">
        <v>18275</v>
      </c>
      <c r="B4348">
        <v>0.23760000000000001</v>
      </c>
      <c r="C4348" t="s">
        <v>5440</v>
      </c>
      <c r="D4348">
        <v>42000</v>
      </c>
      <c r="E4348">
        <v>60</v>
      </c>
      <c r="F4348">
        <v>7</v>
      </c>
      <c r="G4348">
        <v>1</v>
      </c>
    </row>
    <row r="4349" spans="1:7" x14ac:dyDescent="0.2">
      <c r="A4349">
        <v>30000</v>
      </c>
      <c r="B4349">
        <v>8.8999999999999996E-2</v>
      </c>
      <c r="C4349" t="s">
        <v>5441</v>
      </c>
      <c r="D4349">
        <v>110000</v>
      </c>
      <c r="E4349">
        <v>36</v>
      </c>
      <c r="F4349">
        <v>5</v>
      </c>
      <c r="G4349">
        <v>0</v>
      </c>
    </row>
    <row r="4350" spans="1:7" x14ac:dyDescent="0.2">
      <c r="A4350">
        <v>12425</v>
      </c>
      <c r="B4350">
        <v>0.15310000000000001</v>
      </c>
      <c r="C4350" t="s">
        <v>5441</v>
      </c>
      <c r="D4350">
        <v>57400</v>
      </c>
      <c r="E4350">
        <v>60</v>
      </c>
      <c r="F4350">
        <v>10</v>
      </c>
      <c r="G4350">
        <v>0</v>
      </c>
    </row>
    <row r="4351" spans="1:7" x14ac:dyDescent="0.2">
      <c r="A4351">
        <v>35000</v>
      </c>
      <c r="B4351">
        <v>0.22470000000000001</v>
      </c>
      <c r="C4351" t="s">
        <v>5441</v>
      </c>
      <c r="D4351">
        <v>225000</v>
      </c>
      <c r="E4351">
        <v>60</v>
      </c>
      <c r="F4351">
        <v>10</v>
      </c>
      <c r="G4351">
        <v>0</v>
      </c>
    </row>
    <row r="4352" spans="1:7" x14ac:dyDescent="0.2">
      <c r="A4352">
        <v>7000</v>
      </c>
      <c r="B4352">
        <v>0.14330000000000001</v>
      </c>
      <c r="C4352" t="s">
        <v>5441</v>
      </c>
      <c r="D4352">
        <v>97000</v>
      </c>
      <c r="E4352">
        <v>36</v>
      </c>
      <c r="F4352">
        <v>10</v>
      </c>
      <c r="G4352">
        <v>0</v>
      </c>
    </row>
    <row r="4353" spans="1:7" x14ac:dyDescent="0.2">
      <c r="A4353">
        <v>2000</v>
      </c>
      <c r="B4353">
        <v>0.23630000000000001</v>
      </c>
      <c r="C4353" t="s">
        <v>5440</v>
      </c>
      <c r="D4353">
        <v>30000</v>
      </c>
      <c r="E4353">
        <v>36</v>
      </c>
      <c r="F4353">
        <v>0.5</v>
      </c>
      <c r="G4353">
        <v>0</v>
      </c>
    </row>
    <row r="4354" spans="1:7" x14ac:dyDescent="0.2">
      <c r="A4354">
        <v>21000</v>
      </c>
      <c r="B4354">
        <v>6.0299999999999999E-2</v>
      </c>
      <c r="C4354" t="s">
        <v>5442</v>
      </c>
      <c r="D4354">
        <v>85000</v>
      </c>
      <c r="E4354">
        <v>36</v>
      </c>
      <c r="F4354">
        <v>3</v>
      </c>
      <c r="G4354">
        <v>0</v>
      </c>
    </row>
    <row r="4355" spans="1:7" x14ac:dyDescent="0.2">
      <c r="A4355">
        <v>11200</v>
      </c>
      <c r="B4355">
        <v>0.1875</v>
      </c>
      <c r="C4355" t="s">
        <v>5441</v>
      </c>
      <c r="D4355">
        <v>63000</v>
      </c>
      <c r="E4355">
        <v>36</v>
      </c>
      <c r="F4355">
        <v>10</v>
      </c>
      <c r="G4355">
        <v>0</v>
      </c>
    </row>
    <row r="4356" spans="1:7" x14ac:dyDescent="0.2">
      <c r="A4356">
        <v>10000</v>
      </c>
      <c r="B4356">
        <v>0.1212</v>
      </c>
      <c r="C4356" t="s">
        <v>5440</v>
      </c>
      <c r="D4356">
        <v>45000</v>
      </c>
      <c r="E4356">
        <v>36</v>
      </c>
      <c r="F4356">
        <v>10</v>
      </c>
      <c r="G4356">
        <v>0</v>
      </c>
    </row>
    <row r="4357" spans="1:7" x14ac:dyDescent="0.2">
      <c r="A4357">
        <v>6800</v>
      </c>
      <c r="B4357">
        <v>0.16289999999999999</v>
      </c>
      <c r="C4357" t="s">
        <v>5440</v>
      </c>
      <c r="D4357">
        <v>56721</v>
      </c>
      <c r="E4357">
        <v>36</v>
      </c>
      <c r="F4357">
        <v>4</v>
      </c>
      <c r="G4357">
        <v>0</v>
      </c>
    </row>
    <row r="4358" spans="1:7" x14ac:dyDescent="0.2">
      <c r="A4358">
        <v>4275</v>
      </c>
      <c r="B4358">
        <v>0.15310000000000001</v>
      </c>
      <c r="C4358" t="s">
        <v>5441</v>
      </c>
      <c r="D4358">
        <v>40000</v>
      </c>
      <c r="E4358">
        <v>36</v>
      </c>
      <c r="F4358">
        <v>8</v>
      </c>
      <c r="G4358">
        <v>0</v>
      </c>
    </row>
    <row r="4359" spans="1:7" x14ac:dyDescent="0.2">
      <c r="A4359">
        <v>13250</v>
      </c>
      <c r="B4359">
        <v>0.15310000000000001</v>
      </c>
      <c r="C4359" t="s">
        <v>5440</v>
      </c>
      <c r="D4359">
        <v>54000</v>
      </c>
      <c r="E4359">
        <v>36</v>
      </c>
      <c r="F4359">
        <v>10</v>
      </c>
      <c r="G4359">
        <v>0</v>
      </c>
    </row>
    <row r="4360" spans="1:7" x14ac:dyDescent="0.2">
      <c r="A4360">
        <v>4750</v>
      </c>
      <c r="B4360">
        <v>0.13109999999999999</v>
      </c>
      <c r="C4360" t="s">
        <v>5441</v>
      </c>
      <c r="D4360">
        <v>21000</v>
      </c>
      <c r="E4360">
        <v>36</v>
      </c>
      <c r="F4360">
        <v>3</v>
      </c>
      <c r="G4360">
        <v>0</v>
      </c>
    </row>
    <row r="4361" spans="1:7" x14ac:dyDescent="0.2">
      <c r="A4361">
        <v>28000</v>
      </c>
      <c r="B4361">
        <v>0.21490000000000001</v>
      </c>
      <c r="C4361" t="s">
        <v>5441</v>
      </c>
      <c r="D4361">
        <v>96000</v>
      </c>
      <c r="E4361">
        <v>60</v>
      </c>
      <c r="F4361">
        <v>10</v>
      </c>
      <c r="G4361">
        <v>0</v>
      </c>
    </row>
    <row r="4362" spans="1:7" x14ac:dyDescent="0.2">
      <c r="A4362">
        <v>12000</v>
      </c>
      <c r="B4362">
        <v>0.1212</v>
      </c>
      <c r="C4362" t="s">
        <v>5440</v>
      </c>
      <c r="D4362">
        <v>40000</v>
      </c>
      <c r="E4362">
        <v>36</v>
      </c>
      <c r="F4362">
        <v>2</v>
      </c>
      <c r="G4362">
        <v>1</v>
      </c>
    </row>
    <row r="4363" spans="1:7" x14ac:dyDescent="0.2">
      <c r="A4363">
        <v>10000</v>
      </c>
      <c r="B4363">
        <v>0.1114</v>
      </c>
      <c r="C4363" t="s">
        <v>5442</v>
      </c>
      <c r="D4363">
        <v>65000</v>
      </c>
      <c r="E4363">
        <v>36</v>
      </c>
      <c r="F4363">
        <v>6</v>
      </c>
      <c r="G4363">
        <v>1</v>
      </c>
    </row>
    <row r="4364" spans="1:7" x14ac:dyDescent="0.2">
      <c r="A4364">
        <v>12000</v>
      </c>
      <c r="B4364">
        <v>0.1905</v>
      </c>
      <c r="C4364" t="s">
        <v>5440</v>
      </c>
      <c r="D4364">
        <v>52200</v>
      </c>
      <c r="E4364">
        <v>36</v>
      </c>
      <c r="F4364">
        <v>9</v>
      </c>
      <c r="G4364">
        <v>0</v>
      </c>
    </row>
    <row r="4365" spans="1:7" x14ac:dyDescent="0.2">
      <c r="A4365">
        <v>10625</v>
      </c>
      <c r="B4365">
        <v>0.1409</v>
      </c>
      <c r="C4365" t="s">
        <v>5441</v>
      </c>
      <c r="D4365">
        <v>32000</v>
      </c>
      <c r="E4365">
        <v>36</v>
      </c>
      <c r="F4365">
        <v>6</v>
      </c>
      <c r="G4365">
        <v>1</v>
      </c>
    </row>
    <row r="4366" spans="1:7" x14ac:dyDescent="0.2">
      <c r="A4366">
        <v>4000</v>
      </c>
      <c r="B4366">
        <v>0.158</v>
      </c>
      <c r="C4366" t="s">
        <v>5440</v>
      </c>
      <c r="D4366">
        <v>31000</v>
      </c>
      <c r="E4366">
        <v>36</v>
      </c>
      <c r="F4366">
        <v>2</v>
      </c>
      <c r="G4366">
        <v>0</v>
      </c>
    </row>
    <row r="4367" spans="1:7" x14ac:dyDescent="0.2">
      <c r="A4367">
        <v>4000</v>
      </c>
      <c r="B4367">
        <v>0.1016</v>
      </c>
      <c r="C4367" t="s">
        <v>5440</v>
      </c>
      <c r="D4367">
        <v>46618</v>
      </c>
      <c r="E4367">
        <v>36</v>
      </c>
      <c r="F4367">
        <v>3</v>
      </c>
      <c r="G4367">
        <v>0</v>
      </c>
    </row>
    <row r="4368" spans="1:7" x14ac:dyDescent="0.2">
      <c r="A4368">
        <v>9950</v>
      </c>
      <c r="B4368">
        <v>0.15310000000000001</v>
      </c>
      <c r="C4368" t="s">
        <v>5441</v>
      </c>
      <c r="D4368">
        <v>58000</v>
      </c>
      <c r="E4368">
        <v>36</v>
      </c>
      <c r="F4368">
        <v>7</v>
      </c>
      <c r="G4368">
        <v>0</v>
      </c>
    </row>
    <row r="4369" spans="1:7" x14ac:dyDescent="0.2">
      <c r="A4369">
        <v>32000</v>
      </c>
      <c r="B4369">
        <v>0.15310000000000001</v>
      </c>
      <c r="C4369" t="s">
        <v>5441</v>
      </c>
      <c r="D4369" s="79">
        <v>100000</v>
      </c>
      <c r="E4369">
        <v>36</v>
      </c>
      <c r="F4369">
        <v>10</v>
      </c>
      <c r="G4369">
        <v>0</v>
      </c>
    </row>
    <row r="4370" spans="1:7" x14ac:dyDescent="0.2">
      <c r="A4370">
        <v>24000</v>
      </c>
      <c r="B4370">
        <v>0.1212</v>
      </c>
      <c r="C4370" t="s">
        <v>5441</v>
      </c>
      <c r="D4370">
        <v>105000</v>
      </c>
      <c r="E4370">
        <v>36</v>
      </c>
      <c r="F4370">
        <v>10</v>
      </c>
      <c r="G4370">
        <v>0</v>
      </c>
    </row>
    <row r="4371" spans="1:7" x14ac:dyDescent="0.2">
      <c r="A4371">
        <v>24250</v>
      </c>
      <c r="B4371">
        <v>0.1114</v>
      </c>
      <c r="C4371" t="s">
        <v>5440</v>
      </c>
      <c r="D4371">
        <v>76000</v>
      </c>
      <c r="E4371">
        <v>36</v>
      </c>
      <c r="F4371">
        <v>0.5</v>
      </c>
      <c r="G4371">
        <v>0</v>
      </c>
    </row>
    <row r="4372" spans="1:7" x14ac:dyDescent="0.2">
      <c r="A4372">
        <v>18200</v>
      </c>
      <c r="B4372">
        <v>0.1016</v>
      </c>
      <c r="C4372" t="s">
        <v>5440</v>
      </c>
      <c r="D4372">
        <v>52000</v>
      </c>
      <c r="E4372">
        <v>36</v>
      </c>
      <c r="F4372">
        <v>0.5</v>
      </c>
      <c r="G4372">
        <v>1</v>
      </c>
    </row>
    <row r="4373" spans="1:7" x14ac:dyDescent="0.2">
      <c r="A4373">
        <v>20000</v>
      </c>
      <c r="B4373">
        <v>0.1905</v>
      </c>
      <c r="C4373" t="s">
        <v>5440</v>
      </c>
      <c r="D4373">
        <v>110000</v>
      </c>
      <c r="E4373">
        <v>36</v>
      </c>
      <c r="F4373">
        <v>0.5</v>
      </c>
      <c r="G4373">
        <v>1</v>
      </c>
    </row>
    <row r="4374" spans="1:7" x14ac:dyDescent="0.2">
      <c r="A4374">
        <v>30275</v>
      </c>
      <c r="B4374">
        <v>0.22950000000000001</v>
      </c>
      <c r="C4374" t="s">
        <v>5441</v>
      </c>
      <c r="D4374">
        <v>69273</v>
      </c>
      <c r="E4374">
        <v>36</v>
      </c>
      <c r="F4374">
        <v>7</v>
      </c>
      <c r="G4374">
        <v>0</v>
      </c>
    </row>
    <row r="4375" spans="1:7" x14ac:dyDescent="0.2">
      <c r="A4375">
        <v>21000</v>
      </c>
      <c r="B4375">
        <v>0.1905</v>
      </c>
      <c r="C4375" t="s">
        <v>5442</v>
      </c>
      <c r="D4375">
        <v>80000</v>
      </c>
      <c r="E4375">
        <v>36</v>
      </c>
      <c r="F4375">
        <v>8</v>
      </c>
      <c r="G4375">
        <v>1</v>
      </c>
    </row>
    <row r="4376" spans="1:7" x14ac:dyDescent="0.2">
      <c r="A4376">
        <v>12000</v>
      </c>
      <c r="B4376">
        <v>0.21</v>
      </c>
      <c r="C4376" t="s">
        <v>5442</v>
      </c>
      <c r="D4376">
        <v>67000</v>
      </c>
      <c r="E4376">
        <v>60</v>
      </c>
      <c r="F4376">
        <v>7</v>
      </c>
      <c r="G4376">
        <v>0</v>
      </c>
    </row>
    <row r="4377" spans="1:7" x14ac:dyDescent="0.2">
      <c r="A4377">
        <v>35000</v>
      </c>
      <c r="B4377">
        <v>0.23830000000000001</v>
      </c>
      <c r="C4377" t="s">
        <v>5441</v>
      </c>
      <c r="D4377" s="79">
        <v>200000</v>
      </c>
      <c r="E4377">
        <v>60</v>
      </c>
      <c r="F4377">
        <v>8</v>
      </c>
      <c r="G4377">
        <v>0</v>
      </c>
    </row>
    <row r="4378" spans="1:7" x14ac:dyDescent="0.2">
      <c r="A4378">
        <v>21200</v>
      </c>
      <c r="B4378">
        <v>0.158</v>
      </c>
      <c r="C4378" t="s">
        <v>5441</v>
      </c>
      <c r="D4378">
        <v>60000</v>
      </c>
      <c r="E4378">
        <v>60</v>
      </c>
      <c r="F4378">
        <v>10</v>
      </c>
      <c r="G4378">
        <v>0</v>
      </c>
    </row>
    <row r="4379" spans="1:7" x14ac:dyDescent="0.2">
      <c r="A4379">
        <v>14125</v>
      </c>
      <c r="B4379">
        <v>0.158</v>
      </c>
      <c r="C4379" t="s">
        <v>5440</v>
      </c>
      <c r="D4379">
        <v>95000</v>
      </c>
      <c r="E4379">
        <v>36</v>
      </c>
      <c r="F4379">
        <v>3</v>
      </c>
      <c r="G4379">
        <v>0</v>
      </c>
    </row>
    <row r="4380" spans="1:7" x14ac:dyDescent="0.2">
      <c r="A4380">
        <v>10000</v>
      </c>
      <c r="B4380">
        <v>0.1212</v>
      </c>
      <c r="C4380" t="s">
        <v>5441</v>
      </c>
      <c r="D4380">
        <v>104000</v>
      </c>
      <c r="E4380">
        <v>36</v>
      </c>
      <c r="F4380">
        <v>10</v>
      </c>
      <c r="G4380">
        <v>0</v>
      </c>
    </row>
    <row r="4381" spans="1:7" x14ac:dyDescent="0.2">
      <c r="A4381">
        <v>11000</v>
      </c>
      <c r="B4381">
        <v>0.1409</v>
      </c>
      <c r="C4381" t="s">
        <v>5440</v>
      </c>
      <c r="D4381">
        <v>57000</v>
      </c>
      <c r="E4381">
        <v>36</v>
      </c>
      <c r="F4381">
        <v>5</v>
      </c>
      <c r="G4381">
        <v>1</v>
      </c>
    </row>
    <row r="4382" spans="1:7" x14ac:dyDescent="0.2">
      <c r="A4382">
        <v>17000</v>
      </c>
      <c r="B4382">
        <v>0.1409</v>
      </c>
      <c r="C4382" t="s">
        <v>5440</v>
      </c>
      <c r="D4382">
        <v>45000</v>
      </c>
      <c r="E4382">
        <v>36</v>
      </c>
      <c r="F4382">
        <v>1</v>
      </c>
      <c r="G4382">
        <v>0</v>
      </c>
    </row>
    <row r="4383" spans="1:7" x14ac:dyDescent="0.2">
      <c r="A4383">
        <v>6650</v>
      </c>
      <c r="B4383">
        <v>0.23280000000000001</v>
      </c>
      <c r="C4383" t="s">
        <v>5440</v>
      </c>
      <c r="D4383">
        <v>45000</v>
      </c>
      <c r="E4383">
        <v>36</v>
      </c>
      <c r="F4383">
        <v>5</v>
      </c>
      <c r="G4383">
        <v>0</v>
      </c>
    </row>
    <row r="4384" spans="1:7" x14ac:dyDescent="0.2">
      <c r="A4384">
        <v>21000</v>
      </c>
      <c r="B4384">
        <v>0.13109999999999999</v>
      </c>
      <c r="C4384" t="s">
        <v>5441</v>
      </c>
      <c r="D4384">
        <v>170000</v>
      </c>
      <c r="E4384">
        <v>60</v>
      </c>
      <c r="F4384">
        <v>1</v>
      </c>
      <c r="G4384">
        <v>0</v>
      </c>
    </row>
    <row r="4385" spans="1:7" x14ac:dyDescent="0.2">
      <c r="A4385">
        <v>12000</v>
      </c>
      <c r="B4385">
        <v>0.15310000000000001</v>
      </c>
      <c r="C4385" t="s">
        <v>5441</v>
      </c>
      <c r="D4385">
        <v>49000</v>
      </c>
      <c r="E4385">
        <v>36</v>
      </c>
      <c r="F4385">
        <v>10</v>
      </c>
      <c r="G4385">
        <v>0</v>
      </c>
    </row>
    <row r="4386" spans="1:7" x14ac:dyDescent="0.2">
      <c r="A4386">
        <v>14000</v>
      </c>
      <c r="B4386">
        <v>0.17269999999999999</v>
      </c>
      <c r="C4386" t="s">
        <v>5441</v>
      </c>
      <c r="D4386">
        <v>50000</v>
      </c>
      <c r="E4386">
        <v>36</v>
      </c>
      <c r="F4386">
        <v>8</v>
      </c>
      <c r="G4386">
        <v>0</v>
      </c>
    </row>
    <row r="4387" spans="1:7" x14ac:dyDescent="0.2">
      <c r="A4387">
        <v>9000</v>
      </c>
      <c r="B4387">
        <v>0.158</v>
      </c>
      <c r="C4387" t="s">
        <v>5440</v>
      </c>
      <c r="D4387">
        <v>58000</v>
      </c>
      <c r="E4387">
        <v>36</v>
      </c>
      <c r="F4387">
        <v>0.5</v>
      </c>
      <c r="G4387">
        <v>0</v>
      </c>
    </row>
    <row r="4388" spans="1:7" x14ac:dyDescent="0.2">
      <c r="A4388">
        <v>21000</v>
      </c>
      <c r="B4388">
        <v>7.6200000000000004E-2</v>
      </c>
      <c r="C4388" t="s">
        <v>5441</v>
      </c>
      <c r="D4388">
        <v>125000</v>
      </c>
      <c r="E4388">
        <v>36</v>
      </c>
      <c r="F4388">
        <v>7</v>
      </c>
      <c r="G4388">
        <v>0</v>
      </c>
    </row>
    <row r="4389" spans="1:7" x14ac:dyDescent="0.2">
      <c r="A4389">
        <v>6400</v>
      </c>
      <c r="B4389">
        <v>0.1212</v>
      </c>
      <c r="C4389" t="s">
        <v>5441</v>
      </c>
      <c r="D4389">
        <v>92000</v>
      </c>
      <c r="E4389">
        <v>36</v>
      </c>
      <c r="F4389">
        <v>9</v>
      </c>
      <c r="G4389">
        <v>0</v>
      </c>
    </row>
    <row r="4390" spans="1:7" x14ac:dyDescent="0.2">
      <c r="A4390">
        <v>10000</v>
      </c>
      <c r="B4390">
        <v>0.1212</v>
      </c>
      <c r="C4390" t="s">
        <v>5440</v>
      </c>
      <c r="D4390">
        <v>65000</v>
      </c>
      <c r="E4390">
        <v>36</v>
      </c>
      <c r="F4390">
        <v>10</v>
      </c>
      <c r="G4390">
        <v>0</v>
      </c>
    </row>
    <row r="4391" spans="1:7" x14ac:dyDescent="0.2">
      <c r="A4391">
        <v>19600</v>
      </c>
      <c r="B4391">
        <v>0.1212</v>
      </c>
      <c r="C4391" t="s">
        <v>5442</v>
      </c>
      <c r="D4391">
        <v>85000</v>
      </c>
      <c r="E4391">
        <v>36</v>
      </c>
      <c r="F4391">
        <v>10</v>
      </c>
      <c r="G4391">
        <v>0</v>
      </c>
    </row>
    <row r="4392" spans="1:7" x14ac:dyDescent="0.2">
      <c r="A4392">
        <v>30000</v>
      </c>
      <c r="B4392">
        <v>0.21</v>
      </c>
      <c r="C4392" t="s">
        <v>5441</v>
      </c>
      <c r="D4392">
        <v>85000</v>
      </c>
      <c r="E4392">
        <v>60</v>
      </c>
      <c r="F4392">
        <v>6</v>
      </c>
      <c r="G4392">
        <v>1</v>
      </c>
    </row>
    <row r="4393" spans="1:7" x14ac:dyDescent="0.2">
      <c r="A4393">
        <v>5000</v>
      </c>
      <c r="B4393">
        <v>6.0299999999999999E-2</v>
      </c>
      <c r="C4393" t="s">
        <v>5441</v>
      </c>
      <c r="D4393">
        <v>80000</v>
      </c>
      <c r="E4393">
        <v>36</v>
      </c>
      <c r="F4393">
        <v>10</v>
      </c>
      <c r="G4393">
        <v>0</v>
      </c>
    </row>
    <row r="4394" spans="1:7" x14ac:dyDescent="0.2">
      <c r="A4394">
        <v>32000</v>
      </c>
      <c r="B4394">
        <v>0.19719999999999999</v>
      </c>
      <c r="C4394" t="s">
        <v>5440</v>
      </c>
      <c r="D4394">
        <v>82000</v>
      </c>
      <c r="E4394">
        <v>60</v>
      </c>
      <c r="F4394">
        <v>9</v>
      </c>
      <c r="G4394">
        <v>1</v>
      </c>
    </row>
    <row r="4395" spans="1:7" x14ac:dyDescent="0.2">
      <c r="A4395">
        <v>6000</v>
      </c>
      <c r="B4395">
        <v>7.6200000000000004E-2</v>
      </c>
      <c r="C4395" t="s">
        <v>5440</v>
      </c>
      <c r="D4395">
        <v>41778</v>
      </c>
      <c r="E4395">
        <v>36</v>
      </c>
      <c r="F4395">
        <v>5</v>
      </c>
      <c r="G4395">
        <v>0</v>
      </c>
    </row>
    <row r="4396" spans="1:7" x14ac:dyDescent="0.2">
      <c r="A4396">
        <v>8325</v>
      </c>
      <c r="B4396">
        <v>0.15310000000000001</v>
      </c>
      <c r="C4396" t="s">
        <v>5440</v>
      </c>
      <c r="D4396">
        <v>25000</v>
      </c>
      <c r="E4396">
        <v>36</v>
      </c>
      <c r="F4396">
        <v>10</v>
      </c>
      <c r="G4396">
        <v>1</v>
      </c>
    </row>
    <row r="4397" spans="1:7" x14ac:dyDescent="0.2">
      <c r="A4397">
        <v>10000</v>
      </c>
      <c r="B4397">
        <v>0.13109999999999999</v>
      </c>
      <c r="C4397" t="s">
        <v>5441</v>
      </c>
      <c r="D4397">
        <v>47000</v>
      </c>
      <c r="E4397">
        <v>36</v>
      </c>
      <c r="F4397">
        <v>10</v>
      </c>
      <c r="G4397">
        <v>0</v>
      </c>
    </row>
    <row r="4398" spans="1:7" x14ac:dyDescent="0.2">
      <c r="A4398">
        <v>22000</v>
      </c>
      <c r="B4398">
        <v>0.158</v>
      </c>
      <c r="C4398" t="s">
        <v>5440</v>
      </c>
      <c r="D4398">
        <v>67100</v>
      </c>
      <c r="E4398">
        <v>60</v>
      </c>
      <c r="F4398">
        <v>0.5</v>
      </c>
      <c r="G4398">
        <v>0</v>
      </c>
    </row>
    <row r="4399" spans="1:7" x14ac:dyDescent="0.2">
      <c r="A4399">
        <v>6000</v>
      </c>
      <c r="B4399">
        <v>0.1016</v>
      </c>
      <c r="C4399" t="s">
        <v>5441</v>
      </c>
      <c r="D4399">
        <v>60000</v>
      </c>
      <c r="E4399">
        <v>36</v>
      </c>
      <c r="F4399">
        <v>4</v>
      </c>
      <c r="G4399">
        <v>1</v>
      </c>
    </row>
    <row r="4400" spans="1:7" x14ac:dyDescent="0.2">
      <c r="A4400">
        <v>17000</v>
      </c>
      <c r="B4400">
        <v>7.6200000000000004E-2</v>
      </c>
      <c r="C4400" t="s">
        <v>5440</v>
      </c>
      <c r="D4400">
        <v>105000</v>
      </c>
      <c r="E4400">
        <v>36</v>
      </c>
      <c r="F4400">
        <v>2</v>
      </c>
      <c r="G4400">
        <v>0</v>
      </c>
    </row>
    <row r="4401" spans="1:7" x14ac:dyDescent="0.2">
      <c r="A4401">
        <v>6775</v>
      </c>
      <c r="B4401">
        <v>0.1875</v>
      </c>
      <c r="C4401" t="s">
        <v>5441</v>
      </c>
      <c r="D4401">
        <v>38400</v>
      </c>
      <c r="E4401">
        <v>36</v>
      </c>
      <c r="F4401">
        <v>2</v>
      </c>
      <c r="G4401">
        <v>0</v>
      </c>
    </row>
    <row r="4402" spans="1:7" x14ac:dyDescent="0.2">
      <c r="A4402">
        <v>6200</v>
      </c>
      <c r="B4402">
        <v>0.17269999999999999</v>
      </c>
      <c r="C4402" t="s">
        <v>5440</v>
      </c>
      <c r="D4402">
        <v>26000</v>
      </c>
      <c r="E4402">
        <v>36</v>
      </c>
      <c r="F4402">
        <v>4</v>
      </c>
      <c r="G4402">
        <v>0</v>
      </c>
    </row>
    <row r="4403" spans="1:7" x14ac:dyDescent="0.2">
      <c r="A4403">
        <v>20000</v>
      </c>
      <c r="B4403">
        <v>8.8999999999999996E-2</v>
      </c>
      <c r="C4403" t="s">
        <v>5441</v>
      </c>
      <c r="D4403">
        <v>70000</v>
      </c>
      <c r="E4403">
        <v>36</v>
      </c>
      <c r="F4403">
        <v>5</v>
      </c>
      <c r="G4403">
        <v>0</v>
      </c>
    </row>
    <row r="4404" spans="1:7" x14ac:dyDescent="0.2">
      <c r="A4404">
        <v>8000</v>
      </c>
      <c r="B4404">
        <v>0.16289999999999999</v>
      </c>
      <c r="C4404" t="s">
        <v>5442</v>
      </c>
      <c r="D4404">
        <v>60000</v>
      </c>
      <c r="E4404">
        <v>36</v>
      </c>
      <c r="F4404">
        <v>10</v>
      </c>
      <c r="G4404">
        <v>0</v>
      </c>
    </row>
    <row r="4405" spans="1:7" x14ac:dyDescent="0.2">
      <c r="A4405">
        <v>13000</v>
      </c>
      <c r="B4405">
        <v>6.6199999999999995E-2</v>
      </c>
      <c r="C4405" t="s">
        <v>5441</v>
      </c>
      <c r="D4405">
        <v>95000</v>
      </c>
      <c r="E4405">
        <v>36</v>
      </c>
      <c r="F4405">
        <v>3</v>
      </c>
      <c r="G4405">
        <v>0</v>
      </c>
    </row>
    <row r="4406" spans="1:7" x14ac:dyDescent="0.2">
      <c r="A4406">
        <v>20000</v>
      </c>
      <c r="B4406">
        <v>0.14330000000000001</v>
      </c>
      <c r="C4406" t="s">
        <v>5440</v>
      </c>
      <c r="D4406">
        <v>111400</v>
      </c>
      <c r="E4406">
        <v>60</v>
      </c>
      <c r="F4406">
        <v>2</v>
      </c>
      <c r="G4406">
        <v>1</v>
      </c>
    </row>
    <row r="4407" spans="1:7" x14ac:dyDescent="0.2">
      <c r="A4407">
        <v>10000</v>
      </c>
      <c r="B4407">
        <v>0.15310000000000001</v>
      </c>
      <c r="C4407" t="s">
        <v>5442</v>
      </c>
      <c r="D4407">
        <v>50000</v>
      </c>
      <c r="E4407">
        <v>36</v>
      </c>
      <c r="F4407">
        <v>10</v>
      </c>
      <c r="G4407">
        <v>1</v>
      </c>
    </row>
    <row r="4408" spans="1:7" x14ac:dyDescent="0.2">
      <c r="A4408">
        <v>14400</v>
      </c>
      <c r="B4408">
        <v>0.1016</v>
      </c>
      <c r="C4408" t="s">
        <v>5441</v>
      </c>
      <c r="D4408">
        <v>80000</v>
      </c>
      <c r="E4408">
        <v>36</v>
      </c>
      <c r="F4408">
        <v>7</v>
      </c>
      <c r="G4408">
        <v>0</v>
      </c>
    </row>
    <row r="4409" spans="1:7" x14ac:dyDescent="0.2">
      <c r="A4409">
        <v>8600</v>
      </c>
      <c r="B4409">
        <v>0.16289999999999999</v>
      </c>
      <c r="C4409" t="s">
        <v>5441</v>
      </c>
      <c r="D4409">
        <v>38000</v>
      </c>
      <c r="E4409">
        <v>36</v>
      </c>
      <c r="F4409">
        <v>4</v>
      </c>
      <c r="G4409">
        <v>0</v>
      </c>
    </row>
    <row r="4410" spans="1:7" x14ac:dyDescent="0.2">
      <c r="A4410">
        <v>16375</v>
      </c>
      <c r="B4410">
        <v>0.22470000000000001</v>
      </c>
      <c r="C4410" t="s">
        <v>5441</v>
      </c>
      <c r="D4410">
        <v>63300</v>
      </c>
      <c r="E4410">
        <v>60</v>
      </c>
      <c r="F4410">
        <v>3</v>
      </c>
      <c r="G4410">
        <v>0</v>
      </c>
    </row>
    <row r="4411" spans="1:7" x14ac:dyDescent="0.2">
      <c r="A4411">
        <v>6000</v>
      </c>
      <c r="B4411">
        <v>0.16289999999999999</v>
      </c>
      <c r="C4411" t="s">
        <v>5441</v>
      </c>
      <c r="D4411">
        <v>48000</v>
      </c>
      <c r="E4411">
        <v>36</v>
      </c>
      <c r="F4411">
        <v>3</v>
      </c>
      <c r="G4411">
        <v>0</v>
      </c>
    </row>
    <row r="4412" spans="1:7" x14ac:dyDescent="0.2">
      <c r="A4412">
        <v>17500</v>
      </c>
      <c r="B4412">
        <v>8.8999999999999996E-2</v>
      </c>
      <c r="C4412" t="s">
        <v>5441</v>
      </c>
      <c r="D4412">
        <v>75000</v>
      </c>
      <c r="E4412">
        <v>36</v>
      </c>
      <c r="F4412">
        <v>10</v>
      </c>
      <c r="G4412">
        <v>0</v>
      </c>
    </row>
    <row r="4413" spans="1:7" x14ac:dyDescent="0.2">
      <c r="A4413">
        <v>15000</v>
      </c>
      <c r="B4413">
        <v>0.13109999999999999</v>
      </c>
      <c r="C4413" t="s">
        <v>5440</v>
      </c>
      <c r="D4413">
        <v>165000</v>
      </c>
      <c r="E4413">
        <v>36</v>
      </c>
      <c r="F4413">
        <v>3</v>
      </c>
      <c r="G4413">
        <v>0</v>
      </c>
    </row>
    <row r="4414" spans="1:7" x14ac:dyDescent="0.2">
      <c r="A4414">
        <v>20000</v>
      </c>
      <c r="B4414">
        <v>0.1875</v>
      </c>
      <c r="C4414" t="s">
        <v>5440</v>
      </c>
      <c r="D4414">
        <v>60000</v>
      </c>
      <c r="E4414">
        <v>36</v>
      </c>
      <c r="F4414">
        <v>2</v>
      </c>
      <c r="G4414">
        <v>1</v>
      </c>
    </row>
    <row r="4415" spans="1:7" x14ac:dyDescent="0.2">
      <c r="A4415">
        <v>6000</v>
      </c>
      <c r="B4415">
        <v>0.1875</v>
      </c>
      <c r="C4415" t="s">
        <v>5441</v>
      </c>
      <c r="D4415">
        <v>78000</v>
      </c>
      <c r="E4415">
        <v>36</v>
      </c>
      <c r="F4415">
        <v>10</v>
      </c>
      <c r="G4415">
        <v>0</v>
      </c>
    </row>
    <row r="4416" spans="1:7" x14ac:dyDescent="0.2">
      <c r="A4416">
        <v>7100</v>
      </c>
      <c r="B4416">
        <v>0.1777</v>
      </c>
      <c r="C4416" t="s">
        <v>5440</v>
      </c>
      <c r="D4416">
        <v>26000</v>
      </c>
      <c r="E4416">
        <v>36</v>
      </c>
      <c r="F4416">
        <v>3</v>
      </c>
      <c r="G4416">
        <v>1</v>
      </c>
    </row>
    <row r="4417" spans="1:7" x14ac:dyDescent="0.2">
      <c r="A4417">
        <v>6050</v>
      </c>
      <c r="B4417">
        <v>0.14330000000000001</v>
      </c>
      <c r="C4417" t="s">
        <v>5440</v>
      </c>
      <c r="D4417">
        <v>78000</v>
      </c>
      <c r="E4417">
        <v>36</v>
      </c>
      <c r="F4417">
        <v>10</v>
      </c>
      <c r="G4417">
        <v>0</v>
      </c>
    </row>
    <row r="4418" spans="1:7" x14ac:dyDescent="0.2">
      <c r="A4418">
        <v>10000</v>
      </c>
      <c r="B4418">
        <v>0.17269999999999999</v>
      </c>
      <c r="C4418" t="s">
        <v>5440</v>
      </c>
      <c r="D4418">
        <v>35000</v>
      </c>
      <c r="E4418">
        <v>36</v>
      </c>
      <c r="F4418">
        <v>8</v>
      </c>
      <c r="G4418">
        <v>1</v>
      </c>
    </row>
    <row r="4419" spans="1:7" x14ac:dyDescent="0.2">
      <c r="A4419">
        <v>14000</v>
      </c>
      <c r="B4419">
        <v>0.13109999999999999</v>
      </c>
      <c r="C4419" t="s">
        <v>5440</v>
      </c>
      <c r="D4419">
        <v>52000</v>
      </c>
      <c r="E4419">
        <v>36</v>
      </c>
      <c r="F4419">
        <v>6</v>
      </c>
      <c r="G4419">
        <v>0</v>
      </c>
    </row>
    <row r="4420" spans="1:7" x14ac:dyDescent="0.2">
      <c r="A4420">
        <v>16000</v>
      </c>
      <c r="B4420">
        <v>0.1114</v>
      </c>
      <c r="C4420" t="s">
        <v>5441</v>
      </c>
      <c r="D4420">
        <v>45000</v>
      </c>
      <c r="E4420">
        <v>36</v>
      </c>
      <c r="F4420">
        <v>10</v>
      </c>
      <c r="G4420">
        <v>0</v>
      </c>
    </row>
    <row r="4421" spans="1:7" x14ac:dyDescent="0.2">
      <c r="A4421">
        <v>12000</v>
      </c>
      <c r="B4421">
        <v>0.14330000000000001</v>
      </c>
      <c r="C4421" t="s">
        <v>5441</v>
      </c>
      <c r="D4421">
        <v>80000</v>
      </c>
      <c r="E4421">
        <v>36</v>
      </c>
      <c r="F4421">
        <v>9</v>
      </c>
      <c r="G4421">
        <v>0</v>
      </c>
    </row>
    <row r="4422" spans="1:7" x14ac:dyDescent="0.2">
      <c r="A4422">
        <v>33500</v>
      </c>
      <c r="B4422">
        <v>0.17269999999999999</v>
      </c>
      <c r="C4422" t="s">
        <v>5441</v>
      </c>
      <c r="D4422">
        <v>95000</v>
      </c>
      <c r="E4422">
        <v>60</v>
      </c>
      <c r="F4422">
        <v>7</v>
      </c>
      <c r="G4422">
        <v>0</v>
      </c>
    </row>
    <row r="4423" spans="1:7" x14ac:dyDescent="0.2">
      <c r="A4423">
        <v>8000</v>
      </c>
      <c r="B4423">
        <v>0.18490000000000001</v>
      </c>
      <c r="C4423" t="s">
        <v>5440</v>
      </c>
      <c r="D4423">
        <v>27000</v>
      </c>
      <c r="E4423">
        <v>36</v>
      </c>
      <c r="F4423">
        <v>1</v>
      </c>
      <c r="G4423">
        <v>1</v>
      </c>
    </row>
    <row r="4424" spans="1:7" x14ac:dyDescent="0.2">
      <c r="A4424">
        <v>10000</v>
      </c>
      <c r="B4424">
        <v>0.158</v>
      </c>
      <c r="C4424" t="s">
        <v>5441</v>
      </c>
      <c r="D4424">
        <v>40000</v>
      </c>
      <c r="E4424">
        <v>36</v>
      </c>
      <c r="F4424">
        <v>10</v>
      </c>
      <c r="G4424">
        <v>0</v>
      </c>
    </row>
    <row r="4425" spans="1:7" x14ac:dyDescent="0.2">
      <c r="A4425">
        <v>35000</v>
      </c>
      <c r="B4425">
        <v>0.22950000000000001</v>
      </c>
      <c r="C4425" t="s">
        <v>5440</v>
      </c>
      <c r="D4425">
        <v>160000</v>
      </c>
      <c r="E4425">
        <v>60</v>
      </c>
      <c r="F4425">
        <v>4</v>
      </c>
      <c r="G4425">
        <v>1</v>
      </c>
    </row>
    <row r="4426" spans="1:7" x14ac:dyDescent="0.2">
      <c r="A4426">
        <v>18000</v>
      </c>
      <c r="B4426">
        <v>0.1114</v>
      </c>
      <c r="C4426" t="s">
        <v>5442</v>
      </c>
      <c r="D4426">
        <v>90000</v>
      </c>
      <c r="E4426">
        <v>36</v>
      </c>
      <c r="F4426">
        <v>1</v>
      </c>
      <c r="G4426">
        <v>0</v>
      </c>
    </row>
    <row r="4427" spans="1:7" x14ac:dyDescent="0.2">
      <c r="A4427">
        <v>6075</v>
      </c>
      <c r="B4427">
        <v>0.18490000000000001</v>
      </c>
      <c r="C4427" t="s">
        <v>5440</v>
      </c>
      <c r="D4427">
        <v>21000</v>
      </c>
      <c r="E4427">
        <v>36</v>
      </c>
      <c r="F4427">
        <v>4</v>
      </c>
      <c r="G4427">
        <v>1</v>
      </c>
    </row>
    <row r="4428" spans="1:7" x14ac:dyDescent="0.2">
      <c r="A4428">
        <v>7000</v>
      </c>
      <c r="B4428">
        <v>0.1114</v>
      </c>
      <c r="C4428" t="s">
        <v>5440</v>
      </c>
      <c r="D4428">
        <v>51000</v>
      </c>
      <c r="E4428">
        <v>36</v>
      </c>
      <c r="F4428">
        <v>2</v>
      </c>
      <c r="G4428">
        <v>0</v>
      </c>
    </row>
    <row r="4429" spans="1:7" x14ac:dyDescent="0.2">
      <c r="A4429">
        <v>16000</v>
      </c>
      <c r="B4429">
        <v>7.6200000000000004E-2</v>
      </c>
      <c r="C4429" t="s">
        <v>5442</v>
      </c>
      <c r="D4429">
        <v>110000</v>
      </c>
      <c r="E4429">
        <v>36</v>
      </c>
      <c r="F4429">
        <v>2</v>
      </c>
      <c r="G4429">
        <v>0</v>
      </c>
    </row>
    <row r="4430" spans="1:7" x14ac:dyDescent="0.2">
      <c r="A4430">
        <v>25000</v>
      </c>
      <c r="B4430">
        <v>0.1212</v>
      </c>
      <c r="C4430" t="s">
        <v>5440</v>
      </c>
      <c r="D4430">
        <v>145000</v>
      </c>
      <c r="E4430">
        <v>60</v>
      </c>
      <c r="F4430">
        <v>0.5</v>
      </c>
      <c r="G4430">
        <v>0</v>
      </c>
    </row>
    <row r="4431" spans="1:7" x14ac:dyDescent="0.2">
      <c r="A4431">
        <v>5000</v>
      </c>
      <c r="B4431">
        <v>0.1212</v>
      </c>
      <c r="C4431" t="s">
        <v>5441</v>
      </c>
      <c r="D4431">
        <v>60000</v>
      </c>
      <c r="E4431">
        <v>36</v>
      </c>
      <c r="F4431">
        <v>4</v>
      </c>
      <c r="G4431">
        <v>0</v>
      </c>
    </row>
    <row r="4432" spans="1:7" x14ac:dyDescent="0.2">
      <c r="A4432">
        <v>11400</v>
      </c>
      <c r="B4432">
        <v>0.1016</v>
      </c>
      <c r="C4432" t="s">
        <v>5440</v>
      </c>
      <c r="D4432">
        <v>50000</v>
      </c>
      <c r="E4432">
        <v>36</v>
      </c>
      <c r="F4432">
        <v>0.5</v>
      </c>
      <c r="G4432">
        <v>0</v>
      </c>
    </row>
    <row r="4433" spans="1:7" x14ac:dyDescent="0.2">
      <c r="A4433">
        <v>23325</v>
      </c>
      <c r="B4433">
        <v>0.15310000000000001</v>
      </c>
      <c r="C4433" t="s">
        <v>5440</v>
      </c>
      <c r="D4433">
        <v>52000</v>
      </c>
      <c r="E4433">
        <v>36</v>
      </c>
      <c r="F4433">
        <v>2</v>
      </c>
      <c r="G4433">
        <v>0</v>
      </c>
    </row>
    <row r="4434" spans="1:7" x14ac:dyDescent="0.2">
      <c r="A4434">
        <v>12000</v>
      </c>
      <c r="B4434">
        <v>0.13109999999999999</v>
      </c>
      <c r="C4434" t="s">
        <v>5440</v>
      </c>
      <c r="D4434">
        <v>40000</v>
      </c>
      <c r="E4434">
        <v>36</v>
      </c>
      <c r="F4434">
        <v>10</v>
      </c>
      <c r="G4434">
        <v>1</v>
      </c>
    </row>
    <row r="4435" spans="1:7" x14ac:dyDescent="0.2">
      <c r="A4435">
        <v>8000</v>
      </c>
      <c r="B4435">
        <v>0.15310000000000001</v>
      </c>
      <c r="C4435" t="s">
        <v>5440</v>
      </c>
      <c r="D4435">
        <v>56000</v>
      </c>
      <c r="E4435">
        <v>36</v>
      </c>
      <c r="F4435">
        <v>6</v>
      </c>
      <c r="G4435">
        <v>0</v>
      </c>
    </row>
    <row r="4436" spans="1:7" x14ac:dyDescent="0.2">
      <c r="A4436">
        <v>30000</v>
      </c>
      <c r="B4436">
        <v>0.1114</v>
      </c>
      <c r="C4436" t="s">
        <v>5441</v>
      </c>
      <c r="D4436">
        <v>280000</v>
      </c>
      <c r="E4436">
        <v>36</v>
      </c>
      <c r="F4436">
        <v>10</v>
      </c>
      <c r="G4436">
        <v>0</v>
      </c>
    </row>
    <row r="4437" spans="1:7" x14ac:dyDescent="0.2">
      <c r="A4437">
        <v>12375</v>
      </c>
      <c r="B4437">
        <v>7.9000000000000001E-2</v>
      </c>
      <c r="C4437" t="s">
        <v>5441</v>
      </c>
      <c r="D4437">
        <v>150000</v>
      </c>
      <c r="E4437">
        <v>36</v>
      </c>
      <c r="F4437">
        <v>4</v>
      </c>
      <c r="G4437">
        <v>0</v>
      </c>
    </row>
    <row r="4438" spans="1:7" x14ac:dyDescent="0.2">
      <c r="A4438">
        <v>9000</v>
      </c>
      <c r="B4438">
        <v>0.13109999999999999</v>
      </c>
      <c r="C4438" t="s">
        <v>5440</v>
      </c>
      <c r="D4438">
        <v>73500</v>
      </c>
      <c r="E4438">
        <v>36</v>
      </c>
      <c r="F4438">
        <v>3</v>
      </c>
      <c r="G4438">
        <v>0</v>
      </c>
    </row>
    <row r="4439" spans="1:7" x14ac:dyDescent="0.2">
      <c r="A4439">
        <v>16850</v>
      </c>
      <c r="B4439">
        <v>0.16289999999999999</v>
      </c>
      <c r="C4439" t="s">
        <v>5441</v>
      </c>
      <c r="D4439">
        <v>50000</v>
      </c>
      <c r="E4439">
        <v>36</v>
      </c>
      <c r="F4439">
        <v>4</v>
      </c>
      <c r="G4439">
        <v>1</v>
      </c>
    </row>
    <row r="4440" spans="1:7" x14ac:dyDescent="0.2">
      <c r="A4440">
        <v>15000</v>
      </c>
      <c r="B4440">
        <v>0.1905</v>
      </c>
      <c r="C4440" t="s">
        <v>5441</v>
      </c>
      <c r="D4440">
        <v>57000</v>
      </c>
      <c r="E4440">
        <v>36</v>
      </c>
      <c r="F4440">
        <v>10</v>
      </c>
      <c r="G4440">
        <v>0</v>
      </c>
    </row>
    <row r="4441" spans="1:7" x14ac:dyDescent="0.2">
      <c r="A4441">
        <v>18950</v>
      </c>
      <c r="B4441">
        <v>0.1212</v>
      </c>
      <c r="C4441" t="s">
        <v>5441</v>
      </c>
      <c r="D4441" s="79">
        <v>100000</v>
      </c>
      <c r="E4441">
        <v>60</v>
      </c>
      <c r="F4441">
        <v>10</v>
      </c>
      <c r="G4441">
        <v>0</v>
      </c>
    </row>
    <row r="4442" spans="1:7" x14ac:dyDescent="0.2">
      <c r="A4442">
        <v>20000</v>
      </c>
      <c r="B4442">
        <v>0.16289999999999999</v>
      </c>
      <c r="C4442" t="s">
        <v>5441</v>
      </c>
      <c r="D4442">
        <v>68000</v>
      </c>
      <c r="E4442">
        <v>60</v>
      </c>
      <c r="F4442">
        <v>10</v>
      </c>
      <c r="G4442">
        <v>1</v>
      </c>
    </row>
    <row r="4443" spans="1:7" x14ac:dyDescent="0.2">
      <c r="A4443">
        <v>10400</v>
      </c>
      <c r="B4443">
        <v>0.13109999999999999</v>
      </c>
      <c r="C4443" t="s">
        <v>5442</v>
      </c>
      <c r="D4443">
        <v>62000</v>
      </c>
      <c r="E4443">
        <v>36</v>
      </c>
      <c r="F4443">
        <v>1</v>
      </c>
      <c r="G4443">
        <v>0</v>
      </c>
    </row>
    <row r="4444" spans="1:7" x14ac:dyDescent="0.2">
      <c r="A4444">
        <v>8000</v>
      </c>
      <c r="B4444">
        <v>0.1409</v>
      </c>
      <c r="C4444" t="s">
        <v>5440</v>
      </c>
      <c r="D4444">
        <v>48000</v>
      </c>
      <c r="E4444">
        <v>36</v>
      </c>
      <c r="F4444">
        <v>3</v>
      </c>
      <c r="G4444">
        <v>0</v>
      </c>
    </row>
    <row r="4445" spans="1:7" x14ac:dyDescent="0.2">
      <c r="A4445">
        <v>9600</v>
      </c>
      <c r="B4445">
        <v>0.1114</v>
      </c>
      <c r="C4445" t="s">
        <v>5441</v>
      </c>
      <c r="D4445">
        <v>81000</v>
      </c>
      <c r="E4445">
        <v>36</v>
      </c>
      <c r="F4445">
        <v>10</v>
      </c>
      <c r="G4445">
        <v>0</v>
      </c>
    </row>
    <row r="4446" spans="1:7" x14ac:dyDescent="0.2">
      <c r="A4446">
        <v>10000</v>
      </c>
      <c r="B4446">
        <v>8.8999999999999996E-2</v>
      </c>
      <c r="C4446" t="s">
        <v>5441</v>
      </c>
      <c r="D4446">
        <v>101000</v>
      </c>
      <c r="E4446">
        <v>36</v>
      </c>
      <c r="F4446">
        <v>3</v>
      </c>
      <c r="G4446">
        <v>0</v>
      </c>
    </row>
    <row r="4447" spans="1:7" x14ac:dyDescent="0.2">
      <c r="A4447">
        <v>35000</v>
      </c>
      <c r="B4447">
        <v>0.16289999999999999</v>
      </c>
      <c r="C4447" t="s">
        <v>5441</v>
      </c>
      <c r="D4447">
        <v>150000</v>
      </c>
      <c r="E4447">
        <v>36</v>
      </c>
      <c r="F4447">
        <v>5</v>
      </c>
      <c r="G4447">
        <v>1</v>
      </c>
    </row>
    <row r="4448" spans="1:7" x14ac:dyDescent="0.2">
      <c r="A4448">
        <v>8750</v>
      </c>
      <c r="B4448">
        <v>0.1212</v>
      </c>
      <c r="C4448" t="s">
        <v>5440</v>
      </c>
      <c r="D4448">
        <v>49000</v>
      </c>
      <c r="E4448">
        <v>36</v>
      </c>
      <c r="F4448">
        <v>2</v>
      </c>
      <c r="G4448">
        <v>0</v>
      </c>
    </row>
    <row r="4449" spans="1:7" x14ac:dyDescent="0.2">
      <c r="A4449">
        <v>5000</v>
      </c>
      <c r="B4449">
        <v>0.15310000000000001</v>
      </c>
      <c r="C4449" t="s">
        <v>5441</v>
      </c>
      <c r="D4449">
        <v>54000</v>
      </c>
      <c r="E4449">
        <v>36</v>
      </c>
      <c r="F4449">
        <v>10</v>
      </c>
      <c r="G4449">
        <v>0</v>
      </c>
    </row>
    <row r="4450" spans="1:7" x14ac:dyDescent="0.2">
      <c r="A4450">
        <v>2575</v>
      </c>
      <c r="B4450">
        <v>0.158</v>
      </c>
      <c r="C4450" t="s">
        <v>5440</v>
      </c>
      <c r="D4450">
        <v>48000</v>
      </c>
      <c r="E4450">
        <v>36</v>
      </c>
      <c r="F4450">
        <v>8</v>
      </c>
      <c r="G4450">
        <v>0</v>
      </c>
    </row>
    <row r="4451" spans="1:7" x14ac:dyDescent="0.2">
      <c r="A4451">
        <v>25000</v>
      </c>
      <c r="B4451">
        <v>0.16289999999999999</v>
      </c>
      <c r="C4451" t="s">
        <v>5441</v>
      </c>
      <c r="D4451">
        <v>250000</v>
      </c>
      <c r="E4451">
        <v>36</v>
      </c>
      <c r="F4451">
        <v>10</v>
      </c>
      <c r="G4451">
        <v>0</v>
      </c>
    </row>
    <row r="4452" spans="1:7" x14ac:dyDescent="0.2">
      <c r="A4452">
        <v>6650</v>
      </c>
      <c r="B4452">
        <v>0.19719999999999999</v>
      </c>
      <c r="C4452" t="s">
        <v>5440</v>
      </c>
      <c r="D4452">
        <v>25000</v>
      </c>
      <c r="E4452">
        <v>36</v>
      </c>
      <c r="F4452">
        <v>8</v>
      </c>
      <c r="G4452">
        <v>0</v>
      </c>
    </row>
    <row r="4453" spans="1:7" x14ac:dyDescent="0.2">
      <c r="A4453">
        <v>28000</v>
      </c>
      <c r="B4453">
        <v>0.17269999999999999</v>
      </c>
      <c r="C4453" t="s">
        <v>5441</v>
      </c>
      <c r="D4453">
        <v>127000</v>
      </c>
      <c r="E4453">
        <v>60</v>
      </c>
      <c r="F4453">
        <v>3</v>
      </c>
      <c r="G4453">
        <v>0</v>
      </c>
    </row>
    <row r="4454" spans="1:7" x14ac:dyDescent="0.2">
      <c r="A4454">
        <v>10500</v>
      </c>
      <c r="B4454">
        <v>0.1777</v>
      </c>
      <c r="C4454" t="s">
        <v>5441</v>
      </c>
      <c r="D4454">
        <v>35000</v>
      </c>
      <c r="E4454">
        <v>36</v>
      </c>
      <c r="F4454">
        <v>4</v>
      </c>
      <c r="G4454">
        <v>1</v>
      </c>
    </row>
    <row r="4455" spans="1:7" x14ac:dyDescent="0.2">
      <c r="A4455">
        <v>11000</v>
      </c>
      <c r="B4455">
        <v>0.13109999999999999</v>
      </c>
      <c r="C4455" t="s">
        <v>5440</v>
      </c>
      <c r="D4455">
        <v>79000</v>
      </c>
      <c r="E4455">
        <v>36</v>
      </c>
      <c r="F4455">
        <v>10</v>
      </c>
      <c r="G4455">
        <v>0</v>
      </c>
    </row>
    <row r="4456" spans="1:7" x14ac:dyDescent="0.2">
      <c r="A4456">
        <v>9950</v>
      </c>
      <c r="B4456">
        <v>0.15310000000000001</v>
      </c>
      <c r="C4456" t="s">
        <v>5441</v>
      </c>
      <c r="D4456">
        <v>50000</v>
      </c>
      <c r="E4456">
        <v>36</v>
      </c>
      <c r="F4456">
        <v>4</v>
      </c>
      <c r="G4456">
        <v>0</v>
      </c>
    </row>
    <row r="4457" spans="1:7" x14ac:dyDescent="0.2">
      <c r="A4457">
        <v>16425</v>
      </c>
      <c r="B4457">
        <v>0.1905</v>
      </c>
      <c r="C4457" t="s">
        <v>5440</v>
      </c>
      <c r="D4457">
        <v>38000</v>
      </c>
      <c r="E4457">
        <v>36</v>
      </c>
      <c r="F4457">
        <v>5</v>
      </c>
      <c r="G4457">
        <v>0</v>
      </c>
    </row>
    <row r="4458" spans="1:7" x14ac:dyDescent="0.2">
      <c r="A4458">
        <v>17000</v>
      </c>
      <c r="B4458">
        <v>0.158</v>
      </c>
      <c r="C4458" t="s">
        <v>5441</v>
      </c>
      <c r="D4458">
        <v>59000</v>
      </c>
      <c r="E4458">
        <v>60</v>
      </c>
      <c r="F4458">
        <v>10</v>
      </c>
      <c r="G4458">
        <v>1</v>
      </c>
    </row>
    <row r="4459" spans="1:7" x14ac:dyDescent="0.2">
      <c r="A4459">
        <v>35000</v>
      </c>
      <c r="B4459">
        <v>0.22950000000000001</v>
      </c>
      <c r="C4459" t="s">
        <v>5441</v>
      </c>
      <c r="D4459">
        <v>93000</v>
      </c>
      <c r="E4459">
        <v>60</v>
      </c>
      <c r="F4459">
        <v>10</v>
      </c>
      <c r="G4459">
        <v>0</v>
      </c>
    </row>
    <row r="4460" spans="1:7" x14ac:dyDescent="0.2">
      <c r="A4460">
        <v>16400</v>
      </c>
      <c r="B4460">
        <v>0.1114</v>
      </c>
      <c r="C4460" t="s">
        <v>5441</v>
      </c>
      <c r="D4460">
        <v>50000</v>
      </c>
      <c r="E4460">
        <v>36</v>
      </c>
      <c r="F4460">
        <v>7</v>
      </c>
      <c r="G4460">
        <v>0</v>
      </c>
    </row>
    <row r="4461" spans="1:7" x14ac:dyDescent="0.2">
      <c r="A4461">
        <v>11200</v>
      </c>
      <c r="B4461">
        <v>8.8999999999999996E-2</v>
      </c>
      <c r="C4461" t="s">
        <v>5441</v>
      </c>
      <c r="D4461">
        <v>284000</v>
      </c>
      <c r="E4461">
        <v>36</v>
      </c>
      <c r="F4461">
        <v>1</v>
      </c>
      <c r="G4461">
        <v>0</v>
      </c>
    </row>
    <row r="4462" spans="1:7" x14ac:dyDescent="0.2">
      <c r="A4462">
        <v>13775</v>
      </c>
      <c r="B4462">
        <v>0.19719999999999999</v>
      </c>
      <c r="C4462" t="s">
        <v>5440</v>
      </c>
      <c r="D4462">
        <v>52000</v>
      </c>
      <c r="E4462">
        <v>36</v>
      </c>
      <c r="F4462">
        <v>7</v>
      </c>
      <c r="G4462">
        <v>0</v>
      </c>
    </row>
    <row r="4463" spans="1:7" x14ac:dyDescent="0.2">
      <c r="A4463">
        <v>12000</v>
      </c>
      <c r="B4463">
        <v>0.1777</v>
      </c>
      <c r="C4463" t="s">
        <v>5440</v>
      </c>
      <c r="D4463">
        <v>57500</v>
      </c>
      <c r="E4463">
        <v>36</v>
      </c>
      <c r="F4463">
        <v>1</v>
      </c>
      <c r="G4463">
        <v>0</v>
      </c>
    </row>
    <row r="4464" spans="1:7" x14ac:dyDescent="0.2">
      <c r="A4464">
        <v>10025</v>
      </c>
      <c r="B4464">
        <v>0.1777</v>
      </c>
      <c r="C4464" t="s">
        <v>5442</v>
      </c>
      <c r="D4464">
        <v>55000</v>
      </c>
      <c r="E4464">
        <v>60</v>
      </c>
      <c r="F4464">
        <v>2</v>
      </c>
      <c r="G4464">
        <v>0</v>
      </c>
    </row>
    <row r="4465" spans="1:7" x14ac:dyDescent="0.2">
      <c r="A4465">
        <v>30000</v>
      </c>
      <c r="B4465">
        <v>0.16289999999999999</v>
      </c>
      <c r="C4465" t="s">
        <v>5441</v>
      </c>
      <c r="D4465">
        <v>67000</v>
      </c>
      <c r="E4465">
        <v>60</v>
      </c>
      <c r="F4465">
        <v>8</v>
      </c>
      <c r="G4465">
        <v>0</v>
      </c>
    </row>
    <row r="4466" spans="1:7" x14ac:dyDescent="0.2">
      <c r="A4466">
        <v>10000</v>
      </c>
      <c r="B4466">
        <v>8.8999999999999996E-2</v>
      </c>
      <c r="C4466" t="s">
        <v>5441</v>
      </c>
      <c r="D4466">
        <v>108000</v>
      </c>
      <c r="E4466">
        <v>36</v>
      </c>
      <c r="F4466">
        <v>8</v>
      </c>
      <c r="G4466">
        <v>0</v>
      </c>
    </row>
    <row r="4467" spans="1:7" x14ac:dyDescent="0.2">
      <c r="A4467">
        <v>21000</v>
      </c>
      <c r="B4467">
        <v>0.16289999999999999</v>
      </c>
      <c r="C4467" t="s">
        <v>5441</v>
      </c>
      <c r="D4467">
        <v>84000</v>
      </c>
      <c r="E4467">
        <v>60</v>
      </c>
      <c r="F4467">
        <v>5</v>
      </c>
      <c r="G4467">
        <v>0</v>
      </c>
    </row>
    <row r="4468" spans="1:7" x14ac:dyDescent="0.2">
      <c r="A4468">
        <v>8000</v>
      </c>
      <c r="B4468">
        <v>8.8999999999999996E-2</v>
      </c>
      <c r="C4468" t="s">
        <v>5441</v>
      </c>
      <c r="D4468">
        <v>53000</v>
      </c>
      <c r="E4468">
        <v>36</v>
      </c>
      <c r="F4468">
        <v>9</v>
      </c>
      <c r="G4468">
        <v>0</v>
      </c>
    </row>
    <row r="4469" spans="1:7" x14ac:dyDescent="0.2">
      <c r="A4469">
        <v>15000</v>
      </c>
      <c r="B4469">
        <v>0.1777</v>
      </c>
      <c r="C4469" t="s">
        <v>5440</v>
      </c>
      <c r="D4469">
        <v>62000</v>
      </c>
      <c r="E4469">
        <v>36</v>
      </c>
      <c r="F4469">
        <v>10</v>
      </c>
      <c r="G4469">
        <v>1</v>
      </c>
    </row>
    <row r="4470" spans="1:7" x14ac:dyDescent="0.2">
      <c r="A4470">
        <v>5000</v>
      </c>
      <c r="B4470">
        <v>0.1777</v>
      </c>
      <c r="C4470" t="s">
        <v>5440</v>
      </c>
      <c r="D4470">
        <v>80000</v>
      </c>
      <c r="E4470">
        <v>36</v>
      </c>
      <c r="F4470">
        <v>2</v>
      </c>
      <c r="G4470">
        <v>0</v>
      </c>
    </row>
    <row r="4471" spans="1:7" x14ac:dyDescent="0.2">
      <c r="A4471">
        <v>13000</v>
      </c>
      <c r="B4471">
        <v>0.21</v>
      </c>
      <c r="C4471" t="s">
        <v>5440</v>
      </c>
      <c r="D4471">
        <v>60000</v>
      </c>
      <c r="E4471">
        <v>36</v>
      </c>
      <c r="F4471">
        <v>7</v>
      </c>
      <c r="G4471">
        <v>1</v>
      </c>
    </row>
    <row r="4472" spans="1:7" x14ac:dyDescent="0.2">
      <c r="A4472">
        <v>12000</v>
      </c>
      <c r="B4472">
        <v>0.2198</v>
      </c>
      <c r="C4472" t="s">
        <v>5440</v>
      </c>
      <c r="D4472">
        <v>42000</v>
      </c>
      <c r="E4472">
        <v>60</v>
      </c>
      <c r="F4472">
        <v>6</v>
      </c>
      <c r="G4472">
        <v>1</v>
      </c>
    </row>
    <row r="4473" spans="1:7" x14ac:dyDescent="0.2">
      <c r="A4473">
        <v>25000</v>
      </c>
      <c r="B4473">
        <v>7.6200000000000004E-2</v>
      </c>
      <c r="C4473" t="s">
        <v>5441</v>
      </c>
      <c r="D4473">
        <v>135574</v>
      </c>
      <c r="E4473">
        <v>36</v>
      </c>
      <c r="F4473">
        <v>10</v>
      </c>
      <c r="G4473">
        <v>0</v>
      </c>
    </row>
    <row r="4474" spans="1:7" x14ac:dyDescent="0.2">
      <c r="A4474">
        <v>20000</v>
      </c>
      <c r="B4474">
        <v>8.8999999999999996E-2</v>
      </c>
      <c r="C4474" t="s">
        <v>5441</v>
      </c>
      <c r="D4474">
        <v>72500</v>
      </c>
      <c r="E4474">
        <v>36</v>
      </c>
      <c r="F4474">
        <v>10</v>
      </c>
      <c r="G4474">
        <v>0</v>
      </c>
    </row>
    <row r="4475" spans="1:7" x14ac:dyDescent="0.2">
      <c r="A4475">
        <v>6725</v>
      </c>
      <c r="B4475">
        <v>0.17269999999999999</v>
      </c>
      <c r="C4475" t="s">
        <v>5442</v>
      </c>
      <c r="D4475">
        <v>36000</v>
      </c>
      <c r="E4475">
        <v>36</v>
      </c>
      <c r="F4475">
        <v>0.5</v>
      </c>
      <c r="G4475">
        <v>0</v>
      </c>
    </row>
    <row r="4476" spans="1:7" x14ac:dyDescent="0.2">
      <c r="A4476">
        <v>14400</v>
      </c>
      <c r="B4476">
        <v>0.2049</v>
      </c>
      <c r="C4476" t="s">
        <v>5440</v>
      </c>
      <c r="D4476">
        <v>75000</v>
      </c>
      <c r="E4476">
        <v>60</v>
      </c>
      <c r="F4476">
        <v>2</v>
      </c>
      <c r="G4476">
        <v>1</v>
      </c>
    </row>
    <row r="4477" spans="1:7" x14ac:dyDescent="0.2">
      <c r="A4477">
        <v>6000</v>
      </c>
      <c r="B4477">
        <v>0.18490000000000001</v>
      </c>
      <c r="C4477" t="s">
        <v>5441</v>
      </c>
      <c r="D4477">
        <v>122000</v>
      </c>
      <c r="E4477">
        <v>36</v>
      </c>
      <c r="F4477">
        <v>3</v>
      </c>
      <c r="G4477">
        <v>0</v>
      </c>
    </row>
    <row r="4478" spans="1:7" x14ac:dyDescent="0.2">
      <c r="A4478">
        <v>19000</v>
      </c>
      <c r="B4478">
        <v>0.1016</v>
      </c>
      <c r="C4478" t="s">
        <v>5441</v>
      </c>
      <c r="D4478">
        <v>65000</v>
      </c>
      <c r="E4478">
        <v>36</v>
      </c>
      <c r="F4478">
        <v>10</v>
      </c>
      <c r="G4478">
        <v>0</v>
      </c>
    </row>
    <row r="4479" spans="1:7" x14ac:dyDescent="0.2">
      <c r="A4479">
        <v>7625</v>
      </c>
      <c r="B4479">
        <v>0.19719999999999999</v>
      </c>
      <c r="C4479" t="s">
        <v>5440</v>
      </c>
      <c r="D4479">
        <v>32760</v>
      </c>
      <c r="E4479">
        <v>60</v>
      </c>
      <c r="F4479">
        <v>2</v>
      </c>
      <c r="G4479">
        <v>1</v>
      </c>
    </row>
    <row r="4480" spans="1:7" x14ac:dyDescent="0.2">
      <c r="A4480">
        <v>8000</v>
      </c>
      <c r="B4480">
        <v>0.1777</v>
      </c>
      <c r="C4480" t="s">
        <v>5440</v>
      </c>
      <c r="D4480">
        <v>28000</v>
      </c>
      <c r="E4480">
        <v>36</v>
      </c>
      <c r="F4480">
        <v>2</v>
      </c>
      <c r="G4480">
        <v>0</v>
      </c>
    </row>
    <row r="4481" spans="1:7" x14ac:dyDescent="0.2">
      <c r="A4481">
        <v>35000</v>
      </c>
      <c r="B4481">
        <v>0.18490000000000001</v>
      </c>
      <c r="C4481" t="s">
        <v>5441</v>
      </c>
      <c r="D4481">
        <v>98030.16</v>
      </c>
      <c r="E4481">
        <v>36</v>
      </c>
      <c r="F4481">
        <v>10</v>
      </c>
      <c r="G4481">
        <v>1</v>
      </c>
    </row>
    <row r="4482" spans="1:7" x14ac:dyDescent="0.2">
      <c r="A4482">
        <v>24700</v>
      </c>
      <c r="B4482">
        <v>6.6199999999999995E-2</v>
      </c>
      <c r="C4482" t="s">
        <v>5441</v>
      </c>
      <c r="D4482">
        <v>73100</v>
      </c>
      <c r="E4482">
        <v>36</v>
      </c>
      <c r="F4482">
        <v>6</v>
      </c>
      <c r="G4482">
        <v>0</v>
      </c>
    </row>
    <row r="4483" spans="1:7" x14ac:dyDescent="0.2">
      <c r="A4483">
        <v>7800</v>
      </c>
      <c r="B4483">
        <v>0.1409</v>
      </c>
      <c r="C4483" t="s">
        <v>5440</v>
      </c>
      <c r="D4483">
        <v>36600</v>
      </c>
      <c r="E4483">
        <v>36</v>
      </c>
      <c r="F4483">
        <v>10</v>
      </c>
      <c r="G4483">
        <v>0</v>
      </c>
    </row>
    <row r="4484" spans="1:7" x14ac:dyDescent="0.2">
      <c r="A4484">
        <v>22000</v>
      </c>
      <c r="B4484">
        <v>0.17269999999999999</v>
      </c>
      <c r="C4484" t="s">
        <v>5441</v>
      </c>
      <c r="D4484">
        <v>80900</v>
      </c>
      <c r="E4484">
        <v>60</v>
      </c>
      <c r="F4484">
        <v>5</v>
      </c>
      <c r="G4484">
        <v>0</v>
      </c>
    </row>
    <row r="4485" spans="1:7" x14ac:dyDescent="0.2">
      <c r="A4485">
        <v>24000</v>
      </c>
      <c r="B4485">
        <v>0.16289999999999999</v>
      </c>
      <c r="C4485" t="s">
        <v>5440</v>
      </c>
      <c r="D4485">
        <v>65000</v>
      </c>
      <c r="E4485">
        <v>36</v>
      </c>
      <c r="F4485">
        <v>10</v>
      </c>
      <c r="G4485">
        <v>0</v>
      </c>
    </row>
    <row r="4486" spans="1:7" x14ac:dyDescent="0.2">
      <c r="A4486">
        <v>13950</v>
      </c>
      <c r="B4486">
        <v>0.158</v>
      </c>
      <c r="C4486" t="s">
        <v>5440</v>
      </c>
      <c r="D4486">
        <v>70000</v>
      </c>
      <c r="E4486">
        <v>36</v>
      </c>
      <c r="F4486">
        <v>5</v>
      </c>
      <c r="G4486">
        <v>1</v>
      </c>
    </row>
    <row r="4487" spans="1:7" x14ac:dyDescent="0.2">
      <c r="A4487">
        <v>28625</v>
      </c>
      <c r="B4487">
        <v>0.1016</v>
      </c>
      <c r="C4487" t="s">
        <v>5440</v>
      </c>
      <c r="D4487">
        <v>120000</v>
      </c>
      <c r="E4487">
        <v>36</v>
      </c>
      <c r="F4487">
        <v>2</v>
      </c>
      <c r="G4487">
        <v>0</v>
      </c>
    </row>
    <row r="4488" spans="1:7" x14ac:dyDescent="0.2">
      <c r="A4488">
        <v>30000</v>
      </c>
      <c r="B4488">
        <v>0.2198</v>
      </c>
      <c r="C4488" t="s">
        <v>5442</v>
      </c>
      <c r="D4488">
        <v>75000</v>
      </c>
      <c r="E4488">
        <v>60</v>
      </c>
      <c r="F4488">
        <v>10</v>
      </c>
      <c r="G4488">
        <v>1</v>
      </c>
    </row>
    <row r="4489" spans="1:7" x14ac:dyDescent="0.2">
      <c r="A4489">
        <v>8500</v>
      </c>
      <c r="B4489">
        <v>0.1212</v>
      </c>
      <c r="C4489" t="s">
        <v>5441</v>
      </c>
      <c r="D4489">
        <v>45000</v>
      </c>
      <c r="E4489">
        <v>36</v>
      </c>
      <c r="F4489">
        <v>10</v>
      </c>
      <c r="G4489">
        <v>0</v>
      </c>
    </row>
    <row r="4490" spans="1:7" x14ac:dyDescent="0.2">
      <c r="A4490">
        <v>14000</v>
      </c>
      <c r="B4490">
        <v>0.15310000000000001</v>
      </c>
      <c r="C4490" t="s">
        <v>5440</v>
      </c>
      <c r="D4490">
        <v>69126</v>
      </c>
      <c r="E4490">
        <v>36</v>
      </c>
      <c r="F4490">
        <v>9</v>
      </c>
      <c r="G4490">
        <v>0</v>
      </c>
    </row>
    <row r="4491" spans="1:7" x14ac:dyDescent="0.2">
      <c r="A4491">
        <v>14000</v>
      </c>
      <c r="B4491">
        <v>0.1114</v>
      </c>
      <c r="C4491" t="s">
        <v>5440</v>
      </c>
      <c r="D4491">
        <v>70000</v>
      </c>
      <c r="E4491">
        <v>36</v>
      </c>
      <c r="F4491">
        <v>10</v>
      </c>
      <c r="G4491">
        <v>0</v>
      </c>
    </row>
    <row r="4492" spans="1:7" x14ac:dyDescent="0.2">
      <c r="A4492">
        <v>7125</v>
      </c>
      <c r="B4492">
        <v>0.16289999999999999</v>
      </c>
      <c r="C4492" t="s">
        <v>5442</v>
      </c>
      <c r="D4492">
        <v>57750</v>
      </c>
      <c r="E4492">
        <v>36</v>
      </c>
      <c r="F4492">
        <v>10</v>
      </c>
      <c r="G4492">
        <v>0</v>
      </c>
    </row>
    <row r="4493" spans="1:7" x14ac:dyDescent="0.2">
      <c r="A4493">
        <v>12000</v>
      </c>
      <c r="B4493">
        <v>0.18490000000000001</v>
      </c>
      <c r="C4493" t="s">
        <v>5440</v>
      </c>
      <c r="D4493">
        <v>45000</v>
      </c>
      <c r="E4493">
        <v>36</v>
      </c>
      <c r="F4493">
        <v>5</v>
      </c>
      <c r="G4493">
        <v>0</v>
      </c>
    </row>
    <row r="4494" spans="1:7" x14ac:dyDescent="0.2">
      <c r="A4494">
        <v>21000</v>
      </c>
      <c r="B4494">
        <v>0.13109999999999999</v>
      </c>
      <c r="C4494" t="s">
        <v>5441</v>
      </c>
      <c r="D4494">
        <v>120000</v>
      </c>
      <c r="E4494">
        <v>60</v>
      </c>
      <c r="F4494">
        <v>10</v>
      </c>
      <c r="G4494">
        <v>0</v>
      </c>
    </row>
    <row r="4495" spans="1:7" x14ac:dyDescent="0.2">
      <c r="A4495">
        <v>19550</v>
      </c>
      <c r="B4495">
        <v>0.15310000000000001</v>
      </c>
      <c r="C4495" t="s">
        <v>5441</v>
      </c>
      <c r="D4495">
        <v>58000</v>
      </c>
      <c r="E4495">
        <v>60</v>
      </c>
      <c r="F4495">
        <v>10</v>
      </c>
      <c r="G4495">
        <v>1</v>
      </c>
    </row>
    <row r="4496" spans="1:7" x14ac:dyDescent="0.2">
      <c r="A4496">
        <v>25000</v>
      </c>
      <c r="B4496">
        <v>0.16289999999999999</v>
      </c>
      <c r="C4496" t="s">
        <v>5441</v>
      </c>
      <c r="D4496" s="79">
        <v>200000</v>
      </c>
      <c r="E4496">
        <v>36</v>
      </c>
      <c r="F4496">
        <v>9</v>
      </c>
      <c r="G4496">
        <v>0</v>
      </c>
    </row>
    <row r="4497" spans="1:7" x14ac:dyDescent="0.2">
      <c r="A4497">
        <v>12000</v>
      </c>
      <c r="B4497">
        <v>0.18490000000000001</v>
      </c>
      <c r="C4497" t="s">
        <v>5441</v>
      </c>
      <c r="D4497">
        <v>72000</v>
      </c>
      <c r="E4497">
        <v>60</v>
      </c>
      <c r="F4497">
        <v>10</v>
      </c>
      <c r="G4497">
        <v>0</v>
      </c>
    </row>
    <row r="4498" spans="1:7" x14ac:dyDescent="0.2">
      <c r="A4498">
        <v>7675</v>
      </c>
      <c r="B4498">
        <v>0.1777</v>
      </c>
      <c r="C4498" t="s">
        <v>5440</v>
      </c>
      <c r="D4498">
        <v>50000</v>
      </c>
      <c r="E4498">
        <v>36</v>
      </c>
      <c r="F4498">
        <v>5</v>
      </c>
      <c r="G4498">
        <v>0</v>
      </c>
    </row>
    <row r="4499" spans="1:7" x14ac:dyDescent="0.2">
      <c r="A4499">
        <v>9600</v>
      </c>
      <c r="B4499">
        <v>0.23280000000000001</v>
      </c>
      <c r="C4499" t="s">
        <v>5440</v>
      </c>
      <c r="D4499">
        <v>72000</v>
      </c>
      <c r="E4499">
        <v>36</v>
      </c>
      <c r="F4499">
        <v>1</v>
      </c>
      <c r="G4499">
        <v>0</v>
      </c>
    </row>
    <row r="4500" spans="1:7" x14ac:dyDescent="0.2">
      <c r="A4500">
        <v>7000</v>
      </c>
      <c r="B4500">
        <v>0.1777</v>
      </c>
      <c r="C4500" t="s">
        <v>5442</v>
      </c>
      <c r="D4500">
        <v>39000</v>
      </c>
      <c r="E4500">
        <v>36</v>
      </c>
      <c r="F4500">
        <v>4</v>
      </c>
      <c r="G4500">
        <v>0</v>
      </c>
    </row>
    <row r="4501" spans="1:7" x14ac:dyDescent="0.2">
      <c r="A4501">
        <v>20000</v>
      </c>
      <c r="B4501">
        <v>0.1777</v>
      </c>
      <c r="C4501" t="s">
        <v>5440</v>
      </c>
      <c r="D4501">
        <v>50000</v>
      </c>
      <c r="E4501">
        <v>36</v>
      </c>
      <c r="F4501">
        <v>9</v>
      </c>
      <c r="G4501">
        <v>0</v>
      </c>
    </row>
    <row r="4502" spans="1:7" x14ac:dyDescent="0.2">
      <c r="A4502">
        <v>30000</v>
      </c>
      <c r="B4502">
        <v>0.21</v>
      </c>
      <c r="C4502" t="s">
        <v>5440</v>
      </c>
      <c r="D4502">
        <v>175000</v>
      </c>
      <c r="E4502">
        <v>60</v>
      </c>
      <c r="F4502">
        <v>2</v>
      </c>
      <c r="G4502">
        <v>0</v>
      </c>
    </row>
    <row r="4503" spans="1:7" x14ac:dyDescent="0.2">
      <c r="A4503">
        <v>5000</v>
      </c>
      <c r="B4503">
        <v>0.16289999999999999</v>
      </c>
      <c r="C4503" t="s">
        <v>5441</v>
      </c>
      <c r="D4503">
        <v>52200</v>
      </c>
      <c r="E4503">
        <v>36</v>
      </c>
      <c r="F4503">
        <v>7</v>
      </c>
      <c r="G4503">
        <v>0</v>
      </c>
    </row>
    <row r="4504" spans="1:7" x14ac:dyDescent="0.2">
      <c r="A4504">
        <v>6250</v>
      </c>
      <c r="B4504">
        <v>0.1777</v>
      </c>
      <c r="C4504" t="s">
        <v>5441</v>
      </c>
      <c r="D4504">
        <v>75000</v>
      </c>
      <c r="E4504">
        <v>36</v>
      </c>
      <c r="F4504">
        <v>5</v>
      </c>
      <c r="G4504">
        <v>0</v>
      </c>
    </row>
    <row r="4505" spans="1:7" x14ac:dyDescent="0.2">
      <c r="A4505">
        <v>14125</v>
      </c>
      <c r="B4505">
        <v>0.13109999999999999</v>
      </c>
      <c r="C4505" t="s">
        <v>5441</v>
      </c>
      <c r="D4505">
        <v>46000</v>
      </c>
      <c r="E4505">
        <v>36</v>
      </c>
      <c r="F4505">
        <v>10</v>
      </c>
      <c r="G4505">
        <v>0</v>
      </c>
    </row>
    <row r="4506" spans="1:7" x14ac:dyDescent="0.2">
      <c r="A4506">
        <v>17500</v>
      </c>
      <c r="B4506">
        <v>6.6199999999999995E-2</v>
      </c>
      <c r="C4506" t="s">
        <v>5441</v>
      </c>
      <c r="D4506">
        <v>80000</v>
      </c>
      <c r="E4506">
        <v>36</v>
      </c>
      <c r="F4506">
        <v>3</v>
      </c>
      <c r="G4506">
        <v>0</v>
      </c>
    </row>
    <row r="4507" spans="1:7" x14ac:dyDescent="0.2">
      <c r="A4507">
        <v>20575</v>
      </c>
      <c r="B4507">
        <v>0.247</v>
      </c>
      <c r="C4507" t="s">
        <v>5441</v>
      </c>
      <c r="D4507">
        <v>68000</v>
      </c>
      <c r="E4507">
        <v>60</v>
      </c>
      <c r="F4507">
        <v>10</v>
      </c>
      <c r="G4507">
        <v>0</v>
      </c>
    </row>
    <row r="4508" spans="1:7" x14ac:dyDescent="0.2">
      <c r="A4508">
        <v>6250</v>
      </c>
      <c r="B4508">
        <v>0.1777</v>
      </c>
      <c r="C4508" t="s">
        <v>5440</v>
      </c>
      <c r="D4508">
        <v>23000</v>
      </c>
      <c r="E4508">
        <v>36</v>
      </c>
      <c r="F4508">
        <v>10</v>
      </c>
      <c r="G4508">
        <v>1</v>
      </c>
    </row>
    <row r="4509" spans="1:7" x14ac:dyDescent="0.2">
      <c r="A4509">
        <v>9600</v>
      </c>
      <c r="B4509">
        <v>8.8999999999999996E-2</v>
      </c>
      <c r="C4509" t="s">
        <v>5440</v>
      </c>
      <c r="D4509">
        <v>105000</v>
      </c>
      <c r="E4509">
        <v>36</v>
      </c>
      <c r="F4509">
        <v>10</v>
      </c>
      <c r="G4509">
        <v>0</v>
      </c>
    </row>
    <row r="4510" spans="1:7" x14ac:dyDescent="0.2">
      <c r="A4510">
        <v>18875</v>
      </c>
      <c r="B4510">
        <v>6.6199999999999995E-2</v>
      </c>
      <c r="C4510" t="s">
        <v>5440</v>
      </c>
      <c r="D4510">
        <v>68064</v>
      </c>
      <c r="E4510">
        <v>36</v>
      </c>
      <c r="F4510">
        <v>3</v>
      </c>
      <c r="G4510">
        <v>0</v>
      </c>
    </row>
    <row r="4511" spans="1:7" x14ac:dyDescent="0.2">
      <c r="A4511">
        <v>8000</v>
      </c>
      <c r="B4511">
        <v>0.14330000000000001</v>
      </c>
      <c r="C4511" t="s">
        <v>5440</v>
      </c>
      <c r="D4511">
        <v>30000</v>
      </c>
      <c r="E4511">
        <v>36</v>
      </c>
      <c r="F4511">
        <v>0.5</v>
      </c>
      <c r="G4511">
        <v>1</v>
      </c>
    </row>
    <row r="4512" spans="1:7" x14ac:dyDescent="0.2">
      <c r="A4512">
        <v>9950</v>
      </c>
      <c r="B4512">
        <v>0.1875</v>
      </c>
      <c r="C4512" t="s">
        <v>5440</v>
      </c>
      <c r="D4512">
        <v>33000</v>
      </c>
      <c r="E4512">
        <v>36</v>
      </c>
      <c r="F4512">
        <v>6</v>
      </c>
      <c r="G4512">
        <v>1</v>
      </c>
    </row>
    <row r="4513" spans="1:7" x14ac:dyDescent="0.2">
      <c r="A4513">
        <v>2000</v>
      </c>
      <c r="B4513">
        <v>0.2198</v>
      </c>
      <c r="C4513" t="s">
        <v>5440</v>
      </c>
      <c r="D4513">
        <v>38000</v>
      </c>
      <c r="E4513">
        <v>36</v>
      </c>
      <c r="F4513">
        <v>10</v>
      </c>
      <c r="G4513">
        <v>0</v>
      </c>
    </row>
    <row r="4514" spans="1:7" x14ac:dyDescent="0.2">
      <c r="A4514">
        <v>5000</v>
      </c>
      <c r="B4514">
        <v>0.158</v>
      </c>
      <c r="C4514" t="s">
        <v>5441</v>
      </c>
      <c r="D4514">
        <v>108000</v>
      </c>
      <c r="E4514">
        <v>36</v>
      </c>
      <c r="F4514">
        <v>5</v>
      </c>
      <c r="G4514">
        <v>0</v>
      </c>
    </row>
    <row r="4515" spans="1:7" x14ac:dyDescent="0.2">
      <c r="A4515">
        <v>13000</v>
      </c>
      <c r="B4515">
        <v>0.16289999999999999</v>
      </c>
      <c r="C4515" t="s">
        <v>5440</v>
      </c>
      <c r="D4515">
        <v>39000</v>
      </c>
      <c r="E4515">
        <v>36</v>
      </c>
      <c r="F4515">
        <v>5</v>
      </c>
      <c r="G4515">
        <v>1</v>
      </c>
    </row>
    <row r="4516" spans="1:7" x14ac:dyDescent="0.2">
      <c r="A4516">
        <v>34975</v>
      </c>
      <c r="B4516">
        <v>0.13109999999999999</v>
      </c>
      <c r="C4516" t="s">
        <v>5440</v>
      </c>
      <c r="D4516">
        <v>135000</v>
      </c>
      <c r="E4516">
        <v>36</v>
      </c>
      <c r="F4516">
        <v>6</v>
      </c>
      <c r="G4516">
        <v>0</v>
      </c>
    </row>
    <row r="4517" spans="1:7" x14ac:dyDescent="0.2">
      <c r="A4517">
        <v>16925</v>
      </c>
      <c r="B4517">
        <v>0.13109999999999999</v>
      </c>
      <c r="C4517" t="s">
        <v>5441</v>
      </c>
      <c r="D4517">
        <v>64204</v>
      </c>
      <c r="E4517">
        <v>60</v>
      </c>
      <c r="F4517">
        <v>10</v>
      </c>
      <c r="G4517">
        <v>0</v>
      </c>
    </row>
    <row r="4518" spans="1:7" x14ac:dyDescent="0.2">
      <c r="A4518">
        <v>14400</v>
      </c>
      <c r="B4518">
        <v>0.1875</v>
      </c>
      <c r="C4518" t="s">
        <v>5440</v>
      </c>
      <c r="D4518">
        <v>58000</v>
      </c>
      <c r="E4518">
        <v>36</v>
      </c>
      <c r="F4518">
        <v>3</v>
      </c>
      <c r="G4518">
        <v>0</v>
      </c>
    </row>
    <row r="4519" spans="1:7" x14ac:dyDescent="0.2">
      <c r="A4519">
        <v>24000</v>
      </c>
      <c r="B4519">
        <v>0.16289999999999999</v>
      </c>
      <c r="C4519" t="s">
        <v>5441</v>
      </c>
      <c r="D4519">
        <v>70000</v>
      </c>
      <c r="E4519">
        <v>60</v>
      </c>
      <c r="F4519">
        <v>6</v>
      </c>
      <c r="G4519">
        <v>0</v>
      </c>
    </row>
    <row r="4520" spans="1:7" x14ac:dyDescent="0.2">
      <c r="A4520">
        <v>6500</v>
      </c>
      <c r="B4520">
        <v>0.18490000000000001</v>
      </c>
      <c r="C4520" t="s">
        <v>5440</v>
      </c>
      <c r="D4520">
        <v>38000</v>
      </c>
      <c r="E4520">
        <v>36</v>
      </c>
      <c r="F4520">
        <v>2</v>
      </c>
      <c r="G4520">
        <v>0</v>
      </c>
    </row>
    <row r="4521" spans="1:7" x14ac:dyDescent="0.2">
      <c r="A4521">
        <v>14100</v>
      </c>
      <c r="B4521">
        <v>0.158</v>
      </c>
      <c r="C4521" t="s">
        <v>5440</v>
      </c>
      <c r="D4521">
        <v>40000</v>
      </c>
      <c r="E4521">
        <v>36</v>
      </c>
      <c r="F4521">
        <v>4</v>
      </c>
      <c r="G4521">
        <v>0</v>
      </c>
    </row>
    <row r="4522" spans="1:7" x14ac:dyDescent="0.2">
      <c r="A4522">
        <v>24000</v>
      </c>
      <c r="B4522">
        <v>8.8999999999999996E-2</v>
      </c>
      <c r="C4522" t="s">
        <v>5440</v>
      </c>
      <c r="D4522">
        <v>114000</v>
      </c>
      <c r="E4522">
        <v>60</v>
      </c>
      <c r="F4522">
        <v>10</v>
      </c>
      <c r="G4522">
        <v>0</v>
      </c>
    </row>
    <row r="4523" spans="1:7" x14ac:dyDescent="0.2">
      <c r="A4523">
        <v>24925</v>
      </c>
      <c r="B4523">
        <v>0.16289999999999999</v>
      </c>
      <c r="C4523" t="s">
        <v>5440</v>
      </c>
      <c r="D4523">
        <v>105000</v>
      </c>
      <c r="E4523">
        <v>60</v>
      </c>
      <c r="F4523">
        <v>2</v>
      </c>
      <c r="G4523">
        <v>1</v>
      </c>
    </row>
    <row r="4524" spans="1:7" x14ac:dyDescent="0.2">
      <c r="A4524">
        <v>8000</v>
      </c>
      <c r="B4524">
        <v>0.14330000000000001</v>
      </c>
      <c r="C4524" t="s">
        <v>5441</v>
      </c>
      <c r="D4524">
        <v>75000</v>
      </c>
      <c r="E4524">
        <v>36</v>
      </c>
      <c r="F4524">
        <v>8</v>
      </c>
      <c r="G4524">
        <v>0</v>
      </c>
    </row>
    <row r="4525" spans="1:7" x14ac:dyDescent="0.2">
      <c r="A4525">
        <v>12000</v>
      </c>
      <c r="B4525">
        <v>0.1212</v>
      </c>
      <c r="C4525" t="s">
        <v>5441</v>
      </c>
      <c r="D4525">
        <v>55000</v>
      </c>
      <c r="E4525">
        <v>36</v>
      </c>
      <c r="F4525">
        <v>3</v>
      </c>
      <c r="G4525">
        <v>0</v>
      </c>
    </row>
    <row r="4526" spans="1:7" x14ac:dyDescent="0.2">
      <c r="A4526">
        <v>23325</v>
      </c>
      <c r="B4526">
        <v>0.22950000000000001</v>
      </c>
      <c r="C4526" t="s">
        <v>5442</v>
      </c>
      <c r="D4526">
        <v>75000</v>
      </c>
      <c r="E4526">
        <v>60</v>
      </c>
      <c r="F4526">
        <v>10</v>
      </c>
      <c r="G4526">
        <v>0</v>
      </c>
    </row>
    <row r="4527" spans="1:7" x14ac:dyDescent="0.2">
      <c r="A4527">
        <v>12000</v>
      </c>
      <c r="B4527">
        <v>0.13109999999999999</v>
      </c>
      <c r="C4527" t="s">
        <v>5441</v>
      </c>
      <c r="D4527">
        <v>43000</v>
      </c>
      <c r="E4527">
        <v>36</v>
      </c>
      <c r="F4527">
        <v>2</v>
      </c>
      <c r="G4527">
        <v>0</v>
      </c>
    </row>
    <row r="4528" spans="1:7" x14ac:dyDescent="0.2">
      <c r="A4528">
        <v>28800</v>
      </c>
      <c r="B4528">
        <v>0.1777</v>
      </c>
      <c r="C4528" t="s">
        <v>5441</v>
      </c>
      <c r="D4528">
        <v>112000</v>
      </c>
      <c r="E4528">
        <v>60</v>
      </c>
      <c r="F4528">
        <v>10</v>
      </c>
      <c r="G4528">
        <v>1</v>
      </c>
    </row>
    <row r="4529" spans="1:7" x14ac:dyDescent="0.2">
      <c r="A4529">
        <v>18075</v>
      </c>
      <c r="B4529">
        <v>0.15310000000000001</v>
      </c>
      <c r="C4529" t="s">
        <v>5441</v>
      </c>
      <c r="D4529">
        <v>79455.399999999994</v>
      </c>
      <c r="E4529">
        <v>60</v>
      </c>
      <c r="F4529">
        <v>10</v>
      </c>
      <c r="G4529">
        <v>0</v>
      </c>
    </row>
    <row r="4530" spans="1:7" x14ac:dyDescent="0.2">
      <c r="A4530">
        <v>30000</v>
      </c>
      <c r="B4530">
        <v>0.14330000000000001</v>
      </c>
      <c r="C4530" t="s">
        <v>5441</v>
      </c>
      <c r="D4530">
        <v>120000</v>
      </c>
      <c r="E4530">
        <v>36</v>
      </c>
      <c r="F4530">
        <v>10</v>
      </c>
      <c r="G4530">
        <v>0</v>
      </c>
    </row>
    <row r="4531" spans="1:7" x14ac:dyDescent="0.2">
      <c r="A4531">
        <v>15100</v>
      </c>
      <c r="B4531">
        <v>0.1777</v>
      </c>
      <c r="C4531" t="s">
        <v>5441</v>
      </c>
      <c r="D4531">
        <v>56000</v>
      </c>
      <c r="E4531">
        <v>36</v>
      </c>
      <c r="F4531">
        <v>3</v>
      </c>
      <c r="G4531">
        <v>0</v>
      </c>
    </row>
    <row r="4532" spans="1:7" x14ac:dyDescent="0.2">
      <c r="A4532">
        <v>7000</v>
      </c>
      <c r="B4532">
        <v>0.21490000000000001</v>
      </c>
      <c r="C4532" t="s">
        <v>5440</v>
      </c>
      <c r="D4532">
        <v>67500</v>
      </c>
      <c r="E4532">
        <v>36</v>
      </c>
      <c r="F4532">
        <v>4</v>
      </c>
      <c r="G4532">
        <v>0</v>
      </c>
    </row>
    <row r="4533" spans="1:7" x14ac:dyDescent="0.2">
      <c r="A4533">
        <v>2300</v>
      </c>
      <c r="B4533">
        <v>6.6199999999999995E-2</v>
      </c>
      <c r="C4533" t="s">
        <v>5441</v>
      </c>
      <c r="D4533">
        <v>153000</v>
      </c>
      <c r="E4533">
        <v>36</v>
      </c>
      <c r="F4533">
        <v>10</v>
      </c>
      <c r="G4533">
        <v>0</v>
      </c>
    </row>
    <row r="4534" spans="1:7" x14ac:dyDescent="0.2">
      <c r="A4534">
        <v>20000</v>
      </c>
      <c r="B4534">
        <v>8.8999999999999996E-2</v>
      </c>
      <c r="C4534" t="s">
        <v>5441</v>
      </c>
      <c r="D4534">
        <v>93000</v>
      </c>
      <c r="E4534">
        <v>36</v>
      </c>
      <c r="F4534">
        <v>10</v>
      </c>
      <c r="G4534">
        <v>0</v>
      </c>
    </row>
    <row r="4535" spans="1:7" x14ac:dyDescent="0.2">
      <c r="A4535">
        <v>12000</v>
      </c>
      <c r="B4535">
        <v>0.23280000000000001</v>
      </c>
      <c r="C4535" t="s">
        <v>5440</v>
      </c>
      <c r="D4535">
        <v>42000</v>
      </c>
      <c r="E4535">
        <v>60</v>
      </c>
      <c r="F4535">
        <v>10</v>
      </c>
      <c r="G4535">
        <v>0</v>
      </c>
    </row>
    <row r="4536" spans="1:7" x14ac:dyDescent="0.2">
      <c r="A4536">
        <v>15000</v>
      </c>
      <c r="B4536">
        <v>0.1212</v>
      </c>
      <c r="C4536" t="s">
        <v>5440</v>
      </c>
      <c r="D4536">
        <v>86000</v>
      </c>
      <c r="E4536">
        <v>60</v>
      </c>
      <c r="F4536">
        <v>10</v>
      </c>
      <c r="G4536">
        <v>0</v>
      </c>
    </row>
    <row r="4537" spans="1:7" x14ac:dyDescent="0.2">
      <c r="A4537">
        <v>16050</v>
      </c>
      <c r="B4537">
        <v>0.23630000000000001</v>
      </c>
      <c r="C4537" t="s">
        <v>5440</v>
      </c>
      <c r="D4537">
        <v>60000</v>
      </c>
      <c r="E4537">
        <v>60</v>
      </c>
      <c r="F4537">
        <v>1</v>
      </c>
      <c r="G4537">
        <v>0</v>
      </c>
    </row>
    <row r="4538" spans="1:7" x14ac:dyDescent="0.2">
      <c r="A4538">
        <v>3500</v>
      </c>
      <c r="B4538">
        <v>0.13109999999999999</v>
      </c>
      <c r="C4538" t="s">
        <v>5441</v>
      </c>
      <c r="D4538">
        <v>78000</v>
      </c>
      <c r="E4538">
        <v>36</v>
      </c>
      <c r="F4538">
        <v>0.5</v>
      </c>
      <c r="G4538">
        <v>0</v>
      </c>
    </row>
    <row r="4539" spans="1:7" x14ac:dyDescent="0.2">
      <c r="A4539">
        <v>25000</v>
      </c>
      <c r="B4539">
        <v>0.1777</v>
      </c>
      <c r="C4539" t="s">
        <v>5442</v>
      </c>
      <c r="D4539">
        <v>113000</v>
      </c>
      <c r="E4539">
        <v>60</v>
      </c>
      <c r="F4539">
        <v>4</v>
      </c>
      <c r="G4539">
        <v>1</v>
      </c>
    </row>
    <row r="4540" spans="1:7" x14ac:dyDescent="0.2">
      <c r="A4540">
        <v>8125</v>
      </c>
      <c r="B4540">
        <v>0.19719999999999999</v>
      </c>
      <c r="C4540" t="s">
        <v>5440</v>
      </c>
      <c r="D4540">
        <v>64000</v>
      </c>
      <c r="E4540">
        <v>36</v>
      </c>
      <c r="F4540">
        <v>5</v>
      </c>
      <c r="G4540">
        <v>1</v>
      </c>
    </row>
    <row r="4541" spans="1:7" x14ac:dyDescent="0.2">
      <c r="A4541">
        <v>19700</v>
      </c>
      <c r="B4541">
        <v>0.17269999999999999</v>
      </c>
      <c r="C4541" t="s">
        <v>5442</v>
      </c>
      <c r="D4541">
        <v>45000</v>
      </c>
      <c r="E4541">
        <v>36</v>
      </c>
      <c r="F4541">
        <v>2</v>
      </c>
      <c r="G4541">
        <v>0</v>
      </c>
    </row>
    <row r="4542" spans="1:7" x14ac:dyDescent="0.2">
      <c r="A4542">
        <v>6625</v>
      </c>
      <c r="B4542">
        <v>0.1114</v>
      </c>
      <c r="C4542" t="s">
        <v>5441</v>
      </c>
      <c r="D4542">
        <v>34640</v>
      </c>
      <c r="E4542">
        <v>36</v>
      </c>
      <c r="F4542">
        <v>10</v>
      </c>
      <c r="G4542">
        <v>0</v>
      </c>
    </row>
    <row r="4543" spans="1:7" x14ac:dyDescent="0.2">
      <c r="A4543">
        <v>20125</v>
      </c>
      <c r="B4543">
        <v>0.1212</v>
      </c>
      <c r="C4543" t="s">
        <v>5442</v>
      </c>
      <c r="D4543">
        <v>45000</v>
      </c>
      <c r="E4543">
        <v>36</v>
      </c>
      <c r="F4543">
        <v>3</v>
      </c>
      <c r="G4543">
        <v>1</v>
      </c>
    </row>
    <row r="4544" spans="1:7" x14ac:dyDescent="0.2">
      <c r="A4544">
        <v>8000</v>
      </c>
      <c r="B4544">
        <v>0.15310000000000001</v>
      </c>
      <c r="C4544" t="s">
        <v>5441</v>
      </c>
      <c r="D4544">
        <v>40000</v>
      </c>
      <c r="E4544">
        <v>36</v>
      </c>
      <c r="F4544">
        <v>2</v>
      </c>
      <c r="G4544">
        <v>0</v>
      </c>
    </row>
    <row r="4545" spans="1:7" x14ac:dyDescent="0.2">
      <c r="A4545">
        <v>12000</v>
      </c>
      <c r="B4545">
        <v>0.14330000000000001</v>
      </c>
      <c r="C4545" t="s">
        <v>5441</v>
      </c>
      <c r="D4545">
        <v>58000</v>
      </c>
      <c r="E4545">
        <v>36</v>
      </c>
      <c r="F4545">
        <v>10</v>
      </c>
      <c r="G4545">
        <v>0</v>
      </c>
    </row>
    <row r="4546" spans="1:7" x14ac:dyDescent="0.2">
      <c r="A4546">
        <v>30000</v>
      </c>
      <c r="B4546">
        <v>0.1905</v>
      </c>
      <c r="C4546" t="s">
        <v>5441</v>
      </c>
      <c r="D4546">
        <v>110000</v>
      </c>
      <c r="E4546">
        <v>60</v>
      </c>
      <c r="F4546">
        <v>2</v>
      </c>
      <c r="G4546">
        <v>1</v>
      </c>
    </row>
    <row r="4547" spans="1:7" x14ac:dyDescent="0.2">
      <c r="A4547">
        <v>19800</v>
      </c>
      <c r="B4547">
        <v>0.1114</v>
      </c>
      <c r="C4547" t="s">
        <v>5441</v>
      </c>
      <c r="D4547">
        <v>87800</v>
      </c>
      <c r="E4547">
        <v>36</v>
      </c>
      <c r="F4547">
        <v>10</v>
      </c>
      <c r="G4547">
        <v>0</v>
      </c>
    </row>
    <row r="4548" spans="1:7" x14ac:dyDescent="0.2">
      <c r="A4548">
        <v>16200</v>
      </c>
      <c r="B4548">
        <v>8.8999999999999996E-2</v>
      </c>
      <c r="C4548" t="s">
        <v>5441</v>
      </c>
      <c r="D4548" s="79">
        <v>100000</v>
      </c>
      <c r="E4548">
        <v>36</v>
      </c>
      <c r="F4548">
        <v>10</v>
      </c>
      <c r="G4548">
        <v>1</v>
      </c>
    </row>
    <row r="4549" spans="1:7" x14ac:dyDescent="0.2">
      <c r="A4549">
        <v>4375</v>
      </c>
      <c r="B4549">
        <v>0.19719999999999999</v>
      </c>
      <c r="C4549" t="s">
        <v>5440</v>
      </c>
      <c r="D4549">
        <v>16000</v>
      </c>
      <c r="E4549">
        <v>36</v>
      </c>
      <c r="F4549">
        <v>1</v>
      </c>
      <c r="G4549">
        <v>0</v>
      </c>
    </row>
    <row r="4550" spans="1:7" x14ac:dyDescent="0.2">
      <c r="A4550">
        <v>25000</v>
      </c>
      <c r="B4550">
        <v>0.13109999999999999</v>
      </c>
      <c r="C4550" t="s">
        <v>5441</v>
      </c>
      <c r="D4550">
        <v>80000</v>
      </c>
      <c r="E4550">
        <v>60</v>
      </c>
      <c r="F4550">
        <v>4</v>
      </c>
      <c r="G4550">
        <v>0</v>
      </c>
    </row>
    <row r="4551" spans="1:7" x14ac:dyDescent="0.2">
      <c r="A4551">
        <v>13200</v>
      </c>
      <c r="B4551">
        <v>0.1777</v>
      </c>
      <c r="C4551" t="s">
        <v>5442</v>
      </c>
      <c r="D4551">
        <v>75000</v>
      </c>
      <c r="E4551">
        <v>36</v>
      </c>
      <c r="F4551">
        <v>6</v>
      </c>
      <c r="G4551">
        <v>0</v>
      </c>
    </row>
    <row r="4552" spans="1:7" x14ac:dyDescent="0.2">
      <c r="A4552">
        <v>8325</v>
      </c>
      <c r="B4552">
        <v>0.19719999999999999</v>
      </c>
      <c r="C4552" t="s">
        <v>5441</v>
      </c>
      <c r="D4552">
        <v>24000</v>
      </c>
      <c r="E4552">
        <v>36</v>
      </c>
      <c r="F4552">
        <v>10</v>
      </c>
      <c r="G4552">
        <v>1</v>
      </c>
    </row>
    <row r="4553" spans="1:7" x14ac:dyDescent="0.2">
      <c r="A4553">
        <v>8575</v>
      </c>
      <c r="B4553">
        <v>0.16289999999999999</v>
      </c>
      <c r="C4553" t="s">
        <v>5440</v>
      </c>
      <c r="D4553">
        <v>65000</v>
      </c>
      <c r="E4553">
        <v>36</v>
      </c>
      <c r="F4553">
        <v>6</v>
      </c>
      <c r="G4553">
        <v>0</v>
      </c>
    </row>
    <row r="4554" spans="1:7" x14ac:dyDescent="0.2">
      <c r="A4554">
        <v>14000</v>
      </c>
      <c r="B4554">
        <v>0.14330000000000001</v>
      </c>
      <c r="C4554" t="s">
        <v>5440</v>
      </c>
      <c r="D4554">
        <v>42300</v>
      </c>
      <c r="E4554">
        <v>36</v>
      </c>
      <c r="F4554">
        <v>10</v>
      </c>
      <c r="G4554">
        <v>1</v>
      </c>
    </row>
    <row r="4555" spans="1:7" x14ac:dyDescent="0.2">
      <c r="A4555">
        <v>12000</v>
      </c>
      <c r="B4555">
        <v>0.18490000000000001</v>
      </c>
      <c r="C4555" t="s">
        <v>5440</v>
      </c>
      <c r="D4555">
        <v>50400</v>
      </c>
      <c r="E4555">
        <v>36</v>
      </c>
      <c r="F4555">
        <v>0.5</v>
      </c>
      <c r="G4555">
        <v>0</v>
      </c>
    </row>
    <row r="4556" spans="1:7" x14ac:dyDescent="0.2">
      <c r="A4556">
        <v>30000</v>
      </c>
      <c r="B4556">
        <v>8.8999999999999996E-2</v>
      </c>
      <c r="C4556" t="s">
        <v>5441</v>
      </c>
      <c r="D4556">
        <v>98000</v>
      </c>
      <c r="E4556">
        <v>36</v>
      </c>
      <c r="F4556">
        <v>10</v>
      </c>
      <c r="G4556">
        <v>0</v>
      </c>
    </row>
    <row r="4557" spans="1:7" x14ac:dyDescent="0.2">
      <c r="A4557">
        <v>28000</v>
      </c>
      <c r="B4557">
        <v>0.15310000000000001</v>
      </c>
      <c r="C4557" t="s">
        <v>5440</v>
      </c>
      <c r="D4557">
        <v>175000</v>
      </c>
      <c r="E4557">
        <v>36</v>
      </c>
      <c r="F4557">
        <v>5</v>
      </c>
      <c r="G4557">
        <v>0</v>
      </c>
    </row>
    <row r="4558" spans="1:7" x14ac:dyDescent="0.2">
      <c r="A4558">
        <v>20225</v>
      </c>
      <c r="B4558">
        <v>0.24829999999999999</v>
      </c>
      <c r="C4558" t="s">
        <v>5440</v>
      </c>
      <c r="D4558">
        <v>54000</v>
      </c>
      <c r="E4558">
        <v>60</v>
      </c>
      <c r="F4558">
        <v>4</v>
      </c>
      <c r="G4558">
        <v>0</v>
      </c>
    </row>
    <row r="4559" spans="1:7" x14ac:dyDescent="0.2">
      <c r="A4559">
        <v>15000</v>
      </c>
      <c r="B4559">
        <v>0.1114</v>
      </c>
      <c r="C4559" t="s">
        <v>5441</v>
      </c>
      <c r="D4559">
        <v>65000</v>
      </c>
      <c r="E4559">
        <v>36</v>
      </c>
      <c r="F4559">
        <v>10</v>
      </c>
      <c r="G4559">
        <v>0</v>
      </c>
    </row>
    <row r="4560" spans="1:7" x14ac:dyDescent="0.2">
      <c r="A4560">
        <v>7000</v>
      </c>
      <c r="B4560">
        <v>0.1114</v>
      </c>
      <c r="C4560" t="s">
        <v>5442</v>
      </c>
      <c r="D4560">
        <v>40000</v>
      </c>
      <c r="E4560">
        <v>36</v>
      </c>
      <c r="F4560">
        <v>10</v>
      </c>
      <c r="G4560">
        <v>0</v>
      </c>
    </row>
    <row r="4561" spans="1:7" x14ac:dyDescent="0.2">
      <c r="A4561">
        <v>35000</v>
      </c>
      <c r="B4561">
        <v>0.1114</v>
      </c>
      <c r="C4561" t="s">
        <v>5441</v>
      </c>
      <c r="D4561">
        <v>150000</v>
      </c>
      <c r="E4561">
        <v>36</v>
      </c>
      <c r="F4561">
        <v>10</v>
      </c>
      <c r="G4561">
        <v>0</v>
      </c>
    </row>
    <row r="4562" spans="1:7" x14ac:dyDescent="0.2">
      <c r="A4562">
        <v>24000</v>
      </c>
      <c r="B4562">
        <v>0.14330000000000001</v>
      </c>
      <c r="C4562" t="s">
        <v>5441</v>
      </c>
      <c r="D4562">
        <v>69000</v>
      </c>
      <c r="E4562">
        <v>36</v>
      </c>
      <c r="F4562">
        <v>7</v>
      </c>
      <c r="G4562">
        <v>0</v>
      </c>
    </row>
    <row r="4563" spans="1:7" x14ac:dyDescent="0.2">
      <c r="A4563">
        <v>28000</v>
      </c>
      <c r="B4563">
        <v>0.17269999999999999</v>
      </c>
      <c r="C4563" t="s">
        <v>5442</v>
      </c>
      <c r="D4563">
        <v>82000</v>
      </c>
      <c r="E4563">
        <v>60</v>
      </c>
      <c r="F4563">
        <v>9</v>
      </c>
      <c r="G4563">
        <v>0</v>
      </c>
    </row>
    <row r="4564" spans="1:7" x14ac:dyDescent="0.2">
      <c r="A4564">
        <v>16000</v>
      </c>
      <c r="B4564">
        <v>0.18490000000000001</v>
      </c>
      <c r="C4564" t="s">
        <v>5441</v>
      </c>
      <c r="D4564">
        <v>90000</v>
      </c>
      <c r="E4564">
        <v>36</v>
      </c>
      <c r="F4564">
        <v>0.5</v>
      </c>
      <c r="G4564">
        <v>0</v>
      </c>
    </row>
    <row r="4565" spans="1:7" x14ac:dyDescent="0.2">
      <c r="A4565">
        <v>12000</v>
      </c>
      <c r="B4565">
        <v>0.17269999999999999</v>
      </c>
      <c r="C4565" t="s">
        <v>5441</v>
      </c>
      <c r="D4565">
        <v>45000</v>
      </c>
      <c r="E4565">
        <v>36</v>
      </c>
      <c r="F4565">
        <v>5</v>
      </c>
      <c r="G4565">
        <v>0</v>
      </c>
    </row>
    <row r="4566" spans="1:7" x14ac:dyDescent="0.2">
      <c r="A4566">
        <v>1500</v>
      </c>
      <c r="B4566">
        <v>0.15310000000000001</v>
      </c>
      <c r="C4566" t="s">
        <v>5440</v>
      </c>
      <c r="D4566">
        <v>41600</v>
      </c>
      <c r="E4566">
        <v>36</v>
      </c>
      <c r="F4566">
        <v>2</v>
      </c>
      <c r="G4566">
        <v>0</v>
      </c>
    </row>
    <row r="4567" spans="1:7" x14ac:dyDescent="0.2">
      <c r="A4567">
        <v>8225</v>
      </c>
      <c r="B4567">
        <v>0.19719999999999999</v>
      </c>
      <c r="C4567" t="s">
        <v>5440</v>
      </c>
      <c r="D4567">
        <v>102000</v>
      </c>
      <c r="E4567">
        <v>36</v>
      </c>
      <c r="F4567">
        <v>3</v>
      </c>
      <c r="G4567">
        <v>0</v>
      </c>
    </row>
    <row r="4568" spans="1:7" x14ac:dyDescent="0.2">
      <c r="A4568">
        <v>35000</v>
      </c>
      <c r="B4568">
        <v>0.22470000000000001</v>
      </c>
      <c r="C4568" t="s">
        <v>5441</v>
      </c>
      <c r="D4568">
        <v>97000</v>
      </c>
      <c r="E4568">
        <v>60</v>
      </c>
      <c r="F4568">
        <v>1</v>
      </c>
      <c r="G4568">
        <v>1</v>
      </c>
    </row>
    <row r="4569" spans="1:7" x14ac:dyDescent="0.2">
      <c r="A4569">
        <v>13000</v>
      </c>
      <c r="B4569">
        <v>0.1114</v>
      </c>
      <c r="C4569" t="s">
        <v>5441</v>
      </c>
      <c r="D4569">
        <v>53200</v>
      </c>
      <c r="E4569">
        <v>36</v>
      </c>
      <c r="F4569">
        <v>9</v>
      </c>
      <c r="G4569">
        <v>1</v>
      </c>
    </row>
    <row r="4570" spans="1:7" x14ac:dyDescent="0.2">
      <c r="A4570">
        <v>26375</v>
      </c>
      <c r="B4570">
        <v>0.19719999999999999</v>
      </c>
      <c r="C4570" t="s">
        <v>5441</v>
      </c>
      <c r="D4570">
        <v>59650</v>
      </c>
      <c r="E4570">
        <v>60</v>
      </c>
      <c r="F4570">
        <v>7</v>
      </c>
      <c r="G4570">
        <v>0</v>
      </c>
    </row>
    <row r="4571" spans="1:7" x14ac:dyDescent="0.2">
      <c r="A4571">
        <v>15000</v>
      </c>
      <c r="B4571">
        <v>0.1114</v>
      </c>
      <c r="C4571" t="s">
        <v>5440</v>
      </c>
      <c r="D4571">
        <v>160000</v>
      </c>
      <c r="E4571">
        <v>36</v>
      </c>
      <c r="F4571">
        <v>7</v>
      </c>
      <c r="G4571">
        <v>0</v>
      </c>
    </row>
    <row r="4572" spans="1:7" x14ac:dyDescent="0.2">
      <c r="A4572">
        <v>11400</v>
      </c>
      <c r="B4572">
        <v>0.158</v>
      </c>
      <c r="C4572" t="s">
        <v>5440</v>
      </c>
      <c r="D4572">
        <v>75000</v>
      </c>
      <c r="E4572">
        <v>36</v>
      </c>
      <c r="F4572">
        <v>5</v>
      </c>
      <c r="G4572">
        <v>0</v>
      </c>
    </row>
    <row r="4573" spans="1:7" x14ac:dyDescent="0.2">
      <c r="A4573">
        <v>21000</v>
      </c>
      <c r="B4573">
        <v>0.1212</v>
      </c>
      <c r="C4573" t="s">
        <v>5440</v>
      </c>
      <c r="D4573">
        <v>189000</v>
      </c>
      <c r="E4573">
        <v>36</v>
      </c>
      <c r="F4573">
        <v>7</v>
      </c>
      <c r="G4573">
        <v>0</v>
      </c>
    </row>
    <row r="4574" spans="1:7" x14ac:dyDescent="0.2">
      <c r="A4574">
        <v>3000</v>
      </c>
      <c r="B4574">
        <v>0.1875</v>
      </c>
      <c r="C4574" t="s">
        <v>5442</v>
      </c>
      <c r="D4574">
        <v>52000</v>
      </c>
      <c r="E4574">
        <v>36</v>
      </c>
      <c r="F4574">
        <v>3</v>
      </c>
      <c r="G4574">
        <v>0</v>
      </c>
    </row>
    <row r="4575" spans="1:7" x14ac:dyDescent="0.2">
      <c r="A4575">
        <v>20000</v>
      </c>
      <c r="B4575">
        <v>8.8999999999999996E-2</v>
      </c>
      <c r="C4575" t="s">
        <v>5441</v>
      </c>
      <c r="D4575">
        <v>80000</v>
      </c>
      <c r="E4575">
        <v>60</v>
      </c>
      <c r="F4575">
        <v>0.5</v>
      </c>
      <c r="G4575">
        <v>0</v>
      </c>
    </row>
    <row r="4576" spans="1:7" x14ac:dyDescent="0.2">
      <c r="A4576">
        <v>35000</v>
      </c>
      <c r="B4576">
        <v>0.21</v>
      </c>
      <c r="C4576" t="s">
        <v>5441</v>
      </c>
      <c r="D4576">
        <v>125000</v>
      </c>
      <c r="E4576">
        <v>60</v>
      </c>
      <c r="F4576">
        <v>8</v>
      </c>
      <c r="G4576">
        <v>0</v>
      </c>
    </row>
    <row r="4577" spans="1:7" x14ac:dyDescent="0.2">
      <c r="A4577">
        <v>21000</v>
      </c>
      <c r="B4577">
        <v>0.21</v>
      </c>
      <c r="C4577" t="s">
        <v>5442</v>
      </c>
      <c r="D4577">
        <v>60000</v>
      </c>
      <c r="E4577">
        <v>60</v>
      </c>
      <c r="F4577">
        <v>4</v>
      </c>
      <c r="G4577">
        <v>1</v>
      </c>
    </row>
    <row r="4578" spans="1:7" x14ac:dyDescent="0.2">
      <c r="A4578">
        <v>17325</v>
      </c>
      <c r="B4578">
        <v>0.19719999999999999</v>
      </c>
      <c r="C4578" t="s">
        <v>5440</v>
      </c>
      <c r="D4578">
        <v>40000</v>
      </c>
      <c r="E4578">
        <v>36</v>
      </c>
      <c r="F4578">
        <v>5</v>
      </c>
      <c r="G4578">
        <v>0</v>
      </c>
    </row>
    <row r="4579" spans="1:7" x14ac:dyDescent="0.2">
      <c r="A4579">
        <v>11000</v>
      </c>
      <c r="B4579">
        <v>0.1016</v>
      </c>
      <c r="C4579" t="s">
        <v>5441</v>
      </c>
      <c r="D4579">
        <v>55000</v>
      </c>
      <c r="E4579">
        <v>36</v>
      </c>
      <c r="F4579">
        <v>10</v>
      </c>
      <c r="G4579">
        <v>0</v>
      </c>
    </row>
    <row r="4580" spans="1:7" x14ac:dyDescent="0.2">
      <c r="A4580">
        <v>29100</v>
      </c>
      <c r="B4580">
        <v>0.16289999999999999</v>
      </c>
      <c r="C4580" t="s">
        <v>5441</v>
      </c>
      <c r="D4580">
        <v>65000</v>
      </c>
      <c r="E4580">
        <v>60</v>
      </c>
      <c r="F4580">
        <v>9</v>
      </c>
      <c r="G4580">
        <v>1</v>
      </c>
    </row>
    <row r="4581" spans="1:7" x14ac:dyDescent="0.2">
      <c r="A4581">
        <v>4800</v>
      </c>
      <c r="B4581">
        <v>0.16289999999999999</v>
      </c>
      <c r="C4581" t="s">
        <v>5440</v>
      </c>
      <c r="D4581">
        <v>38000</v>
      </c>
      <c r="E4581">
        <v>36</v>
      </c>
      <c r="F4581">
        <v>2</v>
      </c>
      <c r="G4581">
        <v>1</v>
      </c>
    </row>
    <row r="4582" spans="1:7" x14ac:dyDescent="0.2">
      <c r="A4582">
        <v>20000</v>
      </c>
      <c r="B4582">
        <v>0.15310000000000001</v>
      </c>
      <c r="C4582" t="s">
        <v>5441</v>
      </c>
      <c r="D4582">
        <v>140000</v>
      </c>
      <c r="E4582">
        <v>36</v>
      </c>
      <c r="F4582">
        <v>2</v>
      </c>
      <c r="G4582">
        <v>0</v>
      </c>
    </row>
    <row r="4583" spans="1:7" x14ac:dyDescent="0.2">
      <c r="A4583">
        <v>9600</v>
      </c>
      <c r="B4583">
        <v>0.1114</v>
      </c>
      <c r="C4583" t="s">
        <v>5440</v>
      </c>
      <c r="D4583">
        <v>80000</v>
      </c>
      <c r="E4583">
        <v>36</v>
      </c>
      <c r="F4583">
        <v>6</v>
      </c>
      <c r="G4583">
        <v>0</v>
      </c>
    </row>
    <row r="4584" spans="1:7" x14ac:dyDescent="0.2">
      <c r="A4584">
        <v>16000</v>
      </c>
      <c r="B4584">
        <v>0.158</v>
      </c>
      <c r="C4584" t="s">
        <v>5440</v>
      </c>
      <c r="D4584">
        <v>72500</v>
      </c>
      <c r="E4584">
        <v>60</v>
      </c>
      <c r="F4584">
        <v>10</v>
      </c>
      <c r="G4584">
        <v>0</v>
      </c>
    </row>
    <row r="4585" spans="1:7" x14ac:dyDescent="0.2">
      <c r="A4585">
        <v>12500</v>
      </c>
      <c r="B4585">
        <v>7.9000000000000001E-2</v>
      </c>
      <c r="C4585" t="s">
        <v>5441</v>
      </c>
      <c r="D4585">
        <v>130000</v>
      </c>
      <c r="E4585">
        <v>36</v>
      </c>
      <c r="F4585">
        <v>7</v>
      </c>
      <c r="G4585">
        <v>0</v>
      </c>
    </row>
    <row r="4586" spans="1:7" x14ac:dyDescent="0.2">
      <c r="A4586">
        <v>12725</v>
      </c>
      <c r="B4586">
        <v>0.1114</v>
      </c>
      <c r="C4586" t="s">
        <v>5442</v>
      </c>
      <c r="D4586">
        <v>158400</v>
      </c>
      <c r="E4586">
        <v>36</v>
      </c>
      <c r="F4586">
        <v>10</v>
      </c>
      <c r="G4586">
        <v>0</v>
      </c>
    </row>
    <row r="4587" spans="1:7" x14ac:dyDescent="0.2">
      <c r="A4587">
        <v>6000</v>
      </c>
      <c r="B4587">
        <v>0.1114</v>
      </c>
      <c r="C4587" t="s">
        <v>5442</v>
      </c>
      <c r="D4587">
        <v>42000</v>
      </c>
      <c r="E4587">
        <v>36</v>
      </c>
      <c r="F4587">
        <v>10</v>
      </c>
      <c r="G4587">
        <v>1</v>
      </c>
    </row>
    <row r="4588" spans="1:7" x14ac:dyDescent="0.2">
      <c r="A4588">
        <v>15000</v>
      </c>
      <c r="B4588">
        <v>0.1212</v>
      </c>
      <c r="C4588" t="s">
        <v>5442</v>
      </c>
      <c r="D4588">
        <v>62000</v>
      </c>
      <c r="E4588">
        <v>36</v>
      </c>
      <c r="F4588">
        <v>2</v>
      </c>
      <c r="G4588">
        <v>0</v>
      </c>
    </row>
    <row r="4589" spans="1:7" x14ac:dyDescent="0.2">
      <c r="A4589">
        <v>5000</v>
      </c>
      <c r="B4589">
        <v>0.18490000000000001</v>
      </c>
      <c r="C4589" t="s">
        <v>5441</v>
      </c>
      <c r="D4589">
        <v>138000</v>
      </c>
      <c r="E4589">
        <v>36</v>
      </c>
      <c r="F4589">
        <v>1</v>
      </c>
      <c r="G4589">
        <v>0</v>
      </c>
    </row>
    <row r="4590" spans="1:7" x14ac:dyDescent="0.2">
      <c r="A4590">
        <v>4800</v>
      </c>
      <c r="B4590">
        <v>0.18490000000000001</v>
      </c>
      <c r="C4590" t="s">
        <v>5440</v>
      </c>
      <c r="D4590">
        <v>24960</v>
      </c>
      <c r="E4590">
        <v>36</v>
      </c>
      <c r="F4590">
        <v>7</v>
      </c>
      <c r="G4590">
        <v>0</v>
      </c>
    </row>
    <row r="4591" spans="1:7" x14ac:dyDescent="0.2">
      <c r="A4591">
        <v>20000</v>
      </c>
      <c r="B4591">
        <v>0.1114</v>
      </c>
      <c r="C4591" t="s">
        <v>5441</v>
      </c>
      <c r="D4591">
        <v>89000</v>
      </c>
      <c r="E4591">
        <v>36</v>
      </c>
      <c r="F4591">
        <v>10</v>
      </c>
      <c r="G4591">
        <v>0</v>
      </c>
    </row>
    <row r="4592" spans="1:7" x14ac:dyDescent="0.2">
      <c r="A4592">
        <v>35000</v>
      </c>
      <c r="B4592">
        <v>0.15310000000000001</v>
      </c>
      <c r="C4592" t="s">
        <v>5441</v>
      </c>
      <c r="D4592">
        <v>265000</v>
      </c>
      <c r="E4592">
        <v>36</v>
      </c>
      <c r="F4592">
        <v>1</v>
      </c>
      <c r="G4592">
        <v>0</v>
      </c>
    </row>
    <row r="4593" spans="1:7" x14ac:dyDescent="0.2">
      <c r="A4593">
        <v>13475</v>
      </c>
      <c r="B4593">
        <v>0.17269999999999999</v>
      </c>
      <c r="C4593" t="s">
        <v>5441</v>
      </c>
      <c r="D4593">
        <v>64800</v>
      </c>
      <c r="E4593">
        <v>36</v>
      </c>
      <c r="F4593">
        <v>5</v>
      </c>
      <c r="G4593">
        <v>1</v>
      </c>
    </row>
    <row r="4594" spans="1:7" x14ac:dyDescent="0.2">
      <c r="A4594">
        <v>16475</v>
      </c>
      <c r="B4594">
        <v>8.8999999999999996E-2</v>
      </c>
      <c r="C4594" t="s">
        <v>5440</v>
      </c>
      <c r="D4594">
        <v>166000</v>
      </c>
      <c r="E4594">
        <v>36</v>
      </c>
      <c r="F4594">
        <v>3</v>
      </c>
      <c r="G4594">
        <v>0</v>
      </c>
    </row>
    <row r="4595" spans="1:7" x14ac:dyDescent="0.2">
      <c r="A4595">
        <v>4200</v>
      </c>
      <c r="B4595">
        <v>0.158</v>
      </c>
      <c r="C4595" t="s">
        <v>5440</v>
      </c>
      <c r="D4595">
        <v>55848</v>
      </c>
      <c r="E4595">
        <v>36</v>
      </c>
      <c r="F4595">
        <v>10</v>
      </c>
      <c r="G4595">
        <v>0</v>
      </c>
    </row>
    <row r="4596" spans="1:7" x14ac:dyDescent="0.2">
      <c r="A4596">
        <v>16000</v>
      </c>
      <c r="B4596">
        <v>0.1212</v>
      </c>
      <c r="C4596" t="s">
        <v>5441</v>
      </c>
      <c r="D4596">
        <v>40500</v>
      </c>
      <c r="E4596">
        <v>60</v>
      </c>
      <c r="F4596">
        <v>3</v>
      </c>
      <c r="G4596">
        <v>0</v>
      </c>
    </row>
    <row r="4597" spans="1:7" x14ac:dyDescent="0.2">
      <c r="A4597">
        <v>7500</v>
      </c>
      <c r="B4597">
        <v>0.1905</v>
      </c>
      <c r="C4597" t="s">
        <v>5441</v>
      </c>
      <c r="D4597">
        <v>67000</v>
      </c>
      <c r="E4597">
        <v>36</v>
      </c>
      <c r="F4597">
        <v>2</v>
      </c>
      <c r="G4597">
        <v>0</v>
      </c>
    </row>
    <row r="4598" spans="1:7" x14ac:dyDescent="0.2">
      <c r="A4598">
        <v>5600</v>
      </c>
      <c r="B4598">
        <v>0.13109999999999999</v>
      </c>
      <c r="C4598" t="s">
        <v>5440</v>
      </c>
      <c r="D4598">
        <v>62000</v>
      </c>
      <c r="E4598">
        <v>36</v>
      </c>
      <c r="F4598">
        <v>3</v>
      </c>
      <c r="G4598">
        <v>0</v>
      </c>
    </row>
    <row r="4599" spans="1:7" x14ac:dyDescent="0.2">
      <c r="A4599">
        <v>9750</v>
      </c>
      <c r="B4599">
        <v>0.1114</v>
      </c>
      <c r="C4599" t="s">
        <v>5441</v>
      </c>
      <c r="D4599">
        <v>40000</v>
      </c>
      <c r="E4599">
        <v>36</v>
      </c>
      <c r="F4599">
        <v>3</v>
      </c>
      <c r="G4599">
        <v>0</v>
      </c>
    </row>
    <row r="4600" spans="1:7" x14ac:dyDescent="0.2">
      <c r="A4600">
        <v>21000</v>
      </c>
      <c r="B4600">
        <v>8.8999999999999996E-2</v>
      </c>
      <c r="C4600" t="s">
        <v>5441</v>
      </c>
      <c r="D4600" s="79">
        <v>600000</v>
      </c>
      <c r="E4600">
        <v>36</v>
      </c>
      <c r="F4600">
        <v>10</v>
      </c>
      <c r="G4600">
        <v>0</v>
      </c>
    </row>
    <row r="4601" spans="1:7" x14ac:dyDescent="0.2">
      <c r="A4601">
        <v>35000</v>
      </c>
      <c r="B4601">
        <v>0.1114</v>
      </c>
      <c r="C4601" t="s">
        <v>5442</v>
      </c>
      <c r="D4601">
        <v>279306</v>
      </c>
      <c r="E4601">
        <v>36</v>
      </c>
      <c r="F4601">
        <v>9</v>
      </c>
      <c r="G4601">
        <v>0</v>
      </c>
    </row>
    <row r="4602" spans="1:7" x14ac:dyDescent="0.2">
      <c r="A4602">
        <v>12000</v>
      </c>
      <c r="B4602">
        <v>0.13109999999999999</v>
      </c>
      <c r="C4602" t="s">
        <v>5441</v>
      </c>
      <c r="D4602">
        <v>70000</v>
      </c>
      <c r="E4602">
        <v>36</v>
      </c>
      <c r="F4602">
        <v>10</v>
      </c>
      <c r="G4602">
        <v>0</v>
      </c>
    </row>
    <row r="4603" spans="1:7" x14ac:dyDescent="0.2">
      <c r="A4603">
        <v>6800</v>
      </c>
      <c r="B4603">
        <v>0.1212</v>
      </c>
      <c r="C4603" t="s">
        <v>5441</v>
      </c>
      <c r="D4603">
        <v>46000</v>
      </c>
      <c r="E4603">
        <v>36</v>
      </c>
      <c r="F4603">
        <v>4</v>
      </c>
      <c r="G4603">
        <v>0</v>
      </c>
    </row>
    <row r="4604" spans="1:7" x14ac:dyDescent="0.2">
      <c r="A4604">
        <v>9200</v>
      </c>
      <c r="B4604">
        <v>0.1905</v>
      </c>
      <c r="C4604" t="s">
        <v>5440</v>
      </c>
      <c r="D4604">
        <v>55000</v>
      </c>
      <c r="E4604">
        <v>36</v>
      </c>
      <c r="F4604">
        <v>1</v>
      </c>
      <c r="G4604">
        <v>1</v>
      </c>
    </row>
    <row r="4605" spans="1:7" x14ac:dyDescent="0.2">
      <c r="A4605">
        <v>26500</v>
      </c>
      <c r="B4605">
        <v>0.13109999999999999</v>
      </c>
      <c r="C4605" t="s">
        <v>5441</v>
      </c>
      <c r="D4605">
        <v>178000</v>
      </c>
      <c r="E4605">
        <v>60</v>
      </c>
      <c r="F4605">
        <v>10</v>
      </c>
      <c r="G4605">
        <v>0</v>
      </c>
    </row>
    <row r="4606" spans="1:7" x14ac:dyDescent="0.2">
      <c r="A4606">
        <v>6050</v>
      </c>
      <c r="B4606">
        <v>0.1777</v>
      </c>
      <c r="C4606" t="s">
        <v>5442</v>
      </c>
      <c r="D4606">
        <v>34000</v>
      </c>
      <c r="E4606">
        <v>36</v>
      </c>
      <c r="F4606">
        <v>10</v>
      </c>
      <c r="G4606">
        <v>0</v>
      </c>
    </row>
    <row r="4607" spans="1:7" x14ac:dyDescent="0.2">
      <c r="A4607">
        <v>5000</v>
      </c>
      <c r="B4607">
        <v>0.1905</v>
      </c>
      <c r="C4607" t="s">
        <v>5440</v>
      </c>
      <c r="D4607">
        <v>16800</v>
      </c>
      <c r="E4607">
        <v>36</v>
      </c>
      <c r="F4607">
        <v>1</v>
      </c>
      <c r="G4607">
        <v>0</v>
      </c>
    </row>
    <row r="4608" spans="1:7" x14ac:dyDescent="0.2">
      <c r="A4608">
        <v>6500</v>
      </c>
      <c r="B4608">
        <v>0.1016</v>
      </c>
      <c r="C4608" t="s">
        <v>5441</v>
      </c>
      <c r="D4608">
        <v>106369</v>
      </c>
      <c r="E4608">
        <v>36</v>
      </c>
      <c r="F4608">
        <v>10</v>
      </c>
      <c r="G4608">
        <v>0</v>
      </c>
    </row>
    <row r="4609" spans="1:7" x14ac:dyDescent="0.2">
      <c r="A4609">
        <v>13375</v>
      </c>
      <c r="B4609">
        <v>0.13109999999999999</v>
      </c>
      <c r="C4609" t="s">
        <v>5441</v>
      </c>
      <c r="D4609">
        <v>45000</v>
      </c>
      <c r="E4609">
        <v>36</v>
      </c>
      <c r="F4609">
        <v>10</v>
      </c>
      <c r="G4609">
        <v>1</v>
      </c>
    </row>
    <row r="4610" spans="1:7" x14ac:dyDescent="0.2">
      <c r="A4610">
        <v>35000</v>
      </c>
      <c r="B4610">
        <v>0.15310000000000001</v>
      </c>
      <c r="C4610" t="s">
        <v>5441</v>
      </c>
      <c r="D4610">
        <v>97000</v>
      </c>
      <c r="E4610">
        <v>36</v>
      </c>
      <c r="F4610">
        <v>10</v>
      </c>
      <c r="G4610">
        <v>0</v>
      </c>
    </row>
    <row r="4611" spans="1:7" x14ac:dyDescent="0.2">
      <c r="A4611">
        <v>12000</v>
      </c>
      <c r="B4611">
        <v>0.1212</v>
      </c>
      <c r="C4611" t="s">
        <v>5440</v>
      </c>
      <c r="D4611">
        <v>46900</v>
      </c>
      <c r="E4611">
        <v>36</v>
      </c>
      <c r="F4611">
        <v>7</v>
      </c>
      <c r="G4611">
        <v>0</v>
      </c>
    </row>
    <row r="4612" spans="1:7" x14ac:dyDescent="0.2">
      <c r="A4612">
        <v>21000</v>
      </c>
      <c r="B4612">
        <v>0.21490000000000001</v>
      </c>
      <c r="C4612" t="s">
        <v>5440</v>
      </c>
      <c r="D4612">
        <v>54000</v>
      </c>
      <c r="E4612">
        <v>36</v>
      </c>
      <c r="F4612">
        <v>10</v>
      </c>
      <c r="G4612">
        <v>0</v>
      </c>
    </row>
    <row r="4613" spans="1:7" x14ac:dyDescent="0.2">
      <c r="A4613">
        <v>12000</v>
      </c>
      <c r="B4613">
        <v>0.1016</v>
      </c>
      <c r="C4613" t="s">
        <v>5441</v>
      </c>
      <c r="D4613">
        <v>117000</v>
      </c>
      <c r="E4613">
        <v>36</v>
      </c>
      <c r="F4613">
        <v>10</v>
      </c>
      <c r="G4613">
        <v>0</v>
      </c>
    </row>
    <row r="4614" spans="1:7" x14ac:dyDescent="0.2">
      <c r="A4614">
        <v>27575</v>
      </c>
      <c r="B4614">
        <v>0.21490000000000001</v>
      </c>
      <c r="C4614" t="s">
        <v>5440</v>
      </c>
      <c r="D4614">
        <v>61421</v>
      </c>
      <c r="E4614">
        <v>60</v>
      </c>
      <c r="F4614">
        <v>10</v>
      </c>
      <c r="G4614">
        <v>1</v>
      </c>
    </row>
    <row r="4615" spans="1:7" x14ac:dyDescent="0.2">
      <c r="A4615">
        <v>8500</v>
      </c>
      <c r="B4615">
        <v>0.16289999999999999</v>
      </c>
      <c r="C4615" t="s">
        <v>5441</v>
      </c>
      <c r="D4615">
        <v>55000</v>
      </c>
      <c r="E4615">
        <v>36</v>
      </c>
      <c r="F4615">
        <v>2</v>
      </c>
      <c r="G4615">
        <v>0</v>
      </c>
    </row>
    <row r="4616" spans="1:7" x14ac:dyDescent="0.2">
      <c r="A4616">
        <v>16000</v>
      </c>
      <c r="B4616">
        <v>0.158</v>
      </c>
      <c r="C4616" t="s">
        <v>5440</v>
      </c>
      <c r="D4616">
        <v>122000</v>
      </c>
      <c r="E4616">
        <v>60</v>
      </c>
      <c r="F4616">
        <v>10</v>
      </c>
      <c r="G4616">
        <v>0</v>
      </c>
    </row>
    <row r="4617" spans="1:7" x14ac:dyDescent="0.2">
      <c r="A4617">
        <v>18075</v>
      </c>
      <c r="B4617">
        <v>0.1114</v>
      </c>
      <c r="C4617" t="s">
        <v>5442</v>
      </c>
      <c r="D4617">
        <v>41000</v>
      </c>
      <c r="E4617">
        <v>36</v>
      </c>
      <c r="F4617">
        <v>7</v>
      </c>
      <c r="G4617">
        <v>1</v>
      </c>
    </row>
    <row r="4618" spans="1:7" x14ac:dyDescent="0.2">
      <c r="A4618">
        <v>2500</v>
      </c>
      <c r="B4618">
        <v>0.17269999999999999</v>
      </c>
      <c r="C4618" t="s">
        <v>5440</v>
      </c>
      <c r="D4618">
        <v>91507</v>
      </c>
      <c r="E4618">
        <v>36</v>
      </c>
      <c r="F4618">
        <v>1</v>
      </c>
      <c r="G4618">
        <v>0</v>
      </c>
    </row>
    <row r="4619" spans="1:7" x14ac:dyDescent="0.2">
      <c r="A4619">
        <v>20000</v>
      </c>
      <c r="B4619">
        <v>0.17269999999999999</v>
      </c>
      <c r="C4619" t="s">
        <v>5441</v>
      </c>
      <c r="D4619">
        <v>55000</v>
      </c>
      <c r="E4619">
        <v>60</v>
      </c>
      <c r="F4619">
        <v>10</v>
      </c>
      <c r="G4619">
        <v>0</v>
      </c>
    </row>
    <row r="4620" spans="1:7" x14ac:dyDescent="0.2">
      <c r="A4620">
        <v>16000</v>
      </c>
      <c r="B4620">
        <v>0.17269999999999999</v>
      </c>
      <c r="C4620" t="s">
        <v>5441</v>
      </c>
      <c r="D4620">
        <v>122000</v>
      </c>
      <c r="E4620">
        <v>36</v>
      </c>
      <c r="F4620">
        <v>2</v>
      </c>
      <c r="G4620">
        <v>1</v>
      </c>
    </row>
    <row r="4621" spans="1:7" x14ac:dyDescent="0.2">
      <c r="A4621">
        <v>10000</v>
      </c>
      <c r="B4621">
        <v>0.19719999999999999</v>
      </c>
      <c r="C4621" t="s">
        <v>5440</v>
      </c>
      <c r="D4621">
        <v>48000</v>
      </c>
      <c r="E4621">
        <v>36</v>
      </c>
      <c r="F4621">
        <v>1</v>
      </c>
      <c r="G4621">
        <v>0</v>
      </c>
    </row>
    <row r="4622" spans="1:7" x14ac:dyDescent="0.2">
      <c r="A4622">
        <v>1000</v>
      </c>
      <c r="B4622">
        <v>0.21490000000000001</v>
      </c>
      <c r="C4622" t="s">
        <v>5440</v>
      </c>
      <c r="D4622">
        <v>39000</v>
      </c>
      <c r="E4622">
        <v>36</v>
      </c>
      <c r="F4622">
        <v>1</v>
      </c>
      <c r="G4622">
        <v>1</v>
      </c>
    </row>
    <row r="4623" spans="1:7" x14ac:dyDescent="0.2">
      <c r="A4623">
        <v>15000</v>
      </c>
      <c r="B4623">
        <v>0.1212</v>
      </c>
      <c r="C4623" t="s">
        <v>5441</v>
      </c>
      <c r="D4623">
        <v>50000</v>
      </c>
      <c r="E4623">
        <v>36</v>
      </c>
      <c r="F4623">
        <v>10</v>
      </c>
      <c r="G4623">
        <v>0</v>
      </c>
    </row>
    <row r="4624" spans="1:7" x14ac:dyDescent="0.2">
      <c r="A4624">
        <v>18000</v>
      </c>
      <c r="B4624">
        <v>0.158</v>
      </c>
      <c r="C4624" t="s">
        <v>5440</v>
      </c>
      <c r="D4624">
        <v>85000</v>
      </c>
      <c r="E4624">
        <v>60</v>
      </c>
      <c r="F4624">
        <v>10</v>
      </c>
      <c r="G4624">
        <v>0</v>
      </c>
    </row>
    <row r="4625" spans="1:7" x14ac:dyDescent="0.2">
      <c r="A4625">
        <v>20000</v>
      </c>
      <c r="B4625">
        <v>8.8999999999999996E-2</v>
      </c>
      <c r="C4625" t="s">
        <v>5441</v>
      </c>
      <c r="D4625">
        <v>69000</v>
      </c>
      <c r="E4625">
        <v>36</v>
      </c>
      <c r="F4625">
        <v>10</v>
      </c>
      <c r="G4625">
        <v>0</v>
      </c>
    </row>
    <row r="4626" spans="1:7" x14ac:dyDescent="0.2">
      <c r="A4626">
        <v>15250</v>
      </c>
      <c r="B4626">
        <v>0.1905</v>
      </c>
      <c r="C4626" t="s">
        <v>5441</v>
      </c>
      <c r="D4626">
        <v>112000</v>
      </c>
      <c r="E4626">
        <v>36</v>
      </c>
      <c r="F4626">
        <v>7</v>
      </c>
      <c r="G4626">
        <v>0</v>
      </c>
    </row>
    <row r="4627" spans="1:7" x14ac:dyDescent="0.2">
      <c r="A4627">
        <v>15000</v>
      </c>
      <c r="B4627">
        <v>0.1875</v>
      </c>
      <c r="C4627" t="s">
        <v>5441</v>
      </c>
      <c r="D4627">
        <v>48000</v>
      </c>
      <c r="E4627">
        <v>36</v>
      </c>
      <c r="F4627">
        <v>9</v>
      </c>
      <c r="G4627">
        <v>1</v>
      </c>
    </row>
    <row r="4628" spans="1:7" x14ac:dyDescent="0.2">
      <c r="A4628">
        <v>24000</v>
      </c>
      <c r="B4628">
        <v>0.14330000000000001</v>
      </c>
      <c r="C4628" t="s">
        <v>5441</v>
      </c>
      <c r="D4628">
        <v>76000</v>
      </c>
      <c r="E4628">
        <v>36</v>
      </c>
      <c r="F4628">
        <v>10</v>
      </c>
      <c r="G4628">
        <v>0</v>
      </c>
    </row>
    <row r="4629" spans="1:7" x14ac:dyDescent="0.2">
      <c r="A4629">
        <v>8400</v>
      </c>
      <c r="B4629">
        <v>0.1875</v>
      </c>
      <c r="C4629" t="s">
        <v>5442</v>
      </c>
      <c r="D4629">
        <v>47000</v>
      </c>
      <c r="E4629">
        <v>36</v>
      </c>
      <c r="F4629">
        <v>2</v>
      </c>
      <c r="G4629">
        <v>0</v>
      </c>
    </row>
    <row r="4630" spans="1:7" x14ac:dyDescent="0.2">
      <c r="A4630">
        <v>19200</v>
      </c>
      <c r="B4630">
        <v>0.14330000000000001</v>
      </c>
      <c r="C4630" t="s">
        <v>5440</v>
      </c>
      <c r="D4630">
        <v>170000</v>
      </c>
      <c r="E4630">
        <v>36</v>
      </c>
      <c r="F4630">
        <v>10</v>
      </c>
      <c r="G4630">
        <v>0</v>
      </c>
    </row>
    <row r="4631" spans="1:7" x14ac:dyDescent="0.2">
      <c r="A4631">
        <v>24975</v>
      </c>
      <c r="B4631">
        <v>7.6200000000000004E-2</v>
      </c>
      <c r="C4631" t="s">
        <v>5441</v>
      </c>
      <c r="D4631" s="79">
        <v>200000</v>
      </c>
      <c r="E4631">
        <v>36</v>
      </c>
      <c r="F4631">
        <v>10</v>
      </c>
      <c r="G4631">
        <v>0</v>
      </c>
    </row>
    <row r="4632" spans="1:7" x14ac:dyDescent="0.2">
      <c r="A4632">
        <v>7200</v>
      </c>
      <c r="B4632">
        <v>0.1114</v>
      </c>
      <c r="C4632" t="s">
        <v>5441</v>
      </c>
      <c r="D4632">
        <v>46000</v>
      </c>
      <c r="E4632">
        <v>36</v>
      </c>
      <c r="F4632">
        <v>5</v>
      </c>
      <c r="G4632">
        <v>0</v>
      </c>
    </row>
    <row r="4633" spans="1:7" x14ac:dyDescent="0.2">
      <c r="A4633">
        <v>15800</v>
      </c>
      <c r="B4633">
        <v>0.21490000000000001</v>
      </c>
      <c r="C4633" t="s">
        <v>5440</v>
      </c>
      <c r="D4633">
        <v>45000</v>
      </c>
      <c r="E4633">
        <v>60</v>
      </c>
      <c r="F4633">
        <v>7</v>
      </c>
      <c r="G4633">
        <v>0</v>
      </c>
    </row>
    <row r="4634" spans="1:7" x14ac:dyDescent="0.2">
      <c r="A4634">
        <v>11875</v>
      </c>
      <c r="B4634">
        <v>0.1875</v>
      </c>
      <c r="C4634" t="s">
        <v>5441</v>
      </c>
      <c r="D4634">
        <v>35000</v>
      </c>
      <c r="E4634">
        <v>36</v>
      </c>
      <c r="F4634">
        <v>2</v>
      </c>
      <c r="G4634">
        <v>0</v>
      </c>
    </row>
    <row r="4635" spans="1:7" x14ac:dyDescent="0.2">
      <c r="A4635">
        <v>15000</v>
      </c>
      <c r="B4635">
        <v>0.1875</v>
      </c>
      <c r="C4635" t="s">
        <v>5442</v>
      </c>
      <c r="D4635">
        <v>85000</v>
      </c>
      <c r="E4635">
        <v>36</v>
      </c>
      <c r="F4635">
        <v>10</v>
      </c>
      <c r="G4635">
        <v>1</v>
      </c>
    </row>
    <row r="4636" spans="1:7" x14ac:dyDescent="0.2">
      <c r="A4636">
        <v>9900</v>
      </c>
      <c r="B4636">
        <v>0.1114</v>
      </c>
      <c r="C4636" t="s">
        <v>5440</v>
      </c>
      <c r="D4636">
        <v>56000</v>
      </c>
      <c r="E4636">
        <v>36</v>
      </c>
      <c r="F4636">
        <v>4</v>
      </c>
      <c r="G4636">
        <v>0</v>
      </c>
    </row>
    <row r="4637" spans="1:7" x14ac:dyDescent="0.2">
      <c r="A4637">
        <v>10000</v>
      </c>
      <c r="B4637">
        <v>0.15310000000000001</v>
      </c>
      <c r="C4637" t="s">
        <v>5442</v>
      </c>
      <c r="D4637">
        <v>45000</v>
      </c>
      <c r="E4637">
        <v>36</v>
      </c>
      <c r="F4637">
        <v>3</v>
      </c>
      <c r="G4637">
        <v>0</v>
      </c>
    </row>
    <row r="4638" spans="1:7" x14ac:dyDescent="0.2">
      <c r="A4638">
        <v>12000</v>
      </c>
      <c r="B4638">
        <v>6.0299999999999999E-2</v>
      </c>
      <c r="C4638" t="s">
        <v>5441</v>
      </c>
      <c r="D4638" s="79">
        <v>100000</v>
      </c>
      <c r="E4638">
        <v>36</v>
      </c>
      <c r="F4638">
        <v>0.5</v>
      </c>
      <c r="G4638">
        <v>0</v>
      </c>
    </row>
    <row r="4639" spans="1:7" x14ac:dyDescent="0.2">
      <c r="A4639">
        <v>13000</v>
      </c>
      <c r="B4639">
        <v>0.15310000000000001</v>
      </c>
      <c r="C4639" t="s">
        <v>5441</v>
      </c>
      <c r="D4639">
        <v>69800</v>
      </c>
      <c r="E4639">
        <v>36</v>
      </c>
      <c r="F4639">
        <v>6</v>
      </c>
      <c r="G4639">
        <v>0</v>
      </c>
    </row>
    <row r="4640" spans="1:7" x14ac:dyDescent="0.2">
      <c r="A4640">
        <v>8000</v>
      </c>
      <c r="B4640">
        <v>0.16289999999999999</v>
      </c>
      <c r="C4640" t="s">
        <v>5440</v>
      </c>
      <c r="D4640">
        <v>32000</v>
      </c>
      <c r="E4640">
        <v>36</v>
      </c>
      <c r="F4640">
        <v>5</v>
      </c>
      <c r="G4640">
        <v>0</v>
      </c>
    </row>
    <row r="4641" spans="1:7" x14ac:dyDescent="0.2">
      <c r="A4641">
        <v>3000</v>
      </c>
      <c r="B4641">
        <v>0.21490000000000001</v>
      </c>
      <c r="C4641" t="s">
        <v>5440</v>
      </c>
      <c r="D4641">
        <v>40000</v>
      </c>
      <c r="E4641">
        <v>36</v>
      </c>
      <c r="F4641">
        <v>1</v>
      </c>
      <c r="G4641">
        <v>0</v>
      </c>
    </row>
    <row r="4642" spans="1:7" x14ac:dyDescent="0.2">
      <c r="A4642">
        <v>17625</v>
      </c>
      <c r="B4642">
        <v>0.21490000000000001</v>
      </c>
      <c r="C4642" t="s">
        <v>5440</v>
      </c>
      <c r="D4642">
        <v>40000</v>
      </c>
      <c r="E4642">
        <v>60</v>
      </c>
      <c r="F4642">
        <v>2</v>
      </c>
      <c r="G4642">
        <v>1</v>
      </c>
    </row>
    <row r="4643" spans="1:7" x14ac:dyDescent="0.2">
      <c r="A4643">
        <v>26850</v>
      </c>
      <c r="B4643">
        <v>0.1777</v>
      </c>
      <c r="C4643" t="s">
        <v>5441</v>
      </c>
      <c r="D4643">
        <v>70000</v>
      </c>
      <c r="E4643">
        <v>60</v>
      </c>
      <c r="F4643">
        <v>10</v>
      </c>
      <c r="G4643">
        <v>0</v>
      </c>
    </row>
    <row r="4644" spans="1:7" x14ac:dyDescent="0.2">
      <c r="A4644">
        <v>15000</v>
      </c>
      <c r="B4644">
        <v>0.16289999999999999</v>
      </c>
      <c r="C4644" t="s">
        <v>5442</v>
      </c>
      <c r="D4644">
        <v>71000</v>
      </c>
      <c r="E4644">
        <v>36</v>
      </c>
      <c r="F4644">
        <v>10</v>
      </c>
      <c r="G4644">
        <v>0</v>
      </c>
    </row>
    <row r="4645" spans="1:7" x14ac:dyDescent="0.2">
      <c r="A4645">
        <v>4000</v>
      </c>
      <c r="B4645">
        <v>0.14330000000000001</v>
      </c>
      <c r="C4645" t="s">
        <v>5441</v>
      </c>
      <c r="D4645">
        <v>95000</v>
      </c>
      <c r="E4645">
        <v>36</v>
      </c>
      <c r="F4645">
        <v>10</v>
      </c>
      <c r="G4645">
        <v>0</v>
      </c>
    </row>
    <row r="4646" spans="1:7" x14ac:dyDescent="0.2">
      <c r="A4646">
        <v>19500</v>
      </c>
      <c r="B4646">
        <v>0.1777</v>
      </c>
      <c r="C4646" t="s">
        <v>5442</v>
      </c>
      <c r="D4646">
        <v>75000</v>
      </c>
      <c r="E4646">
        <v>36</v>
      </c>
      <c r="F4646">
        <v>6</v>
      </c>
      <c r="G4646">
        <v>0</v>
      </c>
    </row>
    <row r="4647" spans="1:7" x14ac:dyDescent="0.2">
      <c r="A4647">
        <v>22000</v>
      </c>
      <c r="B4647">
        <v>0.14330000000000001</v>
      </c>
      <c r="C4647" t="s">
        <v>5441</v>
      </c>
      <c r="D4647">
        <v>75000</v>
      </c>
      <c r="E4647">
        <v>36</v>
      </c>
      <c r="F4647">
        <v>9</v>
      </c>
      <c r="G4647">
        <v>0</v>
      </c>
    </row>
    <row r="4648" spans="1:7" x14ac:dyDescent="0.2">
      <c r="A4648">
        <v>35000</v>
      </c>
      <c r="B4648">
        <v>0.1777</v>
      </c>
      <c r="C4648" t="s">
        <v>5440</v>
      </c>
      <c r="D4648">
        <v>180000</v>
      </c>
      <c r="E4648">
        <v>36</v>
      </c>
      <c r="F4648">
        <v>2</v>
      </c>
      <c r="G4648">
        <v>1</v>
      </c>
    </row>
    <row r="4649" spans="1:7" x14ac:dyDescent="0.2">
      <c r="A4649">
        <v>17625</v>
      </c>
      <c r="B4649">
        <v>0.1212</v>
      </c>
      <c r="C4649" t="s">
        <v>5440</v>
      </c>
      <c r="D4649">
        <v>40000</v>
      </c>
      <c r="E4649">
        <v>36</v>
      </c>
      <c r="F4649">
        <v>10</v>
      </c>
      <c r="G4649">
        <v>1</v>
      </c>
    </row>
    <row r="4650" spans="1:7" x14ac:dyDescent="0.2">
      <c r="A4650">
        <v>9600</v>
      </c>
      <c r="B4650">
        <v>0.19719999999999999</v>
      </c>
      <c r="C4650" t="s">
        <v>5440</v>
      </c>
      <c r="D4650">
        <v>50000</v>
      </c>
      <c r="E4650">
        <v>36</v>
      </c>
      <c r="F4650">
        <v>1</v>
      </c>
      <c r="G4650">
        <v>0</v>
      </c>
    </row>
    <row r="4651" spans="1:7" x14ac:dyDescent="0.2">
      <c r="A4651">
        <v>12000</v>
      </c>
      <c r="B4651">
        <v>8.8999999999999996E-2</v>
      </c>
      <c r="C4651" t="s">
        <v>5440</v>
      </c>
      <c r="D4651">
        <v>48300</v>
      </c>
      <c r="E4651">
        <v>36</v>
      </c>
      <c r="F4651">
        <v>2</v>
      </c>
      <c r="G4651">
        <v>0</v>
      </c>
    </row>
    <row r="4652" spans="1:7" x14ac:dyDescent="0.2">
      <c r="A4652">
        <v>28525</v>
      </c>
      <c r="B4652">
        <v>0.158</v>
      </c>
      <c r="C4652" t="s">
        <v>5442</v>
      </c>
      <c r="D4652">
        <v>72000</v>
      </c>
      <c r="E4652">
        <v>60</v>
      </c>
      <c r="F4652">
        <v>9</v>
      </c>
      <c r="G4652">
        <v>1</v>
      </c>
    </row>
    <row r="4653" spans="1:7" x14ac:dyDescent="0.2">
      <c r="A4653">
        <v>4500</v>
      </c>
      <c r="B4653">
        <v>0.18490000000000001</v>
      </c>
      <c r="C4653" t="s">
        <v>5441</v>
      </c>
      <c r="D4653">
        <v>31500</v>
      </c>
      <c r="E4653">
        <v>36</v>
      </c>
      <c r="F4653">
        <v>5</v>
      </c>
      <c r="G4653">
        <v>0</v>
      </c>
    </row>
    <row r="4654" spans="1:7" x14ac:dyDescent="0.2">
      <c r="A4654">
        <v>19000</v>
      </c>
      <c r="B4654">
        <v>0.13109999999999999</v>
      </c>
      <c r="C4654" t="s">
        <v>5441</v>
      </c>
      <c r="D4654">
        <v>74000</v>
      </c>
      <c r="E4654">
        <v>60</v>
      </c>
      <c r="F4654">
        <v>5</v>
      </c>
      <c r="G4654">
        <v>0</v>
      </c>
    </row>
    <row r="4655" spans="1:7" x14ac:dyDescent="0.2">
      <c r="A4655">
        <v>25000</v>
      </c>
      <c r="B4655">
        <v>0.1905</v>
      </c>
      <c r="C4655" t="s">
        <v>5440</v>
      </c>
      <c r="D4655">
        <v>77964</v>
      </c>
      <c r="E4655">
        <v>36</v>
      </c>
      <c r="F4655">
        <v>3</v>
      </c>
      <c r="G4655">
        <v>1</v>
      </c>
    </row>
    <row r="4656" spans="1:7" x14ac:dyDescent="0.2">
      <c r="A4656">
        <v>7000</v>
      </c>
      <c r="B4656">
        <v>0.16289999999999999</v>
      </c>
      <c r="C4656" t="s">
        <v>5440</v>
      </c>
      <c r="D4656">
        <v>46000</v>
      </c>
      <c r="E4656">
        <v>36</v>
      </c>
      <c r="F4656">
        <v>3</v>
      </c>
      <c r="G4656">
        <v>0</v>
      </c>
    </row>
    <row r="4657" spans="1:7" x14ac:dyDescent="0.2">
      <c r="A4657">
        <v>20000</v>
      </c>
      <c r="B4657">
        <v>6.0299999999999999E-2</v>
      </c>
      <c r="C4657" t="s">
        <v>5441</v>
      </c>
      <c r="D4657">
        <v>77000</v>
      </c>
      <c r="E4657">
        <v>36</v>
      </c>
      <c r="F4657">
        <v>10</v>
      </c>
      <c r="G4657">
        <v>0</v>
      </c>
    </row>
    <row r="4658" spans="1:7" x14ac:dyDescent="0.2">
      <c r="A4658">
        <v>12700</v>
      </c>
      <c r="B4658">
        <v>0.15310000000000001</v>
      </c>
      <c r="C4658" t="s">
        <v>5440</v>
      </c>
      <c r="D4658">
        <v>50000</v>
      </c>
      <c r="E4658">
        <v>36</v>
      </c>
      <c r="F4658">
        <v>8</v>
      </c>
      <c r="G4658">
        <v>0</v>
      </c>
    </row>
    <row r="4659" spans="1:7" x14ac:dyDescent="0.2">
      <c r="A4659">
        <v>35000</v>
      </c>
      <c r="B4659">
        <v>0.18490000000000001</v>
      </c>
      <c r="C4659" t="s">
        <v>5440</v>
      </c>
      <c r="D4659">
        <v>114999</v>
      </c>
      <c r="E4659">
        <v>36</v>
      </c>
      <c r="F4659">
        <v>1</v>
      </c>
      <c r="G4659">
        <v>1</v>
      </c>
    </row>
    <row r="4660" spans="1:7" x14ac:dyDescent="0.2">
      <c r="A4660">
        <v>10000</v>
      </c>
      <c r="B4660">
        <v>0.13109999999999999</v>
      </c>
      <c r="C4660" t="s">
        <v>5441</v>
      </c>
      <c r="D4660">
        <v>70000</v>
      </c>
      <c r="E4660">
        <v>36</v>
      </c>
      <c r="F4660">
        <v>0.5</v>
      </c>
      <c r="G4660">
        <v>0</v>
      </c>
    </row>
    <row r="4661" spans="1:7" x14ac:dyDescent="0.2">
      <c r="A4661">
        <v>32000</v>
      </c>
      <c r="B4661">
        <v>0.14330000000000001</v>
      </c>
      <c r="C4661" t="s">
        <v>5440</v>
      </c>
      <c r="D4661">
        <v>75698</v>
      </c>
      <c r="E4661">
        <v>36</v>
      </c>
      <c r="F4661">
        <v>4</v>
      </c>
      <c r="G4661">
        <v>0</v>
      </c>
    </row>
    <row r="4662" spans="1:7" x14ac:dyDescent="0.2">
      <c r="A4662">
        <v>6000</v>
      </c>
      <c r="B4662">
        <v>6.0299999999999999E-2</v>
      </c>
      <c r="C4662" t="s">
        <v>5441</v>
      </c>
      <c r="D4662">
        <v>117000</v>
      </c>
      <c r="E4662">
        <v>36</v>
      </c>
      <c r="F4662">
        <v>10</v>
      </c>
      <c r="G4662">
        <v>0</v>
      </c>
    </row>
    <row r="4663" spans="1:7" x14ac:dyDescent="0.2">
      <c r="A4663">
        <v>18000</v>
      </c>
      <c r="B4663">
        <v>0.15310000000000001</v>
      </c>
      <c r="C4663" t="s">
        <v>5441</v>
      </c>
      <c r="D4663">
        <v>49500</v>
      </c>
      <c r="E4663">
        <v>60</v>
      </c>
      <c r="F4663">
        <v>10</v>
      </c>
      <c r="G4663">
        <v>0</v>
      </c>
    </row>
    <row r="4664" spans="1:7" x14ac:dyDescent="0.2">
      <c r="A4664">
        <v>10000</v>
      </c>
      <c r="B4664">
        <v>0.15310000000000001</v>
      </c>
      <c r="C4664" t="s">
        <v>5440</v>
      </c>
      <c r="D4664">
        <v>40000</v>
      </c>
      <c r="E4664">
        <v>36</v>
      </c>
      <c r="F4664">
        <v>4</v>
      </c>
      <c r="G4664">
        <v>0</v>
      </c>
    </row>
    <row r="4665" spans="1:7" x14ac:dyDescent="0.2">
      <c r="A4665">
        <v>20000</v>
      </c>
      <c r="B4665">
        <v>0.14330000000000001</v>
      </c>
      <c r="C4665" t="s">
        <v>5440</v>
      </c>
      <c r="D4665">
        <v>110000</v>
      </c>
      <c r="E4665">
        <v>36</v>
      </c>
      <c r="F4665">
        <v>6</v>
      </c>
      <c r="G4665">
        <v>1</v>
      </c>
    </row>
    <row r="4666" spans="1:7" x14ac:dyDescent="0.2">
      <c r="A4666">
        <v>15000</v>
      </c>
      <c r="B4666">
        <v>0.1905</v>
      </c>
      <c r="C4666" t="s">
        <v>5440</v>
      </c>
      <c r="D4666">
        <v>37000</v>
      </c>
      <c r="E4666">
        <v>36</v>
      </c>
      <c r="F4666">
        <v>10</v>
      </c>
      <c r="G4666">
        <v>0</v>
      </c>
    </row>
    <row r="4667" spans="1:7" x14ac:dyDescent="0.2">
      <c r="A4667">
        <v>8000</v>
      </c>
      <c r="B4667">
        <v>0.17269999999999999</v>
      </c>
      <c r="C4667" t="s">
        <v>5440</v>
      </c>
      <c r="D4667">
        <v>50000</v>
      </c>
      <c r="E4667">
        <v>36</v>
      </c>
      <c r="F4667">
        <v>1</v>
      </c>
      <c r="G4667">
        <v>0</v>
      </c>
    </row>
    <row r="4668" spans="1:7" x14ac:dyDescent="0.2">
      <c r="A4668">
        <v>11000</v>
      </c>
      <c r="B4668">
        <v>0.14330000000000001</v>
      </c>
      <c r="C4668" t="s">
        <v>5440</v>
      </c>
      <c r="D4668">
        <v>55774</v>
      </c>
      <c r="E4668">
        <v>36</v>
      </c>
      <c r="F4668">
        <v>6</v>
      </c>
      <c r="G4668">
        <v>0</v>
      </c>
    </row>
    <row r="4669" spans="1:7" x14ac:dyDescent="0.2">
      <c r="A4669">
        <v>5000</v>
      </c>
      <c r="B4669">
        <v>0.13109999999999999</v>
      </c>
      <c r="C4669" t="s">
        <v>5440</v>
      </c>
      <c r="D4669">
        <v>85400</v>
      </c>
      <c r="E4669">
        <v>36</v>
      </c>
      <c r="F4669">
        <v>10</v>
      </c>
      <c r="G4669">
        <v>0</v>
      </c>
    </row>
    <row r="4670" spans="1:7" x14ac:dyDescent="0.2">
      <c r="A4670">
        <v>35000</v>
      </c>
      <c r="B4670">
        <v>0.16289999999999999</v>
      </c>
      <c r="C4670" t="s">
        <v>5442</v>
      </c>
      <c r="D4670">
        <v>219820</v>
      </c>
      <c r="E4670">
        <v>36</v>
      </c>
      <c r="F4670">
        <v>10</v>
      </c>
      <c r="G4670">
        <v>0</v>
      </c>
    </row>
    <row r="4671" spans="1:7" x14ac:dyDescent="0.2">
      <c r="A4671">
        <v>11000</v>
      </c>
      <c r="B4671">
        <v>0.16289999999999999</v>
      </c>
      <c r="C4671" t="s">
        <v>5440</v>
      </c>
      <c r="D4671">
        <v>125000</v>
      </c>
      <c r="E4671">
        <v>36</v>
      </c>
      <c r="F4671">
        <v>1</v>
      </c>
      <c r="G4671">
        <v>0</v>
      </c>
    </row>
    <row r="4672" spans="1:7" x14ac:dyDescent="0.2">
      <c r="A4672">
        <v>24000</v>
      </c>
      <c r="B4672">
        <v>0.15310000000000001</v>
      </c>
      <c r="C4672" t="s">
        <v>5440</v>
      </c>
      <c r="D4672">
        <v>62000</v>
      </c>
      <c r="E4672">
        <v>36</v>
      </c>
      <c r="F4672">
        <v>2</v>
      </c>
      <c r="G4672">
        <v>0</v>
      </c>
    </row>
    <row r="4673" spans="1:7" x14ac:dyDescent="0.2">
      <c r="A4673">
        <v>6350</v>
      </c>
      <c r="B4673">
        <v>0.15310000000000001</v>
      </c>
      <c r="C4673" t="s">
        <v>5441</v>
      </c>
      <c r="D4673">
        <v>34000</v>
      </c>
      <c r="E4673">
        <v>36</v>
      </c>
      <c r="F4673">
        <v>10</v>
      </c>
      <c r="G4673">
        <v>0</v>
      </c>
    </row>
    <row r="4674" spans="1:7" x14ac:dyDescent="0.2">
      <c r="A4674">
        <v>25000</v>
      </c>
      <c r="B4674">
        <v>0.15310000000000001</v>
      </c>
      <c r="C4674" t="s">
        <v>5441</v>
      </c>
      <c r="D4674">
        <v>130000</v>
      </c>
      <c r="E4674">
        <v>60</v>
      </c>
      <c r="F4674">
        <v>5</v>
      </c>
      <c r="G4674">
        <v>1</v>
      </c>
    </row>
    <row r="4675" spans="1:7" x14ac:dyDescent="0.2">
      <c r="A4675">
        <v>15600</v>
      </c>
      <c r="B4675">
        <v>0.15310000000000001</v>
      </c>
      <c r="C4675" t="s">
        <v>5441</v>
      </c>
      <c r="D4675">
        <v>134000</v>
      </c>
      <c r="E4675">
        <v>60</v>
      </c>
      <c r="F4675">
        <v>10</v>
      </c>
      <c r="G4675">
        <v>0</v>
      </c>
    </row>
    <row r="4676" spans="1:7" x14ac:dyDescent="0.2">
      <c r="A4676">
        <v>1000</v>
      </c>
      <c r="B4676">
        <v>0.1212</v>
      </c>
      <c r="C4676" t="s">
        <v>5440</v>
      </c>
      <c r="D4676">
        <v>20800</v>
      </c>
      <c r="E4676">
        <v>36</v>
      </c>
      <c r="F4676">
        <v>4</v>
      </c>
      <c r="G4676">
        <v>0</v>
      </c>
    </row>
    <row r="4677" spans="1:7" x14ac:dyDescent="0.2">
      <c r="A4677">
        <v>10000</v>
      </c>
      <c r="B4677">
        <v>7.6200000000000004E-2</v>
      </c>
      <c r="C4677" t="s">
        <v>5441</v>
      </c>
      <c r="D4677">
        <v>110000</v>
      </c>
      <c r="E4677">
        <v>36</v>
      </c>
      <c r="F4677">
        <v>2</v>
      </c>
      <c r="G4677">
        <v>0</v>
      </c>
    </row>
    <row r="4678" spans="1:7" x14ac:dyDescent="0.2">
      <c r="A4678">
        <v>35000</v>
      </c>
      <c r="B4678">
        <v>0.21</v>
      </c>
      <c r="C4678" t="s">
        <v>5441</v>
      </c>
      <c r="D4678">
        <v>110000</v>
      </c>
      <c r="E4678">
        <v>60</v>
      </c>
      <c r="F4678">
        <v>7</v>
      </c>
      <c r="G4678">
        <v>0</v>
      </c>
    </row>
    <row r="4679" spans="1:7" x14ac:dyDescent="0.2">
      <c r="A4679">
        <v>20400</v>
      </c>
      <c r="B4679">
        <v>6.0299999999999999E-2</v>
      </c>
      <c r="C4679" t="s">
        <v>5441</v>
      </c>
      <c r="D4679">
        <v>148000</v>
      </c>
      <c r="E4679">
        <v>36</v>
      </c>
      <c r="F4679">
        <v>4</v>
      </c>
      <c r="G4679">
        <v>0</v>
      </c>
    </row>
    <row r="4680" spans="1:7" x14ac:dyDescent="0.2">
      <c r="A4680">
        <v>12000</v>
      </c>
      <c r="B4680">
        <v>0.17269999999999999</v>
      </c>
      <c r="C4680" t="s">
        <v>5440</v>
      </c>
      <c r="D4680">
        <v>102000</v>
      </c>
      <c r="E4680">
        <v>36</v>
      </c>
      <c r="F4680">
        <v>7</v>
      </c>
      <c r="G4680">
        <v>1</v>
      </c>
    </row>
    <row r="4681" spans="1:7" x14ac:dyDescent="0.2">
      <c r="A4681">
        <v>18000</v>
      </c>
      <c r="B4681">
        <v>0.1016</v>
      </c>
      <c r="C4681" t="s">
        <v>5440</v>
      </c>
      <c r="D4681">
        <v>75000</v>
      </c>
      <c r="E4681">
        <v>36</v>
      </c>
      <c r="F4681">
        <v>3</v>
      </c>
      <c r="G4681">
        <v>0</v>
      </c>
    </row>
    <row r="4682" spans="1:7" x14ac:dyDescent="0.2">
      <c r="A4682">
        <v>25000</v>
      </c>
      <c r="B4682">
        <v>7.6200000000000004E-2</v>
      </c>
      <c r="C4682" t="s">
        <v>5441</v>
      </c>
      <c r="D4682">
        <v>120000</v>
      </c>
      <c r="E4682">
        <v>36</v>
      </c>
      <c r="F4682">
        <v>4</v>
      </c>
      <c r="G4682">
        <v>0</v>
      </c>
    </row>
    <row r="4683" spans="1:7" x14ac:dyDescent="0.2">
      <c r="A4683">
        <v>9000</v>
      </c>
      <c r="B4683">
        <v>0.15310000000000001</v>
      </c>
      <c r="C4683" t="s">
        <v>5441</v>
      </c>
      <c r="D4683">
        <v>53000</v>
      </c>
      <c r="E4683">
        <v>36</v>
      </c>
      <c r="F4683">
        <v>3</v>
      </c>
      <c r="G4683">
        <v>1</v>
      </c>
    </row>
    <row r="4684" spans="1:7" x14ac:dyDescent="0.2">
      <c r="A4684">
        <v>17450</v>
      </c>
      <c r="B4684">
        <v>0.1016</v>
      </c>
      <c r="C4684" t="s">
        <v>5440</v>
      </c>
      <c r="D4684">
        <v>95000</v>
      </c>
      <c r="E4684">
        <v>36</v>
      </c>
      <c r="F4684">
        <v>0.5</v>
      </c>
      <c r="G4684">
        <v>0</v>
      </c>
    </row>
    <row r="4685" spans="1:7" x14ac:dyDescent="0.2">
      <c r="A4685">
        <v>23000</v>
      </c>
      <c r="B4685">
        <v>0.1212</v>
      </c>
      <c r="C4685" t="s">
        <v>5441</v>
      </c>
      <c r="D4685">
        <v>120000</v>
      </c>
      <c r="E4685">
        <v>36</v>
      </c>
      <c r="F4685">
        <v>7</v>
      </c>
      <c r="G4685">
        <v>0</v>
      </c>
    </row>
    <row r="4686" spans="1:7" x14ac:dyDescent="0.2">
      <c r="A4686">
        <v>10575</v>
      </c>
      <c r="B4686">
        <v>0.1875</v>
      </c>
      <c r="C4686" t="s">
        <v>5440</v>
      </c>
      <c r="D4686">
        <v>37500</v>
      </c>
      <c r="E4686">
        <v>36</v>
      </c>
      <c r="F4686">
        <v>5</v>
      </c>
      <c r="G4686">
        <v>0</v>
      </c>
    </row>
    <row r="4687" spans="1:7" x14ac:dyDescent="0.2">
      <c r="A4687">
        <v>7800</v>
      </c>
      <c r="B4687">
        <v>0.1114</v>
      </c>
      <c r="C4687" t="s">
        <v>5441</v>
      </c>
      <c r="D4687">
        <v>110000</v>
      </c>
      <c r="E4687">
        <v>36</v>
      </c>
      <c r="F4687">
        <v>10</v>
      </c>
      <c r="G4687">
        <v>0</v>
      </c>
    </row>
    <row r="4688" spans="1:7" x14ac:dyDescent="0.2">
      <c r="A4688">
        <v>10000</v>
      </c>
      <c r="B4688">
        <v>7.6200000000000004E-2</v>
      </c>
      <c r="C4688" t="s">
        <v>5441</v>
      </c>
      <c r="D4688">
        <v>145000</v>
      </c>
      <c r="E4688">
        <v>36</v>
      </c>
      <c r="F4688">
        <v>7</v>
      </c>
      <c r="G4688">
        <v>0</v>
      </c>
    </row>
    <row r="4689" spans="1:7" x14ac:dyDescent="0.2">
      <c r="A4689">
        <v>3500</v>
      </c>
      <c r="B4689">
        <v>7.9000000000000001E-2</v>
      </c>
      <c r="C4689" t="s">
        <v>5440</v>
      </c>
      <c r="D4689">
        <v>60000</v>
      </c>
      <c r="E4689">
        <v>36</v>
      </c>
      <c r="F4689">
        <v>4</v>
      </c>
      <c r="G4689">
        <v>0</v>
      </c>
    </row>
    <row r="4690" spans="1:7" x14ac:dyDescent="0.2">
      <c r="A4690">
        <v>4000</v>
      </c>
      <c r="B4690">
        <v>0.19719999999999999</v>
      </c>
      <c r="C4690" t="s">
        <v>5440</v>
      </c>
      <c r="D4690">
        <v>70000</v>
      </c>
      <c r="E4690">
        <v>36</v>
      </c>
      <c r="F4690">
        <v>1</v>
      </c>
      <c r="G4690">
        <v>0</v>
      </c>
    </row>
    <row r="4691" spans="1:7" x14ac:dyDescent="0.2">
      <c r="A4691">
        <v>5000</v>
      </c>
      <c r="B4691">
        <v>0.158</v>
      </c>
      <c r="C4691" t="s">
        <v>5441</v>
      </c>
      <c r="D4691">
        <v>38000</v>
      </c>
      <c r="E4691">
        <v>36</v>
      </c>
      <c r="F4691">
        <v>10</v>
      </c>
      <c r="G4691">
        <v>0</v>
      </c>
    </row>
    <row r="4692" spans="1:7" x14ac:dyDescent="0.2">
      <c r="A4692">
        <v>2400</v>
      </c>
      <c r="B4692">
        <v>0.14330000000000001</v>
      </c>
      <c r="C4692" t="s">
        <v>5440</v>
      </c>
      <c r="D4692">
        <v>107000</v>
      </c>
      <c r="E4692">
        <v>36</v>
      </c>
      <c r="F4692">
        <v>1</v>
      </c>
      <c r="G4692">
        <v>0</v>
      </c>
    </row>
    <row r="4693" spans="1:7" x14ac:dyDescent="0.2">
      <c r="A4693">
        <v>16000</v>
      </c>
      <c r="B4693">
        <v>0.1212</v>
      </c>
      <c r="C4693" t="s">
        <v>5440</v>
      </c>
      <c r="D4693">
        <v>89606</v>
      </c>
      <c r="E4693">
        <v>36</v>
      </c>
      <c r="F4693">
        <v>8</v>
      </c>
      <c r="G4693">
        <v>0</v>
      </c>
    </row>
    <row r="4694" spans="1:7" x14ac:dyDescent="0.2">
      <c r="A4694">
        <v>30000</v>
      </c>
      <c r="B4694">
        <v>0.13109999999999999</v>
      </c>
      <c r="C4694" t="s">
        <v>5442</v>
      </c>
      <c r="D4694">
        <v>210000</v>
      </c>
      <c r="E4694">
        <v>36</v>
      </c>
      <c r="F4694">
        <v>10</v>
      </c>
      <c r="G4694">
        <v>0</v>
      </c>
    </row>
    <row r="4695" spans="1:7" x14ac:dyDescent="0.2">
      <c r="A4695">
        <v>21000</v>
      </c>
      <c r="B4695">
        <v>0.1212</v>
      </c>
      <c r="C4695" t="s">
        <v>5440</v>
      </c>
      <c r="D4695">
        <v>90000</v>
      </c>
      <c r="E4695">
        <v>36</v>
      </c>
      <c r="F4695">
        <v>7</v>
      </c>
      <c r="G4695">
        <v>0</v>
      </c>
    </row>
    <row r="4696" spans="1:7" x14ac:dyDescent="0.2">
      <c r="A4696">
        <v>25775</v>
      </c>
      <c r="B4696">
        <v>0.19719999999999999</v>
      </c>
      <c r="C4696" t="s">
        <v>5441</v>
      </c>
      <c r="D4696">
        <v>155000</v>
      </c>
      <c r="E4696">
        <v>60</v>
      </c>
      <c r="F4696">
        <v>5</v>
      </c>
      <c r="G4696">
        <v>0</v>
      </c>
    </row>
    <row r="4697" spans="1:7" x14ac:dyDescent="0.2">
      <c r="A4697">
        <v>17500</v>
      </c>
      <c r="B4697">
        <v>0.16289999999999999</v>
      </c>
      <c r="C4697" t="s">
        <v>5441</v>
      </c>
      <c r="D4697">
        <v>40000</v>
      </c>
      <c r="E4697">
        <v>60</v>
      </c>
      <c r="F4697">
        <v>10</v>
      </c>
      <c r="G4697">
        <v>1</v>
      </c>
    </row>
    <row r="4698" spans="1:7" x14ac:dyDescent="0.2">
      <c r="A4698">
        <v>20000</v>
      </c>
      <c r="B4698">
        <v>0.1212</v>
      </c>
      <c r="C4698" t="s">
        <v>5441</v>
      </c>
      <c r="D4698">
        <v>71000</v>
      </c>
      <c r="E4698">
        <v>36</v>
      </c>
      <c r="F4698">
        <v>10</v>
      </c>
      <c r="G4698">
        <v>0</v>
      </c>
    </row>
    <row r="4699" spans="1:7" x14ac:dyDescent="0.2">
      <c r="A4699">
        <v>16000</v>
      </c>
      <c r="B4699">
        <v>0.13109999999999999</v>
      </c>
      <c r="C4699" t="s">
        <v>5440</v>
      </c>
      <c r="D4699">
        <v>105000</v>
      </c>
      <c r="E4699">
        <v>36</v>
      </c>
      <c r="F4699">
        <v>2</v>
      </c>
      <c r="G4699">
        <v>0</v>
      </c>
    </row>
    <row r="4700" spans="1:7" x14ac:dyDescent="0.2">
      <c r="A4700">
        <v>13225</v>
      </c>
      <c r="B4700">
        <v>7.6200000000000004E-2</v>
      </c>
      <c r="C4700" t="s">
        <v>5440</v>
      </c>
      <c r="D4700">
        <v>76000</v>
      </c>
      <c r="E4700">
        <v>36</v>
      </c>
      <c r="F4700">
        <v>1</v>
      </c>
      <c r="G4700">
        <v>0</v>
      </c>
    </row>
    <row r="4701" spans="1:7" x14ac:dyDescent="0.2">
      <c r="A4701">
        <v>32000</v>
      </c>
      <c r="B4701">
        <v>0.13109999999999999</v>
      </c>
      <c r="C4701" t="s">
        <v>5440</v>
      </c>
      <c r="D4701">
        <v>87000</v>
      </c>
      <c r="E4701">
        <v>36</v>
      </c>
      <c r="F4701">
        <v>10</v>
      </c>
      <c r="G4701">
        <v>0</v>
      </c>
    </row>
    <row r="4702" spans="1:7" x14ac:dyDescent="0.2">
      <c r="A4702">
        <v>5000</v>
      </c>
      <c r="B4702">
        <v>0.18490000000000001</v>
      </c>
      <c r="C4702" t="s">
        <v>5441</v>
      </c>
      <c r="D4702">
        <v>65000</v>
      </c>
      <c r="E4702">
        <v>36</v>
      </c>
      <c r="F4702">
        <v>10</v>
      </c>
      <c r="G4702">
        <v>1</v>
      </c>
    </row>
    <row r="4703" spans="1:7" x14ac:dyDescent="0.2">
      <c r="A4703">
        <v>16000</v>
      </c>
      <c r="B4703">
        <v>6.6199999999999995E-2</v>
      </c>
      <c r="C4703" t="s">
        <v>5441</v>
      </c>
      <c r="D4703">
        <v>90400</v>
      </c>
      <c r="E4703">
        <v>36</v>
      </c>
      <c r="F4703">
        <v>10</v>
      </c>
      <c r="G4703">
        <v>0</v>
      </c>
    </row>
    <row r="4704" spans="1:7" x14ac:dyDescent="0.2">
      <c r="A4704">
        <v>12000</v>
      </c>
      <c r="B4704">
        <v>8.8999999999999996E-2</v>
      </c>
      <c r="C4704" t="s">
        <v>5441</v>
      </c>
      <c r="D4704">
        <v>54000</v>
      </c>
      <c r="E4704">
        <v>36</v>
      </c>
      <c r="F4704">
        <v>2</v>
      </c>
      <c r="G4704">
        <v>0</v>
      </c>
    </row>
    <row r="4705" spans="1:7" x14ac:dyDescent="0.2">
      <c r="A4705">
        <v>16000</v>
      </c>
      <c r="B4705">
        <v>0.1212</v>
      </c>
      <c r="C4705" t="s">
        <v>5441</v>
      </c>
      <c r="D4705" s="79">
        <v>100000</v>
      </c>
      <c r="E4705">
        <v>36</v>
      </c>
      <c r="F4705">
        <v>9</v>
      </c>
      <c r="G4705">
        <v>0</v>
      </c>
    </row>
    <row r="4706" spans="1:7" x14ac:dyDescent="0.2">
      <c r="A4706">
        <v>21000</v>
      </c>
      <c r="B4706">
        <v>0.14330000000000001</v>
      </c>
      <c r="C4706" t="s">
        <v>5440</v>
      </c>
      <c r="D4706">
        <v>98000</v>
      </c>
      <c r="E4706">
        <v>36</v>
      </c>
      <c r="F4706">
        <v>2</v>
      </c>
      <c r="G4706">
        <v>0</v>
      </c>
    </row>
    <row r="4707" spans="1:7" x14ac:dyDescent="0.2">
      <c r="A4707">
        <v>25475</v>
      </c>
      <c r="B4707">
        <v>0.23280000000000001</v>
      </c>
      <c r="C4707" t="s">
        <v>5440</v>
      </c>
      <c r="D4707">
        <v>99877</v>
      </c>
      <c r="E4707">
        <v>60</v>
      </c>
      <c r="F4707">
        <v>10</v>
      </c>
      <c r="G4707">
        <v>0</v>
      </c>
    </row>
    <row r="4708" spans="1:7" x14ac:dyDescent="0.2">
      <c r="A4708">
        <v>9500</v>
      </c>
      <c r="B4708">
        <v>0.14330000000000001</v>
      </c>
      <c r="C4708" t="s">
        <v>5440</v>
      </c>
      <c r="D4708">
        <v>29000</v>
      </c>
      <c r="E4708">
        <v>36</v>
      </c>
      <c r="F4708">
        <v>7</v>
      </c>
      <c r="G4708">
        <v>1</v>
      </c>
    </row>
    <row r="4709" spans="1:7" x14ac:dyDescent="0.2">
      <c r="A4709">
        <v>16000</v>
      </c>
      <c r="B4709">
        <v>0.13109999999999999</v>
      </c>
      <c r="C4709" t="s">
        <v>5441</v>
      </c>
      <c r="D4709">
        <v>75000</v>
      </c>
      <c r="E4709">
        <v>36</v>
      </c>
      <c r="F4709">
        <v>2</v>
      </c>
      <c r="G4709">
        <v>0</v>
      </c>
    </row>
    <row r="4710" spans="1:7" x14ac:dyDescent="0.2">
      <c r="A4710">
        <v>9600</v>
      </c>
      <c r="B4710">
        <v>0.15310000000000001</v>
      </c>
      <c r="C4710" t="s">
        <v>5441</v>
      </c>
      <c r="D4710">
        <v>60000</v>
      </c>
      <c r="E4710">
        <v>36</v>
      </c>
      <c r="F4710">
        <v>10</v>
      </c>
      <c r="G4710">
        <v>0</v>
      </c>
    </row>
    <row r="4711" spans="1:7" x14ac:dyDescent="0.2">
      <c r="A4711">
        <v>21000</v>
      </c>
      <c r="B4711">
        <v>0.13109999999999999</v>
      </c>
      <c r="C4711" t="s">
        <v>5441</v>
      </c>
      <c r="D4711">
        <v>126000</v>
      </c>
      <c r="E4711">
        <v>36</v>
      </c>
      <c r="F4711">
        <v>10</v>
      </c>
      <c r="G4711">
        <v>1</v>
      </c>
    </row>
    <row r="4712" spans="1:7" x14ac:dyDescent="0.2">
      <c r="A4712">
        <v>5000</v>
      </c>
      <c r="B4712">
        <v>0.1777</v>
      </c>
      <c r="C4712" t="s">
        <v>5440</v>
      </c>
      <c r="D4712">
        <v>60000</v>
      </c>
      <c r="E4712">
        <v>60</v>
      </c>
      <c r="F4712">
        <v>6</v>
      </c>
      <c r="G4712">
        <v>0</v>
      </c>
    </row>
    <row r="4713" spans="1:7" x14ac:dyDescent="0.2">
      <c r="A4713">
        <v>11000</v>
      </c>
      <c r="B4713">
        <v>0.13109999999999999</v>
      </c>
      <c r="C4713" t="s">
        <v>5440</v>
      </c>
      <c r="D4713">
        <v>61700</v>
      </c>
      <c r="E4713">
        <v>36</v>
      </c>
      <c r="F4713">
        <v>3</v>
      </c>
      <c r="G4713">
        <v>0</v>
      </c>
    </row>
    <row r="4714" spans="1:7" x14ac:dyDescent="0.2">
      <c r="A4714">
        <v>7500</v>
      </c>
      <c r="B4714">
        <v>7.6200000000000004E-2</v>
      </c>
      <c r="C4714" t="s">
        <v>5441</v>
      </c>
      <c r="D4714">
        <v>195000</v>
      </c>
      <c r="E4714">
        <v>36</v>
      </c>
      <c r="F4714">
        <v>2</v>
      </c>
      <c r="G4714">
        <v>0</v>
      </c>
    </row>
    <row r="4715" spans="1:7" x14ac:dyDescent="0.2">
      <c r="A4715">
        <v>25000</v>
      </c>
      <c r="B4715">
        <v>0.1905</v>
      </c>
      <c r="C4715" t="s">
        <v>5441</v>
      </c>
      <c r="D4715">
        <v>72000</v>
      </c>
      <c r="E4715">
        <v>60</v>
      </c>
      <c r="F4715">
        <v>10</v>
      </c>
      <c r="G4715">
        <v>1</v>
      </c>
    </row>
    <row r="4716" spans="1:7" x14ac:dyDescent="0.2">
      <c r="A4716">
        <v>25000</v>
      </c>
      <c r="B4716">
        <v>7.9000000000000001E-2</v>
      </c>
      <c r="C4716" t="s">
        <v>5441</v>
      </c>
      <c r="D4716">
        <v>135000</v>
      </c>
      <c r="E4716">
        <v>36</v>
      </c>
      <c r="F4716">
        <v>10</v>
      </c>
      <c r="G4716">
        <v>0</v>
      </c>
    </row>
    <row r="4717" spans="1:7" x14ac:dyDescent="0.2">
      <c r="A4717">
        <v>30000</v>
      </c>
      <c r="B4717">
        <v>0.13109999999999999</v>
      </c>
      <c r="C4717" t="s">
        <v>5441</v>
      </c>
      <c r="D4717">
        <v>160000</v>
      </c>
      <c r="E4717">
        <v>60</v>
      </c>
      <c r="F4717">
        <v>10</v>
      </c>
      <c r="G4717">
        <v>0</v>
      </c>
    </row>
    <row r="4718" spans="1:7" x14ac:dyDescent="0.2">
      <c r="A4718">
        <v>18000</v>
      </c>
      <c r="B4718">
        <v>0.1212</v>
      </c>
      <c r="C4718" t="s">
        <v>5441</v>
      </c>
      <c r="D4718">
        <v>62000</v>
      </c>
      <c r="E4718">
        <v>36</v>
      </c>
      <c r="F4718">
        <v>2</v>
      </c>
      <c r="G4718">
        <v>0</v>
      </c>
    </row>
    <row r="4719" spans="1:7" x14ac:dyDescent="0.2">
      <c r="A4719">
        <v>7400</v>
      </c>
      <c r="B4719">
        <v>0.13109999999999999</v>
      </c>
      <c r="C4719" t="s">
        <v>5441</v>
      </c>
      <c r="D4719">
        <v>43000</v>
      </c>
      <c r="E4719">
        <v>36</v>
      </c>
      <c r="F4719">
        <v>10</v>
      </c>
      <c r="G4719">
        <v>1</v>
      </c>
    </row>
    <row r="4720" spans="1:7" x14ac:dyDescent="0.2">
      <c r="A4720">
        <v>28000</v>
      </c>
      <c r="B4720">
        <v>0.1016</v>
      </c>
      <c r="C4720" t="s">
        <v>5441</v>
      </c>
      <c r="D4720">
        <v>130000</v>
      </c>
      <c r="E4720">
        <v>36</v>
      </c>
      <c r="F4720">
        <v>10</v>
      </c>
      <c r="G4720">
        <v>0</v>
      </c>
    </row>
    <row r="4721" spans="1:7" x14ac:dyDescent="0.2">
      <c r="A4721">
        <v>35000</v>
      </c>
      <c r="B4721">
        <v>0.16289999999999999</v>
      </c>
      <c r="C4721" t="s">
        <v>5441</v>
      </c>
      <c r="D4721">
        <v>115000</v>
      </c>
      <c r="E4721">
        <v>36</v>
      </c>
      <c r="F4721">
        <v>10</v>
      </c>
      <c r="G4721">
        <v>0</v>
      </c>
    </row>
    <row r="4722" spans="1:7" x14ac:dyDescent="0.2">
      <c r="A4722">
        <v>20000</v>
      </c>
      <c r="B4722">
        <v>8.8999999999999996E-2</v>
      </c>
      <c r="C4722" t="s">
        <v>5441</v>
      </c>
      <c r="D4722">
        <v>159472</v>
      </c>
      <c r="E4722">
        <v>36</v>
      </c>
      <c r="F4722">
        <v>10</v>
      </c>
      <c r="G4722">
        <v>0</v>
      </c>
    </row>
    <row r="4723" spans="1:7" x14ac:dyDescent="0.2">
      <c r="A4723">
        <v>16000</v>
      </c>
      <c r="B4723">
        <v>0.1212</v>
      </c>
      <c r="C4723" t="s">
        <v>5441</v>
      </c>
      <c r="D4723">
        <v>36500</v>
      </c>
      <c r="E4723">
        <v>36</v>
      </c>
      <c r="F4723">
        <v>0.5</v>
      </c>
      <c r="G4723">
        <v>0</v>
      </c>
    </row>
    <row r="4724" spans="1:7" x14ac:dyDescent="0.2">
      <c r="A4724">
        <v>13000</v>
      </c>
      <c r="B4724">
        <v>0.158</v>
      </c>
      <c r="C4724" t="s">
        <v>5440</v>
      </c>
      <c r="D4724">
        <v>49300</v>
      </c>
      <c r="E4724">
        <v>36</v>
      </c>
      <c r="F4724">
        <v>2</v>
      </c>
      <c r="G4724">
        <v>1</v>
      </c>
    </row>
    <row r="4725" spans="1:7" x14ac:dyDescent="0.2">
      <c r="A4725">
        <v>20000</v>
      </c>
      <c r="B4725">
        <v>0.1114</v>
      </c>
      <c r="C4725" t="s">
        <v>5441</v>
      </c>
      <c r="D4725">
        <v>110000</v>
      </c>
      <c r="E4725">
        <v>36</v>
      </c>
      <c r="F4725">
        <v>10</v>
      </c>
      <c r="G4725">
        <v>1</v>
      </c>
    </row>
    <row r="4726" spans="1:7" x14ac:dyDescent="0.2">
      <c r="A4726">
        <v>16000</v>
      </c>
      <c r="B4726">
        <v>0.16289999999999999</v>
      </c>
      <c r="C4726" t="s">
        <v>5441</v>
      </c>
      <c r="D4726">
        <v>46698.34</v>
      </c>
      <c r="E4726">
        <v>60</v>
      </c>
      <c r="F4726">
        <v>8</v>
      </c>
      <c r="G4726">
        <v>0</v>
      </c>
    </row>
    <row r="4727" spans="1:7" x14ac:dyDescent="0.2">
      <c r="A4727">
        <v>17000</v>
      </c>
      <c r="B4727">
        <v>0.24829999999999999</v>
      </c>
      <c r="C4727" t="s">
        <v>5441</v>
      </c>
      <c r="D4727">
        <v>75000</v>
      </c>
      <c r="E4727">
        <v>60</v>
      </c>
      <c r="F4727">
        <v>5</v>
      </c>
      <c r="G4727">
        <v>0</v>
      </c>
    </row>
    <row r="4728" spans="1:7" x14ac:dyDescent="0.2">
      <c r="A4728">
        <v>1500</v>
      </c>
      <c r="B4728">
        <v>0.1409</v>
      </c>
      <c r="C4728" t="s">
        <v>5442</v>
      </c>
      <c r="D4728">
        <v>79000</v>
      </c>
      <c r="E4728">
        <v>36</v>
      </c>
      <c r="F4728">
        <v>10</v>
      </c>
      <c r="G4728">
        <v>0</v>
      </c>
    </row>
    <row r="4729" spans="1:7" x14ac:dyDescent="0.2">
      <c r="A4729">
        <v>20500</v>
      </c>
      <c r="B4729">
        <v>7.6200000000000004E-2</v>
      </c>
      <c r="C4729" t="s">
        <v>5441</v>
      </c>
      <c r="D4729">
        <v>90000</v>
      </c>
      <c r="E4729">
        <v>36</v>
      </c>
      <c r="F4729">
        <v>10</v>
      </c>
      <c r="G4729">
        <v>0</v>
      </c>
    </row>
    <row r="4730" spans="1:7" x14ac:dyDescent="0.2">
      <c r="A4730">
        <v>4500</v>
      </c>
      <c r="B4730">
        <v>0.1875</v>
      </c>
      <c r="C4730" t="s">
        <v>5440</v>
      </c>
      <c r="D4730">
        <v>47500</v>
      </c>
      <c r="E4730">
        <v>36</v>
      </c>
      <c r="F4730">
        <v>10</v>
      </c>
      <c r="G4730">
        <v>1</v>
      </c>
    </row>
    <row r="4731" spans="1:7" x14ac:dyDescent="0.2">
      <c r="A4731">
        <v>9000</v>
      </c>
      <c r="B4731">
        <v>0.158</v>
      </c>
      <c r="C4731" t="s">
        <v>5441</v>
      </c>
      <c r="D4731">
        <v>58000</v>
      </c>
      <c r="E4731">
        <v>36</v>
      </c>
      <c r="F4731">
        <v>6</v>
      </c>
      <c r="G4731">
        <v>0</v>
      </c>
    </row>
    <row r="4732" spans="1:7" x14ac:dyDescent="0.2">
      <c r="A4732">
        <v>12000</v>
      </c>
      <c r="B4732">
        <v>0.14330000000000001</v>
      </c>
      <c r="C4732" t="s">
        <v>5441</v>
      </c>
      <c r="D4732">
        <v>70000</v>
      </c>
      <c r="E4732">
        <v>36</v>
      </c>
      <c r="F4732">
        <v>10</v>
      </c>
      <c r="G4732">
        <v>0</v>
      </c>
    </row>
    <row r="4733" spans="1:7" x14ac:dyDescent="0.2">
      <c r="A4733">
        <v>14000</v>
      </c>
      <c r="B4733">
        <v>0.1212</v>
      </c>
      <c r="C4733" t="s">
        <v>5440</v>
      </c>
      <c r="D4733">
        <v>55000</v>
      </c>
      <c r="E4733">
        <v>36</v>
      </c>
      <c r="F4733">
        <v>6</v>
      </c>
      <c r="G4733">
        <v>0</v>
      </c>
    </row>
    <row r="4734" spans="1:7" x14ac:dyDescent="0.2">
      <c r="A4734">
        <v>5000</v>
      </c>
      <c r="B4734">
        <v>0.2198</v>
      </c>
      <c r="C4734" t="s">
        <v>5440</v>
      </c>
      <c r="D4734">
        <v>24000</v>
      </c>
      <c r="E4734">
        <v>36</v>
      </c>
      <c r="F4734">
        <v>1</v>
      </c>
      <c r="G4734">
        <v>0</v>
      </c>
    </row>
    <row r="4735" spans="1:7" x14ac:dyDescent="0.2">
      <c r="A4735">
        <v>23675</v>
      </c>
      <c r="B4735">
        <v>0.158</v>
      </c>
      <c r="C4735" t="s">
        <v>5441</v>
      </c>
      <c r="D4735">
        <v>54000</v>
      </c>
      <c r="E4735">
        <v>60</v>
      </c>
      <c r="F4735">
        <v>3</v>
      </c>
      <c r="G4735">
        <v>1</v>
      </c>
    </row>
    <row r="4736" spans="1:7" x14ac:dyDescent="0.2">
      <c r="A4736">
        <v>20000</v>
      </c>
      <c r="B4736">
        <v>6.0299999999999999E-2</v>
      </c>
      <c r="C4736" t="s">
        <v>5441</v>
      </c>
      <c r="D4736">
        <v>210000</v>
      </c>
      <c r="E4736">
        <v>36</v>
      </c>
      <c r="F4736">
        <v>1</v>
      </c>
      <c r="G4736">
        <v>0</v>
      </c>
    </row>
    <row r="4737" spans="1:7" x14ac:dyDescent="0.2">
      <c r="A4737">
        <v>8125</v>
      </c>
      <c r="B4737">
        <v>0.1777</v>
      </c>
      <c r="C4737" t="s">
        <v>5440</v>
      </c>
      <c r="D4737">
        <v>35000</v>
      </c>
      <c r="E4737">
        <v>36</v>
      </c>
      <c r="F4737">
        <v>7</v>
      </c>
      <c r="G4737">
        <v>0</v>
      </c>
    </row>
    <row r="4738" spans="1:7" x14ac:dyDescent="0.2">
      <c r="A4738">
        <v>25000</v>
      </c>
      <c r="B4738">
        <v>0.23630000000000001</v>
      </c>
      <c r="C4738" t="s">
        <v>5440</v>
      </c>
      <c r="D4738">
        <v>78000</v>
      </c>
      <c r="E4738">
        <v>60</v>
      </c>
      <c r="F4738">
        <v>10</v>
      </c>
      <c r="G4738">
        <v>1</v>
      </c>
    </row>
    <row r="4739" spans="1:7" x14ac:dyDescent="0.2">
      <c r="A4739">
        <v>30000</v>
      </c>
      <c r="B4739">
        <v>0.13109999999999999</v>
      </c>
      <c r="C4739" t="s">
        <v>5441</v>
      </c>
      <c r="D4739">
        <v>115000</v>
      </c>
      <c r="E4739">
        <v>60</v>
      </c>
      <c r="F4739">
        <v>7</v>
      </c>
      <c r="G4739">
        <v>0</v>
      </c>
    </row>
    <row r="4740" spans="1:7" x14ac:dyDescent="0.2">
      <c r="A4740">
        <v>5200</v>
      </c>
      <c r="B4740">
        <v>0.13109999999999999</v>
      </c>
      <c r="C4740" t="s">
        <v>5440</v>
      </c>
      <c r="D4740">
        <v>25000</v>
      </c>
      <c r="E4740">
        <v>36</v>
      </c>
      <c r="F4740">
        <v>2</v>
      </c>
      <c r="G4740">
        <v>0</v>
      </c>
    </row>
    <row r="4741" spans="1:7" x14ac:dyDescent="0.2">
      <c r="A4741">
        <v>15000</v>
      </c>
      <c r="B4741">
        <v>0.1114</v>
      </c>
      <c r="C4741" t="s">
        <v>5441</v>
      </c>
      <c r="D4741">
        <v>42000</v>
      </c>
      <c r="E4741">
        <v>36</v>
      </c>
      <c r="F4741">
        <v>3</v>
      </c>
      <c r="G4741">
        <v>0</v>
      </c>
    </row>
    <row r="4742" spans="1:7" x14ac:dyDescent="0.2">
      <c r="A4742">
        <v>26500</v>
      </c>
      <c r="B4742">
        <v>0.158</v>
      </c>
      <c r="C4742" t="s">
        <v>5440</v>
      </c>
      <c r="D4742">
        <v>60000</v>
      </c>
      <c r="E4742">
        <v>60</v>
      </c>
      <c r="F4742">
        <v>0.5</v>
      </c>
      <c r="G4742">
        <v>0</v>
      </c>
    </row>
    <row r="4743" spans="1:7" x14ac:dyDescent="0.2">
      <c r="A4743">
        <v>9600</v>
      </c>
      <c r="B4743">
        <v>0.13109999999999999</v>
      </c>
      <c r="C4743" t="s">
        <v>5441</v>
      </c>
      <c r="D4743">
        <v>55200</v>
      </c>
      <c r="E4743">
        <v>36</v>
      </c>
      <c r="F4743">
        <v>8</v>
      </c>
      <c r="G4743">
        <v>0</v>
      </c>
    </row>
    <row r="4744" spans="1:7" x14ac:dyDescent="0.2">
      <c r="A4744">
        <v>15350</v>
      </c>
      <c r="B4744">
        <v>0.16289999999999999</v>
      </c>
      <c r="C4744" t="s">
        <v>5441</v>
      </c>
      <c r="D4744">
        <v>50000</v>
      </c>
      <c r="E4744">
        <v>36</v>
      </c>
      <c r="F4744">
        <v>6</v>
      </c>
      <c r="G4744">
        <v>1</v>
      </c>
    </row>
    <row r="4745" spans="1:7" x14ac:dyDescent="0.2">
      <c r="A4745">
        <v>10000</v>
      </c>
      <c r="B4745">
        <v>0.1212</v>
      </c>
      <c r="C4745" t="s">
        <v>5440</v>
      </c>
      <c r="D4745">
        <v>60000</v>
      </c>
      <c r="E4745">
        <v>36</v>
      </c>
      <c r="F4745">
        <v>10</v>
      </c>
      <c r="G4745">
        <v>1</v>
      </c>
    </row>
    <row r="4746" spans="1:7" x14ac:dyDescent="0.2">
      <c r="A4746">
        <v>10000</v>
      </c>
      <c r="B4746">
        <v>0.15310000000000001</v>
      </c>
      <c r="C4746" t="s">
        <v>5441</v>
      </c>
      <c r="D4746">
        <v>115000</v>
      </c>
      <c r="E4746">
        <v>36</v>
      </c>
      <c r="F4746">
        <v>6</v>
      </c>
      <c r="G4746">
        <v>0</v>
      </c>
    </row>
    <row r="4747" spans="1:7" x14ac:dyDescent="0.2">
      <c r="A4747">
        <v>12000</v>
      </c>
      <c r="B4747">
        <v>0.1016</v>
      </c>
      <c r="C4747" t="s">
        <v>5441</v>
      </c>
      <c r="D4747">
        <v>40000</v>
      </c>
      <c r="E4747">
        <v>36</v>
      </c>
      <c r="F4747">
        <v>6</v>
      </c>
      <c r="G4747">
        <v>0</v>
      </c>
    </row>
    <row r="4748" spans="1:7" x14ac:dyDescent="0.2">
      <c r="A4748">
        <v>21000</v>
      </c>
      <c r="B4748">
        <v>0.158</v>
      </c>
      <c r="C4748" t="s">
        <v>5441</v>
      </c>
      <c r="D4748">
        <v>65000</v>
      </c>
      <c r="E4748">
        <v>60</v>
      </c>
      <c r="F4748">
        <v>10</v>
      </c>
      <c r="G4748">
        <v>0</v>
      </c>
    </row>
    <row r="4749" spans="1:7" x14ac:dyDescent="0.2">
      <c r="A4749">
        <v>25000</v>
      </c>
      <c r="B4749">
        <v>0.13109999999999999</v>
      </c>
      <c r="C4749" t="s">
        <v>5441</v>
      </c>
      <c r="D4749">
        <v>95000</v>
      </c>
      <c r="E4749">
        <v>36</v>
      </c>
      <c r="F4749">
        <v>4</v>
      </c>
      <c r="G4749">
        <v>0</v>
      </c>
    </row>
    <row r="4750" spans="1:7" x14ac:dyDescent="0.2">
      <c r="A4750">
        <v>25000</v>
      </c>
      <c r="B4750">
        <v>0.14330000000000001</v>
      </c>
      <c r="C4750" t="s">
        <v>5441</v>
      </c>
      <c r="D4750">
        <v>71100</v>
      </c>
      <c r="E4750">
        <v>36</v>
      </c>
      <c r="F4750">
        <v>8</v>
      </c>
      <c r="G4750">
        <v>0</v>
      </c>
    </row>
    <row r="4751" spans="1:7" x14ac:dyDescent="0.2">
      <c r="A4751">
        <v>6800</v>
      </c>
      <c r="B4751">
        <v>0.1875</v>
      </c>
      <c r="C4751" t="s">
        <v>5442</v>
      </c>
      <c r="D4751">
        <v>52000</v>
      </c>
      <c r="E4751">
        <v>36</v>
      </c>
      <c r="F4751">
        <v>4</v>
      </c>
      <c r="G4751">
        <v>0</v>
      </c>
    </row>
    <row r="4752" spans="1:7" x14ac:dyDescent="0.2">
      <c r="A4752">
        <v>8800</v>
      </c>
      <c r="B4752">
        <v>0.1212</v>
      </c>
      <c r="C4752" t="s">
        <v>5440</v>
      </c>
      <c r="D4752">
        <v>72000</v>
      </c>
      <c r="E4752">
        <v>36</v>
      </c>
      <c r="F4752">
        <v>10</v>
      </c>
      <c r="G4752">
        <v>0</v>
      </c>
    </row>
    <row r="4753" spans="1:7" x14ac:dyDescent="0.2">
      <c r="A4753">
        <v>16800</v>
      </c>
      <c r="B4753">
        <v>0.13109999999999999</v>
      </c>
      <c r="C4753" t="s">
        <v>5441</v>
      </c>
      <c r="D4753">
        <v>76000</v>
      </c>
      <c r="E4753">
        <v>36</v>
      </c>
      <c r="F4753">
        <v>6</v>
      </c>
      <c r="G4753">
        <v>0</v>
      </c>
    </row>
    <row r="4754" spans="1:7" x14ac:dyDescent="0.2">
      <c r="A4754">
        <v>2550</v>
      </c>
      <c r="B4754">
        <v>0.1875</v>
      </c>
      <c r="C4754" t="s">
        <v>5440</v>
      </c>
      <c r="D4754">
        <v>39000</v>
      </c>
      <c r="E4754">
        <v>36</v>
      </c>
      <c r="F4754">
        <v>1</v>
      </c>
      <c r="G4754">
        <v>0</v>
      </c>
    </row>
    <row r="4755" spans="1:7" x14ac:dyDescent="0.2">
      <c r="A4755">
        <v>11200</v>
      </c>
      <c r="B4755">
        <v>6.0299999999999999E-2</v>
      </c>
      <c r="C4755" t="s">
        <v>5441</v>
      </c>
      <c r="D4755">
        <v>96000</v>
      </c>
      <c r="E4755">
        <v>36</v>
      </c>
      <c r="F4755">
        <v>9</v>
      </c>
      <c r="G4755">
        <v>0</v>
      </c>
    </row>
    <row r="4756" spans="1:7" x14ac:dyDescent="0.2">
      <c r="A4756">
        <v>12000</v>
      </c>
      <c r="B4756">
        <v>0.16289999999999999</v>
      </c>
      <c r="C4756" t="s">
        <v>5441</v>
      </c>
      <c r="D4756">
        <v>36400</v>
      </c>
      <c r="E4756">
        <v>36</v>
      </c>
      <c r="F4756">
        <v>2</v>
      </c>
      <c r="G4756">
        <v>0</v>
      </c>
    </row>
    <row r="4757" spans="1:7" x14ac:dyDescent="0.2">
      <c r="A4757">
        <v>24000</v>
      </c>
      <c r="B4757">
        <v>6.6199999999999995E-2</v>
      </c>
      <c r="C4757" t="s">
        <v>5442</v>
      </c>
      <c r="D4757">
        <v>154000</v>
      </c>
      <c r="E4757">
        <v>36</v>
      </c>
      <c r="F4757">
        <v>2</v>
      </c>
      <c r="G4757">
        <v>0</v>
      </c>
    </row>
    <row r="4758" spans="1:7" x14ac:dyDescent="0.2">
      <c r="A4758">
        <v>25000</v>
      </c>
      <c r="B4758">
        <v>0.2049</v>
      </c>
      <c r="C4758" t="s">
        <v>5440</v>
      </c>
      <c r="D4758">
        <v>115000</v>
      </c>
      <c r="E4758">
        <v>60</v>
      </c>
      <c r="F4758">
        <v>6</v>
      </c>
      <c r="G4758">
        <v>1</v>
      </c>
    </row>
    <row r="4759" spans="1:7" x14ac:dyDescent="0.2">
      <c r="A4759">
        <v>18000</v>
      </c>
      <c r="B4759">
        <v>0.1016</v>
      </c>
      <c r="C4759" t="s">
        <v>5441</v>
      </c>
      <c r="D4759">
        <v>80000</v>
      </c>
      <c r="E4759">
        <v>60</v>
      </c>
      <c r="F4759">
        <v>10</v>
      </c>
      <c r="G4759">
        <v>1</v>
      </c>
    </row>
    <row r="4760" spans="1:7" x14ac:dyDescent="0.2">
      <c r="A4760">
        <v>16425</v>
      </c>
      <c r="B4760">
        <v>0.17269999999999999</v>
      </c>
      <c r="C4760" t="s">
        <v>5440</v>
      </c>
      <c r="D4760">
        <v>37000</v>
      </c>
      <c r="E4760">
        <v>60</v>
      </c>
      <c r="F4760">
        <v>2</v>
      </c>
      <c r="G4760">
        <v>1</v>
      </c>
    </row>
    <row r="4761" spans="1:7" x14ac:dyDescent="0.2">
      <c r="A4761">
        <v>2200</v>
      </c>
      <c r="B4761">
        <v>0.1212</v>
      </c>
      <c r="C4761" t="s">
        <v>5441</v>
      </c>
      <c r="D4761">
        <v>95000</v>
      </c>
      <c r="E4761">
        <v>36</v>
      </c>
      <c r="F4761">
        <v>10</v>
      </c>
      <c r="G4761">
        <v>0</v>
      </c>
    </row>
    <row r="4762" spans="1:7" x14ac:dyDescent="0.2">
      <c r="A4762">
        <v>8325</v>
      </c>
      <c r="B4762">
        <v>0.17269999999999999</v>
      </c>
      <c r="C4762" t="s">
        <v>5440</v>
      </c>
      <c r="D4762">
        <v>30000</v>
      </c>
      <c r="E4762">
        <v>36</v>
      </c>
      <c r="F4762">
        <v>1</v>
      </c>
      <c r="G4762">
        <v>0</v>
      </c>
    </row>
    <row r="4763" spans="1:7" x14ac:dyDescent="0.2">
      <c r="A4763">
        <v>14000</v>
      </c>
      <c r="B4763">
        <v>0.15310000000000001</v>
      </c>
      <c r="C4763" t="s">
        <v>5440</v>
      </c>
      <c r="D4763">
        <v>45000</v>
      </c>
      <c r="E4763">
        <v>36</v>
      </c>
      <c r="F4763">
        <v>2</v>
      </c>
      <c r="G4763">
        <v>0</v>
      </c>
    </row>
    <row r="4764" spans="1:7" x14ac:dyDescent="0.2">
      <c r="A4764">
        <v>15000</v>
      </c>
      <c r="B4764">
        <v>0.158</v>
      </c>
      <c r="C4764" t="s">
        <v>5441</v>
      </c>
      <c r="D4764">
        <v>58500</v>
      </c>
      <c r="E4764">
        <v>36</v>
      </c>
      <c r="F4764">
        <v>3</v>
      </c>
      <c r="G4764">
        <v>0</v>
      </c>
    </row>
    <row r="4765" spans="1:7" x14ac:dyDescent="0.2">
      <c r="A4765">
        <v>21000</v>
      </c>
      <c r="B4765">
        <v>6.0299999999999999E-2</v>
      </c>
      <c r="C4765" t="s">
        <v>5441</v>
      </c>
      <c r="D4765">
        <v>320000</v>
      </c>
      <c r="E4765">
        <v>36</v>
      </c>
      <c r="F4765">
        <v>4</v>
      </c>
      <c r="G4765">
        <v>0</v>
      </c>
    </row>
    <row r="4766" spans="1:7" x14ac:dyDescent="0.2">
      <c r="A4766">
        <v>5500</v>
      </c>
      <c r="B4766">
        <v>0.1212</v>
      </c>
      <c r="C4766" t="s">
        <v>5440</v>
      </c>
      <c r="D4766">
        <v>34000</v>
      </c>
      <c r="E4766">
        <v>36</v>
      </c>
      <c r="F4766">
        <v>1</v>
      </c>
      <c r="G4766">
        <v>1</v>
      </c>
    </row>
    <row r="4767" spans="1:7" x14ac:dyDescent="0.2">
      <c r="A4767">
        <v>2800</v>
      </c>
      <c r="B4767">
        <v>0.158</v>
      </c>
      <c r="C4767" t="s">
        <v>5440</v>
      </c>
      <c r="D4767">
        <v>35000</v>
      </c>
      <c r="E4767">
        <v>36</v>
      </c>
      <c r="F4767">
        <v>8</v>
      </c>
      <c r="G4767">
        <v>0</v>
      </c>
    </row>
    <row r="4768" spans="1:7" x14ac:dyDescent="0.2">
      <c r="A4768">
        <v>20000</v>
      </c>
      <c r="B4768">
        <v>0.15310000000000001</v>
      </c>
      <c r="C4768" t="s">
        <v>5440</v>
      </c>
      <c r="D4768">
        <v>96000</v>
      </c>
      <c r="E4768">
        <v>36</v>
      </c>
      <c r="F4768">
        <v>2</v>
      </c>
      <c r="G4768">
        <v>0</v>
      </c>
    </row>
    <row r="4769" spans="1:7" x14ac:dyDescent="0.2">
      <c r="A4769">
        <v>10000</v>
      </c>
      <c r="B4769">
        <v>8.8999999999999996E-2</v>
      </c>
      <c r="C4769" t="s">
        <v>5441</v>
      </c>
      <c r="D4769">
        <v>56517</v>
      </c>
      <c r="E4769">
        <v>36</v>
      </c>
      <c r="F4769">
        <v>10</v>
      </c>
      <c r="G4769">
        <v>1</v>
      </c>
    </row>
    <row r="4770" spans="1:7" x14ac:dyDescent="0.2">
      <c r="A4770">
        <v>25000</v>
      </c>
      <c r="B4770">
        <v>0.22950000000000001</v>
      </c>
      <c r="C4770" t="s">
        <v>5441</v>
      </c>
      <c r="D4770">
        <v>115000</v>
      </c>
      <c r="E4770">
        <v>60</v>
      </c>
      <c r="F4770">
        <v>0.5</v>
      </c>
      <c r="G4770">
        <v>1</v>
      </c>
    </row>
    <row r="4771" spans="1:7" x14ac:dyDescent="0.2">
      <c r="A4771">
        <v>15000</v>
      </c>
      <c r="B4771">
        <v>6.6199999999999995E-2</v>
      </c>
      <c r="C4771" t="s">
        <v>5441</v>
      </c>
      <c r="D4771">
        <v>92000</v>
      </c>
      <c r="E4771">
        <v>36</v>
      </c>
      <c r="F4771">
        <v>10</v>
      </c>
      <c r="G4771">
        <v>0</v>
      </c>
    </row>
    <row r="4772" spans="1:7" x14ac:dyDescent="0.2">
      <c r="A4772">
        <v>7200</v>
      </c>
      <c r="B4772">
        <v>0.1212</v>
      </c>
      <c r="C4772" t="s">
        <v>5440</v>
      </c>
      <c r="D4772">
        <v>42000</v>
      </c>
      <c r="E4772">
        <v>36</v>
      </c>
      <c r="F4772">
        <v>6</v>
      </c>
      <c r="G4772">
        <v>0</v>
      </c>
    </row>
    <row r="4773" spans="1:7" x14ac:dyDescent="0.2">
      <c r="A4773">
        <v>4500</v>
      </c>
      <c r="B4773">
        <v>0.16289999999999999</v>
      </c>
      <c r="C4773" t="s">
        <v>5441</v>
      </c>
      <c r="D4773">
        <v>51000</v>
      </c>
      <c r="E4773">
        <v>36</v>
      </c>
      <c r="F4773">
        <v>5</v>
      </c>
      <c r="G4773">
        <v>0</v>
      </c>
    </row>
    <row r="4774" spans="1:7" x14ac:dyDescent="0.2">
      <c r="A4774">
        <v>28000</v>
      </c>
      <c r="B4774">
        <v>0.1114</v>
      </c>
      <c r="C4774" t="s">
        <v>5441</v>
      </c>
      <c r="D4774">
        <v>130000</v>
      </c>
      <c r="E4774">
        <v>36</v>
      </c>
      <c r="F4774">
        <v>4</v>
      </c>
      <c r="G4774">
        <v>0</v>
      </c>
    </row>
    <row r="4775" spans="1:7" x14ac:dyDescent="0.2">
      <c r="A4775">
        <v>17275</v>
      </c>
      <c r="B4775">
        <v>8.8999999999999996E-2</v>
      </c>
      <c r="C4775" t="s">
        <v>5441</v>
      </c>
      <c r="D4775">
        <v>110000</v>
      </c>
      <c r="E4775">
        <v>36</v>
      </c>
      <c r="F4775">
        <v>10</v>
      </c>
      <c r="G4775">
        <v>0</v>
      </c>
    </row>
    <row r="4776" spans="1:7" x14ac:dyDescent="0.2">
      <c r="A4776">
        <v>6325</v>
      </c>
      <c r="B4776">
        <v>0.2198</v>
      </c>
      <c r="C4776" t="s">
        <v>5442</v>
      </c>
      <c r="D4776">
        <v>60000</v>
      </c>
      <c r="E4776">
        <v>36</v>
      </c>
      <c r="F4776">
        <v>1</v>
      </c>
      <c r="G4776">
        <v>1</v>
      </c>
    </row>
    <row r="4777" spans="1:7" x14ac:dyDescent="0.2">
      <c r="A4777">
        <v>15000</v>
      </c>
      <c r="B4777">
        <v>0.14330000000000001</v>
      </c>
      <c r="C4777" t="s">
        <v>5440</v>
      </c>
      <c r="D4777">
        <v>75000</v>
      </c>
      <c r="E4777">
        <v>36</v>
      </c>
      <c r="F4777">
        <v>2</v>
      </c>
      <c r="G4777">
        <v>0</v>
      </c>
    </row>
    <row r="4778" spans="1:7" x14ac:dyDescent="0.2">
      <c r="A4778">
        <v>22750</v>
      </c>
      <c r="B4778">
        <v>0.13109999999999999</v>
      </c>
      <c r="C4778" t="s">
        <v>5441</v>
      </c>
      <c r="D4778">
        <v>63000</v>
      </c>
      <c r="E4778">
        <v>36</v>
      </c>
      <c r="F4778">
        <v>3</v>
      </c>
      <c r="G4778">
        <v>0</v>
      </c>
    </row>
    <row r="4779" spans="1:7" x14ac:dyDescent="0.2">
      <c r="A4779">
        <v>10000</v>
      </c>
      <c r="B4779">
        <v>0.1777</v>
      </c>
      <c r="C4779" t="s">
        <v>5440</v>
      </c>
      <c r="D4779">
        <v>38000</v>
      </c>
      <c r="E4779">
        <v>36</v>
      </c>
      <c r="F4779">
        <v>10</v>
      </c>
      <c r="G4779">
        <v>0</v>
      </c>
    </row>
    <row r="4780" spans="1:7" x14ac:dyDescent="0.2">
      <c r="A4780">
        <v>24000</v>
      </c>
      <c r="B4780">
        <v>0.1114</v>
      </c>
      <c r="C4780" t="s">
        <v>5441</v>
      </c>
      <c r="D4780">
        <v>80000</v>
      </c>
      <c r="E4780">
        <v>36</v>
      </c>
      <c r="F4780">
        <v>9</v>
      </c>
      <c r="G4780">
        <v>0</v>
      </c>
    </row>
    <row r="4781" spans="1:7" x14ac:dyDescent="0.2">
      <c r="A4781">
        <v>25475</v>
      </c>
      <c r="B4781">
        <v>0.22950000000000001</v>
      </c>
      <c r="C4781" t="s">
        <v>5440</v>
      </c>
      <c r="D4781">
        <v>58000</v>
      </c>
      <c r="E4781">
        <v>60</v>
      </c>
      <c r="F4781">
        <v>10</v>
      </c>
      <c r="G4781">
        <v>1</v>
      </c>
    </row>
    <row r="4782" spans="1:7" x14ac:dyDescent="0.2">
      <c r="A4782">
        <v>6825</v>
      </c>
      <c r="B4782">
        <v>6.0299999999999999E-2</v>
      </c>
      <c r="C4782" t="s">
        <v>5441</v>
      </c>
      <c r="D4782">
        <v>61104</v>
      </c>
      <c r="E4782">
        <v>36</v>
      </c>
      <c r="F4782">
        <v>8</v>
      </c>
      <c r="G4782">
        <v>0</v>
      </c>
    </row>
    <row r="4783" spans="1:7" x14ac:dyDescent="0.2">
      <c r="A4783">
        <v>14000</v>
      </c>
      <c r="B4783">
        <v>0.1114</v>
      </c>
      <c r="C4783" t="s">
        <v>5441</v>
      </c>
      <c r="D4783">
        <v>109000</v>
      </c>
      <c r="E4783">
        <v>36</v>
      </c>
      <c r="F4783">
        <v>2</v>
      </c>
      <c r="G4783">
        <v>0</v>
      </c>
    </row>
    <row r="4784" spans="1:7" x14ac:dyDescent="0.2">
      <c r="A4784">
        <v>5400</v>
      </c>
      <c r="B4784">
        <v>0.2049</v>
      </c>
      <c r="C4784" t="s">
        <v>5441</v>
      </c>
      <c r="D4784">
        <v>45000</v>
      </c>
      <c r="E4784">
        <v>36</v>
      </c>
      <c r="F4784">
        <v>2</v>
      </c>
      <c r="G4784">
        <v>0</v>
      </c>
    </row>
    <row r="4785" spans="1:7" x14ac:dyDescent="0.2">
      <c r="A4785">
        <v>23500</v>
      </c>
      <c r="B4785">
        <v>0.1777</v>
      </c>
      <c r="C4785" t="s">
        <v>5442</v>
      </c>
      <c r="D4785">
        <v>99000</v>
      </c>
      <c r="E4785">
        <v>60</v>
      </c>
      <c r="F4785">
        <v>10</v>
      </c>
      <c r="G4785">
        <v>1</v>
      </c>
    </row>
    <row r="4786" spans="1:7" x14ac:dyDescent="0.2">
      <c r="A4786">
        <v>15075</v>
      </c>
      <c r="B4786">
        <v>0.1114</v>
      </c>
      <c r="C4786" t="s">
        <v>5441</v>
      </c>
      <c r="D4786">
        <v>50000</v>
      </c>
      <c r="E4786">
        <v>36</v>
      </c>
      <c r="F4786">
        <v>10</v>
      </c>
      <c r="G4786">
        <v>0</v>
      </c>
    </row>
    <row r="4787" spans="1:7" x14ac:dyDescent="0.2">
      <c r="A4787">
        <v>16800</v>
      </c>
      <c r="B4787">
        <v>0.1114</v>
      </c>
      <c r="C4787" t="s">
        <v>5441</v>
      </c>
      <c r="D4787">
        <v>120000</v>
      </c>
      <c r="E4787">
        <v>36</v>
      </c>
      <c r="F4787">
        <v>2</v>
      </c>
      <c r="G4787">
        <v>1</v>
      </c>
    </row>
    <row r="4788" spans="1:7" x14ac:dyDescent="0.2">
      <c r="A4788">
        <v>20000</v>
      </c>
      <c r="B4788">
        <v>7.9000000000000001E-2</v>
      </c>
      <c r="C4788" t="s">
        <v>5441</v>
      </c>
      <c r="D4788">
        <v>109000</v>
      </c>
      <c r="E4788">
        <v>36</v>
      </c>
      <c r="F4788">
        <v>10</v>
      </c>
      <c r="G4788">
        <v>0</v>
      </c>
    </row>
    <row r="4789" spans="1:7" x14ac:dyDescent="0.2">
      <c r="A4789">
        <v>20675</v>
      </c>
      <c r="B4789">
        <v>0.1905</v>
      </c>
      <c r="C4789" t="s">
        <v>5441</v>
      </c>
      <c r="D4789">
        <v>66000</v>
      </c>
      <c r="E4789">
        <v>60</v>
      </c>
      <c r="F4789">
        <v>2</v>
      </c>
      <c r="G4789">
        <v>0</v>
      </c>
    </row>
    <row r="4790" spans="1:7" x14ac:dyDescent="0.2">
      <c r="A4790">
        <v>12000</v>
      </c>
      <c r="B4790">
        <v>0.16289999999999999</v>
      </c>
      <c r="C4790" t="s">
        <v>5440</v>
      </c>
      <c r="D4790">
        <v>52000</v>
      </c>
      <c r="E4790">
        <v>36</v>
      </c>
      <c r="F4790">
        <v>10</v>
      </c>
      <c r="G4790">
        <v>1</v>
      </c>
    </row>
    <row r="4791" spans="1:7" x14ac:dyDescent="0.2">
      <c r="A4791">
        <v>12125</v>
      </c>
      <c r="B4791">
        <v>0.1409</v>
      </c>
      <c r="C4791" t="s">
        <v>5441</v>
      </c>
      <c r="D4791">
        <v>34959</v>
      </c>
      <c r="E4791">
        <v>36</v>
      </c>
      <c r="F4791">
        <v>7</v>
      </c>
      <c r="G4791">
        <v>0</v>
      </c>
    </row>
    <row r="4792" spans="1:7" x14ac:dyDescent="0.2">
      <c r="A4792">
        <v>12800</v>
      </c>
      <c r="B4792">
        <v>0.14330000000000001</v>
      </c>
      <c r="C4792" t="s">
        <v>5440</v>
      </c>
      <c r="D4792">
        <v>55000</v>
      </c>
      <c r="E4792">
        <v>36</v>
      </c>
      <c r="F4792">
        <v>5</v>
      </c>
      <c r="G4792">
        <v>0</v>
      </c>
    </row>
    <row r="4793" spans="1:7" x14ac:dyDescent="0.2">
      <c r="A4793">
        <v>34475</v>
      </c>
      <c r="B4793">
        <v>0.1212</v>
      </c>
      <c r="C4793" t="s">
        <v>5441</v>
      </c>
      <c r="D4793">
        <v>115000</v>
      </c>
      <c r="E4793">
        <v>36</v>
      </c>
      <c r="F4793">
        <v>10</v>
      </c>
      <c r="G4793">
        <v>0</v>
      </c>
    </row>
    <row r="4794" spans="1:7" x14ac:dyDescent="0.2">
      <c r="A4794">
        <v>35000</v>
      </c>
      <c r="B4794">
        <v>0.1777</v>
      </c>
      <c r="C4794" t="s">
        <v>5441</v>
      </c>
      <c r="D4794">
        <v>142000</v>
      </c>
      <c r="E4794">
        <v>60</v>
      </c>
      <c r="F4794">
        <v>5</v>
      </c>
      <c r="G4794">
        <v>0</v>
      </c>
    </row>
    <row r="4795" spans="1:7" x14ac:dyDescent="0.2">
      <c r="A4795">
        <v>1400</v>
      </c>
      <c r="B4795">
        <v>0.1777</v>
      </c>
      <c r="C4795" t="s">
        <v>5440</v>
      </c>
      <c r="D4795">
        <v>24000</v>
      </c>
      <c r="E4795">
        <v>36</v>
      </c>
      <c r="F4795">
        <v>2</v>
      </c>
      <c r="G4795">
        <v>1</v>
      </c>
    </row>
    <row r="4796" spans="1:7" x14ac:dyDescent="0.2">
      <c r="A4796">
        <v>7200</v>
      </c>
      <c r="B4796">
        <v>0.18490000000000001</v>
      </c>
      <c r="C4796" t="s">
        <v>5440</v>
      </c>
      <c r="D4796">
        <v>55000</v>
      </c>
      <c r="E4796">
        <v>36</v>
      </c>
      <c r="F4796">
        <v>1</v>
      </c>
      <c r="G4796">
        <v>0</v>
      </c>
    </row>
    <row r="4797" spans="1:7" x14ac:dyDescent="0.2">
      <c r="A4797">
        <v>28000</v>
      </c>
      <c r="B4797">
        <v>0.1016</v>
      </c>
      <c r="C4797" t="s">
        <v>5441</v>
      </c>
      <c r="D4797">
        <v>148000</v>
      </c>
      <c r="E4797">
        <v>36</v>
      </c>
      <c r="F4797">
        <v>10</v>
      </c>
      <c r="G4797">
        <v>0</v>
      </c>
    </row>
    <row r="4798" spans="1:7" x14ac:dyDescent="0.2">
      <c r="A4798">
        <v>18000</v>
      </c>
      <c r="B4798">
        <v>0.1114</v>
      </c>
      <c r="C4798" t="s">
        <v>5440</v>
      </c>
      <c r="D4798">
        <v>51000</v>
      </c>
      <c r="E4798">
        <v>36</v>
      </c>
      <c r="F4798">
        <v>5</v>
      </c>
      <c r="G4798">
        <v>0</v>
      </c>
    </row>
    <row r="4799" spans="1:7" x14ac:dyDescent="0.2">
      <c r="A4799">
        <v>3500</v>
      </c>
      <c r="B4799">
        <v>0.13109999999999999</v>
      </c>
      <c r="C4799" t="s">
        <v>5440</v>
      </c>
      <c r="D4799">
        <v>85500</v>
      </c>
      <c r="E4799">
        <v>36</v>
      </c>
      <c r="F4799">
        <v>8</v>
      </c>
      <c r="G4799">
        <v>0</v>
      </c>
    </row>
    <row r="4800" spans="1:7" x14ac:dyDescent="0.2">
      <c r="A4800">
        <v>23325</v>
      </c>
      <c r="B4800">
        <v>0.13109999999999999</v>
      </c>
      <c r="C4800" t="s">
        <v>5441</v>
      </c>
      <c r="D4800">
        <v>64854</v>
      </c>
      <c r="E4800">
        <v>36</v>
      </c>
      <c r="F4800">
        <v>10</v>
      </c>
      <c r="G4800">
        <v>0</v>
      </c>
    </row>
    <row r="4801" spans="1:7" x14ac:dyDescent="0.2">
      <c r="A4801">
        <v>10000</v>
      </c>
      <c r="B4801">
        <v>0.1016</v>
      </c>
      <c r="C4801" t="s">
        <v>5441</v>
      </c>
      <c r="D4801">
        <v>65000</v>
      </c>
      <c r="E4801">
        <v>36</v>
      </c>
      <c r="F4801">
        <v>7</v>
      </c>
      <c r="G4801">
        <v>0</v>
      </c>
    </row>
    <row r="4802" spans="1:7" x14ac:dyDescent="0.2">
      <c r="A4802">
        <v>15000</v>
      </c>
      <c r="B4802">
        <v>0.1212</v>
      </c>
      <c r="C4802" t="s">
        <v>5441</v>
      </c>
      <c r="D4802">
        <v>110000</v>
      </c>
      <c r="E4802">
        <v>36</v>
      </c>
      <c r="F4802">
        <v>10</v>
      </c>
      <c r="G4802">
        <v>0</v>
      </c>
    </row>
    <row r="4803" spans="1:7" x14ac:dyDescent="0.2">
      <c r="A4803">
        <v>14825</v>
      </c>
      <c r="B4803">
        <v>0.13109999999999999</v>
      </c>
      <c r="C4803" t="s">
        <v>5441</v>
      </c>
      <c r="D4803">
        <v>72800</v>
      </c>
      <c r="E4803">
        <v>36</v>
      </c>
      <c r="F4803">
        <v>10</v>
      </c>
      <c r="G4803">
        <v>0</v>
      </c>
    </row>
    <row r="4804" spans="1:7" x14ac:dyDescent="0.2">
      <c r="A4804">
        <v>11500</v>
      </c>
      <c r="B4804">
        <v>0.15310000000000001</v>
      </c>
      <c r="C4804" t="s">
        <v>5440</v>
      </c>
      <c r="D4804">
        <v>34000</v>
      </c>
      <c r="E4804">
        <v>36</v>
      </c>
      <c r="F4804">
        <v>9</v>
      </c>
      <c r="G4804">
        <v>1</v>
      </c>
    </row>
    <row r="4805" spans="1:7" x14ac:dyDescent="0.2">
      <c r="A4805">
        <v>24000</v>
      </c>
      <c r="B4805">
        <v>0.1777</v>
      </c>
      <c r="C4805" t="s">
        <v>5440</v>
      </c>
      <c r="D4805">
        <v>75000</v>
      </c>
      <c r="E4805">
        <v>60</v>
      </c>
      <c r="F4805">
        <v>2</v>
      </c>
      <c r="G4805">
        <v>1</v>
      </c>
    </row>
    <row r="4806" spans="1:7" x14ac:dyDescent="0.2">
      <c r="A4806">
        <v>10625</v>
      </c>
      <c r="B4806">
        <v>0.158</v>
      </c>
      <c r="C4806" t="s">
        <v>5440</v>
      </c>
      <c r="D4806">
        <v>30992</v>
      </c>
      <c r="E4806">
        <v>36</v>
      </c>
      <c r="F4806">
        <v>7</v>
      </c>
      <c r="G4806">
        <v>0</v>
      </c>
    </row>
    <row r="4807" spans="1:7" x14ac:dyDescent="0.2">
      <c r="A4807">
        <v>13000</v>
      </c>
      <c r="B4807">
        <v>7.9000000000000001E-2</v>
      </c>
      <c r="C4807" t="s">
        <v>5441</v>
      </c>
      <c r="D4807">
        <v>43500</v>
      </c>
      <c r="E4807">
        <v>36</v>
      </c>
      <c r="F4807">
        <v>10</v>
      </c>
      <c r="G4807">
        <v>0</v>
      </c>
    </row>
    <row r="4808" spans="1:7" x14ac:dyDescent="0.2">
      <c r="A4808">
        <v>6000</v>
      </c>
      <c r="B4808">
        <v>8.8999999999999996E-2</v>
      </c>
      <c r="C4808" t="s">
        <v>5441</v>
      </c>
      <c r="D4808">
        <v>85000</v>
      </c>
      <c r="E4808">
        <v>36</v>
      </c>
      <c r="F4808">
        <v>10</v>
      </c>
      <c r="G4808">
        <v>0</v>
      </c>
    </row>
    <row r="4809" spans="1:7" x14ac:dyDescent="0.2">
      <c r="A4809">
        <v>20000</v>
      </c>
      <c r="B4809">
        <v>0.21</v>
      </c>
      <c r="C4809" t="s">
        <v>5440</v>
      </c>
      <c r="D4809">
        <v>54000</v>
      </c>
      <c r="E4809">
        <v>60</v>
      </c>
      <c r="F4809">
        <v>3</v>
      </c>
      <c r="G4809">
        <v>0</v>
      </c>
    </row>
    <row r="4810" spans="1:7" x14ac:dyDescent="0.2">
      <c r="A4810">
        <v>18000</v>
      </c>
      <c r="B4810">
        <v>7.9000000000000001E-2</v>
      </c>
      <c r="C4810" t="s">
        <v>5440</v>
      </c>
      <c r="D4810">
        <v>90000</v>
      </c>
      <c r="E4810">
        <v>36</v>
      </c>
      <c r="F4810">
        <v>2</v>
      </c>
      <c r="G4810">
        <v>0</v>
      </c>
    </row>
    <row r="4811" spans="1:7" x14ac:dyDescent="0.2">
      <c r="A4811">
        <v>10000</v>
      </c>
      <c r="B4811">
        <v>0.1114</v>
      </c>
      <c r="C4811" t="s">
        <v>5441</v>
      </c>
      <c r="D4811">
        <v>160000</v>
      </c>
      <c r="E4811">
        <v>36</v>
      </c>
      <c r="F4811">
        <v>0.5</v>
      </c>
      <c r="G4811">
        <v>0</v>
      </c>
    </row>
    <row r="4812" spans="1:7" x14ac:dyDescent="0.2">
      <c r="A4812">
        <v>22550</v>
      </c>
      <c r="B4812">
        <v>0.158</v>
      </c>
      <c r="C4812" t="s">
        <v>5441</v>
      </c>
      <c r="D4812">
        <v>110000</v>
      </c>
      <c r="E4812">
        <v>60</v>
      </c>
      <c r="F4812">
        <v>5</v>
      </c>
      <c r="G4812">
        <v>0</v>
      </c>
    </row>
    <row r="4813" spans="1:7" x14ac:dyDescent="0.2">
      <c r="A4813">
        <v>15000</v>
      </c>
      <c r="B4813">
        <v>0.13109999999999999</v>
      </c>
      <c r="C4813" t="s">
        <v>5440</v>
      </c>
      <c r="D4813">
        <v>120000</v>
      </c>
      <c r="E4813">
        <v>36</v>
      </c>
      <c r="F4813">
        <v>10</v>
      </c>
      <c r="G4813">
        <v>0</v>
      </c>
    </row>
    <row r="4814" spans="1:7" x14ac:dyDescent="0.2">
      <c r="A4814">
        <v>1300</v>
      </c>
      <c r="B4814">
        <v>0.23630000000000001</v>
      </c>
      <c r="C4814" t="s">
        <v>5440</v>
      </c>
      <c r="D4814">
        <v>18625</v>
      </c>
      <c r="E4814">
        <v>36</v>
      </c>
      <c r="F4814">
        <v>2</v>
      </c>
      <c r="G4814">
        <v>0</v>
      </c>
    </row>
    <row r="4815" spans="1:7" x14ac:dyDescent="0.2">
      <c r="A4815">
        <v>5200</v>
      </c>
      <c r="B4815">
        <v>0.13109999999999999</v>
      </c>
      <c r="C4815" t="s">
        <v>5440</v>
      </c>
      <c r="D4815">
        <v>37000</v>
      </c>
      <c r="E4815">
        <v>36</v>
      </c>
      <c r="F4815">
        <v>10</v>
      </c>
      <c r="G4815">
        <v>0</v>
      </c>
    </row>
    <row r="4816" spans="1:7" x14ac:dyDescent="0.2">
      <c r="A4816">
        <v>8000</v>
      </c>
      <c r="B4816">
        <v>0.13109999999999999</v>
      </c>
      <c r="C4816" t="s">
        <v>5440</v>
      </c>
      <c r="D4816">
        <v>49000</v>
      </c>
      <c r="E4816">
        <v>36</v>
      </c>
      <c r="F4816">
        <v>8</v>
      </c>
      <c r="G4816">
        <v>0</v>
      </c>
    </row>
    <row r="4817" spans="1:7" x14ac:dyDescent="0.2">
      <c r="A4817">
        <v>24000</v>
      </c>
      <c r="B4817">
        <v>8.8999999999999996E-2</v>
      </c>
      <c r="C4817" t="s">
        <v>5441</v>
      </c>
      <c r="D4817" s="79">
        <v>100000</v>
      </c>
      <c r="E4817">
        <v>36</v>
      </c>
      <c r="F4817">
        <v>2</v>
      </c>
      <c r="G4817">
        <v>1</v>
      </c>
    </row>
    <row r="4818" spans="1:7" x14ac:dyDescent="0.2">
      <c r="A4818">
        <v>6000</v>
      </c>
      <c r="B4818">
        <v>7.9000000000000001E-2</v>
      </c>
      <c r="C4818" t="s">
        <v>5440</v>
      </c>
      <c r="D4818">
        <v>155000</v>
      </c>
      <c r="E4818">
        <v>36</v>
      </c>
      <c r="F4818">
        <v>2</v>
      </c>
      <c r="G4818">
        <v>0</v>
      </c>
    </row>
    <row r="4819" spans="1:7" x14ac:dyDescent="0.2">
      <c r="A4819">
        <v>25000</v>
      </c>
      <c r="B4819">
        <v>8.8999999999999996E-2</v>
      </c>
      <c r="C4819" t="s">
        <v>5440</v>
      </c>
      <c r="D4819">
        <v>130000</v>
      </c>
      <c r="E4819">
        <v>36</v>
      </c>
      <c r="F4819">
        <v>3</v>
      </c>
      <c r="G4819">
        <v>1</v>
      </c>
    </row>
    <row r="4820" spans="1:7" x14ac:dyDescent="0.2">
      <c r="A4820">
        <v>7000</v>
      </c>
      <c r="B4820">
        <v>0.1114</v>
      </c>
      <c r="C4820" t="s">
        <v>5441</v>
      </c>
      <c r="D4820">
        <v>88000</v>
      </c>
      <c r="E4820">
        <v>36</v>
      </c>
      <c r="F4820">
        <v>6</v>
      </c>
      <c r="G4820">
        <v>1</v>
      </c>
    </row>
    <row r="4821" spans="1:7" x14ac:dyDescent="0.2">
      <c r="A4821">
        <v>28000</v>
      </c>
      <c r="B4821">
        <v>8.8999999999999996E-2</v>
      </c>
      <c r="C4821" t="s">
        <v>5442</v>
      </c>
      <c r="D4821">
        <v>91000</v>
      </c>
      <c r="E4821">
        <v>36</v>
      </c>
      <c r="F4821">
        <v>8</v>
      </c>
      <c r="G4821">
        <v>0</v>
      </c>
    </row>
    <row r="4822" spans="1:7" x14ac:dyDescent="0.2">
      <c r="A4822">
        <v>4000</v>
      </c>
      <c r="B4822">
        <v>6.6199999999999995E-2</v>
      </c>
      <c r="C4822" t="s">
        <v>5441</v>
      </c>
      <c r="D4822">
        <v>121000</v>
      </c>
      <c r="E4822">
        <v>36</v>
      </c>
      <c r="F4822">
        <v>10</v>
      </c>
      <c r="G4822">
        <v>0</v>
      </c>
    </row>
    <row r="4823" spans="1:7" x14ac:dyDescent="0.2">
      <c r="A4823">
        <v>10000</v>
      </c>
      <c r="B4823">
        <v>0.1409</v>
      </c>
      <c r="C4823" t="s">
        <v>5440</v>
      </c>
      <c r="D4823">
        <v>48000</v>
      </c>
      <c r="E4823">
        <v>36</v>
      </c>
      <c r="F4823">
        <v>3</v>
      </c>
      <c r="G4823">
        <v>0</v>
      </c>
    </row>
    <row r="4824" spans="1:7" x14ac:dyDescent="0.2">
      <c r="A4824">
        <v>28200</v>
      </c>
      <c r="B4824">
        <v>0.1777</v>
      </c>
      <c r="C4824" t="s">
        <v>5441</v>
      </c>
      <c r="D4824">
        <v>63000</v>
      </c>
      <c r="E4824">
        <v>60</v>
      </c>
      <c r="F4824">
        <v>5</v>
      </c>
      <c r="G4824">
        <v>0</v>
      </c>
    </row>
    <row r="4825" spans="1:7" x14ac:dyDescent="0.2">
      <c r="A4825">
        <v>8875</v>
      </c>
      <c r="B4825">
        <v>0.17269999999999999</v>
      </c>
      <c r="C4825" t="s">
        <v>5440</v>
      </c>
      <c r="D4825">
        <v>33315</v>
      </c>
      <c r="E4825">
        <v>60</v>
      </c>
      <c r="F4825">
        <v>0.5</v>
      </c>
      <c r="G4825">
        <v>0</v>
      </c>
    </row>
    <row r="4826" spans="1:7" x14ac:dyDescent="0.2">
      <c r="A4826">
        <v>16000</v>
      </c>
      <c r="B4826">
        <v>0.1114</v>
      </c>
      <c r="C4826" t="s">
        <v>5441</v>
      </c>
      <c r="D4826">
        <v>76000</v>
      </c>
      <c r="E4826">
        <v>36</v>
      </c>
      <c r="F4826">
        <v>10</v>
      </c>
      <c r="G4826">
        <v>0</v>
      </c>
    </row>
    <row r="4827" spans="1:7" x14ac:dyDescent="0.2">
      <c r="A4827">
        <v>8000</v>
      </c>
      <c r="B4827">
        <v>0.1905</v>
      </c>
      <c r="C4827" t="s">
        <v>5440</v>
      </c>
      <c r="D4827">
        <v>38000</v>
      </c>
      <c r="E4827">
        <v>36</v>
      </c>
      <c r="F4827">
        <v>5</v>
      </c>
      <c r="G4827">
        <v>1</v>
      </c>
    </row>
    <row r="4828" spans="1:7" x14ac:dyDescent="0.2">
      <c r="A4828">
        <v>14000</v>
      </c>
      <c r="B4828">
        <v>0.1212</v>
      </c>
      <c r="C4828" t="s">
        <v>5441</v>
      </c>
      <c r="D4828">
        <v>230000</v>
      </c>
      <c r="E4828">
        <v>36</v>
      </c>
      <c r="F4828">
        <v>7</v>
      </c>
      <c r="G4828">
        <v>0</v>
      </c>
    </row>
    <row r="4829" spans="1:7" x14ac:dyDescent="0.2">
      <c r="A4829">
        <v>24375</v>
      </c>
      <c r="B4829">
        <v>0.16289999999999999</v>
      </c>
      <c r="C4829" t="s">
        <v>5441</v>
      </c>
      <c r="D4829">
        <v>115000</v>
      </c>
      <c r="E4829">
        <v>60</v>
      </c>
      <c r="F4829">
        <v>10</v>
      </c>
      <c r="G4829">
        <v>1</v>
      </c>
    </row>
    <row r="4830" spans="1:7" x14ac:dyDescent="0.2">
      <c r="A4830">
        <v>29700</v>
      </c>
      <c r="B4830">
        <v>0.23280000000000001</v>
      </c>
      <c r="C4830" t="s">
        <v>5440</v>
      </c>
      <c r="D4830">
        <v>80000</v>
      </c>
      <c r="E4830">
        <v>60</v>
      </c>
      <c r="F4830">
        <v>2</v>
      </c>
      <c r="G4830">
        <v>1</v>
      </c>
    </row>
    <row r="4831" spans="1:7" x14ac:dyDescent="0.2">
      <c r="A4831">
        <v>12000</v>
      </c>
      <c r="B4831">
        <v>0.1777</v>
      </c>
      <c r="C4831" t="s">
        <v>5441</v>
      </c>
      <c r="D4831">
        <v>62000</v>
      </c>
      <c r="E4831">
        <v>36</v>
      </c>
      <c r="F4831">
        <v>5</v>
      </c>
      <c r="G4831">
        <v>1</v>
      </c>
    </row>
    <row r="4832" spans="1:7" x14ac:dyDescent="0.2">
      <c r="A4832">
        <v>12000</v>
      </c>
      <c r="B4832">
        <v>7.9000000000000001E-2</v>
      </c>
      <c r="C4832" t="s">
        <v>5441</v>
      </c>
      <c r="D4832">
        <v>77754</v>
      </c>
      <c r="E4832">
        <v>36</v>
      </c>
      <c r="F4832">
        <v>2</v>
      </c>
      <c r="G4832">
        <v>0</v>
      </c>
    </row>
    <row r="4833" spans="1:7" x14ac:dyDescent="0.2">
      <c r="A4833">
        <v>12000</v>
      </c>
      <c r="B4833">
        <v>0.1114</v>
      </c>
      <c r="C4833" t="s">
        <v>5441</v>
      </c>
      <c r="D4833">
        <v>52000</v>
      </c>
      <c r="E4833">
        <v>36</v>
      </c>
      <c r="F4833">
        <v>10</v>
      </c>
      <c r="G4833">
        <v>1</v>
      </c>
    </row>
    <row r="4834" spans="1:7" x14ac:dyDescent="0.2">
      <c r="A4834">
        <v>25475</v>
      </c>
      <c r="B4834">
        <v>0.21490000000000001</v>
      </c>
      <c r="C4834" t="s">
        <v>5441</v>
      </c>
      <c r="D4834">
        <v>57000</v>
      </c>
      <c r="E4834">
        <v>60</v>
      </c>
      <c r="F4834">
        <v>8</v>
      </c>
      <c r="G4834">
        <v>1</v>
      </c>
    </row>
    <row r="4835" spans="1:7" x14ac:dyDescent="0.2">
      <c r="A4835">
        <v>16000</v>
      </c>
      <c r="B4835">
        <v>0.1016</v>
      </c>
      <c r="C4835" t="s">
        <v>5441</v>
      </c>
      <c r="D4835">
        <v>117000</v>
      </c>
      <c r="E4835">
        <v>36</v>
      </c>
      <c r="F4835">
        <v>0.5</v>
      </c>
      <c r="G4835">
        <v>0</v>
      </c>
    </row>
    <row r="4836" spans="1:7" x14ac:dyDescent="0.2">
      <c r="A4836">
        <v>4750</v>
      </c>
      <c r="B4836">
        <v>0.18490000000000001</v>
      </c>
      <c r="C4836" t="s">
        <v>5441</v>
      </c>
      <c r="D4836">
        <v>50000</v>
      </c>
      <c r="E4836">
        <v>36</v>
      </c>
      <c r="F4836">
        <v>4</v>
      </c>
      <c r="G4836">
        <v>0</v>
      </c>
    </row>
    <row r="4837" spans="1:7" x14ac:dyDescent="0.2">
      <c r="A4837">
        <v>15000</v>
      </c>
      <c r="B4837">
        <v>7.6200000000000004E-2</v>
      </c>
      <c r="C4837" t="s">
        <v>5441</v>
      </c>
      <c r="D4837">
        <v>70000</v>
      </c>
      <c r="E4837">
        <v>36</v>
      </c>
      <c r="F4837">
        <v>2</v>
      </c>
      <c r="G4837">
        <v>0</v>
      </c>
    </row>
    <row r="4838" spans="1:7" x14ac:dyDescent="0.2">
      <c r="A4838">
        <v>16000</v>
      </c>
      <c r="B4838">
        <v>8.8999999999999996E-2</v>
      </c>
      <c r="C4838" t="s">
        <v>5441</v>
      </c>
      <c r="D4838">
        <v>45000</v>
      </c>
      <c r="E4838">
        <v>36</v>
      </c>
      <c r="F4838">
        <v>7</v>
      </c>
      <c r="G4838">
        <v>0</v>
      </c>
    </row>
    <row r="4839" spans="1:7" x14ac:dyDescent="0.2">
      <c r="A4839">
        <v>20000</v>
      </c>
      <c r="B4839">
        <v>8.8999999999999996E-2</v>
      </c>
      <c r="C4839" t="s">
        <v>5441</v>
      </c>
      <c r="D4839" s="79">
        <v>100000</v>
      </c>
      <c r="E4839">
        <v>36</v>
      </c>
      <c r="F4839">
        <v>1</v>
      </c>
      <c r="G4839">
        <v>0</v>
      </c>
    </row>
    <row r="4840" spans="1:7" x14ac:dyDescent="0.2">
      <c r="A4840">
        <v>1250</v>
      </c>
      <c r="B4840">
        <v>0.21490000000000001</v>
      </c>
      <c r="C4840" t="s">
        <v>5440</v>
      </c>
      <c r="D4840">
        <v>65000</v>
      </c>
      <c r="E4840">
        <v>36</v>
      </c>
      <c r="F4840">
        <v>4</v>
      </c>
      <c r="G4840">
        <v>1</v>
      </c>
    </row>
    <row r="4841" spans="1:7" x14ac:dyDescent="0.2">
      <c r="A4841">
        <v>22725</v>
      </c>
      <c r="B4841">
        <v>6.6199999999999995E-2</v>
      </c>
      <c r="C4841" t="s">
        <v>5440</v>
      </c>
      <c r="D4841">
        <v>149653</v>
      </c>
      <c r="E4841">
        <v>36</v>
      </c>
      <c r="F4841">
        <v>2</v>
      </c>
      <c r="G4841">
        <v>0</v>
      </c>
    </row>
    <row r="4842" spans="1:7" x14ac:dyDescent="0.2">
      <c r="A4842">
        <v>22000</v>
      </c>
      <c r="B4842">
        <v>0.158</v>
      </c>
      <c r="C4842" t="s">
        <v>5441</v>
      </c>
      <c r="D4842">
        <v>50000</v>
      </c>
      <c r="E4842">
        <v>60</v>
      </c>
      <c r="F4842">
        <v>5</v>
      </c>
      <c r="G4842">
        <v>0</v>
      </c>
    </row>
    <row r="4843" spans="1:7" x14ac:dyDescent="0.2">
      <c r="A4843">
        <v>15000</v>
      </c>
      <c r="B4843">
        <v>0.2049</v>
      </c>
      <c r="C4843" t="s">
        <v>5440</v>
      </c>
      <c r="D4843">
        <v>36000</v>
      </c>
      <c r="E4843">
        <v>36</v>
      </c>
      <c r="F4843">
        <v>2</v>
      </c>
      <c r="G4843">
        <v>1</v>
      </c>
    </row>
    <row r="4844" spans="1:7" x14ac:dyDescent="0.2">
      <c r="A4844">
        <v>5200</v>
      </c>
      <c r="B4844">
        <v>0.17269999999999999</v>
      </c>
      <c r="C4844" t="s">
        <v>5441</v>
      </c>
      <c r="D4844">
        <v>36000</v>
      </c>
      <c r="E4844">
        <v>36</v>
      </c>
      <c r="F4844">
        <v>10</v>
      </c>
      <c r="G4844">
        <v>0</v>
      </c>
    </row>
    <row r="4845" spans="1:7" x14ac:dyDescent="0.2">
      <c r="A4845">
        <v>11200</v>
      </c>
      <c r="B4845">
        <v>0.1212</v>
      </c>
      <c r="C4845" t="s">
        <v>5442</v>
      </c>
      <c r="D4845">
        <v>97000</v>
      </c>
      <c r="E4845">
        <v>36</v>
      </c>
      <c r="F4845">
        <v>0.5</v>
      </c>
      <c r="G4845">
        <v>0</v>
      </c>
    </row>
    <row r="4846" spans="1:7" x14ac:dyDescent="0.2">
      <c r="A4846">
        <v>4000</v>
      </c>
      <c r="B4846">
        <v>0.13109999999999999</v>
      </c>
      <c r="C4846" t="s">
        <v>5440</v>
      </c>
      <c r="D4846">
        <v>50000</v>
      </c>
      <c r="E4846">
        <v>36</v>
      </c>
      <c r="F4846">
        <v>7</v>
      </c>
      <c r="G4846">
        <v>0</v>
      </c>
    </row>
    <row r="4847" spans="1:7" x14ac:dyDescent="0.2">
      <c r="A4847">
        <v>20950</v>
      </c>
      <c r="B4847">
        <v>6.6199999999999995E-2</v>
      </c>
      <c r="C4847" t="s">
        <v>5441</v>
      </c>
      <c r="D4847">
        <v>115000</v>
      </c>
      <c r="E4847">
        <v>36</v>
      </c>
      <c r="F4847">
        <v>10</v>
      </c>
      <c r="G4847">
        <v>0</v>
      </c>
    </row>
    <row r="4848" spans="1:7" x14ac:dyDescent="0.2">
      <c r="A4848">
        <v>15000</v>
      </c>
      <c r="B4848">
        <v>0.158</v>
      </c>
      <c r="C4848" t="s">
        <v>5441</v>
      </c>
      <c r="D4848">
        <v>59000</v>
      </c>
      <c r="E4848">
        <v>36</v>
      </c>
      <c r="F4848">
        <v>1</v>
      </c>
      <c r="G4848">
        <v>0</v>
      </c>
    </row>
    <row r="4849" spans="1:7" x14ac:dyDescent="0.2">
      <c r="A4849">
        <v>21000</v>
      </c>
      <c r="B4849">
        <v>0.1114</v>
      </c>
      <c r="C4849" t="s">
        <v>5440</v>
      </c>
      <c r="D4849">
        <v>170000</v>
      </c>
      <c r="E4849">
        <v>36</v>
      </c>
      <c r="F4849">
        <v>0.5</v>
      </c>
      <c r="G4849">
        <v>0</v>
      </c>
    </row>
    <row r="4850" spans="1:7" x14ac:dyDescent="0.2">
      <c r="A4850">
        <v>21000</v>
      </c>
      <c r="B4850">
        <v>7.6200000000000004E-2</v>
      </c>
      <c r="C4850" t="s">
        <v>5441</v>
      </c>
      <c r="D4850">
        <v>190000</v>
      </c>
      <c r="E4850">
        <v>36</v>
      </c>
      <c r="F4850">
        <v>5</v>
      </c>
      <c r="G4850">
        <v>0</v>
      </c>
    </row>
    <row r="4851" spans="1:7" x14ac:dyDescent="0.2">
      <c r="A4851">
        <v>19750</v>
      </c>
      <c r="B4851">
        <v>0.17269999999999999</v>
      </c>
      <c r="C4851" t="s">
        <v>5441</v>
      </c>
      <c r="D4851">
        <v>45000</v>
      </c>
      <c r="E4851">
        <v>60</v>
      </c>
      <c r="F4851">
        <v>4</v>
      </c>
      <c r="G4851">
        <v>0</v>
      </c>
    </row>
    <row r="4852" spans="1:7" x14ac:dyDescent="0.2">
      <c r="A4852">
        <v>10000</v>
      </c>
      <c r="B4852">
        <v>0.16289999999999999</v>
      </c>
      <c r="C4852" t="s">
        <v>5440</v>
      </c>
      <c r="D4852">
        <v>72000</v>
      </c>
      <c r="E4852">
        <v>36</v>
      </c>
      <c r="F4852">
        <v>10</v>
      </c>
      <c r="G4852">
        <v>0</v>
      </c>
    </row>
    <row r="4853" spans="1:7" x14ac:dyDescent="0.2">
      <c r="A4853">
        <v>20000</v>
      </c>
      <c r="B4853">
        <v>0.14330000000000001</v>
      </c>
      <c r="C4853" t="s">
        <v>5440</v>
      </c>
      <c r="D4853">
        <v>175000</v>
      </c>
      <c r="E4853">
        <v>36</v>
      </c>
      <c r="F4853">
        <v>10</v>
      </c>
      <c r="G4853">
        <v>0</v>
      </c>
    </row>
    <row r="4854" spans="1:7" x14ac:dyDescent="0.2">
      <c r="A4854">
        <v>18000</v>
      </c>
      <c r="B4854">
        <v>0.21</v>
      </c>
      <c r="C4854" t="s">
        <v>5442</v>
      </c>
      <c r="D4854">
        <v>41000</v>
      </c>
      <c r="E4854">
        <v>60</v>
      </c>
      <c r="F4854">
        <v>10</v>
      </c>
      <c r="G4854">
        <v>0</v>
      </c>
    </row>
    <row r="4855" spans="1:7" x14ac:dyDescent="0.2">
      <c r="A4855">
        <v>7200</v>
      </c>
      <c r="B4855">
        <v>0.13109999999999999</v>
      </c>
      <c r="C4855" t="s">
        <v>5440</v>
      </c>
      <c r="D4855">
        <v>43000</v>
      </c>
      <c r="E4855">
        <v>36</v>
      </c>
      <c r="F4855">
        <v>3</v>
      </c>
      <c r="G4855">
        <v>0</v>
      </c>
    </row>
    <row r="4856" spans="1:7" x14ac:dyDescent="0.2">
      <c r="A4856">
        <v>13475</v>
      </c>
      <c r="B4856">
        <v>0.1212</v>
      </c>
      <c r="C4856" t="s">
        <v>5441</v>
      </c>
      <c r="D4856">
        <v>47328</v>
      </c>
      <c r="E4856">
        <v>36</v>
      </c>
      <c r="F4856">
        <v>10</v>
      </c>
      <c r="G4856">
        <v>0</v>
      </c>
    </row>
    <row r="4857" spans="1:7" x14ac:dyDescent="0.2">
      <c r="A4857">
        <v>10000</v>
      </c>
      <c r="B4857">
        <v>0.1114</v>
      </c>
      <c r="C4857" t="s">
        <v>5440</v>
      </c>
      <c r="D4857">
        <v>82000</v>
      </c>
      <c r="E4857">
        <v>36</v>
      </c>
      <c r="F4857">
        <v>6</v>
      </c>
      <c r="G4857">
        <v>0</v>
      </c>
    </row>
    <row r="4858" spans="1:7" x14ac:dyDescent="0.2">
      <c r="A4858">
        <v>10000</v>
      </c>
      <c r="B4858">
        <v>0.1016</v>
      </c>
      <c r="C4858" t="s">
        <v>5440</v>
      </c>
      <c r="D4858">
        <v>68000</v>
      </c>
      <c r="E4858">
        <v>36</v>
      </c>
      <c r="F4858">
        <v>3</v>
      </c>
      <c r="G4858">
        <v>0</v>
      </c>
    </row>
    <row r="4859" spans="1:7" x14ac:dyDescent="0.2">
      <c r="A4859">
        <v>7750</v>
      </c>
      <c r="B4859">
        <v>0.13109999999999999</v>
      </c>
      <c r="C4859" t="s">
        <v>5441</v>
      </c>
      <c r="D4859">
        <v>28000</v>
      </c>
      <c r="E4859">
        <v>36</v>
      </c>
      <c r="F4859">
        <v>0.5</v>
      </c>
      <c r="G4859">
        <v>1</v>
      </c>
    </row>
    <row r="4860" spans="1:7" x14ac:dyDescent="0.2">
      <c r="A4860">
        <v>9550</v>
      </c>
      <c r="B4860">
        <v>0.1114</v>
      </c>
      <c r="C4860" t="s">
        <v>5441</v>
      </c>
      <c r="D4860">
        <v>78000</v>
      </c>
      <c r="E4860">
        <v>36</v>
      </c>
      <c r="F4860">
        <v>0.5</v>
      </c>
      <c r="G4860">
        <v>0</v>
      </c>
    </row>
    <row r="4861" spans="1:7" x14ac:dyDescent="0.2">
      <c r="A4861">
        <v>4500</v>
      </c>
      <c r="B4861">
        <v>0.14330000000000001</v>
      </c>
      <c r="C4861" t="s">
        <v>5440</v>
      </c>
      <c r="D4861">
        <v>56000</v>
      </c>
      <c r="E4861">
        <v>36</v>
      </c>
      <c r="F4861">
        <v>10</v>
      </c>
      <c r="G4861">
        <v>0</v>
      </c>
    </row>
    <row r="4862" spans="1:7" x14ac:dyDescent="0.2">
      <c r="A4862">
        <v>8000</v>
      </c>
      <c r="B4862">
        <v>0.1114</v>
      </c>
      <c r="C4862" t="s">
        <v>5440</v>
      </c>
      <c r="D4862">
        <v>75000</v>
      </c>
      <c r="E4862">
        <v>36</v>
      </c>
      <c r="F4862">
        <v>4</v>
      </c>
      <c r="G4862">
        <v>0</v>
      </c>
    </row>
    <row r="4863" spans="1:7" x14ac:dyDescent="0.2">
      <c r="A4863">
        <v>35000</v>
      </c>
      <c r="B4863">
        <v>0.2049</v>
      </c>
      <c r="C4863" t="s">
        <v>5441</v>
      </c>
      <c r="D4863">
        <v>98000</v>
      </c>
      <c r="E4863">
        <v>60</v>
      </c>
      <c r="F4863">
        <v>10</v>
      </c>
      <c r="G4863">
        <v>0</v>
      </c>
    </row>
    <row r="4864" spans="1:7" x14ac:dyDescent="0.2">
      <c r="A4864">
        <v>7000</v>
      </c>
      <c r="B4864">
        <v>0.13109999999999999</v>
      </c>
      <c r="C4864" t="s">
        <v>5440</v>
      </c>
      <c r="D4864">
        <v>60000</v>
      </c>
      <c r="E4864">
        <v>36</v>
      </c>
      <c r="F4864">
        <v>7</v>
      </c>
      <c r="G4864">
        <v>0</v>
      </c>
    </row>
    <row r="4865" spans="1:7" x14ac:dyDescent="0.2">
      <c r="A4865">
        <v>3250</v>
      </c>
      <c r="B4865">
        <v>0.1212</v>
      </c>
      <c r="C4865" t="s">
        <v>5441</v>
      </c>
      <c r="D4865">
        <v>90657</v>
      </c>
      <c r="E4865">
        <v>36</v>
      </c>
      <c r="F4865">
        <v>6</v>
      </c>
      <c r="G4865">
        <v>0</v>
      </c>
    </row>
    <row r="4866" spans="1:7" x14ac:dyDescent="0.2">
      <c r="A4866">
        <v>4300</v>
      </c>
      <c r="B4866">
        <v>0.1212</v>
      </c>
      <c r="C4866" t="s">
        <v>5440</v>
      </c>
      <c r="D4866">
        <v>50000</v>
      </c>
      <c r="E4866">
        <v>36</v>
      </c>
      <c r="F4866">
        <v>0.5</v>
      </c>
      <c r="G4866">
        <v>0</v>
      </c>
    </row>
    <row r="4867" spans="1:7" x14ac:dyDescent="0.2">
      <c r="A4867">
        <v>9500</v>
      </c>
      <c r="B4867">
        <v>0.14330000000000001</v>
      </c>
      <c r="C4867" t="s">
        <v>5440</v>
      </c>
      <c r="D4867">
        <v>70000</v>
      </c>
      <c r="E4867">
        <v>36</v>
      </c>
      <c r="F4867">
        <v>6</v>
      </c>
      <c r="G4867">
        <v>0</v>
      </c>
    </row>
    <row r="4868" spans="1:7" x14ac:dyDescent="0.2">
      <c r="A4868">
        <v>15250</v>
      </c>
      <c r="B4868">
        <v>8.8999999999999996E-2</v>
      </c>
      <c r="C4868" t="s">
        <v>5441</v>
      </c>
      <c r="D4868">
        <v>67000</v>
      </c>
      <c r="E4868">
        <v>60</v>
      </c>
      <c r="F4868">
        <v>10</v>
      </c>
      <c r="G4868">
        <v>0</v>
      </c>
    </row>
    <row r="4869" spans="1:7" x14ac:dyDescent="0.2">
      <c r="A4869">
        <v>7500</v>
      </c>
      <c r="B4869">
        <v>0.16289999999999999</v>
      </c>
      <c r="C4869" t="s">
        <v>5440</v>
      </c>
      <c r="D4869">
        <v>45000</v>
      </c>
      <c r="E4869">
        <v>36</v>
      </c>
      <c r="F4869">
        <v>0.5</v>
      </c>
      <c r="G4869">
        <v>0</v>
      </c>
    </row>
    <row r="4870" spans="1:7" x14ac:dyDescent="0.2">
      <c r="A4870">
        <v>25000</v>
      </c>
      <c r="B4870">
        <v>0.14330000000000001</v>
      </c>
      <c r="C4870" t="s">
        <v>5441</v>
      </c>
      <c r="D4870">
        <v>60000</v>
      </c>
      <c r="E4870">
        <v>36</v>
      </c>
      <c r="F4870">
        <v>9</v>
      </c>
      <c r="G4870">
        <v>0</v>
      </c>
    </row>
    <row r="4871" spans="1:7" x14ac:dyDescent="0.2">
      <c r="A4871">
        <v>12000</v>
      </c>
      <c r="B4871">
        <v>0.13109999999999999</v>
      </c>
      <c r="C4871" t="s">
        <v>5441</v>
      </c>
      <c r="D4871">
        <v>60000</v>
      </c>
      <c r="E4871">
        <v>36</v>
      </c>
      <c r="F4871">
        <v>8</v>
      </c>
      <c r="G4871">
        <v>0</v>
      </c>
    </row>
    <row r="4872" spans="1:7" x14ac:dyDescent="0.2">
      <c r="A4872">
        <v>24000</v>
      </c>
      <c r="B4872">
        <v>7.9000000000000001E-2</v>
      </c>
      <c r="C4872" t="s">
        <v>5441</v>
      </c>
      <c r="D4872">
        <v>80000</v>
      </c>
      <c r="E4872">
        <v>36</v>
      </c>
      <c r="F4872">
        <v>3</v>
      </c>
      <c r="G4872">
        <v>0</v>
      </c>
    </row>
    <row r="4873" spans="1:7" x14ac:dyDescent="0.2">
      <c r="A4873">
        <v>12000</v>
      </c>
      <c r="B4873">
        <v>0.1409</v>
      </c>
      <c r="C4873" t="s">
        <v>5440</v>
      </c>
      <c r="D4873">
        <v>42000</v>
      </c>
      <c r="E4873">
        <v>36</v>
      </c>
      <c r="F4873">
        <v>8</v>
      </c>
      <c r="G4873">
        <v>0</v>
      </c>
    </row>
    <row r="4874" spans="1:7" x14ac:dyDescent="0.2">
      <c r="A4874">
        <v>24000</v>
      </c>
      <c r="B4874">
        <v>7.9000000000000001E-2</v>
      </c>
      <c r="C4874" t="s">
        <v>5441</v>
      </c>
      <c r="D4874">
        <v>110000</v>
      </c>
      <c r="E4874">
        <v>36</v>
      </c>
      <c r="F4874">
        <v>0.5</v>
      </c>
      <c r="G4874">
        <v>0</v>
      </c>
    </row>
    <row r="4875" spans="1:7" x14ac:dyDescent="0.2">
      <c r="A4875">
        <v>4000</v>
      </c>
      <c r="B4875">
        <v>0.1875</v>
      </c>
      <c r="C4875" t="s">
        <v>5441</v>
      </c>
      <c r="D4875">
        <v>23000</v>
      </c>
      <c r="E4875">
        <v>36</v>
      </c>
      <c r="F4875">
        <v>1</v>
      </c>
      <c r="G4875">
        <v>1</v>
      </c>
    </row>
    <row r="4876" spans="1:7" x14ac:dyDescent="0.2">
      <c r="A4876">
        <v>12000</v>
      </c>
      <c r="B4876">
        <v>0.16289999999999999</v>
      </c>
      <c r="C4876" t="s">
        <v>5440</v>
      </c>
      <c r="D4876">
        <v>48000</v>
      </c>
      <c r="E4876">
        <v>36</v>
      </c>
      <c r="F4876">
        <v>10</v>
      </c>
      <c r="G4876">
        <v>0</v>
      </c>
    </row>
    <row r="4877" spans="1:7" x14ac:dyDescent="0.2">
      <c r="A4877">
        <v>21400</v>
      </c>
      <c r="B4877">
        <v>0.1777</v>
      </c>
      <c r="C4877" t="s">
        <v>5440</v>
      </c>
      <c r="D4877">
        <v>55000</v>
      </c>
      <c r="E4877">
        <v>60</v>
      </c>
      <c r="F4877">
        <v>2</v>
      </c>
      <c r="G4877">
        <v>1</v>
      </c>
    </row>
    <row r="4878" spans="1:7" x14ac:dyDescent="0.2">
      <c r="A4878">
        <v>12000</v>
      </c>
      <c r="B4878">
        <v>0.1409</v>
      </c>
      <c r="C4878" t="s">
        <v>5440</v>
      </c>
      <c r="D4878">
        <v>50000</v>
      </c>
      <c r="E4878">
        <v>36</v>
      </c>
      <c r="F4878">
        <v>1</v>
      </c>
      <c r="G4878">
        <v>1</v>
      </c>
    </row>
    <row r="4879" spans="1:7" x14ac:dyDescent="0.2">
      <c r="A4879">
        <v>6000</v>
      </c>
      <c r="B4879">
        <v>0.158</v>
      </c>
      <c r="C4879" t="s">
        <v>5440</v>
      </c>
      <c r="D4879">
        <v>46000</v>
      </c>
      <c r="E4879">
        <v>36</v>
      </c>
      <c r="F4879">
        <v>2</v>
      </c>
      <c r="G4879">
        <v>0</v>
      </c>
    </row>
    <row r="4880" spans="1:7" x14ac:dyDescent="0.2">
      <c r="A4880">
        <v>9200</v>
      </c>
      <c r="B4880">
        <v>0.1212</v>
      </c>
      <c r="C4880" t="s">
        <v>5440</v>
      </c>
      <c r="D4880">
        <v>68000</v>
      </c>
      <c r="E4880">
        <v>36</v>
      </c>
      <c r="F4880">
        <v>3</v>
      </c>
      <c r="G4880">
        <v>0</v>
      </c>
    </row>
    <row r="4881" spans="1:7" x14ac:dyDescent="0.2">
      <c r="A4881">
        <v>8500</v>
      </c>
      <c r="B4881">
        <v>0.1114</v>
      </c>
      <c r="C4881" t="s">
        <v>5440</v>
      </c>
      <c r="D4881">
        <v>44000</v>
      </c>
      <c r="E4881">
        <v>36</v>
      </c>
      <c r="F4881">
        <v>10</v>
      </c>
      <c r="G4881">
        <v>0</v>
      </c>
    </row>
    <row r="4882" spans="1:7" x14ac:dyDescent="0.2">
      <c r="A4882">
        <v>2100</v>
      </c>
      <c r="B4882">
        <v>0.1016</v>
      </c>
      <c r="C4882" t="s">
        <v>5441</v>
      </c>
      <c r="D4882" s="79">
        <v>100000</v>
      </c>
      <c r="E4882">
        <v>36</v>
      </c>
      <c r="F4882">
        <v>7</v>
      </c>
      <c r="G4882">
        <v>0</v>
      </c>
    </row>
    <row r="4883" spans="1:7" x14ac:dyDescent="0.2">
      <c r="A4883">
        <v>18000</v>
      </c>
      <c r="B4883">
        <v>0.13109999999999999</v>
      </c>
      <c r="C4883" t="s">
        <v>5440</v>
      </c>
      <c r="D4883">
        <v>55000</v>
      </c>
      <c r="E4883">
        <v>36</v>
      </c>
      <c r="F4883">
        <v>2</v>
      </c>
      <c r="G4883">
        <v>0</v>
      </c>
    </row>
    <row r="4884" spans="1:7" x14ac:dyDescent="0.2">
      <c r="A4884">
        <v>35000</v>
      </c>
      <c r="B4884">
        <v>0.16289999999999999</v>
      </c>
      <c r="C4884" t="s">
        <v>5441</v>
      </c>
      <c r="D4884">
        <v>113000</v>
      </c>
      <c r="E4884">
        <v>60</v>
      </c>
      <c r="F4884">
        <v>10</v>
      </c>
      <c r="G4884">
        <v>0</v>
      </c>
    </row>
    <row r="4885" spans="1:7" x14ac:dyDescent="0.2">
      <c r="A4885">
        <v>10000</v>
      </c>
      <c r="B4885">
        <v>8.8999999999999996E-2</v>
      </c>
      <c r="C4885" t="s">
        <v>5441</v>
      </c>
      <c r="D4885">
        <v>95000</v>
      </c>
      <c r="E4885">
        <v>36</v>
      </c>
      <c r="F4885">
        <v>0.5</v>
      </c>
      <c r="G4885">
        <v>1</v>
      </c>
    </row>
    <row r="4886" spans="1:7" x14ac:dyDescent="0.2">
      <c r="A4886">
        <v>15250</v>
      </c>
      <c r="B4886">
        <v>0.13109999999999999</v>
      </c>
      <c r="C4886" t="s">
        <v>5441</v>
      </c>
      <c r="D4886">
        <v>55000</v>
      </c>
      <c r="E4886">
        <v>36</v>
      </c>
      <c r="F4886">
        <v>5</v>
      </c>
      <c r="G4886">
        <v>1</v>
      </c>
    </row>
    <row r="4887" spans="1:7" x14ac:dyDescent="0.2">
      <c r="A4887">
        <v>20475</v>
      </c>
      <c r="B4887">
        <v>0.13109999999999999</v>
      </c>
      <c r="C4887" t="s">
        <v>5441</v>
      </c>
      <c r="D4887">
        <v>75000</v>
      </c>
      <c r="E4887">
        <v>36</v>
      </c>
      <c r="F4887">
        <v>0.5</v>
      </c>
      <c r="G4887">
        <v>1</v>
      </c>
    </row>
    <row r="4888" spans="1:7" x14ac:dyDescent="0.2">
      <c r="A4888">
        <v>11450</v>
      </c>
      <c r="B4888">
        <v>0.1016</v>
      </c>
      <c r="C4888" t="s">
        <v>5441</v>
      </c>
      <c r="D4888">
        <v>64000</v>
      </c>
      <c r="E4888">
        <v>36</v>
      </c>
      <c r="F4888">
        <v>10</v>
      </c>
      <c r="G4888">
        <v>0</v>
      </c>
    </row>
    <row r="4889" spans="1:7" x14ac:dyDescent="0.2">
      <c r="A4889">
        <v>19075</v>
      </c>
      <c r="B4889">
        <v>7.6200000000000004E-2</v>
      </c>
      <c r="C4889" t="s">
        <v>5441</v>
      </c>
      <c r="D4889">
        <v>75000</v>
      </c>
      <c r="E4889">
        <v>36</v>
      </c>
      <c r="F4889">
        <v>5</v>
      </c>
      <c r="G4889">
        <v>1</v>
      </c>
    </row>
    <row r="4890" spans="1:7" x14ac:dyDescent="0.2">
      <c r="A4890">
        <v>18000</v>
      </c>
      <c r="B4890">
        <v>0.13109999999999999</v>
      </c>
      <c r="C4890" t="s">
        <v>5442</v>
      </c>
      <c r="D4890">
        <v>110000</v>
      </c>
      <c r="E4890">
        <v>36</v>
      </c>
      <c r="F4890">
        <v>6</v>
      </c>
      <c r="G4890">
        <v>0</v>
      </c>
    </row>
    <row r="4891" spans="1:7" x14ac:dyDescent="0.2">
      <c r="A4891">
        <v>15000</v>
      </c>
      <c r="B4891">
        <v>0.13109999999999999</v>
      </c>
      <c r="C4891" t="s">
        <v>5440</v>
      </c>
      <c r="D4891">
        <v>80000</v>
      </c>
      <c r="E4891">
        <v>36</v>
      </c>
      <c r="F4891">
        <v>3</v>
      </c>
      <c r="G4891">
        <v>1</v>
      </c>
    </row>
    <row r="4892" spans="1:7" x14ac:dyDescent="0.2">
      <c r="A4892">
        <v>11500</v>
      </c>
      <c r="B4892">
        <v>0.1212</v>
      </c>
      <c r="C4892" t="s">
        <v>5441</v>
      </c>
      <c r="D4892">
        <v>55000</v>
      </c>
      <c r="E4892">
        <v>36</v>
      </c>
      <c r="F4892">
        <v>3</v>
      </c>
      <c r="G4892">
        <v>1</v>
      </c>
    </row>
    <row r="4893" spans="1:7" x14ac:dyDescent="0.2">
      <c r="A4893">
        <v>17500</v>
      </c>
      <c r="B4893">
        <v>7.9000000000000001E-2</v>
      </c>
      <c r="C4893" t="s">
        <v>5441</v>
      </c>
      <c r="D4893">
        <v>81000</v>
      </c>
      <c r="E4893">
        <v>36</v>
      </c>
      <c r="F4893">
        <v>9</v>
      </c>
      <c r="G4893">
        <v>0</v>
      </c>
    </row>
    <row r="4894" spans="1:7" x14ac:dyDescent="0.2">
      <c r="A4894">
        <v>15000</v>
      </c>
      <c r="B4894">
        <v>0.13109999999999999</v>
      </c>
      <c r="C4894" t="s">
        <v>5440</v>
      </c>
      <c r="D4894">
        <v>65000</v>
      </c>
      <c r="E4894">
        <v>36</v>
      </c>
      <c r="F4894">
        <v>2</v>
      </c>
      <c r="G4894">
        <v>0</v>
      </c>
    </row>
    <row r="4895" spans="1:7" x14ac:dyDescent="0.2">
      <c r="A4895">
        <v>9000</v>
      </c>
      <c r="B4895">
        <v>0.15310000000000001</v>
      </c>
      <c r="C4895" t="s">
        <v>5440</v>
      </c>
      <c r="D4895">
        <v>59000</v>
      </c>
      <c r="E4895">
        <v>36</v>
      </c>
      <c r="F4895">
        <v>10</v>
      </c>
      <c r="G4895">
        <v>0</v>
      </c>
    </row>
    <row r="4896" spans="1:7" x14ac:dyDescent="0.2">
      <c r="A4896">
        <v>1700</v>
      </c>
      <c r="B4896">
        <v>0.1777</v>
      </c>
      <c r="C4896" t="s">
        <v>5440</v>
      </c>
      <c r="D4896">
        <v>37250</v>
      </c>
      <c r="E4896">
        <v>36</v>
      </c>
      <c r="F4896">
        <v>0.5</v>
      </c>
      <c r="G4896">
        <v>0</v>
      </c>
    </row>
    <row r="4897" spans="1:7" x14ac:dyDescent="0.2">
      <c r="A4897">
        <v>18225</v>
      </c>
      <c r="B4897">
        <v>0.13109999999999999</v>
      </c>
      <c r="C4897" t="s">
        <v>5440</v>
      </c>
      <c r="D4897">
        <v>50000</v>
      </c>
      <c r="E4897">
        <v>36</v>
      </c>
      <c r="F4897">
        <v>4</v>
      </c>
      <c r="G4897">
        <v>0</v>
      </c>
    </row>
    <row r="4898" spans="1:7" x14ac:dyDescent="0.2">
      <c r="A4898">
        <v>18000</v>
      </c>
      <c r="B4898">
        <v>0.1114</v>
      </c>
      <c r="C4898" t="s">
        <v>5441</v>
      </c>
      <c r="D4898">
        <v>95000</v>
      </c>
      <c r="E4898">
        <v>36</v>
      </c>
      <c r="F4898">
        <v>10</v>
      </c>
      <c r="G4898">
        <v>0</v>
      </c>
    </row>
    <row r="4899" spans="1:7" x14ac:dyDescent="0.2">
      <c r="A4899">
        <v>9750</v>
      </c>
      <c r="B4899">
        <v>0.16289999999999999</v>
      </c>
      <c r="C4899" t="s">
        <v>5440</v>
      </c>
      <c r="D4899">
        <v>29500</v>
      </c>
      <c r="E4899">
        <v>36</v>
      </c>
      <c r="F4899">
        <v>4</v>
      </c>
      <c r="G4899">
        <v>0</v>
      </c>
    </row>
    <row r="4900" spans="1:7" x14ac:dyDescent="0.2">
      <c r="A4900">
        <v>16000</v>
      </c>
      <c r="B4900">
        <v>0.13109999999999999</v>
      </c>
      <c r="C4900" t="s">
        <v>5441</v>
      </c>
      <c r="D4900">
        <v>69000</v>
      </c>
      <c r="E4900">
        <v>36</v>
      </c>
      <c r="F4900">
        <v>10</v>
      </c>
      <c r="G4900">
        <v>0</v>
      </c>
    </row>
    <row r="4901" spans="1:7" x14ac:dyDescent="0.2">
      <c r="A4901">
        <v>6075</v>
      </c>
      <c r="B4901">
        <v>0.16289999999999999</v>
      </c>
      <c r="C4901" t="s">
        <v>5441</v>
      </c>
      <c r="D4901">
        <v>28000</v>
      </c>
      <c r="E4901">
        <v>36</v>
      </c>
      <c r="F4901">
        <v>4</v>
      </c>
      <c r="G4901">
        <v>0</v>
      </c>
    </row>
    <row r="4902" spans="1:7" x14ac:dyDescent="0.2">
      <c r="A4902">
        <v>33500</v>
      </c>
      <c r="B4902">
        <v>8.8999999999999996E-2</v>
      </c>
      <c r="C4902" t="s">
        <v>5440</v>
      </c>
      <c r="D4902">
        <v>206378</v>
      </c>
      <c r="E4902">
        <v>36</v>
      </c>
      <c r="F4902">
        <v>10</v>
      </c>
      <c r="G4902">
        <v>0</v>
      </c>
    </row>
    <row r="4903" spans="1:7" x14ac:dyDescent="0.2">
      <c r="A4903">
        <v>11100</v>
      </c>
      <c r="B4903">
        <v>0.1212</v>
      </c>
      <c r="C4903" t="s">
        <v>5440</v>
      </c>
      <c r="D4903">
        <v>32400</v>
      </c>
      <c r="E4903">
        <v>36</v>
      </c>
      <c r="F4903">
        <v>9</v>
      </c>
      <c r="G4903">
        <v>1</v>
      </c>
    </row>
    <row r="4904" spans="1:7" x14ac:dyDescent="0.2">
      <c r="A4904">
        <v>11625</v>
      </c>
      <c r="B4904">
        <v>0.15310000000000001</v>
      </c>
      <c r="C4904" t="s">
        <v>5440</v>
      </c>
      <c r="D4904">
        <v>33600</v>
      </c>
      <c r="E4904">
        <v>36</v>
      </c>
      <c r="F4904">
        <v>6</v>
      </c>
      <c r="G4904">
        <v>1</v>
      </c>
    </row>
    <row r="4905" spans="1:7" x14ac:dyDescent="0.2">
      <c r="A4905">
        <v>35000</v>
      </c>
      <c r="B4905">
        <v>0.15310000000000001</v>
      </c>
      <c r="C4905" t="s">
        <v>5441</v>
      </c>
      <c r="D4905">
        <v>96600</v>
      </c>
      <c r="E4905">
        <v>36</v>
      </c>
      <c r="F4905">
        <v>10</v>
      </c>
      <c r="G4905">
        <v>0</v>
      </c>
    </row>
    <row r="4906" spans="1:7" x14ac:dyDescent="0.2">
      <c r="A4906">
        <v>24000</v>
      </c>
      <c r="B4906">
        <v>0.2198</v>
      </c>
      <c r="C4906" t="s">
        <v>5440</v>
      </c>
      <c r="D4906">
        <v>72000</v>
      </c>
      <c r="E4906">
        <v>60</v>
      </c>
      <c r="F4906">
        <v>10</v>
      </c>
      <c r="G4906">
        <v>1</v>
      </c>
    </row>
    <row r="4907" spans="1:7" x14ac:dyDescent="0.2">
      <c r="A4907">
        <v>21000</v>
      </c>
      <c r="B4907">
        <v>8.8999999999999996E-2</v>
      </c>
      <c r="C4907" t="s">
        <v>5441</v>
      </c>
      <c r="D4907">
        <v>132825</v>
      </c>
      <c r="E4907">
        <v>60</v>
      </c>
      <c r="F4907">
        <v>10</v>
      </c>
      <c r="G4907">
        <v>0</v>
      </c>
    </row>
    <row r="4908" spans="1:7" x14ac:dyDescent="0.2">
      <c r="A4908">
        <v>10000</v>
      </c>
      <c r="B4908">
        <v>0.158</v>
      </c>
      <c r="C4908" t="s">
        <v>5440</v>
      </c>
      <c r="D4908">
        <v>50000</v>
      </c>
      <c r="E4908">
        <v>36</v>
      </c>
      <c r="F4908">
        <v>3</v>
      </c>
      <c r="G4908">
        <v>0</v>
      </c>
    </row>
    <row r="4909" spans="1:7" x14ac:dyDescent="0.2">
      <c r="A4909">
        <v>9250</v>
      </c>
      <c r="B4909">
        <v>0.1905</v>
      </c>
      <c r="C4909" t="s">
        <v>5441</v>
      </c>
      <c r="D4909">
        <v>48000</v>
      </c>
      <c r="E4909">
        <v>36</v>
      </c>
      <c r="F4909">
        <v>10</v>
      </c>
      <c r="G4909">
        <v>0</v>
      </c>
    </row>
    <row r="4910" spans="1:7" x14ac:dyDescent="0.2">
      <c r="A4910">
        <v>16800</v>
      </c>
      <c r="B4910">
        <v>0.1212</v>
      </c>
      <c r="C4910" t="s">
        <v>5440</v>
      </c>
      <c r="D4910">
        <v>66747</v>
      </c>
      <c r="E4910">
        <v>36</v>
      </c>
      <c r="F4910">
        <v>2</v>
      </c>
      <c r="G4910">
        <v>0</v>
      </c>
    </row>
    <row r="4911" spans="1:7" x14ac:dyDescent="0.2">
      <c r="A4911">
        <v>10000</v>
      </c>
      <c r="B4911">
        <v>0.1212</v>
      </c>
      <c r="C4911" t="s">
        <v>5441</v>
      </c>
      <c r="D4911" s="79">
        <v>100000</v>
      </c>
      <c r="E4911">
        <v>36</v>
      </c>
      <c r="F4911">
        <v>4</v>
      </c>
      <c r="G4911">
        <v>0</v>
      </c>
    </row>
    <row r="4912" spans="1:7" x14ac:dyDescent="0.2">
      <c r="A4912">
        <v>6400</v>
      </c>
      <c r="B4912">
        <v>0.14330000000000001</v>
      </c>
      <c r="C4912" t="s">
        <v>5440</v>
      </c>
      <c r="D4912">
        <v>40000</v>
      </c>
      <c r="E4912">
        <v>36</v>
      </c>
      <c r="F4912">
        <v>4</v>
      </c>
      <c r="G4912">
        <v>0</v>
      </c>
    </row>
    <row r="4913" spans="1:7" x14ac:dyDescent="0.2">
      <c r="A4913">
        <v>2000</v>
      </c>
      <c r="B4913">
        <v>0.1875</v>
      </c>
      <c r="C4913" t="s">
        <v>5441</v>
      </c>
      <c r="D4913">
        <v>39000</v>
      </c>
      <c r="E4913">
        <v>36</v>
      </c>
      <c r="F4913">
        <v>8</v>
      </c>
      <c r="G4913">
        <v>0</v>
      </c>
    </row>
    <row r="4914" spans="1:7" x14ac:dyDescent="0.2">
      <c r="A4914">
        <v>25000</v>
      </c>
      <c r="B4914">
        <v>0.1016</v>
      </c>
      <c r="C4914" t="s">
        <v>5441</v>
      </c>
      <c r="D4914">
        <v>80900</v>
      </c>
      <c r="E4914">
        <v>36</v>
      </c>
      <c r="F4914">
        <v>3</v>
      </c>
      <c r="G4914">
        <v>0</v>
      </c>
    </row>
    <row r="4915" spans="1:7" x14ac:dyDescent="0.2">
      <c r="A4915">
        <v>12000</v>
      </c>
      <c r="B4915">
        <v>0.1114</v>
      </c>
      <c r="C4915" t="s">
        <v>5440</v>
      </c>
      <c r="D4915">
        <v>44381.87</v>
      </c>
      <c r="E4915">
        <v>36</v>
      </c>
      <c r="F4915">
        <v>8</v>
      </c>
      <c r="G4915">
        <v>0</v>
      </c>
    </row>
    <row r="4916" spans="1:7" x14ac:dyDescent="0.2">
      <c r="A4916">
        <v>6575</v>
      </c>
      <c r="B4916">
        <v>0.16289999999999999</v>
      </c>
      <c r="C4916" t="s">
        <v>5441</v>
      </c>
      <c r="D4916">
        <v>68680</v>
      </c>
      <c r="E4916">
        <v>36</v>
      </c>
      <c r="F4916">
        <v>9</v>
      </c>
      <c r="G4916">
        <v>0</v>
      </c>
    </row>
    <row r="4917" spans="1:7" x14ac:dyDescent="0.2">
      <c r="A4917">
        <v>20000</v>
      </c>
      <c r="B4917">
        <v>0.1114</v>
      </c>
      <c r="C4917" t="s">
        <v>5441</v>
      </c>
      <c r="D4917">
        <v>74000</v>
      </c>
      <c r="E4917">
        <v>36</v>
      </c>
      <c r="F4917">
        <v>10</v>
      </c>
      <c r="G4917">
        <v>0</v>
      </c>
    </row>
    <row r="4918" spans="1:7" x14ac:dyDescent="0.2">
      <c r="A4918">
        <v>6250</v>
      </c>
      <c r="B4918">
        <v>0.1114</v>
      </c>
      <c r="C4918" t="s">
        <v>5440</v>
      </c>
      <c r="D4918">
        <v>22146</v>
      </c>
      <c r="E4918">
        <v>36</v>
      </c>
      <c r="F4918">
        <v>9</v>
      </c>
      <c r="G4918">
        <v>0</v>
      </c>
    </row>
    <row r="4919" spans="1:7" x14ac:dyDescent="0.2">
      <c r="A4919">
        <v>23325</v>
      </c>
      <c r="B4919">
        <v>0.158</v>
      </c>
      <c r="C4919" t="s">
        <v>5441</v>
      </c>
      <c r="D4919">
        <v>52000</v>
      </c>
      <c r="E4919">
        <v>60</v>
      </c>
      <c r="F4919">
        <v>10</v>
      </c>
      <c r="G4919">
        <v>1</v>
      </c>
    </row>
    <row r="4920" spans="1:7" x14ac:dyDescent="0.2">
      <c r="A4920">
        <v>13000</v>
      </c>
      <c r="B4920">
        <v>0.1016</v>
      </c>
      <c r="C4920" t="s">
        <v>5441</v>
      </c>
      <c r="D4920">
        <v>70000</v>
      </c>
      <c r="E4920">
        <v>36</v>
      </c>
      <c r="F4920">
        <v>7</v>
      </c>
      <c r="G4920">
        <v>0</v>
      </c>
    </row>
    <row r="4921" spans="1:7" x14ac:dyDescent="0.2">
      <c r="A4921">
        <v>23850</v>
      </c>
      <c r="B4921">
        <v>8.8999999999999996E-2</v>
      </c>
      <c r="C4921" t="s">
        <v>5441</v>
      </c>
      <c r="D4921">
        <v>141600</v>
      </c>
      <c r="E4921">
        <v>60</v>
      </c>
      <c r="F4921">
        <v>2</v>
      </c>
      <c r="G4921">
        <v>0</v>
      </c>
    </row>
    <row r="4922" spans="1:7" x14ac:dyDescent="0.2">
      <c r="A4922">
        <v>24000</v>
      </c>
      <c r="B4922">
        <v>0.1114</v>
      </c>
      <c r="C4922" t="s">
        <v>5441</v>
      </c>
      <c r="D4922">
        <v>119000</v>
      </c>
      <c r="E4922">
        <v>60</v>
      </c>
      <c r="F4922">
        <v>6</v>
      </c>
      <c r="G4922">
        <v>0</v>
      </c>
    </row>
    <row r="4923" spans="1:7" x14ac:dyDescent="0.2">
      <c r="A4923">
        <v>17000</v>
      </c>
      <c r="B4923">
        <v>0.1212</v>
      </c>
      <c r="C4923" t="s">
        <v>5440</v>
      </c>
      <c r="D4923">
        <v>80000</v>
      </c>
      <c r="E4923">
        <v>36</v>
      </c>
      <c r="F4923">
        <v>1</v>
      </c>
      <c r="G4923">
        <v>0</v>
      </c>
    </row>
    <row r="4924" spans="1:7" x14ac:dyDescent="0.2">
      <c r="A4924">
        <v>7500</v>
      </c>
      <c r="B4924">
        <v>0.15310000000000001</v>
      </c>
      <c r="C4924" t="s">
        <v>5440</v>
      </c>
      <c r="D4924">
        <v>58000</v>
      </c>
      <c r="E4924">
        <v>36</v>
      </c>
      <c r="F4924">
        <v>4</v>
      </c>
      <c r="G4924">
        <v>0</v>
      </c>
    </row>
    <row r="4925" spans="1:7" x14ac:dyDescent="0.2">
      <c r="A4925">
        <v>30000</v>
      </c>
      <c r="B4925">
        <v>0.22950000000000001</v>
      </c>
      <c r="C4925" t="s">
        <v>5441</v>
      </c>
      <c r="D4925">
        <v>71000</v>
      </c>
      <c r="E4925">
        <v>60</v>
      </c>
      <c r="F4925">
        <v>7</v>
      </c>
      <c r="G4925">
        <v>0</v>
      </c>
    </row>
    <row r="4926" spans="1:7" x14ac:dyDescent="0.2">
      <c r="A4926">
        <v>8725</v>
      </c>
      <c r="B4926">
        <v>0.16289999999999999</v>
      </c>
      <c r="C4926" t="s">
        <v>5440</v>
      </c>
      <c r="D4926">
        <v>30000</v>
      </c>
      <c r="E4926">
        <v>36</v>
      </c>
      <c r="F4926">
        <v>3</v>
      </c>
      <c r="G4926">
        <v>0</v>
      </c>
    </row>
    <row r="4927" spans="1:7" x14ac:dyDescent="0.2">
      <c r="A4927">
        <v>24000</v>
      </c>
      <c r="B4927">
        <v>7.6200000000000004E-2</v>
      </c>
      <c r="C4927" t="s">
        <v>5441</v>
      </c>
      <c r="D4927">
        <v>215000</v>
      </c>
      <c r="E4927">
        <v>36</v>
      </c>
      <c r="F4927">
        <v>10</v>
      </c>
      <c r="G4927">
        <v>0</v>
      </c>
    </row>
    <row r="4928" spans="1:7" x14ac:dyDescent="0.2">
      <c r="A4928">
        <v>30000</v>
      </c>
      <c r="B4928">
        <v>0.17269999999999999</v>
      </c>
      <c r="C4928" t="s">
        <v>5441</v>
      </c>
      <c r="D4928">
        <v>89000</v>
      </c>
      <c r="E4928">
        <v>60</v>
      </c>
      <c r="F4928">
        <v>10</v>
      </c>
      <c r="G4928">
        <v>1</v>
      </c>
    </row>
    <row r="4929" spans="1:7" x14ac:dyDescent="0.2">
      <c r="A4929">
        <v>18000</v>
      </c>
      <c r="B4929">
        <v>0.22950000000000001</v>
      </c>
      <c r="C4929" t="s">
        <v>5440</v>
      </c>
      <c r="D4929">
        <v>54258</v>
      </c>
      <c r="E4929">
        <v>60</v>
      </c>
      <c r="F4929">
        <v>7</v>
      </c>
      <c r="G4929">
        <v>0</v>
      </c>
    </row>
    <row r="4930" spans="1:7" x14ac:dyDescent="0.2">
      <c r="A4930">
        <v>20000</v>
      </c>
      <c r="B4930">
        <v>0.1212</v>
      </c>
      <c r="C4930" t="s">
        <v>5440</v>
      </c>
      <c r="D4930">
        <v>60000</v>
      </c>
      <c r="E4930">
        <v>36</v>
      </c>
      <c r="F4930">
        <v>5</v>
      </c>
      <c r="G4930">
        <v>1</v>
      </c>
    </row>
    <row r="4931" spans="1:7" x14ac:dyDescent="0.2">
      <c r="A4931">
        <v>10050</v>
      </c>
      <c r="B4931">
        <v>0.14330000000000001</v>
      </c>
      <c r="C4931" t="s">
        <v>5441</v>
      </c>
      <c r="D4931">
        <v>30000</v>
      </c>
      <c r="E4931">
        <v>36</v>
      </c>
      <c r="F4931">
        <v>1</v>
      </c>
      <c r="G4931">
        <v>0</v>
      </c>
    </row>
    <row r="4932" spans="1:7" x14ac:dyDescent="0.2">
      <c r="A4932">
        <v>10000</v>
      </c>
      <c r="B4932">
        <v>0.18490000000000001</v>
      </c>
      <c r="C4932" t="s">
        <v>5440</v>
      </c>
      <c r="D4932">
        <v>35000</v>
      </c>
      <c r="E4932">
        <v>36</v>
      </c>
      <c r="F4932">
        <v>3</v>
      </c>
      <c r="G4932">
        <v>1</v>
      </c>
    </row>
    <row r="4933" spans="1:7" x14ac:dyDescent="0.2">
      <c r="A4933">
        <v>8000</v>
      </c>
      <c r="B4933">
        <v>0.1212</v>
      </c>
      <c r="C4933" t="s">
        <v>5441</v>
      </c>
      <c r="D4933">
        <v>65000</v>
      </c>
      <c r="E4933">
        <v>36</v>
      </c>
      <c r="F4933">
        <v>10</v>
      </c>
      <c r="G4933">
        <v>0</v>
      </c>
    </row>
    <row r="4934" spans="1:7" x14ac:dyDescent="0.2">
      <c r="A4934">
        <v>26000</v>
      </c>
      <c r="B4934">
        <v>0.19719999999999999</v>
      </c>
      <c r="C4934" t="s">
        <v>5440</v>
      </c>
      <c r="D4934">
        <v>107000</v>
      </c>
      <c r="E4934">
        <v>60</v>
      </c>
      <c r="F4934">
        <v>1</v>
      </c>
      <c r="G4934">
        <v>1</v>
      </c>
    </row>
    <row r="4935" spans="1:7" x14ac:dyDescent="0.2">
      <c r="A4935">
        <v>8000</v>
      </c>
      <c r="B4935">
        <v>0.14330000000000001</v>
      </c>
      <c r="C4935" t="s">
        <v>5442</v>
      </c>
      <c r="D4935">
        <v>41000</v>
      </c>
      <c r="E4935">
        <v>36</v>
      </c>
      <c r="F4935">
        <v>1</v>
      </c>
      <c r="G4935">
        <v>0</v>
      </c>
    </row>
    <row r="4936" spans="1:7" x14ac:dyDescent="0.2">
      <c r="A4936">
        <v>18000</v>
      </c>
      <c r="B4936">
        <v>0.1777</v>
      </c>
      <c r="C4936" t="s">
        <v>5441</v>
      </c>
      <c r="D4936">
        <v>76000</v>
      </c>
      <c r="E4936">
        <v>36</v>
      </c>
      <c r="F4936">
        <v>10</v>
      </c>
      <c r="G4936">
        <v>0</v>
      </c>
    </row>
    <row r="4937" spans="1:7" x14ac:dyDescent="0.2">
      <c r="A4937">
        <v>18075</v>
      </c>
      <c r="B4937">
        <v>0.1114</v>
      </c>
      <c r="C4937" t="s">
        <v>5441</v>
      </c>
      <c r="D4937">
        <v>146000</v>
      </c>
      <c r="E4937">
        <v>36</v>
      </c>
      <c r="F4937">
        <v>10</v>
      </c>
      <c r="G4937">
        <v>0</v>
      </c>
    </row>
    <row r="4938" spans="1:7" x14ac:dyDescent="0.2">
      <c r="A4938">
        <v>5000</v>
      </c>
      <c r="B4938">
        <v>0.1016</v>
      </c>
      <c r="C4938" t="s">
        <v>5440</v>
      </c>
      <c r="D4938">
        <v>76000</v>
      </c>
      <c r="E4938">
        <v>36</v>
      </c>
      <c r="F4938">
        <v>6</v>
      </c>
      <c r="G4938">
        <v>0</v>
      </c>
    </row>
    <row r="4939" spans="1:7" x14ac:dyDescent="0.2">
      <c r="A4939">
        <v>16000</v>
      </c>
      <c r="B4939">
        <v>0.1212</v>
      </c>
      <c r="C4939" t="s">
        <v>5440</v>
      </c>
      <c r="D4939">
        <v>50000</v>
      </c>
      <c r="E4939">
        <v>36</v>
      </c>
      <c r="F4939">
        <v>2</v>
      </c>
      <c r="G4939">
        <v>0</v>
      </c>
    </row>
    <row r="4940" spans="1:7" x14ac:dyDescent="0.2">
      <c r="A4940">
        <v>17000</v>
      </c>
      <c r="B4940">
        <v>0.1016</v>
      </c>
      <c r="C4940" t="s">
        <v>5440</v>
      </c>
      <c r="D4940">
        <v>180000</v>
      </c>
      <c r="E4940">
        <v>36</v>
      </c>
      <c r="F4940">
        <v>2</v>
      </c>
      <c r="G4940">
        <v>0</v>
      </c>
    </row>
    <row r="4941" spans="1:7" x14ac:dyDescent="0.2">
      <c r="A4941">
        <v>21000</v>
      </c>
      <c r="B4941">
        <v>6.6199999999999995E-2</v>
      </c>
      <c r="C4941" t="s">
        <v>5441</v>
      </c>
      <c r="D4941">
        <v>103000</v>
      </c>
      <c r="E4941">
        <v>36</v>
      </c>
      <c r="F4941">
        <v>10</v>
      </c>
      <c r="G4941">
        <v>0</v>
      </c>
    </row>
    <row r="4942" spans="1:7" x14ac:dyDescent="0.2">
      <c r="A4942">
        <v>11875</v>
      </c>
      <c r="B4942">
        <v>6.0299999999999999E-2</v>
      </c>
      <c r="C4942" t="s">
        <v>5441</v>
      </c>
      <c r="D4942">
        <v>52000</v>
      </c>
      <c r="E4942">
        <v>36</v>
      </c>
      <c r="F4942">
        <v>3</v>
      </c>
      <c r="G4942">
        <v>0</v>
      </c>
    </row>
    <row r="4943" spans="1:7" x14ac:dyDescent="0.2">
      <c r="A4943">
        <v>25000</v>
      </c>
      <c r="B4943">
        <v>0.15310000000000001</v>
      </c>
      <c r="C4943" t="s">
        <v>5441</v>
      </c>
      <c r="D4943">
        <v>90000</v>
      </c>
      <c r="E4943">
        <v>60</v>
      </c>
      <c r="F4943">
        <v>7</v>
      </c>
      <c r="G4943">
        <v>0</v>
      </c>
    </row>
    <row r="4944" spans="1:7" x14ac:dyDescent="0.2">
      <c r="A4944">
        <v>28000</v>
      </c>
      <c r="B4944">
        <v>0.1777</v>
      </c>
      <c r="C4944" t="s">
        <v>5441</v>
      </c>
      <c r="D4944">
        <v>189000</v>
      </c>
      <c r="E4944">
        <v>60</v>
      </c>
      <c r="F4944">
        <v>6</v>
      </c>
      <c r="G4944">
        <v>1</v>
      </c>
    </row>
    <row r="4945" spans="1:7" x14ac:dyDescent="0.2">
      <c r="A4945">
        <v>12000</v>
      </c>
      <c r="B4945">
        <v>0.1114</v>
      </c>
      <c r="C4945" t="s">
        <v>5442</v>
      </c>
      <c r="D4945">
        <v>95000</v>
      </c>
      <c r="E4945">
        <v>36</v>
      </c>
      <c r="F4945">
        <v>10</v>
      </c>
      <c r="G4945">
        <v>0</v>
      </c>
    </row>
    <row r="4946" spans="1:7" x14ac:dyDescent="0.2">
      <c r="A4946">
        <v>24000</v>
      </c>
      <c r="B4946">
        <v>8.8999999999999996E-2</v>
      </c>
      <c r="C4946" t="s">
        <v>5441</v>
      </c>
      <c r="D4946">
        <v>112000</v>
      </c>
      <c r="E4946">
        <v>60</v>
      </c>
      <c r="F4946">
        <v>0.5</v>
      </c>
      <c r="G4946">
        <v>0</v>
      </c>
    </row>
    <row r="4947" spans="1:7" x14ac:dyDescent="0.2">
      <c r="A4947">
        <v>19200</v>
      </c>
      <c r="B4947">
        <v>0.1114</v>
      </c>
      <c r="C4947" t="s">
        <v>5441</v>
      </c>
      <c r="D4947">
        <v>80000</v>
      </c>
      <c r="E4947">
        <v>36</v>
      </c>
      <c r="F4947">
        <v>8</v>
      </c>
      <c r="G4947">
        <v>0</v>
      </c>
    </row>
    <row r="4948" spans="1:7" x14ac:dyDescent="0.2">
      <c r="A4948">
        <v>18000</v>
      </c>
      <c r="B4948">
        <v>0.16289999999999999</v>
      </c>
      <c r="C4948" t="s">
        <v>5440</v>
      </c>
      <c r="D4948">
        <v>52000</v>
      </c>
      <c r="E4948">
        <v>36</v>
      </c>
      <c r="F4948">
        <v>10</v>
      </c>
      <c r="G4948">
        <v>0</v>
      </c>
    </row>
    <row r="4949" spans="1:7" x14ac:dyDescent="0.2">
      <c r="A4949">
        <v>8875</v>
      </c>
      <c r="B4949">
        <v>0.1875</v>
      </c>
      <c r="C4949" t="s">
        <v>5442</v>
      </c>
      <c r="D4949">
        <v>32000</v>
      </c>
      <c r="E4949">
        <v>36</v>
      </c>
      <c r="F4949">
        <v>1</v>
      </c>
      <c r="G4949">
        <v>1</v>
      </c>
    </row>
    <row r="4950" spans="1:7" x14ac:dyDescent="0.2">
      <c r="A4950">
        <v>10000</v>
      </c>
      <c r="B4950">
        <v>0.1114</v>
      </c>
      <c r="C4950" t="s">
        <v>5441</v>
      </c>
      <c r="D4950">
        <v>63000</v>
      </c>
      <c r="E4950">
        <v>36</v>
      </c>
      <c r="F4950">
        <v>6</v>
      </c>
      <c r="G4950">
        <v>0</v>
      </c>
    </row>
    <row r="4951" spans="1:7" x14ac:dyDescent="0.2">
      <c r="A4951">
        <v>15000</v>
      </c>
      <c r="B4951">
        <v>0.13109999999999999</v>
      </c>
      <c r="C4951" t="s">
        <v>5440</v>
      </c>
      <c r="D4951">
        <v>46000</v>
      </c>
      <c r="E4951">
        <v>36</v>
      </c>
      <c r="F4951">
        <v>9</v>
      </c>
      <c r="G4951">
        <v>0</v>
      </c>
    </row>
    <row r="4952" spans="1:7" x14ac:dyDescent="0.2">
      <c r="A4952">
        <v>19425</v>
      </c>
      <c r="B4952">
        <v>0.1777</v>
      </c>
      <c r="C4952" t="s">
        <v>5440</v>
      </c>
      <c r="D4952">
        <v>44000</v>
      </c>
      <c r="E4952">
        <v>60</v>
      </c>
      <c r="F4952">
        <v>6</v>
      </c>
      <c r="G4952">
        <v>1</v>
      </c>
    </row>
    <row r="4953" spans="1:7" x14ac:dyDescent="0.2">
      <c r="A4953">
        <v>4725</v>
      </c>
      <c r="B4953">
        <v>0.22470000000000001</v>
      </c>
      <c r="C4953" t="s">
        <v>5440</v>
      </c>
      <c r="D4953">
        <v>29000</v>
      </c>
      <c r="E4953">
        <v>36</v>
      </c>
      <c r="F4953">
        <v>1</v>
      </c>
      <c r="G4953">
        <v>0</v>
      </c>
    </row>
    <row r="4954" spans="1:7" x14ac:dyDescent="0.2">
      <c r="A4954">
        <v>18000</v>
      </c>
      <c r="B4954">
        <v>0.1875</v>
      </c>
      <c r="C4954" t="s">
        <v>5441</v>
      </c>
      <c r="D4954">
        <v>42000</v>
      </c>
      <c r="E4954">
        <v>36</v>
      </c>
      <c r="F4954">
        <v>1</v>
      </c>
      <c r="G4954">
        <v>0</v>
      </c>
    </row>
    <row r="4955" spans="1:7" x14ac:dyDescent="0.2">
      <c r="A4955">
        <v>10000</v>
      </c>
      <c r="B4955">
        <v>7.6200000000000004E-2</v>
      </c>
      <c r="C4955" t="s">
        <v>5441</v>
      </c>
      <c r="D4955">
        <v>70000</v>
      </c>
      <c r="E4955">
        <v>36</v>
      </c>
      <c r="F4955">
        <v>4</v>
      </c>
      <c r="G4955">
        <v>0</v>
      </c>
    </row>
    <row r="4956" spans="1:7" x14ac:dyDescent="0.2">
      <c r="A4956">
        <v>5250</v>
      </c>
      <c r="B4956">
        <v>0.1875</v>
      </c>
      <c r="C4956" t="s">
        <v>5440</v>
      </c>
      <c r="D4956">
        <v>60000</v>
      </c>
      <c r="E4956">
        <v>36</v>
      </c>
      <c r="F4956">
        <v>10</v>
      </c>
      <c r="G4956">
        <v>1</v>
      </c>
    </row>
    <row r="4957" spans="1:7" x14ac:dyDescent="0.2">
      <c r="A4957">
        <v>15000</v>
      </c>
      <c r="B4957">
        <v>0.158</v>
      </c>
      <c r="C4957" t="s">
        <v>5441</v>
      </c>
      <c r="D4957">
        <v>74000</v>
      </c>
      <c r="E4957">
        <v>36</v>
      </c>
      <c r="F4957">
        <v>4</v>
      </c>
      <c r="G4957">
        <v>0</v>
      </c>
    </row>
    <row r="4958" spans="1:7" x14ac:dyDescent="0.2">
      <c r="A4958">
        <v>9000</v>
      </c>
      <c r="B4958">
        <v>0.158</v>
      </c>
      <c r="C4958" t="s">
        <v>5441</v>
      </c>
      <c r="D4958">
        <v>50000</v>
      </c>
      <c r="E4958">
        <v>36</v>
      </c>
      <c r="F4958">
        <v>9</v>
      </c>
      <c r="G4958">
        <v>1</v>
      </c>
    </row>
    <row r="4959" spans="1:7" x14ac:dyDescent="0.2">
      <c r="A4959">
        <v>20000</v>
      </c>
      <c r="B4959">
        <v>0.16289999999999999</v>
      </c>
      <c r="C4959" t="s">
        <v>5441</v>
      </c>
      <c r="D4959">
        <v>63000</v>
      </c>
      <c r="E4959">
        <v>60</v>
      </c>
      <c r="F4959">
        <v>10</v>
      </c>
      <c r="G4959">
        <v>0</v>
      </c>
    </row>
    <row r="4960" spans="1:7" x14ac:dyDescent="0.2">
      <c r="A4960">
        <v>6000</v>
      </c>
      <c r="B4960">
        <v>0.13109999999999999</v>
      </c>
      <c r="C4960" t="s">
        <v>5440</v>
      </c>
      <c r="D4960">
        <v>50000</v>
      </c>
      <c r="E4960">
        <v>36</v>
      </c>
      <c r="F4960">
        <v>7</v>
      </c>
      <c r="G4960">
        <v>0</v>
      </c>
    </row>
    <row r="4961" spans="1:7" x14ac:dyDescent="0.2">
      <c r="A4961">
        <v>18000</v>
      </c>
      <c r="B4961">
        <v>0.17269999999999999</v>
      </c>
      <c r="C4961" t="s">
        <v>5441</v>
      </c>
      <c r="D4961">
        <v>49284</v>
      </c>
      <c r="E4961">
        <v>36</v>
      </c>
      <c r="F4961">
        <v>10</v>
      </c>
      <c r="G4961">
        <v>1</v>
      </c>
    </row>
    <row r="4962" spans="1:7" x14ac:dyDescent="0.2">
      <c r="A4962">
        <v>7500</v>
      </c>
      <c r="B4962">
        <v>0.158</v>
      </c>
      <c r="C4962" t="s">
        <v>5441</v>
      </c>
      <c r="D4962">
        <v>38000</v>
      </c>
      <c r="E4962">
        <v>36</v>
      </c>
      <c r="F4962">
        <v>7</v>
      </c>
      <c r="G4962">
        <v>0</v>
      </c>
    </row>
    <row r="4963" spans="1:7" x14ac:dyDescent="0.2">
      <c r="A4963">
        <v>21250</v>
      </c>
      <c r="B4963">
        <v>0.1212</v>
      </c>
      <c r="C4963" t="s">
        <v>5441</v>
      </c>
      <c r="D4963">
        <v>48000</v>
      </c>
      <c r="E4963">
        <v>36</v>
      </c>
      <c r="F4963">
        <v>6</v>
      </c>
      <c r="G4963">
        <v>0</v>
      </c>
    </row>
    <row r="4964" spans="1:7" x14ac:dyDescent="0.2">
      <c r="A4964">
        <v>20000</v>
      </c>
      <c r="B4964">
        <v>6.0299999999999999E-2</v>
      </c>
      <c r="C4964" t="s">
        <v>5441</v>
      </c>
      <c r="D4964">
        <v>110000</v>
      </c>
      <c r="E4964">
        <v>36</v>
      </c>
      <c r="F4964">
        <v>0.5</v>
      </c>
      <c r="G4964">
        <v>0</v>
      </c>
    </row>
    <row r="4965" spans="1:7" x14ac:dyDescent="0.2">
      <c r="A4965">
        <v>33425</v>
      </c>
      <c r="B4965">
        <v>0.17269999999999999</v>
      </c>
      <c r="C4965" t="s">
        <v>5441</v>
      </c>
      <c r="D4965">
        <v>107500</v>
      </c>
      <c r="E4965">
        <v>60</v>
      </c>
      <c r="F4965">
        <v>2</v>
      </c>
      <c r="G4965">
        <v>0</v>
      </c>
    </row>
    <row r="4966" spans="1:7" x14ac:dyDescent="0.2">
      <c r="A4966">
        <v>15000</v>
      </c>
      <c r="B4966">
        <v>0.1016</v>
      </c>
      <c r="C4966" t="s">
        <v>5441</v>
      </c>
      <c r="D4966">
        <v>110000</v>
      </c>
      <c r="E4966">
        <v>36</v>
      </c>
      <c r="F4966">
        <v>7</v>
      </c>
      <c r="G4966">
        <v>0</v>
      </c>
    </row>
    <row r="4967" spans="1:7" x14ac:dyDescent="0.2">
      <c r="A4967">
        <v>12500</v>
      </c>
      <c r="B4967">
        <v>0.1114</v>
      </c>
      <c r="C4967" t="s">
        <v>5441</v>
      </c>
      <c r="D4967">
        <v>52000</v>
      </c>
      <c r="E4967">
        <v>36</v>
      </c>
      <c r="F4967">
        <v>9</v>
      </c>
      <c r="G4967">
        <v>1</v>
      </c>
    </row>
    <row r="4968" spans="1:7" x14ac:dyDescent="0.2">
      <c r="A4968">
        <v>3650</v>
      </c>
      <c r="B4968">
        <v>0.16289999999999999</v>
      </c>
      <c r="C4968" t="s">
        <v>5440</v>
      </c>
      <c r="D4968">
        <v>28000</v>
      </c>
      <c r="E4968">
        <v>36</v>
      </c>
      <c r="F4968">
        <v>10</v>
      </c>
      <c r="G4968">
        <v>1</v>
      </c>
    </row>
    <row r="4969" spans="1:7" x14ac:dyDescent="0.2">
      <c r="A4969">
        <v>16000</v>
      </c>
      <c r="B4969">
        <v>0.158</v>
      </c>
      <c r="C4969" t="s">
        <v>5441</v>
      </c>
      <c r="D4969">
        <v>55000</v>
      </c>
      <c r="E4969">
        <v>60</v>
      </c>
      <c r="F4969">
        <v>7</v>
      </c>
      <c r="G4969">
        <v>0</v>
      </c>
    </row>
    <row r="4970" spans="1:7" x14ac:dyDescent="0.2">
      <c r="A4970">
        <v>14000</v>
      </c>
      <c r="B4970">
        <v>0.1114</v>
      </c>
      <c r="C4970" t="s">
        <v>5440</v>
      </c>
      <c r="D4970">
        <v>86000</v>
      </c>
      <c r="E4970">
        <v>36</v>
      </c>
      <c r="F4970">
        <v>3</v>
      </c>
      <c r="G4970">
        <v>0</v>
      </c>
    </row>
    <row r="4971" spans="1:7" x14ac:dyDescent="0.2">
      <c r="A4971">
        <v>12000</v>
      </c>
      <c r="B4971">
        <v>0.13109999999999999</v>
      </c>
      <c r="C4971" t="s">
        <v>5440</v>
      </c>
      <c r="D4971">
        <v>100700</v>
      </c>
      <c r="E4971">
        <v>36</v>
      </c>
      <c r="F4971">
        <v>5</v>
      </c>
      <c r="G4971">
        <v>0</v>
      </c>
    </row>
    <row r="4972" spans="1:7" x14ac:dyDescent="0.2">
      <c r="A4972">
        <v>18000</v>
      </c>
      <c r="B4972">
        <v>0.1016</v>
      </c>
      <c r="C4972" t="s">
        <v>5441</v>
      </c>
      <c r="D4972">
        <v>98000</v>
      </c>
      <c r="E4972">
        <v>36</v>
      </c>
      <c r="F4972">
        <v>10</v>
      </c>
      <c r="G4972">
        <v>0</v>
      </c>
    </row>
    <row r="4973" spans="1:7" x14ac:dyDescent="0.2">
      <c r="A4973">
        <v>14000</v>
      </c>
      <c r="B4973">
        <v>8.8999999999999996E-2</v>
      </c>
      <c r="C4973" t="s">
        <v>5440</v>
      </c>
      <c r="D4973">
        <v>109000</v>
      </c>
      <c r="E4973">
        <v>36</v>
      </c>
      <c r="F4973">
        <v>3</v>
      </c>
      <c r="G4973">
        <v>0</v>
      </c>
    </row>
    <row r="4974" spans="1:7" x14ac:dyDescent="0.2">
      <c r="A4974">
        <v>5000</v>
      </c>
      <c r="B4974">
        <v>7.9000000000000001E-2</v>
      </c>
      <c r="C4974" t="s">
        <v>5441</v>
      </c>
      <c r="D4974">
        <v>58000</v>
      </c>
      <c r="E4974">
        <v>36</v>
      </c>
      <c r="F4974">
        <v>10</v>
      </c>
      <c r="G4974">
        <v>0</v>
      </c>
    </row>
    <row r="4975" spans="1:7" x14ac:dyDescent="0.2">
      <c r="A4975">
        <v>12175</v>
      </c>
      <c r="B4975">
        <v>0.1875</v>
      </c>
      <c r="C4975" t="s">
        <v>5441</v>
      </c>
      <c r="D4975">
        <v>35000</v>
      </c>
      <c r="E4975">
        <v>36</v>
      </c>
      <c r="F4975">
        <v>8</v>
      </c>
      <c r="G4975">
        <v>0</v>
      </c>
    </row>
    <row r="4976" spans="1:7" x14ac:dyDescent="0.2">
      <c r="A4976">
        <v>10400</v>
      </c>
      <c r="B4976">
        <v>0.1212</v>
      </c>
      <c r="C4976" t="s">
        <v>5441</v>
      </c>
      <c r="D4976">
        <v>63000</v>
      </c>
      <c r="E4976">
        <v>36</v>
      </c>
      <c r="F4976">
        <v>2</v>
      </c>
      <c r="G4976">
        <v>0</v>
      </c>
    </row>
    <row r="4977" spans="1:7" x14ac:dyDescent="0.2">
      <c r="A4977">
        <v>11100</v>
      </c>
      <c r="B4977">
        <v>0.158</v>
      </c>
      <c r="C4977" t="s">
        <v>5441</v>
      </c>
      <c r="D4977">
        <v>45000</v>
      </c>
      <c r="E4977">
        <v>36</v>
      </c>
      <c r="F4977">
        <v>2</v>
      </c>
      <c r="G4977">
        <v>0</v>
      </c>
    </row>
    <row r="4978" spans="1:7" x14ac:dyDescent="0.2">
      <c r="A4978">
        <v>6000</v>
      </c>
      <c r="B4978">
        <v>0.16289999999999999</v>
      </c>
      <c r="C4978" t="s">
        <v>5441</v>
      </c>
      <c r="D4978">
        <v>70000</v>
      </c>
      <c r="E4978">
        <v>36</v>
      </c>
      <c r="F4978">
        <v>0.5</v>
      </c>
      <c r="G4978">
        <v>0</v>
      </c>
    </row>
    <row r="4979" spans="1:7" x14ac:dyDescent="0.2">
      <c r="A4979">
        <v>5175</v>
      </c>
      <c r="B4979">
        <v>0.14330000000000001</v>
      </c>
      <c r="C4979" t="s">
        <v>5442</v>
      </c>
      <c r="D4979">
        <v>31000</v>
      </c>
      <c r="E4979">
        <v>36</v>
      </c>
      <c r="F4979">
        <v>6</v>
      </c>
      <c r="G4979">
        <v>0</v>
      </c>
    </row>
    <row r="4980" spans="1:7" x14ac:dyDescent="0.2">
      <c r="A4980">
        <v>6000</v>
      </c>
      <c r="B4980">
        <v>0.18490000000000001</v>
      </c>
      <c r="C4980" t="s">
        <v>5441</v>
      </c>
      <c r="D4980">
        <v>45000</v>
      </c>
      <c r="E4980">
        <v>36</v>
      </c>
      <c r="F4980">
        <v>4</v>
      </c>
      <c r="G4980">
        <v>1</v>
      </c>
    </row>
    <row r="4981" spans="1:7" x14ac:dyDescent="0.2">
      <c r="A4981">
        <v>14750</v>
      </c>
      <c r="B4981">
        <v>0.1016</v>
      </c>
      <c r="C4981" t="s">
        <v>5441</v>
      </c>
      <c r="D4981">
        <v>85000</v>
      </c>
      <c r="E4981">
        <v>36</v>
      </c>
      <c r="F4981">
        <v>3</v>
      </c>
      <c r="G4981">
        <v>0</v>
      </c>
    </row>
    <row r="4982" spans="1:7" x14ac:dyDescent="0.2">
      <c r="A4982">
        <v>21100</v>
      </c>
      <c r="B4982">
        <v>0.2049</v>
      </c>
      <c r="C4982" t="s">
        <v>5440</v>
      </c>
      <c r="D4982">
        <v>79000</v>
      </c>
      <c r="E4982">
        <v>36</v>
      </c>
      <c r="F4982">
        <v>5</v>
      </c>
      <c r="G4982">
        <v>0</v>
      </c>
    </row>
    <row r="4983" spans="1:7" x14ac:dyDescent="0.2">
      <c r="A4983">
        <v>11700</v>
      </c>
      <c r="B4983">
        <v>0.13109999999999999</v>
      </c>
      <c r="C4983" t="s">
        <v>5441</v>
      </c>
      <c r="D4983">
        <v>45000</v>
      </c>
      <c r="E4983">
        <v>36</v>
      </c>
      <c r="F4983">
        <v>0.5</v>
      </c>
      <c r="G4983">
        <v>0</v>
      </c>
    </row>
    <row r="4984" spans="1:7" x14ac:dyDescent="0.2">
      <c r="A4984">
        <v>11700</v>
      </c>
      <c r="B4984">
        <v>0.18490000000000001</v>
      </c>
      <c r="C4984" t="s">
        <v>5440</v>
      </c>
      <c r="D4984">
        <v>34272</v>
      </c>
      <c r="E4984">
        <v>36</v>
      </c>
      <c r="F4984">
        <v>1</v>
      </c>
      <c r="G4984">
        <v>0</v>
      </c>
    </row>
    <row r="4985" spans="1:7" x14ac:dyDescent="0.2">
      <c r="A4985">
        <v>12000</v>
      </c>
      <c r="B4985">
        <v>0.1114</v>
      </c>
      <c r="C4985" t="s">
        <v>5440</v>
      </c>
      <c r="D4985">
        <v>45000</v>
      </c>
      <c r="E4985">
        <v>36</v>
      </c>
      <c r="F4985">
        <v>4</v>
      </c>
      <c r="G4985">
        <v>0</v>
      </c>
    </row>
    <row r="4986" spans="1:7" x14ac:dyDescent="0.2">
      <c r="A4986">
        <v>29000</v>
      </c>
      <c r="B4986">
        <v>0.1114</v>
      </c>
      <c r="C4986" t="s">
        <v>5441</v>
      </c>
      <c r="D4986">
        <v>65000</v>
      </c>
      <c r="E4986">
        <v>36</v>
      </c>
      <c r="F4986">
        <v>10</v>
      </c>
      <c r="G4986">
        <v>0</v>
      </c>
    </row>
    <row r="4987" spans="1:7" x14ac:dyDescent="0.2">
      <c r="A4987">
        <v>22000</v>
      </c>
      <c r="B4987">
        <v>6.6199999999999995E-2</v>
      </c>
      <c r="C4987" t="s">
        <v>5441</v>
      </c>
      <c r="D4987">
        <v>117000</v>
      </c>
      <c r="E4987">
        <v>36</v>
      </c>
      <c r="F4987">
        <v>7</v>
      </c>
      <c r="G4987">
        <v>0</v>
      </c>
    </row>
    <row r="4988" spans="1:7" x14ac:dyDescent="0.2">
      <c r="A4988">
        <v>18000</v>
      </c>
      <c r="B4988">
        <v>0.1016</v>
      </c>
      <c r="C4988" t="s">
        <v>5440</v>
      </c>
      <c r="D4988">
        <v>56000</v>
      </c>
      <c r="E4988">
        <v>36</v>
      </c>
      <c r="F4988">
        <v>0.5</v>
      </c>
      <c r="G4988">
        <v>0</v>
      </c>
    </row>
    <row r="4989" spans="1:7" x14ac:dyDescent="0.2">
      <c r="A4989">
        <v>12000</v>
      </c>
      <c r="B4989">
        <v>0.17269999999999999</v>
      </c>
      <c r="C4989" t="s">
        <v>5440</v>
      </c>
      <c r="D4989">
        <v>47000</v>
      </c>
      <c r="E4989">
        <v>36</v>
      </c>
      <c r="F4989">
        <v>5</v>
      </c>
      <c r="G4989">
        <v>0</v>
      </c>
    </row>
    <row r="4990" spans="1:7" x14ac:dyDescent="0.2">
      <c r="A4990">
        <v>12175</v>
      </c>
      <c r="B4990">
        <v>0.1409</v>
      </c>
      <c r="C4990" t="s">
        <v>5440</v>
      </c>
      <c r="D4990">
        <v>34788</v>
      </c>
      <c r="E4990">
        <v>36</v>
      </c>
      <c r="F4990">
        <v>10</v>
      </c>
      <c r="G4990">
        <v>0</v>
      </c>
    </row>
    <row r="4991" spans="1:7" x14ac:dyDescent="0.2">
      <c r="A4991">
        <v>2300</v>
      </c>
      <c r="B4991">
        <v>6.6199999999999995E-2</v>
      </c>
      <c r="C4991" t="s">
        <v>5441</v>
      </c>
      <c r="D4991">
        <v>106500</v>
      </c>
      <c r="E4991">
        <v>36</v>
      </c>
      <c r="F4991">
        <v>10</v>
      </c>
      <c r="G4991">
        <v>0</v>
      </c>
    </row>
    <row r="4992" spans="1:7" x14ac:dyDescent="0.2">
      <c r="A4992">
        <v>24000</v>
      </c>
      <c r="B4992">
        <v>0.17269999999999999</v>
      </c>
      <c r="C4992" t="s">
        <v>5440</v>
      </c>
      <c r="D4992">
        <v>82298</v>
      </c>
      <c r="E4992">
        <v>60</v>
      </c>
      <c r="F4992">
        <v>10</v>
      </c>
      <c r="G4992">
        <v>0</v>
      </c>
    </row>
    <row r="4993" spans="1:7" x14ac:dyDescent="0.2">
      <c r="A4993">
        <v>11500</v>
      </c>
      <c r="B4993">
        <v>0.18490000000000001</v>
      </c>
      <c r="C4993" t="s">
        <v>5442</v>
      </c>
      <c r="D4993">
        <v>35000</v>
      </c>
      <c r="E4993">
        <v>36</v>
      </c>
      <c r="F4993">
        <v>4</v>
      </c>
      <c r="G4993">
        <v>0</v>
      </c>
    </row>
    <row r="4994" spans="1:7" x14ac:dyDescent="0.2">
      <c r="A4994">
        <v>21600</v>
      </c>
      <c r="B4994">
        <v>0.13109999999999999</v>
      </c>
      <c r="C4994" t="s">
        <v>5441</v>
      </c>
      <c r="D4994">
        <v>64000</v>
      </c>
      <c r="E4994">
        <v>36</v>
      </c>
      <c r="F4994">
        <v>5</v>
      </c>
      <c r="G4994">
        <v>1</v>
      </c>
    </row>
    <row r="4995" spans="1:7" x14ac:dyDescent="0.2">
      <c r="A4995">
        <v>8800</v>
      </c>
      <c r="B4995">
        <v>0.18490000000000001</v>
      </c>
      <c r="C4995" t="s">
        <v>5441</v>
      </c>
      <c r="D4995">
        <v>60000</v>
      </c>
      <c r="E4995">
        <v>36</v>
      </c>
      <c r="F4995">
        <v>3</v>
      </c>
      <c r="G4995">
        <v>0</v>
      </c>
    </row>
    <row r="4996" spans="1:7" x14ac:dyDescent="0.2">
      <c r="A4996">
        <v>10000</v>
      </c>
      <c r="B4996">
        <v>0.15310000000000001</v>
      </c>
      <c r="C4996" t="s">
        <v>5441</v>
      </c>
      <c r="D4996">
        <v>40000</v>
      </c>
      <c r="E4996">
        <v>36</v>
      </c>
      <c r="F4996">
        <v>7</v>
      </c>
      <c r="G4996">
        <v>0</v>
      </c>
    </row>
    <row r="4997" spans="1:7" x14ac:dyDescent="0.2">
      <c r="A4997">
        <v>12000</v>
      </c>
      <c r="B4997">
        <v>0.1212</v>
      </c>
      <c r="C4997" t="s">
        <v>5441</v>
      </c>
      <c r="D4997">
        <v>70000</v>
      </c>
      <c r="E4997">
        <v>36</v>
      </c>
      <c r="F4997">
        <v>2</v>
      </c>
      <c r="G4997">
        <v>0</v>
      </c>
    </row>
    <row r="4998" spans="1:7" x14ac:dyDescent="0.2">
      <c r="A4998">
        <v>15000</v>
      </c>
      <c r="B4998">
        <v>0.13109999999999999</v>
      </c>
      <c r="C4998" t="s">
        <v>5441</v>
      </c>
      <c r="D4998">
        <v>158000</v>
      </c>
      <c r="E4998">
        <v>36</v>
      </c>
      <c r="F4998">
        <v>10</v>
      </c>
      <c r="G4998">
        <v>0</v>
      </c>
    </row>
    <row r="4999" spans="1:7" x14ac:dyDescent="0.2">
      <c r="A4999">
        <v>3000</v>
      </c>
      <c r="B4999">
        <v>0.1212</v>
      </c>
      <c r="C4999" t="s">
        <v>5441</v>
      </c>
      <c r="D4999">
        <v>52000</v>
      </c>
      <c r="E4999">
        <v>36</v>
      </c>
      <c r="F4999">
        <v>5</v>
      </c>
      <c r="G4999">
        <v>0</v>
      </c>
    </row>
    <row r="5000" spans="1:7" x14ac:dyDescent="0.2">
      <c r="A5000">
        <v>24000</v>
      </c>
      <c r="B5000">
        <v>0.1212</v>
      </c>
      <c r="C5000" t="s">
        <v>5441</v>
      </c>
      <c r="D5000">
        <v>80000</v>
      </c>
      <c r="E5000">
        <v>36</v>
      </c>
      <c r="F5000">
        <v>1</v>
      </c>
      <c r="G5000">
        <v>1</v>
      </c>
    </row>
    <row r="5001" spans="1:7" x14ac:dyDescent="0.2">
      <c r="A5001">
        <v>16750</v>
      </c>
      <c r="B5001">
        <v>0.23280000000000001</v>
      </c>
      <c r="C5001" t="s">
        <v>5441</v>
      </c>
      <c r="D5001">
        <v>42000</v>
      </c>
      <c r="E5001">
        <v>60</v>
      </c>
      <c r="F5001">
        <v>6</v>
      </c>
      <c r="G5001">
        <v>1</v>
      </c>
    </row>
    <row r="5002" spans="1:7" x14ac:dyDescent="0.2">
      <c r="A5002">
        <v>30000</v>
      </c>
      <c r="B5002">
        <v>0.16289999999999999</v>
      </c>
      <c r="C5002" t="s">
        <v>5440</v>
      </c>
      <c r="D5002">
        <v>102500</v>
      </c>
      <c r="E5002">
        <v>60</v>
      </c>
      <c r="F5002">
        <v>0.5</v>
      </c>
      <c r="G5002">
        <v>1</v>
      </c>
    </row>
    <row r="5003" spans="1:7" x14ac:dyDescent="0.2">
      <c r="A5003">
        <v>9000</v>
      </c>
      <c r="B5003">
        <v>0.1777</v>
      </c>
      <c r="C5003" t="s">
        <v>5441</v>
      </c>
      <c r="D5003">
        <v>40000</v>
      </c>
      <c r="E5003">
        <v>36</v>
      </c>
      <c r="F5003">
        <v>10</v>
      </c>
      <c r="G5003">
        <v>1</v>
      </c>
    </row>
    <row r="5004" spans="1:7" x14ac:dyDescent="0.2">
      <c r="A5004">
        <v>17625</v>
      </c>
      <c r="B5004">
        <v>0.16289999999999999</v>
      </c>
      <c r="C5004" t="s">
        <v>5440</v>
      </c>
      <c r="D5004">
        <v>40000</v>
      </c>
      <c r="E5004">
        <v>60</v>
      </c>
      <c r="F5004">
        <v>3</v>
      </c>
      <c r="G5004">
        <v>1</v>
      </c>
    </row>
    <row r="5005" spans="1:7" x14ac:dyDescent="0.2">
      <c r="A5005">
        <v>15000</v>
      </c>
      <c r="B5005">
        <v>0.1212</v>
      </c>
      <c r="C5005" t="s">
        <v>5441</v>
      </c>
      <c r="D5005">
        <v>104000</v>
      </c>
      <c r="E5005">
        <v>36</v>
      </c>
      <c r="F5005">
        <v>10</v>
      </c>
      <c r="G5005">
        <v>1</v>
      </c>
    </row>
    <row r="5006" spans="1:7" x14ac:dyDescent="0.2">
      <c r="A5006">
        <v>16425</v>
      </c>
      <c r="B5006">
        <v>0.158</v>
      </c>
      <c r="C5006" t="s">
        <v>5440</v>
      </c>
      <c r="D5006">
        <v>90000</v>
      </c>
      <c r="E5006">
        <v>60</v>
      </c>
      <c r="F5006">
        <v>3</v>
      </c>
      <c r="G5006">
        <v>0</v>
      </c>
    </row>
    <row r="5007" spans="1:7" x14ac:dyDescent="0.2">
      <c r="A5007">
        <v>12000</v>
      </c>
      <c r="B5007">
        <v>0.1212</v>
      </c>
      <c r="C5007" t="s">
        <v>5440</v>
      </c>
      <c r="D5007">
        <v>61000</v>
      </c>
      <c r="E5007">
        <v>36</v>
      </c>
      <c r="F5007">
        <v>10</v>
      </c>
      <c r="G5007">
        <v>0</v>
      </c>
    </row>
    <row r="5008" spans="1:7" x14ac:dyDescent="0.2">
      <c r="A5008">
        <v>10000</v>
      </c>
      <c r="B5008">
        <v>0.13109999999999999</v>
      </c>
      <c r="C5008" t="s">
        <v>5442</v>
      </c>
      <c r="D5008">
        <v>80000</v>
      </c>
      <c r="E5008">
        <v>36</v>
      </c>
      <c r="F5008">
        <v>2</v>
      </c>
      <c r="G5008">
        <v>1</v>
      </c>
    </row>
    <row r="5009" spans="1:7" x14ac:dyDescent="0.2">
      <c r="A5009">
        <v>18000</v>
      </c>
      <c r="B5009">
        <v>7.6200000000000004E-2</v>
      </c>
      <c r="C5009" t="s">
        <v>5441</v>
      </c>
      <c r="D5009">
        <v>95000</v>
      </c>
      <c r="E5009">
        <v>36</v>
      </c>
      <c r="F5009">
        <v>2</v>
      </c>
      <c r="G5009">
        <v>0</v>
      </c>
    </row>
    <row r="5010" spans="1:7" x14ac:dyDescent="0.2">
      <c r="A5010">
        <v>14400</v>
      </c>
      <c r="B5010">
        <v>0.1016</v>
      </c>
      <c r="C5010" t="s">
        <v>5441</v>
      </c>
      <c r="D5010">
        <v>58000</v>
      </c>
      <c r="E5010">
        <v>36</v>
      </c>
      <c r="F5010">
        <v>10</v>
      </c>
      <c r="G5010">
        <v>0</v>
      </c>
    </row>
    <row r="5011" spans="1:7" x14ac:dyDescent="0.2">
      <c r="A5011">
        <v>30000</v>
      </c>
      <c r="B5011">
        <v>0.19719999999999999</v>
      </c>
      <c r="C5011" t="s">
        <v>5441</v>
      </c>
      <c r="D5011">
        <v>127000</v>
      </c>
      <c r="E5011">
        <v>60</v>
      </c>
      <c r="F5011">
        <v>10</v>
      </c>
      <c r="G5011">
        <v>1</v>
      </c>
    </row>
    <row r="5012" spans="1:7" x14ac:dyDescent="0.2">
      <c r="A5012">
        <v>16500</v>
      </c>
      <c r="B5012">
        <v>0.1212</v>
      </c>
      <c r="C5012" t="s">
        <v>5440</v>
      </c>
      <c r="D5012">
        <v>43000</v>
      </c>
      <c r="E5012">
        <v>36</v>
      </c>
      <c r="F5012">
        <v>1</v>
      </c>
      <c r="G5012">
        <v>0</v>
      </c>
    </row>
    <row r="5013" spans="1:7" x14ac:dyDescent="0.2">
      <c r="A5013">
        <v>25000</v>
      </c>
      <c r="B5013">
        <v>0.22470000000000001</v>
      </c>
      <c r="C5013" t="s">
        <v>5440</v>
      </c>
      <c r="D5013">
        <v>65000</v>
      </c>
      <c r="E5013">
        <v>60</v>
      </c>
      <c r="F5013">
        <v>9</v>
      </c>
      <c r="G5013">
        <v>0</v>
      </c>
    </row>
    <row r="5014" spans="1:7" x14ac:dyDescent="0.2">
      <c r="A5014">
        <v>16575</v>
      </c>
      <c r="B5014">
        <v>0.16289999999999999</v>
      </c>
      <c r="C5014" t="s">
        <v>5440</v>
      </c>
      <c r="D5014">
        <v>40143</v>
      </c>
      <c r="E5014">
        <v>36</v>
      </c>
      <c r="F5014">
        <v>8</v>
      </c>
      <c r="G5014">
        <v>0</v>
      </c>
    </row>
    <row r="5015" spans="1:7" x14ac:dyDescent="0.2">
      <c r="A5015">
        <v>8325</v>
      </c>
      <c r="B5015">
        <v>0.13109999999999999</v>
      </c>
      <c r="C5015" t="s">
        <v>5441</v>
      </c>
      <c r="D5015">
        <v>25000</v>
      </c>
      <c r="E5015">
        <v>36</v>
      </c>
      <c r="F5015">
        <v>6</v>
      </c>
      <c r="G5015">
        <v>0</v>
      </c>
    </row>
    <row r="5016" spans="1:7" x14ac:dyDescent="0.2">
      <c r="A5016">
        <v>8750</v>
      </c>
      <c r="B5016">
        <v>0.1212</v>
      </c>
      <c r="C5016" t="s">
        <v>5441</v>
      </c>
      <c r="D5016">
        <v>70000</v>
      </c>
      <c r="E5016">
        <v>36</v>
      </c>
      <c r="F5016">
        <v>10</v>
      </c>
      <c r="G5016">
        <v>0</v>
      </c>
    </row>
    <row r="5017" spans="1:7" x14ac:dyDescent="0.2">
      <c r="A5017">
        <v>15000</v>
      </c>
      <c r="B5017">
        <v>0.13109999999999999</v>
      </c>
      <c r="C5017" t="s">
        <v>5441</v>
      </c>
      <c r="D5017">
        <v>62000</v>
      </c>
      <c r="E5017">
        <v>36</v>
      </c>
      <c r="F5017">
        <v>6</v>
      </c>
      <c r="G5017">
        <v>1</v>
      </c>
    </row>
    <row r="5018" spans="1:7" x14ac:dyDescent="0.2">
      <c r="A5018">
        <v>35000</v>
      </c>
      <c r="B5018">
        <v>0.1905</v>
      </c>
      <c r="C5018" t="s">
        <v>5441</v>
      </c>
      <c r="D5018">
        <v>106000</v>
      </c>
      <c r="E5018">
        <v>60</v>
      </c>
      <c r="F5018">
        <v>10</v>
      </c>
      <c r="G5018">
        <v>0</v>
      </c>
    </row>
    <row r="5019" spans="1:7" x14ac:dyDescent="0.2">
      <c r="A5019">
        <v>24000</v>
      </c>
      <c r="B5019">
        <v>0.13109999999999999</v>
      </c>
      <c r="C5019" t="s">
        <v>5440</v>
      </c>
      <c r="D5019">
        <v>78000</v>
      </c>
      <c r="E5019">
        <v>36</v>
      </c>
      <c r="F5019">
        <v>3</v>
      </c>
      <c r="G5019">
        <v>0</v>
      </c>
    </row>
    <row r="5020" spans="1:7" x14ac:dyDescent="0.2">
      <c r="A5020">
        <v>18000</v>
      </c>
      <c r="B5020">
        <v>0.1016</v>
      </c>
      <c r="C5020" t="s">
        <v>5440</v>
      </c>
      <c r="D5020">
        <v>140000</v>
      </c>
      <c r="E5020">
        <v>36</v>
      </c>
      <c r="F5020">
        <v>7</v>
      </c>
      <c r="G5020">
        <v>0</v>
      </c>
    </row>
    <row r="5021" spans="1:7" x14ac:dyDescent="0.2">
      <c r="A5021">
        <v>12000</v>
      </c>
      <c r="B5021">
        <v>0.15310000000000001</v>
      </c>
      <c r="C5021" t="s">
        <v>5440</v>
      </c>
      <c r="D5021">
        <v>43250</v>
      </c>
      <c r="E5021">
        <v>36</v>
      </c>
      <c r="F5021">
        <v>1</v>
      </c>
      <c r="G5021">
        <v>0</v>
      </c>
    </row>
    <row r="5022" spans="1:7" x14ac:dyDescent="0.2">
      <c r="A5022">
        <v>11100</v>
      </c>
      <c r="B5022">
        <v>0.14330000000000001</v>
      </c>
      <c r="C5022" t="s">
        <v>5441</v>
      </c>
      <c r="D5022">
        <v>61000</v>
      </c>
      <c r="E5022">
        <v>36</v>
      </c>
      <c r="F5022">
        <v>10</v>
      </c>
      <c r="G5022">
        <v>1</v>
      </c>
    </row>
    <row r="5023" spans="1:7" x14ac:dyDescent="0.2">
      <c r="A5023">
        <v>20000</v>
      </c>
      <c r="B5023">
        <v>0.18490000000000001</v>
      </c>
      <c r="C5023" t="s">
        <v>5441</v>
      </c>
      <c r="D5023" s="79">
        <v>1000000</v>
      </c>
      <c r="E5023">
        <v>36</v>
      </c>
      <c r="F5023">
        <v>9</v>
      </c>
      <c r="G5023">
        <v>0</v>
      </c>
    </row>
    <row r="5024" spans="1:7" x14ac:dyDescent="0.2">
      <c r="A5024">
        <v>10000</v>
      </c>
      <c r="B5024">
        <v>0.16289999999999999</v>
      </c>
      <c r="C5024" t="s">
        <v>5441</v>
      </c>
      <c r="D5024">
        <v>38000</v>
      </c>
      <c r="E5024">
        <v>36</v>
      </c>
      <c r="F5024">
        <v>0.5</v>
      </c>
      <c r="G5024">
        <v>0</v>
      </c>
    </row>
    <row r="5025" spans="1:7" x14ac:dyDescent="0.2">
      <c r="A5025">
        <v>7500</v>
      </c>
      <c r="B5025">
        <v>0.1212</v>
      </c>
      <c r="C5025" t="s">
        <v>5441</v>
      </c>
      <c r="D5025">
        <v>67500</v>
      </c>
      <c r="E5025">
        <v>36</v>
      </c>
      <c r="F5025">
        <v>1</v>
      </c>
      <c r="G5025">
        <v>0</v>
      </c>
    </row>
    <row r="5026" spans="1:7" x14ac:dyDescent="0.2">
      <c r="A5026">
        <v>20000</v>
      </c>
      <c r="B5026">
        <v>0.17269999999999999</v>
      </c>
      <c r="C5026" t="s">
        <v>5440</v>
      </c>
      <c r="D5026">
        <v>77000</v>
      </c>
      <c r="E5026">
        <v>60</v>
      </c>
      <c r="F5026">
        <v>10</v>
      </c>
      <c r="G5026">
        <v>0</v>
      </c>
    </row>
    <row r="5027" spans="1:7" x14ac:dyDescent="0.2">
      <c r="A5027">
        <v>16000</v>
      </c>
      <c r="B5027">
        <v>7.9000000000000001E-2</v>
      </c>
      <c r="C5027" t="s">
        <v>5441</v>
      </c>
      <c r="D5027">
        <v>84000</v>
      </c>
      <c r="E5027">
        <v>36</v>
      </c>
      <c r="F5027">
        <v>10</v>
      </c>
      <c r="G5027">
        <v>0</v>
      </c>
    </row>
    <row r="5028" spans="1:7" x14ac:dyDescent="0.2">
      <c r="A5028">
        <v>15000</v>
      </c>
      <c r="B5028">
        <v>0.1114</v>
      </c>
      <c r="C5028" t="s">
        <v>5440</v>
      </c>
      <c r="D5028">
        <v>80899</v>
      </c>
      <c r="E5028">
        <v>36</v>
      </c>
      <c r="F5028">
        <v>2</v>
      </c>
      <c r="G5028">
        <v>0</v>
      </c>
    </row>
    <row r="5029" spans="1:7" x14ac:dyDescent="0.2">
      <c r="A5029">
        <v>25000</v>
      </c>
      <c r="B5029">
        <v>0.21490000000000001</v>
      </c>
      <c r="C5029" t="s">
        <v>5441</v>
      </c>
      <c r="D5029">
        <v>65000</v>
      </c>
      <c r="E5029">
        <v>60</v>
      </c>
      <c r="F5029">
        <v>10</v>
      </c>
      <c r="G5029">
        <v>0</v>
      </c>
    </row>
    <row r="5030" spans="1:7" x14ac:dyDescent="0.2">
      <c r="A5030">
        <v>19750</v>
      </c>
      <c r="B5030">
        <v>0.158</v>
      </c>
      <c r="C5030" t="s">
        <v>5441</v>
      </c>
      <c r="D5030">
        <v>45000</v>
      </c>
      <c r="E5030">
        <v>60</v>
      </c>
      <c r="F5030">
        <v>1</v>
      </c>
      <c r="G5030">
        <v>0</v>
      </c>
    </row>
    <row r="5031" spans="1:7" x14ac:dyDescent="0.2">
      <c r="A5031">
        <v>9000</v>
      </c>
      <c r="B5031">
        <v>0.14330000000000001</v>
      </c>
      <c r="C5031" t="s">
        <v>5441</v>
      </c>
      <c r="D5031">
        <v>40000</v>
      </c>
      <c r="E5031">
        <v>36</v>
      </c>
      <c r="F5031">
        <v>2</v>
      </c>
      <c r="G5031">
        <v>0</v>
      </c>
    </row>
    <row r="5032" spans="1:7" x14ac:dyDescent="0.2">
      <c r="A5032">
        <v>8000</v>
      </c>
      <c r="B5032">
        <v>0.16289999999999999</v>
      </c>
      <c r="C5032" t="s">
        <v>5440</v>
      </c>
      <c r="D5032">
        <v>30000</v>
      </c>
      <c r="E5032">
        <v>36</v>
      </c>
      <c r="F5032">
        <v>3</v>
      </c>
      <c r="G5032">
        <v>0</v>
      </c>
    </row>
    <row r="5033" spans="1:7" x14ac:dyDescent="0.2">
      <c r="A5033">
        <v>25000</v>
      </c>
      <c r="B5033">
        <v>0.17269999999999999</v>
      </c>
      <c r="C5033" t="s">
        <v>5441</v>
      </c>
      <c r="D5033">
        <v>60000</v>
      </c>
      <c r="E5033">
        <v>60</v>
      </c>
      <c r="F5033">
        <v>7</v>
      </c>
      <c r="G5033">
        <v>0</v>
      </c>
    </row>
    <row r="5034" spans="1:7" x14ac:dyDescent="0.2">
      <c r="A5034">
        <v>11600</v>
      </c>
      <c r="B5034">
        <v>8.8999999999999996E-2</v>
      </c>
      <c r="C5034" t="s">
        <v>5441</v>
      </c>
      <c r="D5034">
        <v>70000</v>
      </c>
      <c r="E5034">
        <v>60</v>
      </c>
      <c r="F5034">
        <v>10</v>
      </c>
      <c r="G5034">
        <v>0</v>
      </c>
    </row>
    <row r="5035" spans="1:7" x14ac:dyDescent="0.2">
      <c r="A5035">
        <v>4300</v>
      </c>
      <c r="B5035">
        <v>0.158</v>
      </c>
      <c r="C5035" t="s">
        <v>5440</v>
      </c>
      <c r="D5035">
        <v>65000</v>
      </c>
      <c r="E5035">
        <v>36</v>
      </c>
      <c r="F5035">
        <v>7</v>
      </c>
      <c r="G5035">
        <v>0</v>
      </c>
    </row>
    <row r="5036" spans="1:7" x14ac:dyDescent="0.2">
      <c r="A5036">
        <v>10000</v>
      </c>
      <c r="B5036">
        <v>0.13109999999999999</v>
      </c>
      <c r="C5036" t="s">
        <v>5441</v>
      </c>
      <c r="D5036">
        <v>55000</v>
      </c>
      <c r="E5036">
        <v>36</v>
      </c>
      <c r="F5036">
        <v>10</v>
      </c>
      <c r="G5036">
        <v>0</v>
      </c>
    </row>
    <row r="5037" spans="1:7" x14ac:dyDescent="0.2">
      <c r="A5037">
        <v>26400</v>
      </c>
      <c r="B5037">
        <v>0.23830000000000001</v>
      </c>
      <c r="C5037" t="s">
        <v>5440</v>
      </c>
      <c r="D5037">
        <v>62000</v>
      </c>
      <c r="E5037">
        <v>60</v>
      </c>
      <c r="F5037">
        <v>10</v>
      </c>
      <c r="G5037">
        <v>0</v>
      </c>
    </row>
    <row r="5038" spans="1:7" x14ac:dyDescent="0.2">
      <c r="A5038">
        <v>17475</v>
      </c>
      <c r="B5038">
        <v>0.1212</v>
      </c>
      <c r="C5038" t="s">
        <v>5442</v>
      </c>
      <c r="D5038">
        <v>70000</v>
      </c>
      <c r="E5038">
        <v>36</v>
      </c>
      <c r="F5038">
        <v>2</v>
      </c>
      <c r="G5038">
        <v>0</v>
      </c>
    </row>
    <row r="5039" spans="1:7" x14ac:dyDescent="0.2">
      <c r="A5039">
        <v>12000</v>
      </c>
      <c r="B5039">
        <v>0.1114</v>
      </c>
      <c r="C5039" t="s">
        <v>5441</v>
      </c>
      <c r="D5039">
        <v>54000</v>
      </c>
      <c r="E5039">
        <v>36</v>
      </c>
      <c r="F5039">
        <v>1</v>
      </c>
      <c r="G5039">
        <v>0</v>
      </c>
    </row>
    <row r="5040" spans="1:7" x14ac:dyDescent="0.2">
      <c r="A5040">
        <v>16750</v>
      </c>
      <c r="B5040">
        <v>0.1016</v>
      </c>
      <c r="C5040" t="s">
        <v>5442</v>
      </c>
      <c r="D5040">
        <v>55000</v>
      </c>
      <c r="E5040">
        <v>36</v>
      </c>
      <c r="F5040">
        <v>10</v>
      </c>
      <c r="G5040">
        <v>0</v>
      </c>
    </row>
    <row r="5041" spans="1:7" x14ac:dyDescent="0.2">
      <c r="A5041">
        <v>27575</v>
      </c>
      <c r="B5041">
        <v>7.6200000000000004E-2</v>
      </c>
      <c r="C5041" t="s">
        <v>5441</v>
      </c>
      <c r="D5041">
        <v>220000</v>
      </c>
      <c r="E5041">
        <v>36</v>
      </c>
      <c r="F5041">
        <v>3</v>
      </c>
      <c r="G5041">
        <v>0</v>
      </c>
    </row>
    <row r="5042" spans="1:7" x14ac:dyDescent="0.2">
      <c r="A5042">
        <v>8325</v>
      </c>
      <c r="B5042">
        <v>7.9000000000000001E-2</v>
      </c>
      <c r="C5042" t="s">
        <v>5440</v>
      </c>
      <c r="D5042">
        <v>25000</v>
      </c>
      <c r="E5042">
        <v>36</v>
      </c>
      <c r="F5042">
        <v>9</v>
      </c>
      <c r="G5042">
        <v>0</v>
      </c>
    </row>
    <row r="5043" spans="1:7" x14ac:dyDescent="0.2">
      <c r="A5043">
        <v>11200</v>
      </c>
      <c r="B5043">
        <v>0.1016</v>
      </c>
      <c r="C5043" t="s">
        <v>5440</v>
      </c>
      <c r="D5043">
        <v>85400</v>
      </c>
      <c r="E5043">
        <v>36</v>
      </c>
      <c r="F5043">
        <v>4</v>
      </c>
      <c r="G5043">
        <v>0</v>
      </c>
    </row>
    <row r="5044" spans="1:7" x14ac:dyDescent="0.2">
      <c r="A5044">
        <v>19000</v>
      </c>
      <c r="B5044">
        <v>0.1114</v>
      </c>
      <c r="C5044" t="s">
        <v>5440</v>
      </c>
      <c r="D5044">
        <v>75000</v>
      </c>
      <c r="E5044">
        <v>36</v>
      </c>
      <c r="F5044">
        <v>10</v>
      </c>
      <c r="G5044">
        <v>0</v>
      </c>
    </row>
    <row r="5045" spans="1:7" x14ac:dyDescent="0.2">
      <c r="A5045">
        <v>31300</v>
      </c>
      <c r="B5045">
        <v>0.15310000000000001</v>
      </c>
      <c r="C5045" t="s">
        <v>5441</v>
      </c>
      <c r="D5045">
        <v>85000</v>
      </c>
      <c r="E5045">
        <v>60</v>
      </c>
      <c r="F5045">
        <v>1</v>
      </c>
      <c r="G5045">
        <v>0</v>
      </c>
    </row>
    <row r="5046" spans="1:7" x14ac:dyDescent="0.2">
      <c r="A5046">
        <v>15850</v>
      </c>
      <c r="B5046">
        <v>0.18490000000000001</v>
      </c>
      <c r="C5046" t="s">
        <v>5441</v>
      </c>
      <c r="D5046">
        <v>36000</v>
      </c>
      <c r="E5046">
        <v>36</v>
      </c>
      <c r="F5046">
        <v>10</v>
      </c>
      <c r="G5046">
        <v>0</v>
      </c>
    </row>
    <row r="5047" spans="1:7" x14ac:dyDescent="0.2">
      <c r="A5047">
        <v>16000</v>
      </c>
      <c r="B5047">
        <v>0.1016</v>
      </c>
      <c r="C5047" t="s">
        <v>5441</v>
      </c>
      <c r="D5047">
        <v>83000</v>
      </c>
      <c r="E5047">
        <v>36</v>
      </c>
      <c r="F5047">
        <v>1</v>
      </c>
      <c r="G5047">
        <v>0</v>
      </c>
    </row>
    <row r="5048" spans="1:7" x14ac:dyDescent="0.2">
      <c r="A5048">
        <v>9000</v>
      </c>
      <c r="B5048">
        <v>0.1409</v>
      </c>
      <c r="C5048" t="s">
        <v>5440</v>
      </c>
      <c r="D5048">
        <v>34000</v>
      </c>
      <c r="E5048">
        <v>36</v>
      </c>
      <c r="F5048">
        <v>2</v>
      </c>
      <c r="G5048">
        <v>0</v>
      </c>
    </row>
    <row r="5049" spans="1:7" x14ac:dyDescent="0.2">
      <c r="A5049">
        <v>6500</v>
      </c>
      <c r="B5049">
        <v>0.14330000000000001</v>
      </c>
      <c r="C5049" t="s">
        <v>5441</v>
      </c>
      <c r="D5049">
        <v>55000</v>
      </c>
      <c r="E5049">
        <v>36</v>
      </c>
      <c r="F5049">
        <v>10</v>
      </c>
      <c r="G5049">
        <v>0</v>
      </c>
    </row>
    <row r="5050" spans="1:7" x14ac:dyDescent="0.2">
      <c r="A5050">
        <v>28000</v>
      </c>
      <c r="B5050">
        <v>0.1114</v>
      </c>
      <c r="C5050" t="s">
        <v>5441</v>
      </c>
      <c r="D5050">
        <v>85000</v>
      </c>
      <c r="E5050">
        <v>60</v>
      </c>
      <c r="F5050">
        <v>10</v>
      </c>
      <c r="G5050">
        <v>0</v>
      </c>
    </row>
    <row r="5051" spans="1:7" x14ac:dyDescent="0.2">
      <c r="A5051">
        <v>4000</v>
      </c>
      <c r="B5051">
        <v>0.18490000000000001</v>
      </c>
      <c r="C5051" t="s">
        <v>5440</v>
      </c>
      <c r="D5051">
        <v>22000</v>
      </c>
      <c r="E5051">
        <v>36</v>
      </c>
      <c r="F5051">
        <v>0.5</v>
      </c>
      <c r="G5051">
        <v>1</v>
      </c>
    </row>
    <row r="5052" spans="1:7" x14ac:dyDescent="0.2">
      <c r="A5052">
        <v>15000</v>
      </c>
      <c r="B5052">
        <v>0.1114</v>
      </c>
      <c r="C5052" t="s">
        <v>5441</v>
      </c>
      <c r="D5052">
        <v>53000</v>
      </c>
      <c r="E5052">
        <v>36</v>
      </c>
      <c r="F5052">
        <v>10</v>
      </c>
      <c r="G5052">
        <v>0</v>
      </c>
    </row>
    <row r="5053" spans="1:7" x14ac:dyDescent="0.2">
      <c r="A5053">
        <v>15000</v>
      </c>
      <c r="B5053">
        <v>0.13109999999999999</v>
      </c>
      <c r="C5053" t="s">
        <v>5440</v>
      </c>
      <c r="D5053">
        <v>54000</v>
      </c>
      <c r="E5053">
        <v>36</v>
      </c>
      <c r="F5053">
        <v>10</v>
      </c>
      <c r="G5053">
        <v>0</v>
      </c>
    </row>
    <row r="5054" spans="1:7" x14ac:dyDescent="0.2">
      <c r="A5054">
        <v>17225</v>
      </c>
      <c r="B5054">
        <v>6.0299999999999999E-2</v>
      </c>
      <c r="C5054" t="s">
        <v>5441</v>
      </c>
      <c r="D5054">
        <v>97000</v>
      </c>
      <c r="E5054">
        <v>36</v>
      </c>
      <c r="F5054">
        <v>10</v>
      </c>
      <c r="G5054">
        <v>0</v>
      </c>
    </row>
    <row r="5055" spans="1:7" x14ac:dyDescent="0.2">
      <c r="A5055">
        <v>12800</v>
      </c>
      <c r="B5055">
        <v>0.1875</v>
      </c>
      <c r="C5055" t="s">
        <v>5440</v>
      </c>
      <c r="D5055">
        <v>38400</v>
      </c>
      <c r="E5055">
        <v>36</v>
      </c>
      <c r="F5055">
        <v>0.5</v>
      </c>
      <c r="G5055">
        <v>0</v>
      </c>
    </row>
    <row r="5056" spans="1:7" x14ac:dyDescent="0.2">
      <c r="A5056">
        <v>24000</v>
      </c>
      <c r="B5056">
        <v>8.8999999999999996E-2</v>
      </c>
      <c r="C5056" t="s">
        <v>5441</v>
      </c>
      <c r="D5056">
        <v>95000</v>
      </c>
      <c r="E5056">
        <v>36</v>
      </c>
      <c r="F5056">
        <v>0.5</v>
      </c>
      <c r="G5056">
        <v>0</v>
      </c>
    </row>
    <row r="5057" spans="1:7" x14ac:dyDescent="0.2">
      <c r="A5057">
        <v>24000</v>
      </c>
      <c r="B5057">
        <v>0.17269999999999999</v>
      </c>
      <c r="C5057" t="s">
        <v>5441</v>
      </c>
      <c r="D5057">
        <v>101600</v>
      </c>
      <c r="E5057">
        <v>60</v>
      </c>
      <c r="F5057">
        <v>10</v>
      </c>
      <c r="G5057">
        <v>1</v>
      </c>
    </row>
    <row r="5058" spans="1:7" x14ac:dyDescent="0.2">
      <c r="A5058">
        <v>8400</v>
      </c>
      <c r="B5058">
        <v>0.17269999999999999</v>
      </c>
      <c r="C5058" t="s">
        <v>5440</v>
      </c>
      <c r="D5058">
        <v>70000</v>
      </c>
      <c r="E5058">
        <v>36</v>
      </c>
      <c r="F5058">
        <v>8</v>
      </c>
      <c r="G5058">
        <v>1</v>
      </c>
    </row>
    <row r="5059" spans="1:7" x14ac:dyDescent="0.2">
      <c r="A5059">
        <v>18000</v>
      </c>
      <c r="B5059">
        <v>0.16289999999999999</v>
      </c>
      <c r="C5059" t="s">
        <v>5440</v>
      </c>
      <c r="D5059">
        <v>61200</v>
      </c>
      <c r="E5059">
        <v>60</v>
      </c>
      <c r="F5059">
        <v>2</v>
      </c>
      <c r="G5059">
        <v>0</v>
      </c>
    </row>
    <row r="5060" spans="1:7" x14ac:dyDescent="0.2">
      <c r="A5060">
        <v>10000</v>
      </c>
      <c r="B5060">
        <v>0.1016</v>
      </c>
      <c r="C5060" t="s">
        <v>5440</v>
      </c>
      <c r="D5060">
        <v>85000</v>
      </c>
      <c r="E5060">
        <v>36</v>
      </c>
      <c r="F5060">
        <v>2</v>
      </c>
      <c r="G5060">
        <v>0</v>
      </c>
    </row>
    <row r="5061" spans="1:7" x14ac:dyDescent="0.2">
      <c r="A5061">
        <v>9000</v>
      </c>
      <c r="B5061">
        <v>0.14330000000000001</v>
      </c>
      <c r="C5061" t="s">
        <v>5441</v>
      </c>
      <c r="D5061">
        <v>60000</v>
      </c>
      <c r="E5061">
        <v>36</v>
      </c>
      <c r="F5061">
        <v>9</v>
      </c>
      <c r="G5061">
        <v>0</v>
      </c>
    </row>
    <row r="5062" spans="1:7" x14ac:dyDescent="0.2">
      <c r="A5062">
        <v>16000</v>
      </c>
      <c r="B5062">
        <v>0.1777</v>
      </c>
      <c r="C5062" t="s">
        <v>5441</v>
      </c>
      <c r="D5062">
        <v>85000</v>
      </c>
      <c r="E5062">
        <v>60</v>
      </c>
      <c r="F5062">
        <v>8</v>
      </c>
      <c r="G5062">
        <v>0</v>
      </c>
    </row>
    <row r="5063" spans="1:7" x14ac:dyDescent="0.2">
      <c r="A5063">
        <v>20125</v>
      </c>
      <c r="B5063">
        <v>0.13109999999999999</v>
      </c>
      <c r="C5063" t="s">
        <v>5442</v>
      </c>
      <c r="D5063">
        <v>45500</v>
      </c>
      <c r="E5063">
        <v>36</v>
      </c>
      <c r="F5063">
        <v>10</v>
      </c>
      <c r="G5063">
        <v>0</v>
      </c>
    </row>
    <row r="5064" spans="1:7" x14ac:dyDescent="0.2">
      <c r="A5064">
        <v>20050</v>
      </c>
      <c r="B5064">
        <v>0.13109999999999999</v>
      </c>
      <c r="C5064" t="s">
        <v>5441</v>
      </c>
      <c r="D5064">
        <v>77000</v>
      </c>
      <c r="E5064">
        <v>36</v>
      </c>
      <c r="F5064">
        <v>9</v>
      </c>
      <c r="G5064">
        <v>0</v>
      </c>
    </row>
    <row r="5065" spans="1:7" x14ac:dyDescent="0.2">
      <c r="A5065">
        <v>7400</v>
      </c>
      <c r="B5065">
        <v>0.14330000000000001</v>
      </c>
      <c r="C5065" t="s">
        <v>5440</v>
      </c>
      <c r="D5065">
        <v>28000</v>
      </c>
      <c r="E5065">
        <v>36</v>
      </c>
      <c r="F5065">
        <v>2</v>
      </c>
      <c r="G5065">
        <v>0</v>
      </c>
    </row>
    <row r="5066" spans="1:7" x14ac:dyDescent="0.2">
      <c r="A5066">
        <v>7500</v>
      </c>
      <c r="B5066">
        <v>0.1114</v>
      </c>
      <c r="C5066" t="s">
        <v>5441</v>
      </c>
      <c r="D5066">
        <v>92745</v>
      </c>
      <c r="E5066">
        <v>36</v>
      </c>
      <c r="F5066">
        <v>2</v>
      </c>
      <c r="G5066">
        <v>0</v>
      </c>
    </row>
    <row r="5067" spans="1:7" x14ac:dyDescent="0.2">
      <c r="A5067">
        <v>5000</v>
      </c>
      <c r="B5067">
        <v>0.1212</v>
      </c>
      <c r="C5067" t="s">
        <v>5441</v>
      </c>
      <c r="D5067">
        <v>63000</v>
      </c>
      <c r="E5067">
        <v>36</v>
      </c>
      <c r="F5067">
        <v>10</v>
      </c>
      <c r="G5067">
        <v>0</v>
      </c>
    </row>
    <row r="5068" spans="1:7" x14ac:dyDescent="0.2">
      <c r="A5068">
        <v>16000</v>
      </c>
      <c r="B5068">
        <v>8.8999999999999996E-2</v>
      </c>
      <c r="C5068" t="s">
        <v>5441</v>
      </c>
      <c r="D5068">
        <v>56000</v>
      </c>
      <c r="E5068">
        <v>36</v>
      </c>
      <c r="F5068">
        <v>7</v>
      </c>
      <c r="G5068">
        <v>0</v>
      </c>
    </row>
    <row r="5069" spans="1:7" x14ac:dyDescent="0.2">
      <c r="A5069">
        <v>28000</v>
      </c>
      <c r="B5069">
        <v>0.158</v>
      </c>
      <c r="C5069" t="s">
        <v>5442</v>
      </c>
      <c r="D5069">
        <v>170000</v>
      </c>
      <c r="E5069">
        <v>36</v>
      </c>
      <c r="F5069">
        <v>3</v>
      </c>
      <c r="G5069">
        <v>0</v>
      </c>
    </row>
    <row r="5070" spans="1:7" x14ac:dyDescent="0.2">
      <c r="A5070">
        <v>10000</v>
      </c>
      <c r="B5070">
        <v>0.13109999999999999</v>
      </c>
      <c r="C5070" t="s">
        <v>5440</v>
      </c>
      <c r="D5070">
        <v>70000</v>
      </c>
      <c r="E5070">
        <v>36</v>
      </c>
      <c r="F5070">
        <v>10</v>
      </c>
      <c r="G5070">
        <v>0</v>
      </c>
    </row>
    <row r="5071" spans="1:7" x14ac:dyDescent="0.2">
      <c r="A5071">
        <v>23825</v>
      </c>
      <c r="B5071">
        <v>6.0299999999999999E-2</v>
      </c>
      <c r="C5071" t="s">
        <v>5441</v>
      </c>
      <c r="D5071">
        <v>240000</v>
      </c>
      <c r="E5071">
        <v>36</v>
      </c>
      <c r="F5071">
        <v>9</v>
      </c>
      <c r="G5071">
        <v>0</v>
      </c>
    </row>
    <row r="5072" spans="1:7" x14ac:dyDescent="0.2">
      <c r="A5072">
        <v>30750</v>
      </c>
      <c r="B5072">
        <v>0.1905</v>
      </c>
      <c r="C5072" t="s">
        <v>5441</v>
      </c>
      <c r="D5072">
        <v>69000</v>
      </c>
      <c r="E5072">
        <v>60</v>
      </c>
      <c r="F5072">
        <v>10</v>
      </c>
      <c r="G5072">
        <v>0</v>
      </c>
    </row>
    <row r="5073" spans="1:7" x14ac:dyDescent="0.2">
      <c r="A5073">
        <v>16000</v>
      </c>
      <c r="B5073">
        <v>0.1114</v>
      </c>
      <c r="C5073" t="s">
        <v>5441</v>
      </c>
      <c r="D5073">
        <v>64400</v>
      </c>
      <c r="E5073">
        <v>36</v>
      </c>
      <c r="F5073">
        <v>9</v>
      </c>
      <c r="G5073">
        <v>0</v>
      </c>
    </row>
    <row r="5074" spans="1:7" x14ac:dyDescent="0.2">
      <c r="A5074">
        <v>20000</v>
      </c>
      <c r="B5074">
        <v>0.1114</v>
      </c>
      <c r="C5074" t="s">
        <v>5440</v>
      </c>
      <c r="D5074">
        <v>90000</v>
      </c>
      <c r="E5074">
        <v>36</v>
      </c>
      <c r="F5074">
        <v>8</v>
      </c>
      <c r="G5074">
        <v>1</v>
      </c>
    </row>
    <row r="5075" spans="1:7" x14ac:dyDescent="0.2">
      <c r="A5075">
        <v>19000</v>
      </c>
      <c r="B5075">
        <v>0.18490000000000001</v>
      </c>
      <c r="C5075" t="s">
        <v>5440</v>
      </c>
      <c r="D5075">
        <v>42240</v>
      </c>
      <c r="E5075">
        <v>36</v>
      </c>
      <c r="F5075">
        <v>10</v>
      </c>
      <c r="G5075">
        <v>1</v>
      </c>
    </row>
    <row r="5076" spans="1:7" x14ac:dyDescent="0.2">
      <c r="A5076">
        <v>19075</v>
      </c>
      <c r="B5076">
        <v>0.17269999999999999</v>
      </c>
      <c r="C5076" t="s">
        <v>5441</v>
      </c>
      <c r="D5076">
        <v>42600</v>
      </c>
      <c r="E5076">
        <v>60</v>
      </c>
      <c r="F5076">
        <v>5</v>
      </c>
      <c r="G5076">
        <v>0</v>
      </c>
    </row>
    <row r="5077" spans="1:7" x14ac:dyDescent="0.2">
      <c r="A5077">
        <v>19000</v>
      </c>
      <c r="B5077">
        <v>0.16289999999999999</v>
      </c>
      <c r="C5077" t="s">
        <v>5440</v>
      </c>
      <c r="D5077">
        <v>45000</v>
      </c>
      <c r="E5077">
        <v>60</v>
      </c>
      <c r="F5077">
        <v>2</v>
      </c>
      <c r="G5077">
        <v>0</v>
      </c>
    </row>
    <row r="5078" spans="1:7" x14ac:dyDescent="0.2">
      <c r="A5078">
        <v>20000</v>
      </c>
      <c r="B5078">
        <v>6.0299999999999999E-2</v>
      </c>
      <c r="C5078" t="s">
        <v>5441</v>
      </c>
      <c r="D5078">
        <v>98000</v>
      </c>
      <c r="E5078">
        <v>36</v>
      </c>
      <c r="F5078">
        <v>10</v>
      </c>
      <c r="G5078">
        <v>0</v>
      </c>
    </row>
    <row r="5079" spans="1:7" x14ac:dyDescent="0.2">
      <c r="A5079">
        <v>10000</v>
      </c>
      <c r="B5079">
        <v>0.14330000000000001</v>
      </c>
      <c r="C5079" t="s">
        <v>5441</v>
      </c>
      <c r="D5079">
        <v>45000</v>
      </c>
      <c r="E5079">
        <v>36</v>
      </c>
      <c r="F5079">
        <v>4</v>
      </c>
      <c r="G5079">
        <v>0</v>
      </c>
    </row>
    <row r="5080" spans="1:7" x14ac:dyDescent="0.2">
      <c r="A5080">
        <v>10000</v>
      </c>
      <c r="B5080">
        <v>0.158</v>
      </c>
      <c r="C5080" t="s">
        <v>5440</v>
      </c>
      <c r="D5080">
        <v>74500</v>
      </c>
      <c r="E5080">
        <v>36</v>
      </c>
      <c r="F5080">
        <v>3</v>
      </c>
      <c r="G5080">
        <v>0</v>
      </c>
    </row>
    <row r="5081" spans="1:7" x14ac:dyDescent="0.2">
      <c r="A5081">
        <v>7000</v>
      </c>
      <c r="B5081">
        <v>0.13109999999999999</v>
      </c>
      <c r="C5081" t="s">
        <v>5441</v>
      </c>
      <c r="D5081">
        <v>58000</v>
      </c>
      <c r="E5081">
        <v>36</v>
      </c>
      <c r="F5081">
        <v>10</v>
      </c>
      <c r="G5081">
        <v>0</v>
      </c>
    </row>
    <row r="5082" spans="1:7" x14ac:dyDescent="0.2">
      <c r="A5082">
        <v>12000</v>
      </c>
      <c r="B5082">
        <v>0.1212</v>
      </c>
      <c r="C5082" t="s">
        <v>5440</v>
      </c>
      <c r="D5082">
        <v>80000</v>
      </c>
      <c r="E5082">
        <v>36</v>
      </c>
      <c r="F5082">
        <v>4</v>
      </c>
      <c r="G5082">
        <v>0</v>
      </c>
    </row>
    <row r="5083" spans="1:7" x14ac:dyDescent="0.2">
      <c r="A5083">
        <v>15000</v>
      </c>
      <c r="B5083">
        <v>0.1212</v>
      </c>
      <c r="C5083" t="s">
        <v>5441</v>
      </c>
      <c r="D5083">
        <v>36500</v>
      </c>
      <c r="E5083">
        <v>36</v>
      </c>
      <c r="F5083">
        <v>5</v>
      </c>
      <c r="G5083">
        <v>0</v>
      </c>
    </row>
    <row r="5084" spans="1:7" x14ac:dyDescent="0.2">
      <c r="A5084">
        <v>21200</v>
      </c>
      <c r="B5084">
        <v>0.18490000000000001</v>
      </c>
      <c r="C5084" t="s">
        <v>5441</v>
      </c>
      <c r="D5084">
        <v>65000</v>
      </c>
      <c r="E5084">
        <v>36</v>
      </c>
      <c r="F5084">
        <v>7</v>
      </c>
      <c r="G5084">
        <v>0</v>
      </c>
    </row>
    <row r="5085" spans="1:7" x14ac:dyDescent="0.2">
      <c r="A5085">
        <v>17000</v>
      </c>
      <c r="B5085">
        <v>0.14330000000000001</v>
      </c>
      <c r="C5085" t="s">
        <v>5441</v>
      </c>
      <c r="D5085">
        <v>46447</v>
      </c>
      <c r="E5085">
        <v>60</v>
      </c>
      <c r="F5085">
        <v>10</v>
      </c>
      <c r="G5085">
        <v>0</v>
      </c>
    </row>
    <row r="5086" spans="1:7" x14ac:dyDescent="0.2">
      <c r="A5086">
        <v>14000</v>
      </c>
      <c r="B5086">
        <v>0.18490000000000001</v>
      </c>
      <c r="C5086" t="s">
        <v>5440</v>
      </c>
      <c r="D5086">
        <v>60000</v>
      </c>
      <c r="E5086">
        <v>36</v>
      </c>
      <c r="F5086">
        <v>8</v>
      </c>
      <c r="G5086">
        <v>0</v>
      </c>
    </row>
    <row r="5087" spans="1:7" x14ac:dyDescent="0.2">
      <c r="A5087">
        <v>21000</v>
      </c>
      <c r="B5087">
        <v>7.9000000000000001E-2</v>
      </c>
      <c r="C5087" t="s">
        <v>5441</v>
      </c>
      <c r="D5087">
        <v>160000</v>
      </c>
      <c r="E5087">
        <v>36</v>
      </c>
      <c r="F5087">
        <v>5</v>
      </c>
      <c r="G5087">
        <v>0</v>
      </c>
    </row>
    <row r="5088" spans="1:7" x14ac:dyDescent="0.2">
      <c r="A5088">
        <v>30000</v>
      </c>
      <c r="B5088">
        <v>0.18490000000000001</v>
      </c>
      <c r="C5088" t="s">
        <v>5441</v>
      </c>
      <c r="D5088">
        <v>88000</v>
      </c>
      <c r="E5088">
        <v>36</v>
      </c>
      <c r="F5088">
        <v>8</v>
      </c>
      <c r="G5088">
        <v>0</v>
      </c>
    </row>
    <row r="5089" spans="1:7" x14ac:dyDescent="0.2">
      <c r="A5089">
        <v>35000</v>
      </c>
      <c r="B5089">
        <v>0.16289999999999999</v>
      </c>
      <c r="C5089" t="s">
        <v>5441</v>
      </c>
      <c r="D5089">
        <v>125000</v>
      </c>
      <c r="E5089">
        <v>60</v>
      </c>
      <c r="F5089">
        <v>10</v>
      </c>
      <c r="G5089">
        <v>0</v>
      </c>
    </row>
    <row r="5090" spans="1:7" x14ac:dyDescent="0.2">
      <c r="A5090">
        <v>24600</v>
      </c>
      <c r="B5090">
        <v>0.16289999999999999</v>
      </c>
      <c r="C5090" t="s">
        <v>5441</v>
      </c>
      <c r="D5090">
        <v>69000</v>
      </c>
      <c r="E5090">
        <v>36</v>
      </c>
      <c r="F5090">
        <v>10</v>
      </c>
      <c r="G5090">
        <v>0</v>
      </c>
    </row>
    <row r="5091" spans="1:7" x14ac:dyDescent="0.2">
      <c r="A5091">
        <v>6000</v>
      </c>
      <c r="B5091">
        <v>0.1212</v>
      </c>
      <c r="C5091" t="s">
        <v>5441</v>
      </c>
      <c r="D5091">
        <v>40000</v>
      </c>
      <c r="E5091">
        <v>36</v>
      </c>
      <c r="F5091">
        <v>6</v>
      </c>
      <c r="G5091">
        <v>0</v>
      </c>
    </row>
    <row r="5092" spans="1:7" x14ac:dyDescent="0.2">
      <c r="A5092">
        <v>28000</v>
      </c>
      <c r="B5092">
        <v>0.1777</v>
      </c>
      <c r="C5092" t="s">
        <v>5441</v>
      </c>
      <c r="D5092">
        <v>65000</v>
      </c>
      <c r="E5092">
        <v>36</v>
      </c>
      <c r="F5092">
        <v>10</v>
      </c>
      <c r="G5092">
        <v>1</v>
      </c>
    </row>
    <row r="5093" spans="1:7" x14ac:dyDescent="0.2">
      <c r="A5093">
        <v>10000</v>
      </c>
      <c r="B5093">
        <v>0.1212</v>
      </c>
      <c r="C5093" t="s">
        <v>5440</v>
      </c>
      <c r="D5093">
        <v>55000</v>
      </c>
      <c r="E5093">
        <v>36</v>
      </c>
      <c r="F5093">
        <v>10</v>
      </c>
      <c r="G5093">
        <v>0</v>
      </c>
    </row>
    <row r="5094" spans="1:7" x14ac:dyDescent="0.2">
      <c r="A5094">
        <v>4950</v>
      </c>
      <c r="B5094">
        <v>0.1905</v>
      </c>
      <c r="C5094" t="s">
        <v>5440</v>
      </c>
      <c r="D5094">
        <v>18000</v>
      </c>
      <c r="E5094">
        <v>36</v>
      </c>
      <c r="F5094">
        <v>0.5</v>
      </c>
      <c r="G5094">
        <v>0</v>
      </c>
    </row>
    <row r="5095" spans="1:7" x14ac:dyDescent="0.2">
      <c r="A5095">
        <v>5000</v>
      </c>
      <c r="B5095">
        <v>0.1114</v>
      </c>
      <c r="C5095" t="s">
        <v>5441</v>
      </c>
      <c r="D5095">
        <v>75000</v>
      </c>
      <c r="E5095">
        <v>36</v>
      </c>
      <c r="F5095">
        <v>10</v>
      </c>
      <c r="G5095">
        <v>0</v>
      </c>
    </row>
    <row r="5096" spans="1:7" x14ac:dyDescent="0.2">
      <c r="A5096">
        <v>16000</v>
      </c>
      <c r="B5096">
        <v>0.1212</v>
      </c>
      <c r="C5096" t="s">
        <v>5441</v>
      </c>
      <c r="D5096">
        <v>125000</v>
      </c>
      <c r="E5096">
        <v>36</v>
      </c>
      <c r="F5096">
        <v>10</v>
      </c>
      <c r="G5096">
        <v>0</v>
      </c>
    </row>
    <row r="5097" spans="1:7" x14ac:dyDescent="0.2">
      <c r="A5097">
        <v>33425</v>
      </c>
      <c r="B5097">
        <v>0.1905</v>
      </c>
      <c r="C5097" t="s">
        <v>5441</v>
      </c>
      <c r="D5097">
        <v>75000</v>
      </c>
      <c r="E5097">
        <v>60</v>
      </c>
      <c r="F5097">
        <v>2</v>
      </c>
      <c r="G5097">
        <v>1</v>
      </c>
    </row>
    <row r="5098" spans="1:7" x14ac:dyDescent="0.2">
      <c r="A5098">
        <v>22800</v>
      </c>
      <c r="B5098">
        <v>8.8999999999999996E-2</v>
      </c>
      <c r="C5098" t="s">
        <v>5441</v>
      </c>
      <c r="D5098">
        <v>85000</v>
      </c>
      <c r="E5098">
        <v>36</v>
      </c>
      <c r="F5098">
        <v>6</v>
      </c>
      <c r="G5098">
        <v>0</v>
      </c>
    </row>
    <row r="5099" spans="1:7" x14ac:dyDescent="0.2">
      <c r="A5099">
        <v>15000</v>
      </c>
      <c r="B5099">
        <v>0.1016</v>
      </c>
      <c r="C5099" t="s">
        <v>5440</v>
      </c>
      <c r="D5099">
        <v>90000</v>
      </c>
      <c r="E5099">
        <v>36</v>
      </c>
      <c r="F5099">
        <v>8</v>
      </c>
      <c r="G5099">
        <v>0</v>
      </c>
    </row>
    <row r="5100" spans="1:7" x14ac:dyDescent="0.2">
      <c r="A5100">
        <v>35000</v>
      </c>
      <c r="B5100">
        <v>0.21</v>
      </c>
      <c r="C5100" t="s">
        <v>5440</v>
      </c>
      <c r="D5100">
        <v>80000</v>
      </c>
      <c r="E5100">
        <v>60</v>
      </c>
      <c r="F5100">
        <v>0.5</v>
      </c>
      <c r="G5100">
        <v>0</v>
      </c>
    </row>
    <row r="5101" spans="1:7" x14ac:dyDescent="0.2">
      <c r="A5101">
        <v>19000</v>
      </c>
      <c r="B5101">
        <v>0.13109999999999999</v>
      </c>
      <c r="C5101" t="s">
        <v>5440</v>
      </c>
      <c r="D5101">
        <v>58270</v>
      </c>
      <c r="E5101">
        <v>36</v>
      </c>
      <c r="F5101">
        <v>10</v>
      </c>
      <c r="G5101">
        <v>0</v>
      </c>
    </row>
    <row r="5102" spans="1:7" x14ac:dyDescent="0.2">
      <c r="A5102">
        <v>3000</v>
      </c>
      <c r="B5102">
        <v>0.22950000000000001</v>
      </c>
      <c r="C5102" t="s">
        <v>5440</v>
      </c>
      <c r="D5102">
        <v>18000</v>
      </c>
      <c r="E5102">
        <v>36</v>
      </c>
      <c r="F5102">
        <v>2</v>
      </c>
      <c r="G5102">
        <v>1</v>
      </c>
    </row>
    <row r="5103" spans="1:7" x14ac:dyDescent="0.2">
      <c r="A5103">
        <v>3000</v>
      </c>
      <c r="B5103">
        <v>8.8999999999999996E-2</v>
      </c>
      <c r="C5103" t="s">
        <v>5440</v>
      </c>
      <c r="D5103">
        <v>50000</v>
      </c>
      <c r="E5103">
        <v>36</v>
      </c>
      <c r="F5103">
        <v>7</v>
      </c>
      <c r="G5103">
        <v>0</v>
      </c>
    </row>
    <row r="5104" spans="1:7" x14ac:dyDescent="0.2">
      <c r="A5104">
        <v>16000</v>
      </c>
      <c r="B5104">
        <v>0.1114</v>
      </c>
      <c r="C5104" t="s">
        <v>5440</v>
      </c>
      <c r="D5104">
        <v>54000</v>
      </c>
      <c r="E5104">
        <v>36</v>
      </c>
      <c r="F5104">
        <v>1</v>
      </c>
      <c r="G5104">
        <v>0</v>
      </c>
    </row>
    <row r="5105" spans="1:7" x14ac:dyDescent="0.2">
      <c r="A5105">
        <v>35000</v>
      </c>
      <c r="B5105">
        <v>0.21490000000000001</v>
      </c>
      <c r="C5105" t="s">
        <v>5442</v>
      </c>
      <c r="D5105">
        <v>175000</v>
      </c>
      <c r="E5105">
        <v>60</v>
      </c>
      <c r="F5105">
        <v>0.5</v>
      </c>
      <c r="G5105">
        <v>0</v>
      </c>
    </row>
    <row r="5106" spans="1:7" x14ac:dyDescent="0.2">
      <c r="A5106">
        <v>21100</v>
      </c>
      <c r="B5106">
        <v>0.1409</v>
      </c>
      <c r="C5106" t="s">
        <v>5440</v>
      </c>
      <c r="D5106">
        <v>60000</v>
      </c>
      <c r="E5106">
        <v>36</v>
      </c>
      <c r="F5106">
        <v>6</v>
      </c>
      <c r="G5106">
        <v>1</v>
      </c>
    </row>
    <row r="5107" spans="1:7" x14ac:dyDescent="0.2">
      <c r="A5107">
        <v>11675</v>
      </c>
      <c r="B5107">
        <v>0.1875</v>
      </c>
      <c r="C5107" t="s">
        <v>5441</v>
      </c>
      <c r="D5107">
        <v>35000</v>
      </c>
      <c r="E5107">
        <v>36</v>
      </c>
      <c r="F5107">
        <v>0.5</v>
      </c>
      <c r="G5107">
        <v>0</v>
      </c>
    </row>
    <row r="5108" spans="1:7" x14ac:dyDescent="0.2">
      <c r="A5108">
        <v>12000</v>
      </c>
      <c r="B5108">
        <v>8.8999999999999996E-2</v>
      </c>
      <c r="C5108" t="s">
        <v>5441</v>
      </c>
      <c r="D5108">
        <v>68000</v>
      </c>
      <c r="E5108">
        <v>36</v>
      </c>
      <c r="F5108">
        <v>10</v>
      </c>
      <c r="G5108">
        <v>0</v>
      </c>
    </row>
    <row r="5109" spans="1:7" x14ac:dyDescent="0.2">
      <c r="A5109">
        <v>33000</v>
      </c>
      <c r="B5109">
        <v>0.13109999999999999</v>
      </c>
      <c r="C5109" t="s">
        <v>5440</v>
      </c>
      <c r="D5109">
        <v>138000</v>
      </c>
      <c r="E5109">
        <v>36</v>
      </c>
      <c r="F5109">
        <v>1</v>
      </c>
      <c r="G5109">
        <v>0</v>
      </c>
    </row>
    <row r="5110" spans="1:7" x14ac:dyDescent="0.2">
      <c r="A5110">
        <v>8875</v>
      </c>
      <c r="B5110">
        <v>0.1212</v>
      </c>
      <c r="C5110" t="s">
        <v>5440</v>
      </c>
      <c r="D5110">
        <v>58000</v>
      </c>
      <c r="E5110">
        <v>36</v>
      </c>
      <c r="F5110">
        <v>10</v>
      </c>
      <c r="G5110">
        <v>1</v>
      </c>
    </row>
    <row r="5111" spans="1:7" x14ac:dyDescent="0.2">
      <c r="A5111">
        <v>19950</v>
      </c>
      <c r="B5111">
        <v>0.1212</v>
      </c>
      <c r="C5111" t="s">
        <v>5441</v>
      </c>
      <c r="D5111">
        <v>45000</v>
      </c>
      <c r="E5111">
        <v>36</v>
      </c>
      <c r="F5111">
        <v>10</v>
      </c>
      <c r="G5111">
        <v>0</v>
      </c>
    </row>
    <row r="5112" spans="1:7" x14ac:dyDescent="0.2">
      <c r="A5112">
        <v>10000</v>
      </c>
      <c r="B5112">
        <v>0.1114</v>
      </c>
      <c r="C5112" t="s">
        <v>5440</v>
      </c>
      <c r="D5112">
        <v>47800</v>
      </c>
      <c r="E5112">
        <v>36</v>
      </c>
      <c r="F5112">
        <v>6</v>
      </c>
      <c r="G5112">
        <v>1</v>
      </c>
    </row>
    <row r="5113" spans="1:7" x14ac:dyDescent="0.2">
      <c r="A5113">
        <v>17000</v>
      </c>
      <c r="B5113">
        <v>0.17269999999999999</v>
      </c>
      <c r="C5113" t="s">
        <v>5441</v>
      </c>
      <c r="D5113">
        <v>61000</v>
      </c>
      <c r="E5113">
        <v>60</v>
      </c>
      <c r="F5113">
        <v>10</v>
      </c>
      <c r="G5113">
        <v>0</v>
      </c>
    </row>
    <row r="5114" spans="1:7" x14ac:dyDescent="0.2">
      <c r="A5114">
        <v>9000</v>
      </c>
      <c r="B5114">
        <v>0.1114</v>
      </c>
      <c r="C5114" t="s">
        <v>5442</v>
      </c>
      <c r="D5114">
        <v>60400</v>
      </c>
      <c r="E5114">
        <v>36</v>
      </c>
      <c r="F5114">
        <v>5</v>
      </c>
      <c r="G5114">
        <v>0</v>
      </c>
    </row>
    <row r="5115" spans="1:7" x14ac:dyDescent="0.2">
      <c r="A5115">
        <v>19200</v>
      </c>
      <c r="B5115">
        <v>0.15310000000000001</v>
      </c>
      <c r="C5115" t="s">
        <v>5441</v>
      </c>
      <c r="D5115">
        <v>150000</v>
      </c>
      <c r="E5115">
        <v>60</v>
      </c>
      <c r="F5115">
        <v>10</v>
      </c>
      <c r="G5115">
        <v>1</v>
      </c>
    </row>
    <row r="5116" spans="1:7" x14ac:dyDescent="0.2">
      <c r="A5116">
        <v>12000</v>
      </c>
      <c r="B5116">
        <v>0.13109999999999999</v>
      </c>
      <c r="C5116" t="s">
        <v>5440</v>
      </c>
      <c r="D5116">
        <v>80000</v>
      </c>
      <c r="E5116">
        <v>60</v>
      </c>
      <c r="F5116">
        <v>2</v>
      </c>
      <c r="G5116">
        <v>0</v>
      </c>
    </row>
    <row r="5117" spans="1:7" x14ac:dyDescent="0.2">
      <c r="A5117">
        <v>16000</v>
      </c>
      <c r="B5117">
        <v>0.1212</v>
      </c>
      <c r="C5117" t="s">
        <v>5442</v>
      </c>
      <c r="D5117">
        <v>82000</v>
      </c>
      <c r="E5117">
        <v>36</v>
      </c>
      <c r="F5117">
        <v>3</v>
      </c>
      <c r="G5117">
        <v>0</v>
      </c>
    </row>
    <row r="5118" spans="1:7" x14ac:dyDescent="0.2">
      <c r="A5118">
        <v>7200</v>
      </c>
      <c r="B5118">
        <v>0.17269999999999999</v>
      </c>
      <c r="C5118" t="s">
        <v>5442</v>
      </c>
      <c r="D5118">
        <v>39550</v>
      </c>
      <c r="E5118">
        <v>36</v>
      </c>
      <c r="F5118">
        <v>0.5</v>
      </c>
      <c r="G5118">
        <v>0</v>
      </c>
    </row>
    <row r="5119" spans="1:7" x14ac:dyDescent="0.2">
      <c r="A5119">
        <v>10000</v>
      </c>
      <c r="B5119">
        <v>0.1875</v>
      </c>
      <c r="C5119" t="s">
        <v>5442</v>
      </c>
      <c r="D5119">
        <v>92000</v>
      </c>
      <c r="E5119">
        <v>36</v>
      </c>
      <c r="F5119">
        <v>0.5</v>
      </c>
      <c r="G5119">
        <v>0</v>
      </c>
    </row>
    <row r="5120" spans="1:7" x14ac:dyDescent="0.2">
      <c r="A5120">
        <v>20000</v>
      </c>
      <c r="B5120">
        <v>0.1905</v>
      </c>
      <c r="C5120" t="s">
        <v>5441</v>
      </c>
      <c r="D5120">
        <v>207000</v>
      </c>
      <c r="E5120">
        <v>60</v>
      </c>
      <c r="F5120">
        <v>6</v>
      </c>
      <c r="G5120">
        <v>0</v>
      </c>
    </row>
    <row r="5121" spans="1:7" x14ac:dyDescent="0.2">
      <c r="A5121">
        <v>18225</v>
      </c>
      <c r="B5121">
        <v>0.14330000000000001</v>
      </c>
      <c r="C5121" t="s">
        <v>5440</v>
      </c>
      <c r="D5121">
        <v>55000</v>
      </c>
      <c r="E5121">
        <v>36</v>
      </c>
      <c r="F5121">
        <v>8</v>
      </c>
      <c r="G5121">
        <v>0</v>
      </c>
    </row>
    <row r="5122" spans="1:7" x14ac:dyDescent="0.2">
      <c r="A5122">
        <v>35000</v>
      </c>
      <c r="B5122">
        <v>0.14330000000000001</v>
      </c>
      <c r="C5122" t="s">
        <v>5441</v>
      </c>
      <c r="D5122">
        <v>102000</v>
      </c>
      <c r="E5122">
        <v>36</v>
      </c>
      <c r="F5122">
        <v>10</v>
      </c>
      <c r="G5122">
        <v>1</v>
      </c>
    </row>
    <row r="5123" spans="1:7" x14ac:dyDescent="0.2">
      <c r="A5123">
        <v>10000</v>
      </c>
      <c r="B5123">
        <v>0.15310000000000001</v>
      </c>
      <c r="C5123" t="s">
        <v>5441</v>
      </c>
      <c r="D5123">
        <v>50000</v>
      </c>
      <c r="E5123">
        <v>36</v>
      </c>
      <c r="F5123">
        <v>10</v>
      </c>
      <c r="G5123">
        <v>1</v>
      </c>
    </row>
    <row r="5124" spans="1:7" x14ac:dyDescent="0.2">
      <c r="A5124">
        <v>17000</v>
      </c>
      <c r="B5124">
        <v>0.1114</v>
      </c>
      <c r="C5124" t="s">
        <v>5441</v>
      </c>
      <c r="D5124">
        <v>50000</v>
      </c>
      <c r="E5124">
        <v>36</v>
      </c>
      <c r="F5124">
        <v>10</v>
      </c>
      <c r="G5124">
        <v>0</v>
      </c>
    </row>
    <row r="5125" spans="1:7" x14ac:dyDescent="0.2">
      <c r="A5125">
        <v>8875</v>
      </c>
      <c r="B5125">
        <v>0.1409</v>
      </c>
      <c r="C5125" t="s">
        <v>5440</v>
      </c>
      <c r="D5125">
        <v>26000</v>
      </c>
      <c r="E5125">
        <v>36</v>
      </c>
      <c r="F5125">
        <v>0.5</v>
      </c>
      <c r="G5125">
        <v>0</v>
      </c>
    </row>
    <row r="5126" spans="1:7" x14ac:dyDescent="0.2">
      <c r="A5126">
        <v>12000</v>
      </c>
      <c r="B5126">
        <v>0.1777</v>
      </c>
      <c r="C5126" t="s">
        <v>5441</v>
      </c>
      <c r="D5126">
        <v>46000</v>
      </c>
      <c r="E5126">
        <v>36</v>
      </c>
      <c r="F5126">
        <v>4</v>
      </c>
      <c r="G5126">
        <v>1</v>
      </c>
    </row>
    <row r="5127" spans="1:7" x14ac:dyDescent="0.2">
      <c r="A5127">
        <v>12000</v>
      </c>
      <c r="B5127">
        <v>0.16289999999999999</v>
      </c>
      <c r="C5127" t="s">
        <v>5440</v>
      </c>
      <c r="D5127">
        <v>75000</v>
      </c>
      <c r="E5127">
        <v>36</v>
      </c>
      <c r="F5127">
        <v>2</v>
      </c>
      <c r="G5127">
        <v>1</v>
      </c>
    </row>
    <row r="5128" spans="1:7" x14ac:dyDescent="0.2">
      <c r="A5128">
        <v>10625</v>
      </c>
      <c r="B5128">
        <v>0.1875</v>
      </c>
      <c r="C5128" t="s">
        <v>5441</v>
      </c>
      <c r="D5128">
        <v>47000</v>
      </c>
      <c r="E5128">
        <v>36</v>
      </c>
      <c r="F5128">
        <v>10</v>
      </c>
      <c r="G5128">
        <v>0</v>
      </c>
    </row>
    <row r="5129" spans="1:7" x14ac:dyDescent="0.2">
      <c r="A5129">
        <v>10000</v>
      </c>
      <c r="B5129">
        <v>0.1409</v>
      </c>
      <c r="C5129" t="s">
        <v>5441</v>
      </c>
      <c r="D5129">
        <v>40000</v>
      </c>
      <c r="E5129">
        <v>36</v>
      </c>
      <c r="F5129">
        <v>10</v>
      </c>
      <c r="G5129">
        <v>1</v>
      </c>
    </row>
    <row r="5130" spans="1:7" x14ac:dyDescent="0.2">
      <c r="A5130">
        <v>12000</v>
      </c>
      <c r="B5130">
        <v>0.1114</v>
      </c>
      <c r="C5130" t="s">
        <v>5440</v>
      </c>
      <c r="D5130">
        <v>105000</v>
      </c>
      <c r="E5130">
        <v>36</v>
      </c>
      <c r="F5130">
        <v>5</v>
      </c>
      <c r="G5130">
        <v>0</v>
      </c>
    </row>
    <row r="5131" spans="1:7" x14ac:dyDescent="0.2">
      <c r="A5131">
        <v>30000</v>
      </c>
      <c r="B5131">
        <v>0.14330000000000001</v>
      </c>
      <c r="C5131" t="s">
        <v>5441</v>
      </c>
      <c r="D5131">
        <v>90000</v>
      </c>
      <c r="E5131">
        <v>36</v>
      </c>
      <c r="F5131">
        <v>8</v>
      </c>
      <c r="G5131">
        <v>0</v>
      </c>
    </row>
    <row r="5132" spans="1:7" x14ac:dyDescent="0.2">
      <c r="A5132">
        <v>3000</v>
      </c>
      <c r="B5132">
        <v>0.17269999999999999</v>
      </c>
      <c r="C5132" t="s">
        <v>5441</v>
      </c>
      <c r="D5132">
        <v>72000</v>
      </c>
      <c r="E5132">
        <v>36</v>
      </c>
      <c r="F5132">
        <v>2</v>
      </c>
      <c r="G5132">
        <v>0</v>
      </c>
    </row>
    <row r="5133" spans="1:7" x14ac:dyDescent="0.2">
      <c r="A5133">
        <v>9000</v>
      </c>
      <c r="B5133">
        <v>0.1409</v>
      </c>
      <c r="C5133" t="s">
        <v>5440</v>
      </c>
      <c r="D5133">
        <v>51000</v>
      </c>
      <c r="E5133">
        <v>36</v>
      </c>
      <c r="F5133">
        <v>4</v>
      </c>
      <c r="G5133">
        <v>0</v>
      </c>
    </row>
    <row r="5134" spans="1:7" x14ac:dyDescent="0.2">
      <c r="A5134">
        <v>25000</v>
      </c>
      <c r="B5134">
        <v>0.13109999999999999</v>
      </c>
      <c r="C5134" t="s">
        <v>5441</v>
      </c>
      <c r="D5134">
        <v>76500</v>
      </c>
      <c r="E5134">
        <v>36</v>
      </c>
      <c r="F5134">
        <v>5</v>
      </c>
      <c r="G5134">
        <v>0</v>
      </c>
    </row>
    <row r="5135" spans="1:7" x14ac:dyDescent="0.2">
      <c r="A5135">
        <v>2250</v>
      </c>
      <c r="B5135">
        <v>0.15310000000000001</v>
      </c>
      <c r="C5135" t="s">
        <v>5441</v>
      </c>
      <c r="D5135">
        <v>26000</v>
      </c>
      <c r="E5135">
        <v>36</v>
      </c>
      <c r="F5135">
        <v>5</v>
      </c>
      <c r="G5135">
        <v>0</v>
      </c>
    </row>
    <row r="5136" spans="1:7" x14ac:dyDescent="0.2">
      <c r="A5136">
        <v>24375</v>
      </c>
      <c r="B5136">
        <v>6.0299999999999999E-2</v>
      </c>
      <c r="C5136" t="s">
        <v>5441</v>
      </c>
      <c r="D5136">
        <v>90000</v>
      </c>
      <c r="E5136">
        <v>36</v>
      </c>
      <c r="F5136">
        <v>3</v>
      </c>
      <c r="G5136">
        <v>0</v>
      </c>
    </row>
    <row r="5137" spans="1:7" x14ac:dyDescent="0.2">
      <c r="A5137">
        <v>10000</v>
      </c>
      <c r="B5137">
        <v>0.1409</v>
      </c>
      <c r="C5137" t="s">
        <v>5441</v>
      </c>
      <c r="D5137">
        <v>40560</v>
      </c>
      <c r="E5137">
        <v>36</v>
      </c>
      <c r="F5137">
        <v>9</v>
      </c>
      <c r="G5137">
        <v>0</v>
      </c>
    </row>
    <row r="5138" spans="1:7" x14ac:dyDescent="0.2">
      <c r="A5138">
        <v>10000</v>
      </c>
      <c r="B5138">
        <v>6.6199999999999995E-2</v>
      </c>
      <c r="C5138" t="s">
        <v>5441</v>
      </c>
      <c r="D5138">
        <v>108000</v>
      </c>
      <c r="E5138">
        <v>36</v>
      </c>
      <c r="F5138">
        <v>8</v>
      </c>
      <c r="G5138">
        <v>0</v>
      </c>
    </row>
    <row r="5139" spans="1:7" x14ac:dyDescent="0.2">
      <c r="A5139">
        <v>15000</v>
      </c>
      <c r="B5139">
        <v>0.13109999999999999</v>
      </c>
      <c r="C5139" t="s">
        <v>5441</v>
      </c>
      <c r="D5139">
        <v>95000</v>
      </c>
      <c r="E5139">
        <v>36</v>
      </c>
      <c r="F5139">
        <v>1</v>
      </c>
      <c r="G5139">
        <v>0</v>
      </c>
    </row>
    <row r="5140" spans="1:7" x14ac:dyDescent="0.2">
      <c r="A5140">
        <v>20000</v>
      </c>
      <c r="B5140">
        <v>7.9000000000000001E-2</v>
      </c>
      <c r="C5140" t="s">
        <v>5441</v>
      </c>
      <c r="D5140">
        <v>95000</v>
      </c>
      <c r="E5140">
        <v>36</v>
      </c>
      <c r="F5140">
        <v>0.5</v>
      </c>
      <c r="G5140">
        <v>0</v>
      </c>
    </row>
    <row r="5141" spans="1:7" x14ac:dyDescent="0.2">
      <c r="A5141">
        <v>12000</v>
      </c>
      <c r="B5141">
        <v>0.18490000000000001</v>
      </c>
      <c r="C5141" t="s">
        <v>5442</v>
      </c>
      <c r="D5141">
        <v>99800</v>
      </c>
      <c r="E5141">
        <v>36</v>
      </c>
      <c r="F5141">
        <v>2</v>
      </c>
      <c r="G5141">
        <v>0</v>
      </c>
    </row>
    <row r="5142" spans="1:7" x14ac:dyDescent="0.2">
      <c r="A5142">
        <v>9000</v>
      </c>
      <c r="B5142">
        <v>0.1114</v>
      </c>
      <c r="C5142" t="s">
        <v>5441</v>
      </c>
      <c r="D5142">
        <v>61000</v>
      </c>
      <c r="E5142">
        <v>36</v>
      </c>
      <c r="F5142">
        <v>10</v>
      </c>
      <c r="G5142">
        <v>0</v>
      </c>
    </row>
    <row r="5143" spans="1:7" x14ac:dyDescent="0.2">
      <c r="A5143">
        <v>5500</v>
      </c>
      <c r="B5143">
        <v>0.13109999999999999</v>
      </c>
      <c r="C5143" t="s">
        <v>5442</v>
      </c>
      <c r="D5143">
        <v>33000</v>
      </c>
      <c r="E5143">
        <v>36</v>
      </c>
      <c r="F5143">
        <v>0.5</v>
      </c>
      <c r="G5143">
        <v>0</v>
      </c>
    </row>
    <row r="5144" spans="1:7" x14ac:dyDescent="0.2">
      <c r="A5144">
        <v>6000</v>
      </c>
      <c r="B5144">
        <v>0.14330000000000001</v>
      </c>
      <c r="C5144" t="s">
        <v>5441</v>
      </c>
      <c r="D5144">
        <v>34907</v>
      </c>
      <c r="E5144">
        <v>36</v>
      </c>
      <c r="F5144">
        <v>2</v>
      </c>
      <c r="G5144">
        <v>0</v>
      </c>
    </row>
    <row r="5145" spans="1:7" x14ac:dyDescent="0.2">
      <c r="A5145">
        <v>14125</v>
      </c>
      <c r="B5145">
        <v>0.1114</v>
      </c>
      <c r="C5145" t="s">
        <v>5442</v>
      </c>
      <c r="D5145">
        <v>230000</v>
      </c>
      <c r="E5145">
        <v>36</v>
      </c>
      <c r="F5145">
        <v>3</v>
      </c>
      <c r="G5145">
        <v>0</v>
      </c>
    </row>
    <row r="5146" spans="1:7" x14ac:dyDescent="0.2">
      <c r="A5146">
        <v>16000</v>
      </c>
      <c r="B5146">
        <v>0.16289999999999999</v>
      </c>
      <c r="C5146" t="s">
        <v>5440</v>
      </c>
      <c r="D5146">
        <v>75000</v>
      </c>
      <c r="E5146">
        <v>36</v>
      </c>
      <c r="F5146">
        <v>10</v>
      </c>
      <c r="G5146">
        <v>0</v>
      </c>
    </row>
    <row r="5147" spans="1:7" x14ac:dyDescent="0.2">
      <c r="A5147">
        <v>12000</v>
      </c>
      <c r="B5147">
        <v>0.16289999999999999</v>
      </c>
      <c r="C5147" t="s">
        <v>5440</v>
      </c>
      <c r="D5147">
        <v>63000</v>
      </c>
      <c r="E5147">
        <v>36</v>
      </c>
      <c r="F5147">
        <v>10</v>
      </c>
      <c r="G5147">
        <v>1</v>
      </c>
    </row>
    <row r="5148" spans="1:7" x14ac:dyDescent="0.2">
      <c r="A5148">
        <v>16950</v>
      </c>
      <c r="B5148">
        <v>0.1905</v>
      </c>
      <c r="C5148" t="s">
        <v>5440</v>
      </c>
      <c r="D5148">
        <v>38000</v>
      </c>
      <c r="E5148">
        <v>36</v>
      </c>
      <c r="F5148">
        <v>10</v>
      </c>
      <c r="G5148">
        <v>1</v>
      </c>
    </row>
    <row r="5149" spans="1:7" x14ac:dyDescent="0.2">
      <c r="A5149">
        <v>16000</v>
      </c>
      <c r="B5149">
        <v>0.13109999999999999</v>
      </c>
      <c r="C5149" t="s">
        <v>5440</v>
      </c>
      <c r="D5149">
        <v>68000</v>
      </c>
      <c r="E5149">
        <v>36</v>
      </c>
      <c r="F5149">
        <v>9</v>
      </c>
      <c r="G5149">
        <v>0</v>
      </c>
    </row>
    <row r="5150" spans="1:7" x14ac:dyDescent="0.2">
      <c r="A5150">
        <v>22750</v>
      </c>
      <c r="B5150">
        <v>8.8999999999999996E-2</v>
      </c>
      <c r="C5150" t="s">
        <v>5441</v>
      </c>
      <c r="D5150">
        <v>107500</v>
      </c>
      <c r="E5150">
        <v>36</v>
      </c>
      <c r="F5150">
        <v>4</v>
      </c>
      <c r="G5150">
        <v>0</v>
      </c>
    </row>
    <row r="5151" spans="1:7" x14ac:dyDescent="0.2">
      <c r="A5151">
        <v>20000</v>
      </c>
      <c r="B5151">
        <v>0.13109999999999999</v>
      </c>
      <c r="C5151" t="s">
        <v>5441</v>
      </c>
      <c r="D5151">
        <v>110000</v>
      </c>
      <c r="E5151">
        <v>36</v>
      </c>
      <c r="F5151">
        <v>10</v>
      </c>
      <c r="G5151">
        <v>1</v>
      </c>
    </row>
    <row r="5152" spans="1:7" x14ac:dyDescent="0.2">
      <c r="A5152">
        <v>8000</v>
      </c>
      <c r="B5152">
        <v>6.0299999999999999E-2</v>
      </c>
      <c r="C5152" t="s">
        <v>5441</v>
      </c>
      <c r="D5152">
        <v>92000</v>
      </c>
      <c r="E5152">
        <v>36</v>
      </c>
      <c r="F5152">
        <v>10</v>
      </c>
      <c r="G5152">
        <v>0</v>
      </c>
    </row>
    <row r="5153" spans="1:7" x14ac:dyDescent="0.2">
      <c r="A5153">
        <v>12000</v>
      </c>
      <c r="B5153">
        <v>0.1016</v>
      </c>
      <c r="C5153" t="s">
        <v>5441</v>
      </c>
      <c r="D5153">
        <v>120000</v>
      </c>
      <c r="E5153">
        <v>36</v>
      </c>
      <c r="F5153">
        <v>10</v>
      </c>
      <c r="G5153">
        <v>0</v>
      </c>
    </row>
    <row r="5154" spans="1:7" x14ac:dyDescent="0.2">
      <c r="A5154">
        <v>9200</v>
      </c>
      <c r="B5154">
        <v>0.1212</v>
      </c>
      <c r="C5154" t="s">
        <v>5441</v>
      </c>
      <c r="D5154">
        <v>60000</v>
      </c>
      <c r="E5154">
        <v>36</v>
      </c>
      <c r="F5154">
        <v>10</v>
      </c>
      <c r="G5154">
        <v>0</v>
      </c>
    </row>
    <row r="5155" spans="1:7" x14ac:dyDescent="0.2">
      <c r="A5155">
        <v>9000</v>
      </c>
      <c r="B5155">
        <v>0.18490000000000001</v>
      </c>
      <c r="C5155" t="s">
        <v>5440</v>
      </c>
      <c r="D5155">
        <v>59500</v>
      </c>
      <c r="E5155">
        <v>36</v>
      </c>
      <c r="F5155">
        <v>3</v>
      </c>
      <c r="G5155">
        <v>0</v>
      </c>
    </row>
    <row r="5156" spans="1:7" x14ac:dyDescent="0.2">
      <c r="A5156">
        <v>9900</v>
      </c>
      <c r="B5156">
        <v>0.1212</v>
      </c>
      <c r="C5156" t="s">
        <v>5440</v>
      </c>
      <c r="D5156">
        <v>42000</v>
      </c>
      <c r="E5156">
        <v>36</v>
      </c>
      <c r="F5156">
        <v>2</v>
      </c>
      <c r="G5156">
        <v>0</v>
      </c>
    </row>
    <row r="5157" spans="1:7" x14ac:dyDescent="0.2">
      <c r="A5157">
        <v>20000</v>
      </c>
      <c r="B5157">
        <v>0.17269999999999999</v>
      </c>
      <c r="C5157" t="s">
        <v>5440</v>
      </c>
      <c r="D5157">
        <v>68000</v>
      </c>
      <c r="E5157">
        <v>36</v>
      </c>
      <c r="F5157">
        <v>10</v>
      </c>
      <c r="G5157">
        <v>0</v>
      </c>
    </row>
    <row r="5158" spans="1:7" x14ac:dyDescent="0.2">
      <c r="A5158">
        <v>13000</v>
      </c>
      <c r="B5158">
        <v>0.1016</v>
      </c>
      <c r="C5158" t="s">
        <v>5440</v>
      </c>
      <c r="D5158">
        <v>65000</v>
      </c>
      <c r="E5158">
        <v>36</v>
      </c>
      <c r="F5158">
        <v>6</v>
      </c>
      <c r="G5158">
        <v>0</v>
      </c>
    </row>
    <row r="5159" spans="1:7" x14ac:dyDescent="0.2">
      <c r="A5159">
        <v>5000</v>
      </c>
      <c r="B5159">
        <v>0.1875</v>
      </c>
      <c r="C5159" t="s">
        <v>5441</v>
      </c>
      <c r="D5159">
        <v>34000</v>
      </c>
      <c r="E5159">
        <v>36</v>
      </c>
      <c r="F5159">
        <v>1</v>
      </c>
      <c r="G5159">
        <v>0</v>
      </c>
    </row>
    <row r="5160" spans="1:7" x14ac:dyDescent="0.2">
      <c r="A5160">
        <v>10000</v>
      </c>
      <c r="B5160">
        <v>0.1114</v>
      </c>
      <c r="C5160" t="s">
        <v>5440</v>
      </c>
      <c r="D5160">
        <v>60000</v>
      </c>
      <c r="E5160">
        <v>36</v>
      </c>
      <c r="F5160">
        <v>2</v>
      </c>
      <c r="G5160">
        <v>0</v>
      </c>
    </row>
    <row r="5161" spans="1:7" x14ac:dyDescent="0.2">
      <c r="A5161">
        <v>21000</v>
      </c>
      <c r="B5161">
        <v>7.9000000000000001E-2</v>
      </c>
      <c r="C5161" t="s">
        <v>5441</v>
      </c>
      <c r="D5161">
        <v>82000</v>
      </c>
      <c r="E5161">
        <v>36</v>
      </c>
      <c r="F5161">
        <v>4</v>
      </c>
      <c r="G5161">
        <v>0</v>
      </c>
    </row>
    <row r="5162" spans="1:7" x14ac:dyDescent="0.2">
      <c r="A5162">
        <v>8000</v>
      </c>
      <c r="B5162">
        <v>0.17269999999999999</v>
      </c>
      <c r="C5162" t="s">
        <v>5441</v>
      </c>
      <c r="D5162">
        <v>54000</v>
      </c>
      <c r="E5162">
        <v>36</v>
      </c>
      <c r="F5162">
        <v>1</v>
      </c>
      <c r="G5162">
        <v>0</v>
      </c>
    </row>
    <row r="5163" spans="1:7" x14ac:dyDescent="0.2">
      <c r="A5163">
        <v>15000</v>
      </c>
      <c r="B5163">
        <v>0.18490000000000001</v>
      </c>
      <c r="C5163" t="s">
        <v>5441</v>
      </c>
      <c r="D5163">
        <v>90652.64</v>
      </c>
      <c r="E5163">
        <v>36</v>
      </c>
      <c r="F5163">
        <v>10</v>
      </c>
      <c r="G5163">
        <v>1</v>
      </c>
    </row>
    <row r="5164" spans="1:7" x14ac:dyDescent="0.2">
      <c r="A5164">
        <v>2500</v>
      </c>
      <c r="B5164">
        <v>0.22470000000000001</v>
      </c>
      <c r="C5164" t="s">
        <v>5441</v>
      </c>
      <c r="D5164">
        <v>68000</v>
      </c>
      <c r="E5164">
        <v>36</v>
      </c>
      <c r="F5164">
        <v>10</v>
      </c>
      <c r="G5164">
        <v>1</v>
      </c>
    </row>
    <row r="5165" spans="1:7" x14ac:dyDescent="0.2">
      <c r="A5165">
        <v>20000</v>
      </c>
      <c r="B5165">
        <v>0.14330000000000001</v>
      </c>
      <c r="C5165" t="s">
        <v>5441</v>
      </c>
      <c r="D5165">
        <v>86000</v>
      </c>
      <c r="E5165">
        <v>36</v>
      </c>
      <c r="F5165">
        <v>8</v>
      </c>
      <c r="G5165">
        <v>0</v>
      </c>
    </row>
    <row r="5166" spans="1:7" x14ac:dyDescent="0.2">
      <c r="A5166">
        <v>8000</v>
      </c>
      <c r="B5166">
        <v>0.1875</v>
      </c>
      <c r="C5166" t="s">
        <v>5440</v>
      </c>
      <c r="D5166">
        <v>35000</v>
      </c>
      <c r="E5166">
        <v>36</v>
      </c>
      <c r="F5166">
        <v>0.5</v>
      </c>
      <c r="G5166">
        <v>1</v>
      </c>
    </row>
    <row r="5167" spans="1:7" x14ac:dyDescent="0.2">
      <c r="A5167">
        <v>11000</v>
      </c>
      <c r="B5167">
        <v>0.1114</v>
      </c>
      <c r="C5167" t="s">
        <v>5440</v>
      </c>
      <c r="D5167">
        <v>78000</v>
      </c>
      <c r="E5167">
        <v>36</v>
      </c>
      <c r="F5167">
        <v>10</v>
      </c>
      <c r="G5167">
        <v>0</v>
      </c>
    </row>
    <row r="5168" spans="1:7" x14ac:dyDescent="0.2">
      <c r="A5168">
        <v>15850</v>
      </c>
      <c r="B5168">
        <v>0.1777</v>
      </c>
      <c r="C5168" t="s">
        <v>5440</v>
      </c>
      <c r="D5168">
        <v>64200</v>
      </c>
      <c r="E5168">
        <v>36</v>
      </c>
      <c r="F5168">
        <v>10</v>
      </c>
      <c r="G5168">
        <v>0</v>
      </c>
    </row>
    <row r="5169" spans="1:7" x14ac:dyDescent="0.2">
      <c r="A5169">
        <v>10000</v>
      </c>
      <c r="B5169">
        <v>0.13109999999999999</v>
      </c>
      <c r="C5169" t="s">
        <v>5440</v>
      </c>
      <c r="D5169">
        <v>60500</v>
      </c>
      <c r="E5169">
        <v>36</v>
      </c>
      <c r="F5169">
        <v>4</v>
      </c>
      <c r="G5169">
        <v>0</v>
      </c>
    </row>
    <row r="5170" spans="1:7" x14ac:dyDescent="0.2">
      <c r="A5170">
        <v>19500</v>
      </c>
      <c r="B5170">
        <v>0.15310000000000001</v>
      </c>
      <c r="C5170" t="s">
        <v>5441</v>
      </c>
      <c r="D5170">
        <v>110000</v>
      </c>
      <c r="E5170">
        <v>60</v>
      </c>
      <c r="F5170">
        <v>0.5</v>
      </c>
      <c r="G5170">
        <v>0</v>
      </c>
    </row>
    <row r="5171" spans="1:7" x14ac:dyDescent="0.2">
      <c r="A5171">
        <v>24375</v>
      </c>
      <c r="B5171">
        <v>0.17269999999999999</v>
      </c>
      <c r="C5171" t="s">
        <v>5440</v>
      </c>
      <c r="D5171">
        <v>55000</v>
      </c>
      <c r="E5171">
        <v>60</v>
      </c>
      <c r="F5171">
        <v>8</v>
      </c>
      <c r="G5171">
        <v>0</v>
      </c>
    </row>
    <row r="5172" spans="1:7" x14ac:dyDescent="0.2">
      <c r="A5172">
        <v>16000</v>
      </c>
      <c r="B5172">
        <v>0.1212</v>
      </c>
      <c r="C5172" t="s">
        <v>5441</v>
      </c>
      <c r="D5172">
        <v>80174</v>
      </c>
      <c r="E5172">
        <v>60</v>
      </c>
      <c r="F5172">
        <v>10</v>
      </c>
      <c r="G5172">
        <v>1</v>
      </c>
    </row>
    <row r="5173" spans="1:7" x14ac:dyDescent="0.2">
      <c r="A5173">
        <v>15000</v>
      </c>
      <c r="B5173">
        <v>0.158</v>
      </c>
      <c r="C5173" t="s">
        <v>5440</v>
      </c>
      <c r="D5173">
        <v>40000</v>
      </c>
      <c r="E5173">
        <v>36</v>
      </c>
      <c r="F5173">
        <v>4</v>
      </c>
      <c r="G5173">
        <v>1</v>
      </c>
    </row>
    <row r="5174" spans="1:7" x14ac:dyDescent="0.2">
      <c r="A5174">
        <v>10000</v>
      </c>
      <c r="B5174">
        <v>0.1409</v>
      </c>
      <c r="C5174" t="s">
        <v>5441</v>
      </c>
      <c r="D5174">
        <v>150000</v>
      </c>
      <c r="E5174">
        <v>36</v>
      </c>
      <c r="F5174">
        <v>10</v>
      </c>
      <c r="G5174">
        <v>0</v>
      </c>
    </row>
    <row r="5175" spans="1:7" x14ac:dyDescent="0.2">
      <c r="A5175">
        <v>10000</v>
      </c>
      <c r="B5175">
        <v>0.1212</v>
      </c>
      <c r="C5175" t="s">
        <v>5442</v>
      </c>
      <c r="D5175">
        <v>48000</v>
      </c>
      <c r="E5175">
        <v>36</v>
      </c>
      <c r="F5175">
        <v>4</v>
      </c>
      <c r="G5175">
        <v>0</v>
      </c>
    </row>
    <row r="5176" spans="1:7" x14ac:dyDescent="0.2">
      <c r="A5176">
        <v>2000</v>
      </c>
      <c r="B5176">
        <v>0.17269999999999999</v>
      </c>
      <c r="C5176" t="s">
        <v>5440</v>
      </c>
      <c r="D5176">
        <v>30000</v>
      </c>
      <c r="E5176">
        <v>36</v>
      </c>
      <c r="F5176">
        <v>0.5</v>
      </c>
      <c r="G5176">
        <v>1</v>
      </c>
    </row>
    <row r="5177" spans="1:7" x14ac:dyDescent="0.2">
      <c r="A5177">
        <v>18350</v>
      </c>
      <c r="B5177">
        <v>0.13109999999999999</v>
      </c>
      <c r="C5177" t="s">
        <v>5440</v>
      </c>
      <c r="D5177">
        <v>56000</v>
      </c>
      <c r="E5177">
        <v>36</v>
      </c>
      <c r="F5177">
        <v>2</v>
      </c>
      <c r="G5177">
        <v>0</v>
      </c>
    </row>
    <row r="5178" spans="1:7" x14ac:dyDescent="0.2">
      <c r="A5178">
        <v>12000</v>
      </c>
      <c r="B5178">
        <v>0.13109999999999999</v>
      </c>
      <c r="C5178" t="s">
        <v>5441</v>
      </c>
      <c r="D5178">
        <v>45000</v>
      </c>
      <c r="E5178">
        <v>36</v>
      </c>
      <c r="F5178">
        <v>10</v>
      </c>
      <c r="G5178">
        <v>0</v>
      </c>
    </row>
    <row r="5179" spans="1:7" x14ac:dyDescent="0.2">
      <c r="A5179">
        <v>8325</v>
      </c>
      <c r="B5179">
        <v>0.158</v>
      </c>
      <c r="C5179" t="s">
        <v>5440</v>
      </c>
      <c r="D5179">
        <v>54000</v>
      </c>
      <c r="E5179">
        <v>36</v>
      </c>
      <c r="F5179">
        <v>3</v>
      </c>
      <c r="G5179">
        <v>0</v>
      </c>
    </row>
    <row r="5180" spans="1:7" x14ac:dyDescent="0.2">
      <c r="A5180">
        <v>12000</v>
      </c>
      <c r="B5180">
        <v>0.13109999999999999</v>
      </c>
      <c r="C5180" t="s">
        <v>5440</v>
      </c>
      <c r="D5180">
        <v>40000</v>
      </c>
      <c r="E5180">
        <v>36</v>
      </c>
      <c r="F5180">
        <v>5</v>
      </c>
      <c r="G5180">
        <v>0</v>
      </c>
    </row>
    <row r="5181" spans="1:7" x14ac:dyDescent="0.2">
      <c r="A5181">
        <v>6950</v>
      </c>
      <c r="B5181">
        <v>0.15310000000000001</v>
      </c>
      <c r="C5181" t="s">
        <v>5440</v>
      </c>
      <c r="D5181">
        <v>33000</v>
      </c>
      <c r="E5181">
        <v>36</v>
      </c>
      <c r="F5181">
        <v>4</v>
      </c>
      <c r="G5181">
        <v>0</v>
      </c>
    </row>
    <row r="5182" spans="1:7" x14ac:dyDescent="0.2">
      <c r="A5182">
        <v>15000</v>
      </c>
      <c r="B5182">
        <v>0.17269999999999999</v>
      </c>
      <c r="C5182" t="s">
        <v>5440</v>
      </c>
      <c r="D5182">
        <v>50000</v>
      </c>
      <c r="E5182">
        <v>36</v>
      </c>
      <c r="F5182">
        <v>2</v>
      </c>
      <c r="G5182">
        <v>1</v>
      </c>
    </row>
    <row r="5183" spans="1:7" x14ac:dyDescent="0.2">
      <c r="A5183">
        <v>10000</v>
      </c>
      <c r="B5183">
        <v>0.1777</v>
      </c>
      <c r="C5183" t="s">
        <v>5441</v>
      </c>
      <c r="D5183">
        <v>60000</v>
      </c>
      <c r="E5183">
        <v>36</v>
      </c>
      <c r="F5183">
        <v>10</v>
      </c>
      <c r="G5183">
        <v>0</v>
      </c>
    </row>
    <row r="5184" spans="1:7" x14ac:dyDescent="0.2">
      <c r="A5184">
        <v>11000</v>
      </c>
      <c r="B5184">
        <v>0.14330000000000001</v>
      </c>
      <c r="C5184" t="s">
        <v>5441</v>
      </c>
      <c r="D5184">
        <v>45000</v>
      </c>
      <c r="E5184">
        <v>36</v>
      </c>
      <c r="F5184">
        <v>5</v>
      </c>
      <c r="G5184">
        <v>0</v>
      </c>
    </row>
    <row r="5185" spans="1:7" x14ac:dyDescent="0.2">
      <c r="A5185">
        <v>7025</v>
      </c>
      <c r="B5185">
        <v>0.16289999999999999</v>
      </c>
      <c r="C5185" t="s">
        <v>5441</v>
      </c>
      <c r="D5185">
        <v>67000</v>
      </c>
      <c r="E5185">
        <v>36</v>
      </c>
      <c r="F5185">
        <v>10</v>
      </c>
      <c r="G5185">
        <v>0</v>
      </c>
    </row>
    <row r="5186" spans="1:7" x14ac:dyDescent="0.2">
      <c r="A5186">
        <v>16000</v>
      </c>
      <c r="B5186">
        <v>0.14330000000000001</v>
      </c>
      <c r="C5186" t="s">
        <v>5440</v>
      </c>
      <c r="D5186">
        <v>46000</v>
      </c>
      <c r="E5186">
        <v>36</v>
      </c>
      <c r="F5186">
        <v>0.5</v>
      </c>
      <c r="G5186">
        <v>0</v>
      </c>
    </row>
    <row r="5187" spans="1:7" x14ac:dyDescent="0.2">
      <c r="A5187">
        <v>10000</v>
      </c>
      <c r="B5187">
        <v>0.17269999999999999</v>
      </c>
      <c r="C5187" t="s">
        <v>5440</v>
      </c>
      <c r="D5187">
        <v>40000</v>
      </c>
      <c r="E5187">
        <v>36</v>
      </c>
      <c r="F5187">
        <v>10</v>
      </c>
      <c r="G5187">
        <v>0</v>
      </c>
    </row>
    <row r="5188" spans="1:7" x14ac:dyDescent="0.2">
      <c r="A5188">
        <v>10000</v>
      </c>
      <c r="B5188">
        <v>0.1114</v>
      </c>
      <c r="C5188" t="s">
        <v>5441</v>
      </c>
      <c r="D5188">
        <v>128886</v>
      </c>
      <c r="E5188">
        <v>36</v>
      </c>
      <c r="F5188">
        <v>10</v>
      </c>
      <c r="G5188">
        <v>0</v>
      </c>
    </row>
    <row r="5189" spans="1:7" x14ac:dyDescent="0.2">
      <c r="A5189">
        <v>10000</v>
      </c>
      <c r="B5189">
        <v>0.13109999999999999</v>
      </c>
      <c r="C5189" t="s">
        <v>5440</v>
      </c>
      <c r="D5189">
        <v>47340</v>
      </c>
      <c r="E5189">
        <v>36</v>
      </c>
      <c r="F5189">
        <v>5</v>
      </c>
      <c r="G5189">
        <v>0</v>
      </c>
    </row>
    <row r="5190" spans="1:7" x14ac:dyDescent="0.2">
      <c r="A5190">
        <v>3000</v>
      </c>
      <c r="B5190">
        <v>0.1212</v>
      </c>
      <c r="C5190" t="s">
        <v>5441</v>
      </c>
      <c r="D5190">
        <v>50000</v>
      </c>
      <c r="E5190">
        <v>36</v>
      </c>
      <c r="F5190">
        <v>10</v>
      </c>
      <c r="G5190">
        <v>0</v>
      </c>
    </row>
    <row r="5191" spans="1:7" x14ac:dyDescent="0.2">
      <c r="A5191">
        <v>15275</v>
      </c>
      <c r="B5191">
        <v>0.17269999999999999</v>
      </c>
      <c r="C5191" t="s">
        <v>5441</v>
      </c>
      <c r="D5191">
        <v>57000</v>
      </c>
      <c r="E5191">
        <v>60</v>
      </c>
      <c r="F5191">
        <v>2</v>
      </c>
      <c r="G5191">
        <v>0</v>
      </c>
    </row>
    <row r="5192" spans="1:7" x14ac:dyDescent="0.2">
      <c r="A5192">
        <v>21000</v>
      </c>
      <c r="B5192">
        <v>8.8999999999999996E-2</v>
      </c>
      <c r="C5192" t="s">
        <v>5441</v>
      </c>
      <c r="D5192">
        <v>120000</v>
      </c>
      <c r="E5192">
        <v>36</v>
      </c>
      <c r="F5192">
        <v>3</v>
      </c>
      <c r="G5192">
        <v>0</v>
      </c>
    </row>
    <row r="5193" spans="1:7" x14ac:dyDescent="0.2">
      <c r="A5193">
        <v>18000</v>
      </c>
      <c r="B5193">
        <v>0.13109999999999999</v>
      </c>
      <c r="C5193" t="s">
        <v>5440</v>
      </c>
      <c r="D5193">
        <v>84500</v>
      </c>
      <c r="E5193">
        <v>36</v>
      </c>
      <c r="F5193">
        <v>5</v>
      </c>
      <c r="G5193">
        <v>1</v>
      </c>
    </row>
    <row r="5194" spans="1:7" x14ac:dyDescent="0.2">
      <c r="A5194">
        <v>12000</v>
      </c>
      <c r="B5194">
        <v>0.1114</v>
      </c>
      <c r="C5194" t="s">
        <v>5440</v>
      </c>
      <c r="D5194">
        <v>89720</v>
      </c>
      <c r="E5194">
        <v>36</v>
      </c>
      <c r="F5194">
        <v>10</v>
      </c>
      <c r="G5194">
        <v>0</v>
      </c>
    </row>
    <row r="5195" spans="1:7" x14ac:dyDescent="0.2">
      <c r="A5195">
        <v>10000</v>
      </c>
      <c r="B5195">
        <v>0.15310000000000001</v>
      </c>
      <c r="C5195" t="s">
        <v>5440</v>
      </c>
      <c r="D5195">
        <v>32000</v>
      </c>
      <c r="E5195">
        <v>36</v>
      </c>
      <c r="F5195">
        <v>7</v>
      </c>
      <c r="G5195">
        <v>0</v>
      </c>
    </row>
    <row r="5196" spans="1:7" x14ac:dyDescent="0.2">
      <c r="A5196">
        <v>8325</v>
      </c>
      <c r="B5196">
        <v>0.1777</v>
      </c>
      <c r="C5196" t="s">
        <v>5441</v>
      </c>
      <c r="D5196" s="79">
        <v>100000</v>
      </c>
      <c r="E5196">
        <v>36</v>
      </c>
      <c r="F5196">
        <v>0.5</v>
      </c>
      <c r="G5196">
        <v>0</v>
      </c>
    </row>
    <row r="5197" spans="1:7" x14ac:dyDescent="0.2">
      <c r="A5197">
        <v>20125</v>
      </c>
      <c r="B5197">
        <v>0.16289999999999999</v>
      </c>
      <c r="C5197" t="s">
        <v>5441</v>
      </c>
      <c r="D5197">
        <v>45000</v>
      </c>
      <c r="E5197">
        <v>60</v>
      </c>
      <c r="F5197">
        <v>6</v>
      </c>
      <c r="G5197">
        <v>1</v>
      </c>
    </row>
    <row r="5198" spans="1:7" x14ac:dyDescent="0.2">
      <c r="A5198">
        <v>28000</v>
      </c>
      <c r="B5198">
        <v>0.14330000000000001</v>
      </c>
      <c r="C5198" t="s">
        <v>5441</v>
      </c>
      <c r="D5198">
        <v>82000</v>
      </c>
      <c r="E5198">
        <v>36</v>
      </c>
      <c r="F5198">
        <v>10</v>
      </c>
      <c r="G5198">
        <v>0</v>
      </c>
    </row>
    <row r="5199" spans="1:7" x14ac:dyDescent="0.2">
      <c r="A5199">
        <v>2500</v>
      </c>
      <c r="B5199">
        <v>0.1114</v>
      </c>
      <c r="C5199" t="s">
        <v>5441</v>
      </c>
      <c r="D5199">
        <v>162000</v>
      </c>
      <c r="E5199">
        <v>36</v>
      </c>
      <c r="F5199">
        <v>10</v>
      </c>
      <c r="G5199">
        <v>0</v>
      </c>
    </row>
    <row r="5200" spans="1:7" x14ac:dyDescent="0.2">
      <c r="A5200">
        <v>4800</v>
      </c>
      <c r="B5200">
        <v>0.1212</v>
      </c>
      <c r="C5200" t="s">
        <v>5441</v>
      </c>
      <c r="D5200">
        <v>42000</v>
      </c>
      <c r="E5200">
        <v>36</v>
      </c>
      <c r="F5200">
        <v>7</v>
      </c>
      <c r="G5200">
        <v>0</v>
      </c>
    </row>
    <row r="5201" spans="1:7" x14ac:dyDescent="0.2">
      <c r="A5201">
        <v>25000</v>
      </c>
      <c r="B5201">
        <v>0.16289999999999999</v>
      </c>
      <c r="C5201" t="s">
        <v>5441</v>
      </c>
      <c r="D5201">
        <v>80000</v>
      </c>
      <c r="E5201">
        <v>36</v>
      </c>
      <c r="F5201">
        <v>2</v>
      </c>
      <c r="G5201">
        <v>0</v>
      </c>
    </row>
    <row r="5202" spans="1:7" x14ac:dyDescent="0.2">
      <c r="A5202">
        <v>12000</v>
      </c>
      <c r="B5202">
        <v>8.8999999999999996E-2</v>
      </c>
      <c r="C5202" t="s">
        <v>5440</v>
      </c>
      <c r="D5202">
        <v>60000</v>
      </c>
      <c r="E5202">
        <v>36</v>
      </c>
      <c r="F5202">
        <v>10</v>
      </c>
      <c r="G5202">
        <v>0</v>
      </c>
    </row>
    <row r="5203" spans="1:7" x14ac:dyDescent="0.2">
      <c r="A5203">
        <v>10000</v>
      </c>
      <c r="B5203">
        <v>0.1212</v>
      </c>
      <c r="C5203" t="s">
        <v>5442</v>
      </c>
      <c r="D5203">
        <v>70000</v>
      </c>
      <c r="E5203">
        <v>36</v>
      </c>
      <c r="F5203">
        <v>3</v>
      </c>
      <c r="G5203">
        <v>0</v>
      </c>
    </row>
    <row r="5204" spans="1:7" x14ac:dyDescent="0.2">
      <c r="A5204">
        <v>10000</v>
      </c>
      <c r="B5204">
        <v>0.15310000000000001</v>
      </c>
      <c r="C5204" t="s">
        <v>5441</v>
      </c>
      <c r="D5204">
        <v>60000</v>
      </c>
      <c r="E5204">
        <v>36</v>
      </c>
      <c r="F5204">
        <v>10</v>
      </c>
      <c r="G5204">
        <v>0</v>
      </c>
    </row>
    <row r="5205" spans="1:7" x14ac:dyDescent="0.2">
      <c r="A5205">
        <v>15000</v>
      </c>
      <c r="B5205">
        <v>0.1212</v>
      </c>
      <c r="C5205" t="s">
        <v>5440</v>
      </c>
      <c r="D5205">
        <v>45395.32</v>
      </c>
      <c r="E5205">
        <v>36</v>
      </c>
      <c r="F5205">
        <v>2</v>
      </c>
      <c r="G5205">
        <v>0</v>
      </c>
    </row>
    <row r="5206" spans="1:7" x14ac:dyDescent="0.2">
      <c r="A5206">
        <v>18000</v>
      </c>
      <c r="B5206">
        <v>0.16289999999999999</v>
      </c>
      <c r="C5206" t="s">
        <v>5441</v>
      </c>
      <c r="D5206">
        <v>80000</v>
      </c>
      <c r="E5206">
        <v>60</v>
      </c>
      <c r="F5206">
        <v>10</v>
      </c>
      <c r="G5206">
        <v>0</v>
      </c>
    </row>
    <row r="5207" spans="1:7" x14ac:dyDescent="0.2">
      <c r="A5207">
        <v>21000</v>
      </c>
      <c r="B5207">
        <v>0.2198</v>
      </c>
      <c r="C5207" t="s">
        <v>5441</v>
      </c>
      <c r="D5207">
        <v>190000</v>
      </c>
      <c r="E5207">
        <v>60</v>
      </c>
      <c r="F5207">
        <v>10</v>
      </c>
      <c r="G5207">
        <v>0</v>
      </c>
    </row>
    <row r="5208" spans="1:7" x14ac:dyDescent="0.2">
      <c r="A5208">
        <v>10000</v>
      </c>
      <c r="B5208">
        <v>0.1212</v>
      </c>
      <c r="C5208" t="s">
        <v>5440</v>
      </c>
      <c r="D5208">
        <v>50000</v>
      </c>
      <c r="E5208">
        <v>36</v>
      </c>
      <c r="F5208">
        <v>10</v>
      </c>
      <c r="G5208">
        <v>0</v>
      </c>
    </row>
    <row r="5209" spans="1:7" x14ac:dyDescent="0.2">
      <c r="A5209">
        <v>30000</v>
      </c>
      <c r="B5209">
        <v>0.13109999999999999</v>
      </c>
      <c r="C5209" t="s">
        <v>5441</v>
      </c>
      <c r="D5209">
        <v>122000</v>
      </c>
      <c r="E5209">
        <v>60</v>
      </c>
      <c r="F5209">
        <v>10</v>
      </c>
      <c r="G5209">
        <v>0</v>
      </c>
    </row>
    <row r="5210" spans="1:7" x14ac:dyDescent="0.2">
      <c r="A5210">
        <v>28000</v>
      </c>
      <c r="B5210">
        <v>0.13109999999999999</v>
      </c>
      <c r="C5210" t="s">
        <v>5440</v>
      </c>
      <c r="D5210">
        <v>103000</v>
      </c>
      <c r="E5210">
        <v>60</v>
      </c>
      <c r="F5210">
        <v>10</v>
      </c>
      <c r="G5210">
        <v>1</v>
      </c>
    </row>
    <row r="5211" spans="1:7" x14ac:dyDescent="0.2">
      <c r="A5211">
        <v>12000</v>
      </c>
      <c r="B5211">
        <v>0.15310000000000001</v>
      </c>
      <c r="C5211" t="s">
        <v>5441</v>
      </c>
      <c r="D5211">
        <v>139000</v>
      </c>
      <c r="E5211">
        <v>60</v>
      </c>
      <c r="F5211">
        <v>4</v>
      </c>
      <c r="G5211">
        <v>0</v>
      </c>
    </row>
    <row r="5212" spans="1:7" x14ac:dyDescent="0.2">
      <c r="A5212">
        <v>20000</v>
      </c>
      <c r="B5212">
        <v>0.1212</v>
      </c>
      <c r="C5212" t="s">
        <v>5441</v>
      </c>
      <c r="D5212" s="79">
        <v>100000</v>
      </c>
      <c r="E5212">
        <v>60</v>
      </c>
      <c r="F5212">
        <v>10</v>
      </c>
      <c r="G5212">
        <v>1</v>
      </c>
    </row>
    <row r="5213" spans="1:7" x14ac:dyDescent="0.2">
      <c r="A5213">
        <v>18825</v>
      </c>
      <c r="B5213">
        <v>0.17269999999999999</v>
      </c>
      <c r="C5213" t="s">
        <v>5441</v>
      </c>
      <c r="D5213">
        <v>47000</v>
      </c>
      <c r="E5213">
        <v>60</v>
      </c>
      <c r="F5213">
        <v>4</v>
      </c>
      <c r="G5213">
        <v>1</v>
      </c>
    </row>
    <row r="5214" spans="1:7" x14ac:dyDescent="0.2">
      <c r="A5214">
        <v>9000</v>
      </c>
      <c r="B5214">
        <v>0.16289999999999999</v>
      </c>
      <c r="C5214" t="s">
        <v>5440</v>
      </c>
      <c r="D5214">
        <v>50000</v>
      </c>
      <c r="E5214">
        <v>36</v>
      </c>
      <c r="F5214">
        <v>10</v>
      </c>
      <c r="G5214">
        <v>0</v>
      </c>
    </row>
    <row r="5215" spans="1:7" x14ac:dyDescent="0.2">
      <c r="A5215">
        <v>10000</v>
      </c>
      <c r="B5215">
        <v>0.1114</v>
      </c>
      <c r="C5215" t="s">
        <v>5441</v>
      </c>
      <c r="D5215">
        <v>125000</v>
      </c>
      <c r="E5215">
        <v>36</v>
      </c>
      <c r="F5215">
        <v>3</v>
      </c>
      <c r="G5215">
        <v>0</v>
      </c>
    </row>
    <row r="5216" spans="1:7" x14ac:dyDescent="0.2">
      <c r="A5216">
        <v>10000</v>
      </c>
      <c r="B5216">
        <v>0.14330000000000001</v>
      </c>
      <c r="C5216" t="s">
        <v>5440</v>
      </c>
      <c r="D5216">
        <v>56000</v>
      </c>
      <c r="E5216">
        <v>36</v>
      </c>
      <c r="F5216">
        <v>3</v>
      </c>
      <c r="G5216">
        <v>1</v>
      </c>
    </row>
    <row r="5217" spans="1:7" x14ac:dyDescent="0.2">
      <c r="A5217">
        <v>8000</v>
      </c>
      <c r="B5217">
        <v>0.13109999999999999</v>
      </c>
      <c r="C5217" t="s">
        <v>5441</v>
      </c>
      <c r="D5217">
        <v>65000</v>
      </c>
      <c r="E5217">
        <v>36</v>
      </c>
      <c r="F5217">
        <v>9</v>
      </c>
      <c r="G5217">
        <v>0</v>
      </c>
    </row>
    <row r="5218" spans="1:7" x14ac:dyDescent="0.2">
      <c r="A5218">
        <v>8000</v>
      </c>
      <c r="B5218">
        <v>0.1212</v>
      </c>
      <c r="C5218" t="s">
        <v>5441</v>
      </c>
      <c r="D5218">
        <v>55000</v>
      </c>
      <c r="E5218">
        <v>36</v>
      </c>
      <c r="F5218">
        <v>6</v>
      </c>
      <c r="G5218">
        <v>0</v>
      </c>
    </row>
    <row r="5219" spans="1:7" x14ac:dyDescent="0.2">
      <c r="A5219">
        <v>16000</v>
      </c>
      <c r="B5219">
        <v>0.13109999999999999</v>
      </c>
      <c r="C5219" t="s">
        <v>5441</v>
      </c>
      <c r="D5219">
        <v>48000</v>
      </c>
      <c r="E5219">
        <v>36</v>
      </c>
      <c r="F5219">
        <v>4</v>
      </c>
      <c r="G5219">
        <v>0</v>
      </c>
    </row>
    <row r="5220" spans="1:7" x14ac:dyDescent="0.2">
      <c r="A5220">
        <v>10000</v>
      </c>
      <c r="B5220">
        <v>0.1212</v>
      </c>
      <c r="C5220" t="s">
        <v>5440</v>
      </c>
      <c r="D5220">
        <v>80000</v>
      </c>
      <c r="E5220">
        <v>36</v>
      </c>
      <c r="F5220">
        <v>7</v>
      </c>
      <c r="G5220">
        <v>0</v>
      </c>
    </row>
    <row r="5221" spans="1:7" x14ac:dyDescent="0.2">
      <c r="A5221">
        <v>22750</v>
      </c>
      <c r="B5221">
        <v>0.17269999999999999</v>
      </c>
      <c r="C5221" t="s">
        <v>5440</v>
      </c>
      <c r="D5221">
        <v>75000</v>
      </c>
      <c r="E5221">
        <v>36</v>
      </c>
      <c r="F5221">
        <v>9</v>
      </c>
      <c r="G5221">
        <v>1</v>
      </c>
    </row>
    <row r="5222" spans="1:7" x14ac:dyDescent="0.2">
      <c r="A5222">
        <v>8000</v>
      </c>
      <c r="B5222">
        <v>8.8999999999999996E-2</v>
      </c>
      <c r="C5222" t="s">
        <v>5441</v>
      </c>
      <c r="D5222">
        <v>75000</v>
      </c>
      <c r="E5222">
        <v>36</v>
      </c>
      <c r="F5222">
        <v>10</v>
      </c>
      <c r="G5222">
        <v>0</v>
      </c>
    </row>
    <row r="5223" spans="1:7" x14ac:dyDescent="0.2">
      <c r="A5223">
        <v>9450</v>
      </c>
      <c r="B5223">
        <v>0.1777</v>
      </c>
      <c r="C5223" t="s">
        <v>5440</v>
      </c>
      <c r="D5223">
        <v>30000</v>
      </c>
      <c r="E5223">
        <v>36</v>
      </c>
      <c r="F5223">
        <v>3</v>
      </c>
      <c r="G5223">
        <v>0</v>
      </c>
    </row>
    <row r="5224" spans="1:7" x14ac:dyDescent="0.2">
      <c r="A5224">
        <v>28000</v>
      </c>
      <c r="B5224">
        <v>0.1114</v>
      </c>
      <c r="C5224" t="s">
        <v>5442</v>
      </c>
      <c r="D5224">
        <v>105600</v>
      </c>
      <c r="E5224">
        <v>36</v>
      </c>
      <c r="F5224">
        <v>9</v>
      </c>
      <c r="G5224">
        <v>0</v>
      </c>
    </row>
    <row r="5225" spans="1:7" x14ac:dyDescent="0.2">
      <c r="A5225">
        <v>7200</v>
      </c>
      <c r="B5225">
        <v>0.1409</v>
      </c>
      <c r="C5225" t="s">
        <v>5440</v>
      </c>
      <c r="D5225">
        <v>33000</v>
      </c>
      <c r="E5225">
        <v>36</v>
      </c>
      <c r="F5225">
        <v>3</v>
      </c>
      <c r="G5225">
        <v>0</v>
      </c>
    </row>
    <row r="5226" spans="1:7" x14ac:dyDescent="0.2">
      <c r="A5226">
        <v>10400</v>
      </c>
      <c r="B5226">
        <v>0.16289999999999999</v>
      </c>
      <c r="C5226" t="s">
        <v>5440</v>
      </c>
      <c r="D5226">
        <v>76000</v>
      </c>
      <c r="E5226">
        <v>36</v>
      </c>
      <c r="F5226">
        <v>10</v>
      </c>
      <c r="G5226">
        <v>0</v>
      </c>
    </row>
    <row r="5227" spans="1:7" x14ac:dyDescent="0.2">
      <c r="A5227">
        <v>10000</v>
      </c>
      <c r="B5227">
        <v>0.1212</v>
      </c>
      <c r="C5227" t="s">
        <v>5440</v>
      </c>
      <c r="D5227">
        <v>63000</v>
      </c>
      <c r="E5227">
        <v>36</v>
      </c>
      <c r="F5227">
        <v>3</v>
      </c>
      <c r="G5227">
        <v>0</v>
      </c>
    </row>
    <row r="5228" spans="1:7" x14ac:dyDescent="0.2">
      <c r="A5228">
        <v>20050</v>
      </c>
      <c r="B5228">
        <v>0.1409</v>
      </c>
      <c r="C5228" t="s">
        <v>5440</v>
      </c>
      <c r="D5228">
        <v>54500</v>
      </c>
      <c r="E5228">
        <v>36</v>
      </c>
      <c r="F5228">
        <v>0.5</v>
      </c>
      <c r="G5228">
        <v>0</v>
      </c>
    </row>
    <row r="5229" spans="1:7" x14ac:dyDescent="0.2">
      <c r="A5229">
        <v>12000</v>
      </c>
      <c r="B5229">
        <v>0.1016</v>
      </c>
      <c r="C5229" t="s">
        <v>5441</v>
      </c>
      <c r="D5229">
        <v>70000</v>
      </c>
      <c r="E5229">
        <v>36</v>
      </c>
      <c r="F5229">
        <v>0.5</v>
      </c>
      <c r="G5229">
        <v>0</v>
      </c>
    </row>
    <row r="5230" spans="1:7" x14ac:dyDescent="0.2">
      <c r="A5230">
        <v>2500</v>
      </c>
      <c r="B5230">
        <v>0.1212</v>
      </c>
      <c r="C5230" t="s">
        <v>5441</v>
      </c>
      <c r="D5230">
        <v>70000</v>
      </c>
      <c r="E5230">
        <v>36</v>
      </c>
      <c r="F5230">
        <v>3</v>
      </c>
      <c r="G5230">
        <v>0</v>
      </c>
    </row>
    <row r="5231" spans="1:7" x14ac:dyDescent="0.2">
      <c r="A5231">
        <v>9000</v>
      </c>
      <c r="B5231">
        <v>0.1212</v>
      </c>
      <c r="C5231" t="s">
        <v>5440</v>
      </c>
      <c r="D5231">
        <v>80000</v>
      </c>
      <c r="E5231">
        <v>36</v>
      </c>
      <c r="F5231">
        <v>0.5</v>
      </c>
      <c r="G5231">
        <v>0</v>
      </c>
    </row>
    <row r="5232" spans="1:7" x14ac:dyDescent="0.2">
      <c r="A5232">
        <v>19000</v>
      </c>
      <c r="B5232">
        <v>0.1016</v>
      </c>
      <c r="C5232" t="s">
        <v>5440</v>
      </c>
      <c r="D5232">
        <v>85000</v>
      </c>
      <c r="E5232">
        <v>36</v>
      </c>
      <c r="F5232">
        <v>10</v>
      </c>
      <c r="G5232">
        <v>0</v>
      </c>
    </row>
    <row r="5233" spans="1:7" x14ac:dyDescent="0.2">
      <c r="A5233">
        <v>24000</v>
      </c>
      <c r="B5233">
        <v>0.1114</v>
      </c>
      <c r="C5233" t="s">
        <v>5441</v>
      </c>
      <c r="D5233">
        <v>90000</v>
      </c>
      <c r="E5233">
        <v>36</v>
      </c>
      <c r="F5233">
        <v>3</v>
      </c>
      <c r="G5233">
        <v>0</v>
      </c>
    </row>
    <row r="5234" spans="1:7" x14ac:dyDescent="0.2">
      <c r="A5234">
        <v>5000</v>
      </c>
      <c r="B5234">
        <v>0.1875</v>
      </c>
      <c r="C5234" t="s">
        <v>5440</v>
      </c>
      <c r="D5234">
        <v>38000</v>
      </c>
      <c r="E5234">
        <v>36</v>
      </c>
      <c r="F5234">
        <v>1</v>
      </c>
      <c r="G5234">
        <v>0</v>
      </c>
    </row>
    <row r="5235" spans="1:7" x14ac:dyDescent="0.2">
      <c r="A5235">
        <v>17600</v>
      </c>
      <c r="B5235">
        <v>0.158</v>
      </c>
      <c r="C5235" t="s">
        <v>5441</v>
      </c>
      <c r="D5235">
        <v>50000</v>
      </c>
      <c r="E5235">
        <v>60</v>
      </c>
      <c r="F5235">
        <v>10</v>
      </c>
      <c r="G5235">
        <v>1</v>
      </c>
    </row>
    <row r="5236" spans="1:7" x14ac:dyDescent="0.2">
      <c r="A5236">
        <v>21000</v>
      </c>
      <c r="B5236">
        <v>6.0299999999999999E-2</v>
      </c>
      <c r="C5236" t="s">
        <v>5441</v>
      </c>
      <c r="D5236">
        <v>86000</v>
      </c>
      <c r="E5236">
        <v>36</v>
      </c>
      <c r="F5236">
        <v>10</v>
      </c>
      <c r="G5236">
        <v>0</v>
      </c>
    </row>
    <row r="5237" spans="1:7" x14ac:dyDescent="0.2">
      <c r="A5237">
        <v>24000</v>
      </c>
      <c r="B5237">
        <v>0.1212</v>
      </c>
      <c r="C5237" t="s">
        <v>5441</v>
      </c>
      <c r="D5237">
        <v>93948</v>
      </c>
      <c r="E5237">
        <v>36</v>
      </c>
      <c r="F5237">
        <v>10</v>
      </c>
      <c r="G5237">
        <v>0</v>
      </c>
    </row>
    <row r="5238" spans="1:7" x14ac:dyDescent="0.2">
      <c r="A5238">
        <v>10000</v>
      </c>
      <c r="B5238">
        <v>8.8999999999999996E-2</v>
      </c>
      <c r="C5238" t="s">
        <v>5440</v>
      </c>
      <c r="D5238">
        <v>65000</v>
      </c>
      <c r="E5238">
        <v>36</v>
      </c>
      <c r="F5238">
        <v>2</v>
      </c>
      <c r="G5238">
        <v>0</v>
      </c>
    </row>
    <row r="5239" spans="1:7" x14ac:dyDescent="0.2">
      <c r="A5239">
        <v>6575</v>
      </c>
      <c r="B5239">
        <v>0.1875</v>
      </c>
      <c r="C5239" t="s">
        <v>5440</v>
      </c>
      <c r="D5239">
        <v>57000</v>
      </c>
      <c r="E5239">
        <v>36</v>
      </c>
      <c r="F5239">
        <v>8</v>
      </c>
      <c r="G5239">
        <v>0</v>
      </c>
    </row>
    <row r="5240" spans="1:7" x14ac:dyDescent="0.2">
      <c r="A5240">
        <v>6850</v>
      </c>
      <c r="B5240">
        <v>0.17269999999999999</v>
      </c>
      <c r="C5240" t="s">
        <v>5441</v>
      </c>
      <c r="D5240">
        <v>31736</v>
      </c>
      <c r="E5240">
        <v>36</v>
      </c>
      <c r="F5240">
        <v>4</v>
      </c>
      <c r="G5240">
        <v>0</v>
      </c>
    </row>
    <row r="5241" spans="1:7" x14ac:dyDescent="0.2">
      <c r="A5241">
        <v>9850</v>
      </c>
      <c r="B5241">
        <v>0.1777</v>
      </c>
      <c r="C5241" t="s">
        <v>5441</v>
      </c>
      <c r="D5241">
        <v>43000</v>
      </c>
      <c r="E5241">
        <v>36</v>
      </c>
      <c r="F5241">
        <v>4</v>
      </c>
      <c r="G5241">
        <v>1</v>
      </c>
    </row>
    <row r="5242" spans="1:7" x14ac:dyDescent="0.2">
      <c r="A5242">
        <v>30000</v>
      </c>
      <c r="B5242">
        <v>0.13109999999999999</v>
      </c>
      <c r="C5242" t="s">
        <v>5441</v>
      </c>
      <c r="D5242">
        <v>103000</v>
      </c>
      <c r="E5242">
        <v>36</v>
      </c>
      <c r="F5242">
        <v>4</v>
      </c>
      <c r="G5242">
        <v>0</v>
      </c>
    </row>
    <row r="5243" spans="1:7" x14ac:dyDescent="0.2">
      <c r="A5243">
        <v>16500</v>
      </c>
      <c r="B5243">
        <v>7.6200000000000004E-2</v>
      </c>
      <c r="C5243" t="s">
        <v>5441</v>
      </c>
      <c r="D5243">
        <v>91500</v>
      </c>
      <c r="E5243">
        <v>36</v>
      </c>
      <c r="F5243">
        <v>2</v>
      </c>
      <c r="G5243">
        <v>0</v>
      </c>
    </row>
    <row r="5244" spans="1:7" x14ac:dyDescent="0.2">
      <c r="A5244">
        <v>3600</v>
      </c>
      <c r="B5244">
        <v>0.158</v>
      </c>
      <c r="C5244" t="s">
        <v>5440</v>
      </c>
      <c r="D5244">
        <v>71000</v>
      </c>
      <c r="E5244">
        <v>36</v>
      </c>
      <c r="F5244">
        <v>10</v>
      </c>
      <c r="G5244">
        <v>0</v>
      </c>
    </row>
    <row r="5245" spans="1:7" x14ac:dyDescent="0.2">
      <c r="A5245">
        <v>12000</v>
      </c>
      <c r="B5245">
        <v>0.1016</v>
      </c>
      <c r="C5245" t="s">
        <v>5441</v>
      </c>
      <c r="D5245">
        <v>85000</v>
      </c>
      <c r="E5245">
        <v>36</v>
      </c>
      <c r="F5245">
        <v>10</v>
      </c>
      <c r="G5245">
        <v>0</v>
      </c>
    </row>
    <row r="5246" spans="1:7" x14ac:dyDescent="0.2">
      <c r="A5246">
        <v>12175</v>
      </c>
      <c r="B5246">
        <v>0.1875</v>
      </c>
      <c r="C5246" t="s">
        <v>5441</v>
      </c>
      <c r="D5246">
        <v>75000</v>
      </c>
      <c r="E5246">
        <v>36</v>
      </c>
      <c r="F5246">
        <v>4</v>
      </c>
      <c r="G5246">
        <v>0</v>
      </c>
    </row>
    <row r="5247" spans="1:7" x14ac:dyDescent="0.2">
      <c r="A5247">
        <v>16450</v>
      </c>
      <c r="B5247">
        <v>0.1212</v>
      </c>
      <c r="C5247" t="s">
        <v>5440</v>
      </c>
      <c r="D5247">
        <v>70000</v>
      </c>
      <c r="E5247">
        <v>36</v>
      </c>
      <c r="F5247">
        <v>5</v>
      </c>
      <c r="G5247">
        <v>1</v>
      </c>
    </row>
    <row r="5248" spans="1:7" x14ac:dyDescent="0.2">
      <c r="A5248">
        <v>10200</v>
      </c>
      <c r="B5248">
        <v>0.1212</v>
      </c>
      <c r="C5248" t="s">
        <v>5441</v>
      </c>
      <c r="D5248">
        <v>60000</v>
      </c>
      <c r="E5248">
        <v>36</v>
      </c>
      <c r="F5248">
        <v>10</v>
      </c>
      <c r="G5248">
        <v>1</v>
      </c>
    </row>
    <row r="5249" spans="1:7" x14ac:dyDescent="0.2">
      <c r="A5249">
        <v>7450</v>
      </c>
      <c r="B5249">
        <v>0.1114</v>
      </c>
      <c r="C5249" t="s">
        <v>5440</v>
      </c>
      <c r="D5249">
        <v>40000</v>
      </c>
      <c r="E5249">
        <v>36</v>
      </c>
      <c r="F5249">
        <v>10</v>
      </c>
      <c r="G5249">
        <v>1</v>
      </c>
    </row>
    <row r="5250" spans="1:7" x14ac:dyDescent="0.2">
      <c r="A5250">
        <v>9500</v>
      </c>
      <c r="B5250">
        <v>0.1409</v>
      </c>
      <c r="C5250" t="s">
        <v>5440</v>
      </c>
      <c r="D5250">
        <v>50297.16</v>
      </c>
      <c r="E5250">
        <v>36</v>
      </c>
      <c r="F5250">
        <v>5</v>
      </c>
      <c r="G5250">
        <v>0</v>
      </c>
    </row>
    <row r="5251" spans="1:7" x14ac:dyDescent="0.2">
      <c r="A5251">
        <v>14400</v>
      </c>
      <c r="B5251">
        <v>0.15310000000000001</v>
      </c>
      <c r="C5251" t="s">
        <v>5440</v>
      </c>
      <c r="D5251">
        <v>67000</v>
      </c>
      <c r="E5251">
        <v>36</v>
      </c>
      <c r="F5251">
        <v>0.5</v>
      </c>
      <c r="G5251">
        <v>0</v>
      </c>
    </row>
    <row r="5252" spans="1:7" x14ac:dyDescent="0.2">
      <c r="A5252">
        <v>12000</v>
      </c>
      <c r="B5252">
        <v>0.1114</v>
      </c>
      <c r="C5252" t="s">
        <v>5441</v>
      </c>
      <c r="D5252">
        <v>76000</v>
      </c>
      <c r="E5252">
        <v>36</v>
      </c>
      <c r="F5252">
        <v>9</v>
      </c>
      <c r="G5252">
        <v>0</v>
      </c>
    </row>
    <row r="5253" spans="1:7" x14ac:dyDescent="0.2">
      <c r="A5253">
        <v>10000</v>
      </c>
      <c r="B5253">
        <v>0.1212</v>
      </c>
      <c r="C5253" t="s">
        <v>5440</v>
      </c>
      <c r="D5253">
        <v>60000</v>
      </c>
      <c r="E5253">
        <v>36</v>
      </c>
      <c r="F5253">
        <v>10</v>
      </c>
      <c r="G5253">
        <v>0</v>
      </c>
    </row>
    <row r="5254" spans="1:7" x14ac:dyDescent="0.2">
      <c r="A5254">
        <v>23275</v>
      </c>
      <c r="B5254">
        <v>0.2049</v>
      </c>
      <c r="C5254" t="s">
        <v>5440</v>
      </c>
      <c r="D5254">
        <v>66000</v>
      </c>
      <c r="E5254">
        <v>36</v>
      </c>
      <c r="F5254">
        <v>7</v>
      </c>
      <c r="G5254">
        <v>1</v>
      </c>
    </row>
    <row r="5255" spans="1:7" x14ac:dyDescent="0.2">
      <c r="A5255">
        <v>10500</v>
      </c>
      <c r="B5255">
        <v>0.14330000000000001</v>
      </c>
      <c r="C5255" t="s">
        <v>5441</v>
      </c>
      <c r="D5255">
        <v>40000</v>
      </c>
      <c r="E5255">
        <v>36</v>
      </c>
      <c r="F5255">
        <v>5</v>
      </c>
      <c r="G5255">
        <v>0</v>
      </c>
    </row>
    <row r="5256" spans="1:7" x14ac:dyDescent="0.2">
      <c r="A5256">
        <v>14125</v>
      </c>
      <c r="B5256">
        <v>0.1409</v>
      </c>
      <c r="C5256" t="s">
        <v>5441</v>
      </c>
      <c r="D5256">
        <v>61000</v>
      </c>
      <c r="E5256">
        <v>36</v>
      </c>
      <c r="F5256">
        <v>10</v>
      </c>
      <c r="G5256">
        <v>0</v>
      </c>
    </row>
    <row r="5257" spans="1:7" x14ac:dyDescent="0.2">
      <c r="A5257">
        <v>12000</v>
      </c>
      <c r="B5257">
        <v>0.1016</v>
      </c>
      <c r="C5257" t="s">
        <v>5441</v>
      </c>
      <c r="D5257">
        <v>85000</v>
      </c>
      <c r="E5257">
        <v>36</v>
      </c>
      <c r="F5257">
        <v>10</v>
      </c>
      <c r="G5257">
        <v>0</v>
      </c>
    </row>
    <row r="5258" spans="1:7" x14ac:dyDescent="0.2">
      <c r="A5258">
        <v>15075</v>
      </c>
      <c r="B5258">
        <v>0.158</v>
      </c>
      <c r="C5258" t="s">
        <v>5441</v>
      </c>
      <c r="D5258">
        <v>40000</v>
      </c>
      <c r="E5258">
        <v>36</v>
      </c>
      <c r="F5258">
        <v>6</v>
      </c>
      <c r="G5258">
        <v>1</v>
      </c>
    </row>
    <row r="5259" spans="1:7" x14ac:dyDescent="0.2">
      <c r="A5259">
        <v>19000</v>
      </c>
      <c r="B5259">
        <v>0.17269999999999999</v>
      </c>
      <c r="C5259" t="s">
        <v>5440</v>
      </c>
      <c r="D5259">
        <v>72000</v>
      </c>
      <c r="E5259">
        <v>60</v>
      </c>
      <c r="F5259">
        <v>4</v>
      </c>
      <c r="G5259">
        <v>0</v>
      </c>
    </row>
    <row r="5260" spans="1:7" x14ac:dyDescent="0.2">
      <c r="A5260">
        <v>6250</v>
      </c>
      <c r="B5260">
        <v>0.1905</v>
      </c>
      <c r="C5260" t="s">
        <v>5440</v>
      </c>
      <c r="D5260">
        <v>23000</v>
      </c>
      <c r="E5260">
        <v>36</v>
      </c>
      <c r="F5260">
        <v>7</v>
      </c>
      <c r="G5260">
        <v>1</v>
      </c>
    </row>
    <row r="5261" spans="1:7" x14ac:dyDescent="0.2">
      <c r="A5261">
        <v>10500</v>
      </c>
      <c r="B5261">
        <v>0.15310000000000001</v>
      </c>
      <c r="C5261" t="s">
        <v>5440</v>
      </c>
      <c r="D5261">
        <v>30000</v>
      </c>
      <c r="E5261">
        <v>36</v>
      </c>
      <c r="F5261">
        <v>2</v>
      </c>
      <c r="G5261">
        <v>0</v>
      </c>
    </row>
    <row r="5262" spans="1:7" x14ac:dyDescent="0.2">
      <c r="A5262">
        <v>15000</v>
      </c>
      <c r="B5262">
        <v>0.1212</v>
      </c>
      <c r="C5262" t="s">
        <v>5440</v>
      </c>
      <c r="D5262">
        <v>54000</v>
      </c>
      <c r="E5262">
        <v>36</v>
      </c>
      <c r="F5262">
        <v>6</v>
      </c>
      <c r="G5262">
        <v>0</v>
      </c>
    </row>
    <row r="5263" spans="1:7" x14ac:dyDescent="0.2">
      <c r="A5263">
        <v>15000</v>
      </c>
      <c r="B5263">
        <v>0.13109999999999999</v>
      </c>
      <c r="C5263" t="s">
        <v>5441</v>
      </c>
      <c r="D5263">
        <v>83750</v>
      </c>
      <c r="E5263">
        <v>36</v>
      </c>
      <c r="F5263">
        <v>8</v>
      </c>
      <c r="G5263">
        <v>0</v>
      </c>
    </row>
    <row r="5264" spans="1:7" x14ac:dyDescent="0.2">
      <c r="A5264">
        <v>8000</v>
      </c>
      <c r="B5264">
        <v>0.1212</v>
      </c>
      <c r="C5264" t="s">
        <v>5440</v>
      </c>
      <c r="D5264">
        <v>40000</v>
      </c>
      <c r="E5264">
        <v>36</v>
      </c>
      <c r="F5264">
        <v>10</v>
      </c>
      <c r="G5264">
        <v>0</v>
      </c>
    </row>
    <row r="5265" spans="1:7" x14ac:dyDescent="0.2">
      <c r="A5265">
        <v>19000</v>
      </c>
      <c r="B5265">
        <v>0.17269999999999999</v>
      </c>
      <c r="C5265" t="s">
        <v>5441</v>
      </c>
      <c r="D5265">
        <v>48000</v>
      </c>
      <c r="E5265">
        <v>60</v>
      </c>
      <c r="F5265">
        <v>4</v>
      </c>
      <c r="G5265">
        <v>0</v>
      </c>
    </row>
    <row r="5266" spans="1:7" x14ac:dyDescent="0.2">
      <c r="A5266">
        <v>20000</v>
      </c>
      <c r="B5266">
        <v>7.9000000000000001E-2</v>
      </c>
      <c r="C5266" t="s">
        <v>5441</v>
      </c>
      <c r="D5266">
        <v>120000</v>
      </c>
      <c r="E5266">
        <v>36</v>
      </c>
      <c r="F5266">
        <v>10</v>
      </c>
      <c r="G5266">
        <v>0</v>
      </c>
    </row>
    <row r="5267" spans="1:7" x14ac:dyDescent="0.2">
      <c r="A5267">
        <v>18000</v>
      </c>
      <c r="B5267">
        <v>0.13109999999999999</v>
      </c>
      <c r="C5267" t="s">
        <v>5441</v>
      </c>
      <c r="D5267">
        <v>60000</v>
      </c>
      <c r="E5267">
        <v>36</v>
      </c>
      <c r="F5267">
        <v>7</v>
      </c>
      <c r="G5267">
        <v>0</v>
      </c>
    </row>
    <row r="5268" spans="1:7" x14ac:dyDescent="0.2">
      <c r="A5268">
        <v>10000</v>
      </c>
      <c r="B5268">
        <v>0.1016</v>
      </c>
      <c r="C5268" t="s">
        <v>5441</v>
      </c>
      <c r="D5268">
        <v>50000</v>
      </c>
      <c r="E5268">
        <v>36</v>
      </c>
      <c r="F5268">
        <v>0.5</v>
      </c>
      <c r="G5268">
        <v>0</v>
      </c>
    </row>
    <row r="5269" spans="1:7" x14ac:dyDescent="0.2">
      <c r="A5269">
        <v>10000</v>
      </c>
      <c r="B5269">
        <v>0.1114</v>
      </c>
      <c r="C5269" t="s">
        <v>5440</v>
      </c>
      <c r="D5269">
        <v>80000</v>
      </c>
      <c r="E5269">
        <v>36</v>
      </c>
      <c r="F5269">
        <v>6</v>
      </c>
      <c r="G5269">
        <v>0</v>
      </c>
    </row>
    <row r="5270" spans="1:7" x14ac:dyDescent="0.2">
      <c r="A5270">
        <v>11000</v>
      </c>
      <c r="B5270">
        <v>0.1409</v>
      </c>
      <c r="C5270" t="s">
        <v>5441</v>
      </c>
      <c r="D5270">
        <v>34000</v>
      </c>
      <c r="E5270">
        <v>36</v>
      </c>
      <c r="F5270">
        <v>3</v>
      </c>
      <c r="G5270">
        <v>0</v>
      </c>
    </row>
    <row r="5271" spans="1:7" x14ac:dyDescent="0.2">
      <c r="A5271">
        <v>12725</v>
      </c>
      <c r="B5271">
        <v>0.1114</v>
      </c>
      <c r="C5271" t="s">
        <v>5440</v>
      </c>
      <c r="D5271">
        <v>53000</v>
      </c>
      <c r="E5271">
        <v>36</v>
      </c>
      <c r="F5271">
        <v>3</v>
      </c>
      <c r="G5271">
        <v>0</v>
      </c>
    </row>
    <row r="5272" spans="1:7" x14ac:dyDescent="0.2">
      <c r="A5272">
        <v>20000</v>
      </c>
      <c r="B5272">
        <v>0.1409</v>
      </c>
      <c r="C5272" t="s">
        <v>5441</v>
      </c>
      <c r="D5272">
        <v>45000</v>
      </c>
      <c r="E5272">
        <v>36</v>
      </c>
      <c r="F5272">
        <v>10</v>
      </c>
      <c r="G5272">
        <v>1</v>
      </c>
    </row>
    <row r="5273" spans="1:7" x14ac:dyDescent="0.2">
      <c r="A5273">
        <v>6000</v>
      </c>
      <c r="B5273">
        <v>0.13109999999999999</v>
      </c>
      <c r="C5273" t="s">
        <v>5441</v>
      </c>
      <c r="D5273">
        <v>75000</v>
      </c>
      <c r="E5273">
        <v>36</v>
      </c>
      <c r="F5273">
        <v>7</v>
      </c>
      <c r="G5273">
        <v>0</v>
      </c>
    </row>
    <row r="5274" spans="1:7" x14ac:dyDescent="0.2">
      <c r="A5274">
        <v>17000</v>
      </c>
      <c r="B5274">
        <v>0.19719999999999999</v>
      </c>
      <c r="C5274" t="s">
        <v>5440</v>
      </c>
      <c r="D5274">
        <v>76000</v>
      </c>
      <c r="E5274">
        <v>36</v>
      </c>
      <c r="F5274">
        <v>10</v>
      </c>
      <c r="G5274">
        <v>1</v>
      </c>
    </row>
    <row r="5275" spans="1:7" x14ac:dyDescent="0.2">
      <c r="A5275">
        <v>10000</v>
      </c>
      <c r="B5275">
        <v>0.17269999999999999</v>
      </c>
      <c r="C5275" t="s">
        <v>5441</v>
      </c>
      <c r="D5275">
        <v>42000</v>
      </c>
      <c r="E5275">
        <v>36</v>
      </c>
      <c r="F5275">
        <v>7</v>
      </c>
      <c r="G5275">
        <v>0</v>
      </c>
    </row>
    <row r="5276" spans="1:7" x14ac:dyDescent="0.2">
      <c r="A5276">
        <v>15000</v>
      </c>
      <c r="B5276">
        <v>0.1409</v>
      </c>
      <c r="C5276" t="s">
        <v>5440</v>
      </c>
      <c r="D5276">
        <v>40000</v>
      </c>
      <c r="E5276">
        <v>36</v>
      </c>
      <c r="F5276">
        <v>4</v>
      </c>
      <c r="G5276">
        <v>0</v>
      </c>
    </row>
    <row r="5277" spans="1:7" x14ac:dyDescent="0.2">
      <c r="A5277">
        <v>11000</v>
      </c>
      <c r="B5277">
        <v>8.8999999999999996E-2</v>
      </c>
      <c r="C5277" t="s">
        <v>5441</v>
      </c>
      <c r="D5277">
        <v>88000</v>
      </c>
      <c r="E5277">
        <v>36</v>
      </c>
      <c r="F5277">
        <v>10</v>
      </c>
      <c r="G5277">
        <v>0</v>
      </c>
    </row>
    <row r="5278" spans="1:7" x14ac:dyDescent="0.2">
      <c r="A5278">
        <v>9250</v>
      </c>
      <c r="B5278">
        <v>0.14330000000000001</v>
      </c>
      <c r="C5278" t="s">
        <v>5441</v>
      </c>
      <c r="D5278">
        <v>62000</v>
      </c>
      <c r="E5278">
        <v>36</v>
      </c>
      <c r="F5278">
        <v>5</v>
      </c>
      <c r="G5278">
        <v>0</v>
      </c>
    </row>
    <row r="5279" spans="1:7" x14ac:dyDescent="0.2">
      <c r="A5279">
        <v>5675</v>
      </c>
      <c r="B5279">
        <v>0.13109999999999999</v>
      </c>
      <c r="C5279" t="s">
        <v>5441</v>
      </c>
      <c r="D5279">
        <v>28000</v>
      </c>
      <c r="E5279">
        <v>36</v>
      </c>
      <c r="F5279">
        <v>6</v>
      </c>
      <c r="G5279">
        <v>0</v>
      </c>
    </row>
    <row r="5280" spans="1:7" x14ac:dyDescent="0.2">
      <c r="A5280">
        <v>7000</v>
      </c>
      <c r="B5280">
        <v>0.14330000000000001</v>
      </c>
      <c r="C5280" t="s">
        <v>5441</v>
      </c>
      <c r="D5280">
        <v>65000</v>
      </c>
      <c r="E5280">
        <v>36</v>
      </c>
      <c r="F5280">
        <v>10</v>
      </c>
      <c r="G5280">
        <v>0</v>
      </c>
    </row>
    <row r="5281" spans="1:7" x14ac:dyDescent="0.2">
      <c r="A5281">
        <v>5500</v>
      </c>
      <c r="B5281">
        <v>0.13109999999999999</v>
      </c>
      <c r="C5281" t="s">
        <v>5440</v>
      </c>
      <c r="D5281">
        <v>22000</v>
      </c>
      <c r="E5281">
        <v>36</v>
      </c>
      <c r="F5281">
        <v>3</v>
      </c>
      <c r="G5281">
        <v>0</v>
      </c>
    </row>
    <row r="5282" spans="1:7" x14ac:dyDescent="0.2">
      <c r="A5282">
        <v>22750</v>
      </c>
      <c r="B5282">
        <v>0.17269999999999999</v>
      </c>
      <c r="C5282" t="s">
        <v>5441</v>
      </c>
      <c r="D5282">
        <v>58000</v>
      </c>
      <c r="E5282">
        <v>60</v>
      </c>
      <c r="F5282">
        <v>6</v>
      </c>
      <c r="G5282">
        <v>1</v>
      </c>
    </row>
    <row r="5283" spans="1:7" x14ac:dyDescent="0.2">
      <c r="A5283">
        <v>19200</v>
      </c>
      <c r="B5283">
        <v>7.6200000000000004E-2</v>
      </c>
      <c r="C5283" t="s">
        <v>5441</v>
      </c>
      <c r="D5283">
        <v>150000</v>
      </c>
      <c r="E5283">
        <v>36</v>
      </c>
      <c r="F5283">
        <v>0.5</v>
      </c>
      <c r="G5283">
        <v>0</v>
      </c>
    </row>
    <row r="5284" spans="1:7" x14ac:dyDescent="0.2">
      <c r="A5284">
        <v>21600</v>
      </c>
      <c r="B5284">
        <v>0.1212</v>
      </c>
      <c r="C5284" t="s">
        <v>5441</v>
      </c>
      <c r="D5284">
        <v>110000</v>
      </c>
      <c r="E5284">
        <v>36</v>
      </c>
      <c r="F5284">
        <v>10</v>
      </c>
      <c r="G5284">
        <v>0</v>
      </c>
    </row>
    <row r="5285" spans="1:7" x14ac:dyDescent="0.2">
      <c r="A5285">
        <v>18975</v>
      </c>
      <c r="B5285">
        <v>0.1212</v>
      </c>
      <c r="C5285" t="s">
        <v>5442</v>
      </c>
      <c r="D5285">
        <v>42840</v>
      </c>
      <c r="E5285">
        <v>36</v>
      </c>
      <c r="F5285">
        <v>4</v>
      </c>
      <c r="G5285">
        <v>0</v>
      </c>
    </row>
    <row r="5286" spans="1:7" x14ac:dyDescent="0.2">
      <c r="A5286">
        <v>19075</v>
      </c>
      <c r="B5286">
        <v>0.17269999999999999</v>
      </c>
      <c r="C5286" t="s">
        <v>5442</v>
      </c>
      <c r="D5286">
        <v>128000</v>
      </c>
      <c r="E5286">
        <v>60</v>
      </c>
      <c r="F5286">
        <v>1</v>
      </c>
      <c r="G5286">
        <v>0</v>
      </c>
    </row>
    <row r="5287" spans="1:7" x14ac:dyDescent="0.2">
      <c r="A5287">
        <v>10000</v>
      </c>
      <c r="B5287">
        <v>0.15310000000000001</v>
      </c>
      <c r="C5287" t="s">
        <v>5441</v>
      </c>
      <c r="D5287">
        <v>65000</v>
      </c>
      <c r="E5287">
        <v>36</v>
      </c>
      <c r="F5287">
        <v>10</v>
      </c>
      <c r="G5287">
        <v>1</v>
      </c>
    </row>
    <row r="5288" spans="1:7" x14ac:dyDescent="0.2">
      <c r="A5288">
        <v>10000</v>
      </c>
      <c r="B5288">
        <v>0.1212</v>
      </c>
      <c r="C5288" t="s">
        <v>5441</v>
      </c>
      <c r="D5288">
        <v>80000</v>
      </c>
      <c r="E5288">
        <v>36</v>
      </c>
      <c r="F5288">
        <v>2</v>
      </c>
      <c r="G5288">
        <v>0</v>
      </c>
    </row>
    <row r="5289" spans="1:7" x14ac:dyDescent="0.2">
      <c r="A5289">
        <v>10000</v>
      </c>
      <c r="B5289">
        <v>0.13109999999999999</v>
      </c>
      <c r="C5289" t="s">
        <v>5441</v>
      </c>
      <c r="D5289">
        <v>90000</v>
      </c>
      <c r="E5289">
        <v>36</v>
      </c>
      <c r="F5289">
        <v>10</v>
      </c>
      <c r="G5289">
        <v>0</v>
      </c>
    </row>
    <row r="5290" spans="1:7" x14ac:dyDescent="0.2">
      <c r="A5290">
        <v>8500</v>
      </c>
      <c r="B5290">
        <v>0.14330000000000001</v>
      </c>
      <c r="C5290" t="s">
        <v>5440</v>
      </c>
      <c r="D5290">
        <v>50000</v>
      </c>
      <c r="E5290">
        <v>36</v>
      </c>
      <c r="F5290">
        <v>7</v>
      </c>
      <c r="G5290">
        <v>0</v>
      </c>
    </row>
    <row r="5291" spans="1:7" x14ac:dyDescent="0.2">
      <c r="A5291">
        <v>10000</v>
      </c>
      <c r="B5291">
        <v>0.14330000000000001</v>
      </c>
      <c r="C5291" t="s">
        <v>5441</v>
      </c>
      <c r="D5291">
        <v>57344</v>
      </c>
      <c r="E5291">
        <v>36</v>
      </c>
      <c r="F5291">
        <v>4</v>
      </c>
      <c r="G5291">
        <v>0</v>
      </c>
    </row>
    <row r="5292" spans="1:7" x14ac:dyDescent="0.2">
      <c r="A5292">
        <v>10000</v>
      </c>
      <c r="B5292">
        <v>0.1875</v>
      </c>
      <c r="C5292" t="s">
        <v>5442</v>
      </c>
      <c r="D5292">
        <v>58000</v>
      </c>
      <c r="E5292">
        <v>36</v>
      </c>
      <c r="F5292">
        <v>0.5</v>
      </c>
      <c r="G5292">
        <v>0</v>
      </c>
    </row>
    <row r="5293" spans="1:7" x14ac:dyDescent="0.2">
      <c r="A5293">
        <v>10000</v>
      </c>
      <c r="B5293">
        <v>8.8999999999999996E-2</v>
      </c>
      <c r="C5293" t="s">
        <v>5440</v>
      </c>
      <c r="D5293">
        <v>60000</v>
      </c>
      <c r="E5293">
        <v>36</v>
      </c>
      <c r="F5293">
        <v>1</v>
      </c>
      <c r="G5293">
        <v>0</v>
      </c>
    </row>
    <row r="5294" spans="1:7" x14ac:dyDescent="0.2">
      <c r="A5294">
        <v>10000</v>
      </c>
      <c r="B5294">
        <v>0.13109999999999999</v>
      </c>
      <c r="C5294" t="s">
        <v>5441</v>
      </c>
      <c r="D5294">
        <v>120000</v>
      </c>
      <c r="E5294">
        <v>36</v>
      </c>
      <c r="F5294">
        <v>5</v>
      </c>
      <c r="G5294">
        <v>0</v>
      </c>
    </row>
    <row r="5295" spans="1:7" x14ac:dyDescent="0.2">
      <c r="A5295">
        <v>13500</v>
      </c>
      <c r="B5295">
        <v>0.13109999999999999</v>
      </c>
      <c r="C5295" t="s">
        <v>5441</v>
      </c>
      <c r="D5295">
        <v>65000</v>
      </c>
      <c r="E5295">
        <v>36</v>
      </c>
      <c r="F5295">
        <v>10</v>
      </c>
      <c r="G5295">
        <v>0</v>
      </c>
    </row>
    <row r="5296" spans="1:7" x14ac:dyDescent="0.2">
      <c r="A5296">
        <v>14400</v>
      </c>
      <c r="B5296">
        <v>0.18490000000000001</v>
      </c>
      <c r="C5296" t="s">
        <v>5441</v>
      </c>
      <c r="D5296">
        <v>94000</v>
      </c>
      <c r="E5296">
        <v>36</v>
      </c>
      <c r="F5296">
        <v>10</v>
      </c>
      <c r="G5296">
        <v>1</v>
      </c>
    </row>
    <row r="5297" spans="1:7" x14ac:dyDescent="0.2">
      <c r="A5297">
        <v>16000</v>
      </c>
      <c r="B5297">
        <v>0.1114</v>
      </c>
      <c r="C5297" t="s">
        <v>5440</v>
      </c>
      <c r="D5297">
        <v>85000</v>
      </c>
      <c r="E5297">
        <v>36</v>
      </c>
      <c r="F5297">
        <v>3</v>
      </c>
      <c r="G5297">
        <v>0</v>
      </c>
    </row>
    <row r="5298" spans="1:7" x14ac:dyDescent="0.2">
      <c r="A5298">
        <v>29000</v>
      </c>
      <c r="B5298">
        <v>0.14330000000000001</v>
      </c>
      <c r="C5298" t="s">
        <v>5441</v>
      </c>
      <c r="D5298">
        <v>150000</v>
      </c>
      <c r="E5298">
        <v>36</v>
      </c>
      <c r="F5298">
        <v>10</v>
      </c>
      <c r="G5298">
        <v>0</v>
      </c>
    </row>
    <row r="5299" spans="1:7" x14ac:dyDescent="0.2">
      <c r="A5299">
        <v>16725</v>
      </c>
      <c r="B5299">
        <v>8.8999999999999996E-2</v>
      </c>
      <c r="C5299" t="s">
        <v>5441</v>
      </c>
      <c r="D5299">
        <v>126000</v>
      </c>
      <c r="E5299">
        <v>36</v>
      </c>
      <c r="F5299">
        <v>10</v>
      </c>
      <c r="G5299">
        <v>0</v>
      </c>
    </row>
    <row r="5300" spans="1:7" x14ac:dyDescent="0.2">
      <c r="A5300">
        <v>16950</v>
      </c>
      <c r="B5300">
        <v>0.1777</v>
      </c>
      <c r="C5300" t="s">
        <v>5440</v>
      </c>
      <c r="D5300">
        <v>38500</v>
      </c>
      <c r="E5300">
        <v>36</v>
      </c>
      <c r="F5300">
        <v>5</v>
      </c>
      <c r="G5300">
        <v>0</v>
      </c>
    </row>
    <row r="5301" spans="1:7" x14ac:dyDescent="0.2">
      <c r="A5301">
        <v>4800</v>
      </c>
      <c r="B5301">
        <v>0.2198</v>
      </c>
      <c r="C5301" t="s">
        <v>5440</v>
      </c>
      <c r="D5301">
        <v>38000</v>
      </c>
      <c r="E5301">
        <v>36</v>
      </c>
      <c r="F5301">
        <v>10</v>
      </c>
      <c r="G5301">
        <v>0</v>
      </c>
    </row>
    <row r="5302" spans="1:7" x14ac:dyDescent="0.2">
      <c r="A5302">
        <v>25450</v>
      </c>
      <c r="B5302">
        <v>0.19719999999999999</v>
      </c>
      <c r="C5302" t="s">
        <v>5440</v>
      </c>
      <c r="D5302">
        <v>57000</v>
      </c>
      <c r="E5302">
        <v>60</v>
      </c>
      <c r="F5302">
        <v>1</v>
      </c>
      <c r="G5302">
        <v>1</v>
      </c>
    </row>
    <row r="5303" spans="1:7" x14ac:dyDescent="0.2">
      <c r="A5303">
        <v>14000</v>
      </c>
      <c r="B5303">
        <v>0.14330000000000001</v>
      </c>
      <c r="C5303" t="s">
        <v>5440</v>
      </c>
      <c r="D5303">
        <v>40000</v>
      </c>
      <c r="E5303">
        <v>36</v>
      </c>
      <c r="F5303">
        <v>8</v>
      </c>
      <c r="G5303">
        <v>0</v>
      </c>
    </row>
    <row r="5304" spans="1:7" x14ac:dyDescent="0.2">
      <c r="A5304">
        <v>22025</v>
      </c>
      <c r="B5304">
        <v>0.14330000000000001</v>
      </c>
      <c r="C5304" t="s">
        <v>5440</v>
      </c>
      <c r="D5304">
        <v>119970</v>
      </c>
      <c r="E5304">
        <v>36</v>
      </c>
      <c r="F5304">
        <v>1</v>
      </c>
      <c r="G5304">
        <v>0</v>
      </c>
    </row>
    <row r="5305" spans="1:7" x14ac:dyDescent="0.2">
      <c r="A5305">
        <v>28000</v>
      </c>
      <c r="B5305">
        <v>8.8999999999999996E-2</v>
      </c>
      <c r="C5305" t="s">
        <v>5441</v>
      </c>
      <c r="D5305">
        <v>112000</v>
      </c>
      <c r="E5305">
        <v>36</v>
      </c>
      <c r="F5305">
        <v>2</v>
      </c>
      <c r="G5305">
        <v>0</v>
      </c>
    </row>
    <row r="5306" spans="1:7" x14ac:dyDescent="0.2">
      <c r="A5306">
        <v>16000</v>
      </c>
      <c r="B5306">
        <v>0.1212</v>
      </c>
      <c r="C5306" t="s">
        <v>5441</v>
      </c>
      <c r="D5306">
        <v>120000</v>
      </c>
      <c r="E5306">
        <v>36</v>
      </c>
      <c r="F5306">
        <v>2</v>
      </c>
      <c r="G5306">
        <v>0</v>
      </c>
    </row>
    <row r="5307" spans="1:7" x14ac:dyDescent="0.2">
      <c r="A5307">
        <v>8000</v>
      </c>
      <c r="B5307">
        <v>0.1777</v>
      </c>
      <c r="C5307" t="s">
        <v>5440</v>
      </c>
      <c r="D5307">
        <v>30000</v>
      </c>
      <c r="E5307">
        <v>36</v>
      </c>
      <c r="F5307">
        <v>10</v>
      </c>
      <c r="G5307">
        <v>0</v>
      </c>
    </row>
    <row r="5308" spans="1:7" x14ac:dyDescent="0.2">
      <c r="A5308">
        <v>10000</v>
      </c>
      <c r="B5308">
        <v>0.158</v>
      </c>
      <c r="C5308" t="s">
        <v>5441</v>
      </c>
      <c r="D5308">
        <v>50000</v>
      </c>
      <c r="E5308">
        <v>36</v>
      </c>
      <c r="F5308">
        <v>10</v>
      </c>
      <c r="G5308">
        <v>0</v>
      </c>
    </row>
    <row r="5309" spans="1:7" x14ac:dyDescent="0.2">
      <c r="A5309">
        <v>9450</v>
      </c>
      <c r="B5309">
        <v>0.1777</v>
      </c>
      <c r="C5309" t="s">
        <v>5440</v>
      </c>
      <c r="D5309">
        <v>46700</v>
      </c>
      <c r="E5309">
        <v>36</v>
      </c>
      <c r="F5309">
        <v>6</v>
      </c>
      <c r="G5309">
        <v>0</v>
      </c>
    </row>
    <row r="5310" spans="1:7" x14ac:dyDescent="0.2">
      <c r="A5310">
        <v>10000</v>
      </c>
      <c r="B5310">
        <v>0.158</v>
      </c>
      <c r="C5310" t="s">
        <v>5440</v>
      </c>
      <c r="D5310">
        <v>48000</v>
      </c>
      <c r="E5310">
        <v>36</v>
      </c>
      <c r="F5310">
        <v>10</v>
      </c>
      <c r="G5310">
        <v>0</v>
      </c>
    </row>
    <row r="5311" spans="1:7" x14ac:dyDescent="0.2">
      <c r="A5311">
        <v>15000</v>
      </c>
      <c r="B5311">
        <v>8.8999999999999996E-2</v>
      </c>
      <c r="C5311" t="s">
        <v>5441</v>
      </c>
      <c r="D5311">
        <v>140000</v>
      </c>
      <c r="E5311">
        <v>36</v>
      </c>
      <c r="F5311">
        <v>6</v>
      </c>
      <c r="G5311">
        <v>0</v>
      </c>
    </row>
    <row r="5312" spans="1:7" x14ac:dyDescent="0.2">
      <c r="A5312">
        <v>8875</v>
      </c>
      <c r="B5312">
        <v>0.158</v>
      </c>
      <c r="C5312" t="s">
        <v>5440</v>
      </c>
      <c r="D5312">
        <v>52000</v>
      </c>
      <c r="E5312">
        <v>36</v>
      </c>
      <c r="F5312">
        <v>6</v>
      </c>
      <c r="G5312">
        <v>0</v>
      </c>
    </row>
    <row r="5313" spans="1:7" x14ac:dyDescent="0.2">
      <c r="A5313">
        <v>12000</v>
      </c>
      <c r="B5313">
        <v>0.17269999999999999</v>
      </c>
      <c r="C5313" t="s">
        <v>5441</v>
      </c>
      <c r="D5313">
        <v>68000</v>
      </c>
      <c r="E5313">
        <v>36</v>
      </c>
      <c r="F5313">
        <v>10</v>
      </c>
      <c r="G5313">
        <v>0</v>
      </c>
    </row>
    <row r="5314" spans="1:7" x14ac:dyDescent="0.2">
      <c r="A5314">
        <v>9000</v>
      </c>
      <c r="B5314">
        <v>0.16289999999999999</v>
      </c>
      <c r="C5314" t="s">
        <v>5440</v>
      </c>
      <c r="D5314">
        <v>84000</v>
      </c>
      <c r="E5314">
        <v>36</v>
      </c>
      <c r="F5314">
        <v>5</v>
      </c>
      <c r="G5314">
        <v>0</v>
      </c>
    </row>
    <row r="5315" spans="1:7" x14ac:dyDescent="0.2">
      <c r="A5315">
        <v>10000</v>
      </c>
      <c r="B5315">
        <v>0.1409</v>
      </c>
      <c r="C5315" t="s">
        <v>5440</v>
      </c>
      <c r="D5315">
        <v>70000</v>
      </c>
      <c r="E5315">
        <v>36</v>
      </c>
      <c r="F5315">
        <v>8</v>
      </c>
      <c r="G5315">
        <v>0</v>
      </c>
    </row>
    <row r="5316" spans="1:7" x14ac:dyDescent="0.2">
      <c r="A5316">
        <v>10000</v>
      </c>
      <c r="B5316">
        <v>0.1016</v>
      </c>
      <c r="C5316" t="s">
        <v>5440</v>
      </c>
      <c r="D5316">
        <v>50000</v>
      </c>
      <c r="E5316">
        <v>36</v>
      </c>
      <c r="F5316">
        <v>2</v>
      </c>
      <c r="G5316">
        <v>0</v>
      </c>
    </row>
    <row r="5317" spans="1:7" x14ac:dyDescent="0.2">
      <c r="A5317">
        <v>4500</v>
      </c>
      <c r="B5317">
        <v>7.9000000000000001E-2</v>
      </c>
      <c r="C5317" t="s">
        <v>5441</v>
      </c>
      <c r="D5317">
        <v>115000</v>
      </c>
      <c r="E5317">
        <v>36</v>
      </c>
      <c r="F5317">
        <v>6</v>
      </c>
      <c r="G5317">
        <v>0</v>
      </c>
    </row>
    <row r="5318" spans="1:7" x14ac:dyDescent="0.2">
      <c r="A5318">
        <v>10075</v>
      </c>
      <c r="B5318">
        <v>0.16289999999999999</v>
      </c>
      <c r="C5318" t="s">
        <v>5440</v>
      </c>
      <c r="D5318">
        <v>31200</v>
      </c>
      <c r="E5318">
        <v>36</v>
      </c>
      <c r="F5318">
        <v>3</v>
      </c>
      <c r="G5318">
        <v>1</v>
      </c>
    </row>
    <row r="5319" spans="1:7" x14ac:dyDescent="0.2">
      <c r="A5319">
        <v>21200</v>
      </c>
      <c r="B5319">
        <v>0.17269999999999999</v>
      </c>
      <c r="C5319" t="s">
        <v>5441</v>
      </c>
      <c r="D5319">
        <v>90000</v>
      </c>
      <c r="E5319">
        <v>60</v>
      </c>
      <c r="F5319">
        <v>10</v>
      </c>
      <c r="G5319">
        <v>1</v>
      </c>
    </row>
    <row r="5320" spans="1:7" x14ac:dyDescent="0.2">
      <c r="A5320">
        <v>12000</v>
      </c>
      <c r="B5320">
        <v>0.158</v>
      </c>
      <c r="C5320" t="s">
        <v>5441</v>
      </c>
      <c r="D5320">
        <v>53000</v>
      </c>
      <c r="E5320">
        <v>36</v>
      </c>
      <c r="F5320">
        <v>2</v>
      </c>
      <c r="G5320">
        <v>1</v>
      </c>
    </row>
    <row r="5321" spans="1:7" x14ac:dyDescent="0.2">
      <c r="A5321">
        <v>12000</v>
      </c>
      <c r="B5321">
        <v>0.15310000000000001</v>
      </c>
      <c r="C5321" t="s">
        <v>5440</v>
      </c>
      <c r="D5321">
        <v>60000</v>
      </c>
      <c r="E5321">
        <v>36</v>
      </c>
      <c r="F5321">
        <v>10</v>
      </c>
      <c r="G5321">
        <v>0</v>
      </c>
    </row>
    <row r="5322" spans="1:7" x14ac:dyDescent="0.2">
      <c r="A5322">
        <v>12000</v>
      </c>
      <c r="B5322">
        <v>0.14330000000000001</v>
      </c>
      <c r="C5322" t="s">
        <v>5440</v>
      </c>
      <c r="D5322">
        <v>56243</v>
      </c>
      <c r="E5322">
        <v>36</v>
      </c>
      <c r="F5322">
        <v>10</v>
      </c>
      <c r="G5322">
        <v>0</v>
      </c>
    </row>
    <row r="5323" spans="1:7" x14ac:dyDescent="0.2">
      <c r="A5323">
        <v>4950</v>
      </c>
      <c r="B5323">
        <v>0.21490000000000001</v>
      </c>
      <c r="C5323" t="s">
        <v>5440</v>
      </c>
      <c r="D5323">
        <v>28000</v>
      </c>
      <c r="E5323">
        <v>36</v>
      </c>
      <c r="F5323">
        <v>0.5</v>
      </c>
      <c r="G5323">
        <v>0</v>
      </c>
    </row>
    <row r="5324" spans="1:7" x14ac:dyDescent="0.2">
      <c r="A5324">
        <v>21000</v>
      </c>
      <c r="B5324">
        <v>0.13109999999999999</v>
      </c>
      <c r="C5324" t="s">
        <v>5440</v>
      </c>
      <c r="D5324">
        <v>110000</v>
      </c>
      <c r="E5324">
        <v>60</v>
      </c>
      <c r="F5324">
        <v>0.5</v>
      </c>
      <c r="G5324">
        <v>0</v>
      </c>
    </row>
    <row r="5325" spans="1:7" x14ac:dyDescent="0.2">
      <c r="A5325">
        <v>24000</v>
      </c>
      <c r="B5325">
        <v>8.8999999999999996E-2</v>
      </c>
      <c r="C5325" t="s">
        <v>5441</v>
      </c>
      <c r="D5325">
        <v>98000</v>
      </c>
      <c r="E5325">
        <v>36</v>
      </c>
      <c r="F5325">
        <v>7</v>
      </c>
      <c r="G5325">
        <v>0</v>
      </c>
    </row>
    <row r="5326" spans="1:7" x14ac:dyDescent="0.2">
      <c r="A5326">
        <v>14500</v>
      </c>
      <c r="B5326">
        <v>0.1016</v>
      </c>
      <c r="C5326" t="s">
        <v>5441</v>
      </c>
      <c r="D5326">
        <v>150000</v>
      </c>
      <c r="E5326">
        <v>36</v>
      </c>
      <c r="F5326">
        <v>0.5</v>
      </c>
      <c r="G5326">
        <v>0</v>
      </c>
    </row>
    <row r="5327" spans="1:7" x14ac:dyDescent="0.2">
      <c r="A5327">
        <v>12000</v>
      </c>
      <c r="B5327">
        <v>0.15310000000000001</v>
      </c>
      <c r="C5327" t="s">
        <v>5441</v>
      </c>
      <c r="D5327">
        <v>90000</v>
      </c>
      <c r="E5327">
        <v>36</v>
      </c>
      <c r="F5327">
        <v>1</v>
      </c>
      <c r="G5327">
        <v>0</v>
      </c>
    </row>
    <row r="5328" spans="1:7" x14ac:dyDescent="0.2">
      <c r="A5328">
        <v>5250</v>
      </c>
      <c r="B5328">
        <v>0.18490000000000001</v>
      </c>
      <c r="C5328" t="s">
        <v>5441</v>
      </c>
      <c r="D5328">
        <v>39000</v>
      </c>
      <c r="E5328">
        <v>36</v>
      </c>
      <c r="F5328">
        <v>9</v>
      </c>
      <c r="G5328">
        <v>0</v>
      </c>
    </row>
    <row r="5329" spans="1:7" x14ac:dyDescent="0.2">
      <c r="A5329">
        <v>15000</v>
      </c>
      <c r="B5329">
        <v>0.1114</v>
      </c>
      <c r="C5329" t="s">
        <v>5441</v>
      </c>
      <c r="D5329">
        <v>85960</v>
      </c>
      <c r="E5329">
        <v>36</v>
      </c>
      <c r="F5329">
        <v>1</v>
      </c>
      <c r="G5329">
        <v>0</v>
      </c>
    </row>
    <row r="5330" spans="1:7" x14ac:dyDescent="0.2">
      <c r="A5330">
        <v>12000</v>
      </c>
      <c r="B5330">
        <v>0.1212</v>
      </c>
      <c r="C5330" t="s">
        <v>5440</v>
      </c>
      <c r="D5330">
        <v>80000</v>
      </c>
      <c r="E5330">
        <v>36</v>
      </c>
      <c r="F5330">
        <v>2</v>
      </c>
      <c r="G5330">
        <v>0</v>
      </c>
    </row>
    <row r="5331" spans="1:7" x14ac:dyDescent="0.2">
      <c r="A5331">
        <v>6075</v>
      </c>
      <c r="B5331">
        <v>0.17269999999999999</v>
      </c>
      <c r="C5331" t="s">
        <v>5440</v>
      </c>
      <c r="D5331">
        <v>42000</v>
      </c>
      <c r="E5331">
        <v>36</v>
      </c>
      <c r="F5331">
        <v>5</v>
      </c>
      <c r="G5331">
        <v>1</v>
      </c>
    </row>
    <row r="5332" spans="1:7" x14ac:dyDescent="0.2">
      <c r="A5332">
        <v>24175</v>
      </c>
      <c r="B5332">
        <v>8.8999999999999996E-2</v>
      </c>
      <c r="C5332" t="s">
        <v>5441</v>
      </c>
      <c r="D5332">
        <v>140000</v>
      </c>
      <c r="E5332">
        <v>36</v>
      </c>
      <c r="F5332">
        <v>10</v>
      </c>
      <c r="G5332">
        <v>0</v>
      </c>
    </row>
    <row r="5333" spans="1:7" x14ac:dyDescent="0.2">
      <c r="A5333">
        <v>14000</v>
      </c>
      <c r="B5333">
        <v>0.15310000000000001</v>
      </c>
      <c r="C5333" t="s">
        <v>5442</v>
      </c>
      <c r="D5333">
        <v>58000</v>
      </c>
      <c r="E5333">
        <v>36</v>
      </c>
      <c r="F5333">
        <v>10</v>
      </c>
      <c r="G5333">
        <v>0</v>
      </c>
    </row>
    <row r="5334" spans="1:7" x14ac:dyDescent="0.2">
      <c r="A5334">
        <v>9675</v>
      </c>
      <c r="B5334">
        <v>0.1777</v>
      </c>
      <c r="C5334" t="s">
        <v>5440</v>
      </c>
      <c r="D5334">
        <v>36000</v>
      </c>
      <c r="E5334">
        <v>36</v>
      </c>
      <c r="F5334">
        <v>7</v>
      </c>
      <c r="G5334">
        <v>1</v>
      </c>
    </row>
    <row r="5335" spans="1:7" x14ac:dyDescent="0.2">
      <c r="A5335">
        <v>12000</v>
      </c>
      <c r="B5335">
        <v>0.1212</v>
      </c>
      <c r="C5335" t="s">
        <v>5441</v>
      </c>
      <c r="D5335">
        <v>60000</v>
      </c>
      <c r="E5335">
        <v>36</v>
      </c>
      <c r="F5335">
        <v>5</v>
      </c>
      <c r="G5335">
        <v>1</v>
      </c>
    </row>
    <row r="5336" spans="1:7" x14ac:dyDescent="0.2">
      <c r="A5336">
        <v>8000</v>
      </c>
      <c r="B5336">
        <v>0.16289999999999999</v>
      </c>
      <c r="C5336" t="s">
        <v>5441</v>
      </c>
      <c r="D5336">
        <v>70000</v>
      </c>
      <c r="E5336">
        <v>36</v>
      </c>
      <c r="F5336">
        <v>10</v>
      </c>
      <c r="G5336">
        <v>0</v>
      </c>
    </row>
    <row r="5337" spans="1:7" x14ac:dyDescent="0.2">
      <c r="A5337">
        <v>8400</v>
      </c>
      <c r="B5337">
        <v>0.13109999999999999</v>
      </c>
      <c r="C5337" t="s">
        <v>5441</v>
      </c>
      <c r="D5337">
        <v>39362</v>
      </c>
      <c r="E5337">
        <v>36</v>
      </c>
      <c r="F5337">
        <v>4</v>
      </c>
      <c r="G5337">
        <v>0</v>
      </c>
    </row>
    <row r="5338" spans="1:7" x14ac:dyDescent="0.2">
      <c r="A5338">
        <v>3000</v>
      </c>
      <c r="B5338">
        <v>0.13109999999999999</v>
      </c>
      <c r="C5338" t="s">
        <v>5440</v>
      </c>
      <c r="D5338">
        <v>70000</v>
      </c>
      <c r="E5338">
        <v>36</v>
      </c>
      <c r="F5338">
        <v>1</v>
      </c>
      <c r="G5338">
        <v>0</v>
      </c>
    </row>
    <row r="5339" spans="1:7" x14ac:dyDescent="0.2">
      <c r="A5339">
        <v>9600</v>
      </c>
      <c r="B5339">
        <v>0.1212</v>
      </c>
      <c r="C5339" t="s">
        <v>5441</v>
      </c>
      <c r="D5339">
        <v>56000</v>
      </c>
      <c r="E5339">
        <v>36</v>
      </c>
      <c r="F5339">
        <v>10</v>
      </c>
      <c r="G5339">
        <v>0</v>
      </c>
    </row>
    <row r="5340" spans="1:7" x14ac:dyDescent="0.2">
      <c r="A5340">
        <v>6000</v>
      </c>
      <c r="B5340">
        <v>0.13109999999999999</v>
      </c>
      <c r="C5340" t="s">
        <v>5441</v>
      </c>
      <c r="D5340">
        <v>48000</v>
      </c>
      <c r="E5340">
        <v>36</v>
      </c>
      <c r="F5340">
        <v>10</v>
      </c>
      <c r="G5340">
        <v>0</v>
      </c>
    </row>
    <row r="5341" spans="1:7" x14ac:dyDescent="0.2">
      <c r="A5341">
        <v>20000</v>
      </c>
      <c r="B5341">
        <v>0.1114</v>
      </c>
      <c r="C5341" t="s">
        <v>5441</v>
      </c>
      <c r="D5341">
        <v>80000</v>
      </c>
      <c r="E5341">
        <v>36</v>
      </c>
      <c r="F5341">
        <v>10</v>
      </c>
      <c r="G5341">
        <v>0</v>
      </c>
    </row>
    <row r="5342" spans="1:7" x14ac:dyDescent="0.2">
      <c r="A5342">
        <v>5375</v>
      </c>
      <c r="B5342">
        <v>0.1409</v>
      </c>
      <c r="C5342" t="s">
        <v>5440</v>
      </c>
      <c r="D5342">
        <v>77000</v>
      </c>
      <c r="E5342">
        <v>36</v>
      </c>
      <c r="F5342">
        <v>10</v>
      </c>
      <c r="G5342">
        <v>0</v>
      </c>
    </row>
    <row r="5343" spans="1:7" x14ac:dyDescent="0.2">
      <c r="A5343">
        <v>12000</v>
      </c>
      <c r="B5343">
        <v>0.1212</v>
      </c>
      <c r="C5343" t="s">
        <v>5441</v>
      </c>
      <c r="D5343">
        <v>104000</v>
      </c>
      <c r="E5343">
        <v>36</v>
      </c>
      <c r="F5343">
        <v>3</v>
      </c>
      <c r="G5343">
        <v>0</v>
      </c>
    </row>
    <row r="5344" spans="1:7" x14ac:dyDescent="0.2">
      <c r="A5344">
        <v>7000</v>
      </c>
      <c r="B5344">
        <v>0.158</v>
      </c>
      <c r="C5344" t="s">
        <v>5440</v>
      </c>
      <c r="D5344">
        <v>75000</v>
      </c>
      <c r="E5344">
        <v>36</v>
      </c>
      <c r="F5344">
        <v>2</v>
      </c>
      <c r="G5344">
        <v>0</v>
      </c>
    </row>
    <row r="5345" spans="1:7" x14ac:dyDescent="0.2">
      <c r="A5345">
        <v>12000</v>
      </c>
      <c r="B5345">
        <v>0.1016</v>
      </c>
      <c r="C5345" t="s">
        <v>5441</v>
      </c>
      <c r="D5345">
        <v>55000</v>
      </c>
      <c r="E5345">
        <v>36</v>
      </c>
      <c r="F5345">
        <v>7</v>
      </c>
      <c r="G5345">
        <v>0</v>
      </c>
    </row>
    <row r="5346" spans="1:7" x14ac:dyDescent="0.2">
      <c r="A5346">
        <v>3625</v>
      </c>
      <c r="B5346">
        <v>0.19719999999999999</v>
      </c>
      <c r="C5346" t="s">
        <v>5441</v>
      </c>
      <c r="D5346">
        <v>35000</v>
      </c>
      <c r="E5346">
        <v>60</v>
      </c>
      <c r="F5346">
        <v>4</v>
      </c>
      <c r="G5346">
        <v>1</v>
      </c>
    </row>
    <row r="5347" spans="1:7" x14ac:dyDescent="0.2">
      <c r="A5347">
        <v>10000</v>
      </c>
      <c r="B5347">
        <v>8.8999999999999996E-2</v>
      </c>
      <c r="C5347" t="s">
        <v>5441</v>
      </c>
      <c r="D5347">
        <v>85000</v>
      </c>
      <c r="E5347">
        <v>36</v>
      </c>
      <c r="F5347">
        <v>2</v>
      </c>
      <c r="G5347">
        <v>1</v>
      </c>
    </row>
    <row r="5348" spans="1:7" x14ac:dyDescent="0.2">
      <c r="A5348">
        <v>15000</v>
      </c>
      <c r="B5348">
        <v>0.13109999999999999</v>
      </c>
      <c r="C5348" t="s">
        <v>5441</v>
      </c>
      <c r="D5348">
        <v>65000</v>
      </c>
      <c r="E5348">
        <v>36</v>
      </c>
      <c r="F5348">
        <v>10</v>
      </c>
      <c r="G5348">
        <v>0</v>
      </c>
    </row>
    <row r="5349" spans="1:7" x14ac:dyDescent="0.2">
      <c r="A5349">
        <v>9600</v>
      </c>
      <c r="B5349">
        <v>0.13109999999999999</v>
      </c>
      <c r="C5349" t="s">
        <v>5441</v>
      </c>
      <c r="D5349">
        <v>47000</v>
      </c>
      <c r="E5349">
        <v>36</v>
      </c>
      <c r="F5349">
        <v>8</v>
      </c>
      <c r="G5349">
        <v>0</v>
      </c>
    </row>
    <row r="5350" spans="1:7" x14ac:dyDescent="0.2">
      <c r="A5350">
        <v>4800</v>
      </c>
      <c r="B5350">
        <v>0.158</v>
      </c>
      <c r="C5350" t="s">
        <v>5441</v>
      </c>
      <c r="D5350">
        <v>63000</v>
      </c>
      <c r="E5350">
        <v>36</v>
      </c>
      <c r="F5350">
        <v>10</v>
      </c>
      <c r="G5350">
        <v>0</v>
      </c>
    </row>
    <row r="5351" spans="1:7" x14ac:dyDescent="0.2">
      <c r="A5351">
        <v>10000</v>
      </c>
      <c r="B5351">
        <v>6.0299999999999999E-2</v>
      </c>
      <c r="C5351" t="s">
        <v>5440</v>
      </c>
      <c r="D5351">
        <v>90000</v>
      </c>
      <c r="E5351">
        <v>36</v>
      </c>
      <c r="F5351">
        <v>2</v>
      </c>
      <c r="G5351">
        <v>0</v>
      </c>
    </row>
    <row r="5352" spans="1:7" x14ac:dyDescent="0.2">
      <c r="A5352">
        <v>10000</v>
      </c>
      <c r="B5352">
        <v>0.16289999999999999</v>
      </c>
      <c r="C5352" t="s">
        <v>5441</v>
      </c>
      <c r="D5352">
        <v>58630</v>
      </c>
      <c r="E5352">
        <v>36</v>
      </c>
      <c r="F5352">
        <v>5</v>
      </c>
      <c r="G5352">
        <v>0</v>
      </c>
    </row>
    <row r="5353" spans="1:7" x14ac:dyDescent="0.2">
      <c r="A5353">
        <v>10575</v>
      </c>
      <c r="B5353">
        <v>0.15310000000000001</v>
      </c>
      <c r="C5353" t="s">
        <v>5440</v>
      </c>
      <c r="D5353">
        <v>55000</v>
      </c>
      <c r="E5353">
        <v>36</v>
      </c>
      <c r="F5353">
        <v>3</v>
      </c>
      <c r="G5353">
        <v>0</v>
      </c>
    </row>
    <row r="5354" spans="1:7" x14ac:dyDescent="0.2">
      <c r="A5354">
        <v>18000</v>
      </c>
      <c r="B5354">
        <v>0.1114</v>
      </c>
      <c r="C5354" t="s">
        <v>5441</v>
      </c>
      <c r="D5354">
        <v>65000</v>
      </c>
      <c r="E5354">
        <v>36</v>
      </c>
      <c r="F5354">
        <v>6</v>
      </c>
      <c r="G5354">
        <v>0</v>
      </c>
    </row>
    <row r="5355" spans="1:7" x14ac:dyDescent="0.2">
      <c r="A5355">
        <v>20000</v>
      </c>
      <c r="B5355">
        <v>0.22470000000000001</v>
      </c>
      <c r="C5355" t="s">
        <v>5441</v>
      </c>
      <c r="D5355">
        <v>65000</v>
      </c>
      <c r="E5355">
        <v>60</v>
      </c>
      <c r="F5355">
        <v>10</v>
      </c>
      <c r="G5355">
        <v>1</v>
      </c>
    </row>
    <row r="5356" spans="1:7" x14ac:dyDescent="0.2">
      <c r="A5356">
        <v>14000</v>
      </c>
      <c r="B5356">
        <v>0.158</v>
      </c>
      <c r="C5356" t="s">
        <v>5441</v>
      </c>
      <c r="D5356">
        <v>63000</v>
      </c>
      <c r="E5356">
        <v>36</v>
      </c>
      <c r="F5356">
        <v>5</v>
      </c>
      <c r="G5356">
        <v>0</v>
      </c>
    </row>
    <row r="5357" spans="1:7" x14ac:dyDescent="0.2">
      <c r="A5357">
        <v>24000</v>
      </c>
      <c r="B5357">
        <v>0.1212</v>
      </c>
      <c r="C5357" t="s">
        <v>5440</v>
      </c>
      <c r="D5357">
        <v>114000</v>
      </c>
      <c r="E5357">
        <v>36</v>
      </c>
      <c r="F5357">
        <v>3</v>
      </c>
      <c r="G5357">
        <v>0</v>
      </c>
    </row>
    <row r="5358" spans="1:7" x14ac:dyDescent="0.2">
      <c r="A5358">
        <v>21000</v>
      </c>
      <c r="B5358">
        <v>8.8999999999999996E-2</v>
      </c>
      <c r="C5358" t="s">
        <v>5441</v>
      </c>
      <c r="D5358">
        <v>114000</v>
      </c>
      <c r="E5358">
        <v>36</v>
      </c>
      <c r="F5358">
        <v>10</v>
      </c>
      <c r="G5358">
        <v>1</v>
      </c>
    </row>
    <row r="5359" spans="1:7" x14ac:dyDescent="0.2">
      <c r="A5359">
        <v>15000</v>
      </c>
      <c r="B5359">
        <v>0.13109999999999999</v>
      </c>
      <c r="C5359" t="s">
        <v>5440</v>
      </c>
      <c r="D5359">
        <v>55000</v>
      </c>
      <c r="E5359">
        <v>36</v>
      </c>
      <c r="F5359">
        <v>10</v>
      </c>
      <c r="G5359">
        <v>1</v>
      </c>
    </row>
    <row r="5360" spans="1:7" x14ac:dyDescent="0.2">
      <c r="A5360">
        <v>10000</v>
      </c>
      <c r="B5360">
        <v>0.1016</v>
      </c>
      <c r="C5360" t="s">
        <v>5441</v>
      </c>
      <c r="D5360">
        <v>75000</v>
      </c>
      <c r="E5360">
        <v>36</v>
      </c>
      <c r="F5360">
        <v>10</v>
      </c>
      <c r="G5360">
        <v>0</v>
      </c>
    </row>
    <row r="5361" spans="1:7" x14ac:dyDescent="0.2">
      <c r="A5361">
        <v>9500</v>
      </c>
      <c r="B5361">
        <v>0.1114</v>
      </c>
      <c r="C5361" t="s">
        <v>5441</v>
      </c>
      <c r="D5361">
        <v>55000</v>
      </c>
      <c r="E5361">
        <v>36</v>
      </c>
      <c r="F5361">
        <v>2</v>
      </c>
      <c r="G5361">
        <v>0</v>
      </c>
    </row>
    <row r="5362" spans="1:7" x14ac:dyDescent="0.2">
      <c r="A5362">
        <v>3000</v>
      </c>
      <c r="B5362">
        <v>0.13109999999999999</v>
      </c>
      <c r="C5362" t="s">
        <v>5441</v>
      </c>
      <c r="D5362">
        <v>28800</v>
      </c>
      <c r="E5362">
        <v>36</v>
      </c>
      <c r="F5362">
        <v>6</v>
      </c>
      <c r="G5362">
        <v>0</v>
      </c>
    </row>
    <row r="5363" spans="1:7" x14ac:dyDescent="0.2">
      <c r="A5363">
        <v>16100</v>
      </c>
      <c r="B5363">
        <v>0.15310000000000001</v>
      </c>
      <c r="C5363" t="s">
        <v>5440</v>
      </c>
      <c r="D5363">
        <v>48000</v>
      </c>
      <c r="E5363">
        <v>60</v>
      </c>
      <c r="F5363">
        <v>6</v>
      </c>
      <c r="G5363">
        <v>0</v>
      </c>
    </row>
    <row r="5364" spans="1:7" x14ac:dyDescent="0.2">
      <c r="A5364">
        <v>2500</v>
      </c>
      <c r="B5364">
        <v>0.22470000000000001</v>
      </c>
      <c r="C5364" t="s">
        <v>5440</v>
      </c>
      <c r="D5364">
        <v>75000</v>
      </c>
      <c r="E5364">
        <v>36</v>
      </c>
      <c r="F5364">
        <v>9</v>
      </c>
      <c r="G5364">
        <v>0</v>
      </c>
    </row>
    <row r="5365" spans="1:7" x14ac:dyDescent="0.2">
      <c r="A5365">
        <v>25000</v>
      </c>
      <c r="B5365">
        <v>0.22950000000000001</v>
      </c>
      <c r="C5365" t="s">
        <v>5441</v>
      </c>
      <c r="D5365">
        <v>76500</v>
      </c>
      <c r="E5365">
        <v>60</v>
      </c>
      <c r="F5365">
        <v>10</v>
      </c>
      <c r="G5365">
        <v>1</v>
      </c>
    </row>
    <row r="5366" spans="1:7" x14ac:dyDescent="0.2">
      <c r="A5366">
        <v>22400</v>
      </c>
      <c r="B5366">
        <v>7.9000000000000001E-2</v>
      </c>
      <c r="C5366" t="s">
        <v>5440</v>
      </c>
      <c r="D5366">
        <v>85500</v>
      </c>
      <c r="E5366">
        <v>36</v>
      </c>
      <c r="F5366">
        <v>2</v>
      </c>
      <c r="G5366">
        <v>0</v>
      </c>
    </row>
    <row r="5367" spans="1:7" x14ac:dyDescent="0.2">
      <c r="A5367">
        <v>9250</v>
      </c>
      <c r="B5367">
        <v>0.13109999999999999</v>
      </c>
      <c r="C5367" t="s">
        <v>5441</v>
      </c>
      <c r="D5367">
        <v>67499.990000000005</v>
      </c>
      <c r="E5367">
        <v>36</v>
      </c>
      <c r="F5367">
        <v>7</v>
      </c>
      <c r="G5367">
        <v>0</v>
      </c>
    </row>
    <row r="5368" spans="1:7" x14ac:dyDescent="0.2">
      <c r="A5368">
        <v>28000</v>
      </c>
      <c r="B5368">
        <v>0.1114</v>
      </c>
      <c r="C5368" t="s">
        <v>5440</v>
      </c>
      <c r="D5368">
        <v>237000</v>
      </c>
      <c r="E5368">
        <v>36</v>
      </c>
      <c r="F5368">
        <v>10</v>
      </c>
      <c r="G5368">
        <v>0</v>
      </c>
    </row>
    <row r="5369" spans="1:7" x14ac:dyDescent="0.2">
      <c r="A5369">
        <v>16000</v>
      </c>
      <c r="B5369">
        <v>0.1777</v>
      </c>
      <c r="C5369" t="s">
        <v>5441</v>
      </c>
      <c r="D5369">
        <v>55000</v>
      </c>
      <c r="E5369">
        <v>60</v>
      </c>
      <c r="F5369">
        <v>3</v>
      </c>
      <c r="G5369">
        <v>1</v>
      </c>
    </row>
    <row r="5370" spans="1:7" x14ac:dyDescent="0.2">
      <c r="A5370">
        <v>8500</v>
      </c>
      <c r="B5370">
        <v>0.158</v>
      </c>
      <c r="C5370" t="s">
        <v>5441</v>
      </c>
      <c r="D5370">
        <v>37000</v>
      </c>
      <c r="E5370">
        <v>36</v>
      </c>
      <c r="F5370">
        <v>7</v>
      </c>
      <c r="G5370">
        <v>0</v>
      </c>
    </row>
    <row r="5371" spans="1:7" x14ac:dyDescent="0.2">
      <c r="A5371">
        <v>15000</v>
      </c>
      <c r="B5371">
        <v>0.1016</v>
      </c>
      <c r="C5371" t="s">
        <v>5441</v>
      </c>
      <c r="D5371">
        <v>80000</v>
      </c>
      <c r="E5371">
        <v>36</v>
      </c>
      <c r="F5371">
        <v>10</v>
      </c>
      <c r="G5371">
        <v>1</v>
      </c>
    </row>
    <row r="5372" spans="1:7" x14ac:dyDescent="0.2">
      <c r="A5372">
        <v>10000</v>
      </c>
      <c r="B5372">
        <v>0.13109999999999999</v>
      </c>
      <c r="C5372" t="s">
        <v>5441</v>
      </c>
      <c r="D5372">
        <v>40000</v>
      </c>
      <c r="E5372">
        <v>36</v>
      </c>
      <c r="F5372">
        <v>9</v>
      </c>
      <c r="G5372">
        <v>0</v>
      </c>
    </row>
    <row r="5373" spans="1:7" x14ac:dyDescent="0.2">
      <c r="A5373">
        <v>9000</v>
      </c>
      <c r="B5373">
        <v>0.13109999999999999</v>
      </c>
      <c r="C5373" t="s">
        <v>5440</v>
      </c>
      <c r="D5373">
        <v>55000</v>
      </c>
      <c r="E5373">
        <v>36</v>
      </c>
      <c r="F5373">
        <v>1</v>
      </c>
      <c r="G5373">
        <v>0</v>
      </c>
    </row>
    <row r="5374" spans="1:7" x14ac:dyDescent="0.2">
      <c r="A5374">
        <v>2175</v>
      </c>
      <c r="B5374">
        <v>7.9000000000000001E-2</v>
      </c>
      <c r="C5374" t="s">
        <v>5441</v>
      </c>
      <c r="D5374">
        <v>50500</v>
      </c>
      <c r="E5374">
        <v>36</v>
      </c>
      <c r="F5374">
        <v>6</v>
      </c>
      <c r="G5374">
        <v>0</v>
      </c>
    </row>
    <row r="5375" spans="1:7" x14ac:dyDescent="0.2">
      <c r="A5375">
        <v>28000</v>
      </c>
      <c r="B5375">
        <v>0.14330000000000001</v>
      </c>
      <c r="C5375" t="s">
        <v>5441</v>
      </c>
      <c r="D5375">
        <v>115000</v>
      </c>
      <c r="E5375">
        <v>36</v>
      </c>
      <c r="F5375">
        <v>3</v>
      </c>
      <c r="G5375">
        <v>0</v>
      </c>
    </row>
    <row r="5376" spans="1:7" x14ac:dyDescent="0.2">
      <c r="A5376">
        <v>22000</v>
      </c>
      <c r="B5376">
        <v>6.0299999999999999E-2</v>
      </c>
      <c r="C5376" t="s">
        <v>5441</v>
      </c>
      <c r="D5376">
        <v>91000</v>
      </c>
      <c r="E5376">
        <v>36</v>
      </c>
      <c r="F5376">
        <v>10</v>
      </c>
      <c r="G5376">
        <v>0</v>
      </c>
    </row>
    <row r="5377" spans="1:7" x14ac:dyDescent="0.2">
      <c r="A5377">
        <v>8000</v>
      </c>
      <c r="B5377">
        <v>0.158</v>
      </c>
      <c r="C5377" t="s">
        <v>5440</v>
      </c>
      <c r="D5377">
        <v>42000</v>
      </c>
      <c r="E5377">
        <v>36</v>
      </c>
      <c r="F5377">
        <v>10</v>
      </c>
      <c r="G5377">
        <v>0</v>
      </c>
    </row>
    <row r="5378" spans="1:7" x14ac:dyDescent="0.2">
      <c r="A5378">
        <v>30000</v>
      </c>
      <c r="B5378">
        <v>0.16289999999999999</v>
      </c>
      <c r="C5378" t="s">
        <v>5441</v>
      </c>
      <c r="D5378">
        <v>110000</v>
      </c>
      <c r="E5378">
        <v>36</v>
      </c>
      <c r="F5378">
        <v>3</v>
      </c>
      <c r="G5378">
        <v>1</v>
      </c>
    </row>
    <row r="5379" spans="1:7" x14ac:dyDescent="0.2">
      <c r="A5379">
        <v>9000</v>
      </c>
      <c r="B5379">
        <v>6.6199999999999995E-2</v>
      </c>
      <c r="C5379" t="s">
        <v>5441</v>
      </c>
      <c r="D5379">
        <v>80000</v>
      </c>
      <c r="E5379">
        <v>36</v>
      </c>
      <c r="F5379">
        <v>8</v>
      </c>
      <c r="G5379">
        <v>0</v>
      </c>
    </row>
    <row r="5380" spans="1:7" x14ac:dyDescent="0.2">
      <c r="A5380">
        <v>35000</v>
      </c>
      <c r="B5380">
        <v>0.1777</v>
      </c>
      <c r="C5380" t="s">
        <v>5441</v>
      </c>
      <c r="D5380">
        <v>96000</v>
      </c>
      <c r="E5380">
        <v>60</v>
      </c>
      <c r="F5380">
        <v>3</v>
      </c>
      <c r="G5380">
        <v>0</v>
      </c>
    </row>
    <row r="5381" spans="1:7" x14ac:dyDescent="0.2">
      <c r="A5381">
        <v>7200</v>
      </c>
      <c r="B5381">
        <v>0.16289999999999999</v>
      </c>
      <c r="C5381" t="s">
        <v>5440</v>
      </c>
      <c r="D5381">
        <v>37000</v>
      </c>
      <c r="E5381">
        <v>36</v>
      </c>
      <c r="F5381">
        <v>2</v>
      </c>
      <c r="G5381">
        <v>1</v>
      </c>
    </row>
    <row r="5382" spans="1:7" x14ac:dyDescent="0.2">
      <c r="A5382">
        <v>14675</v>
      </c>
      <c r="B5382">
        <v>0.13109999999999999</v>
      </c>
      <c r="C5382" t="s">
        <v>5441</v>
      </c>
      <c r="D5382">
        <v>53000</v>
      </c>
      <c r="E5382">
        <v>36</v>
      </c>
      <c r="F5382">
        <v>10</v>
      </c>
      <c r="G5382">
        <v>0</v>
      </c>
    </row>
    <row r="5383" spans="1:7" x14ac:dyDescent="0.2">
      <c r="A5383">
        <v>20000</v>
      </c>
      <c r="B5383">
        <v>0.1212</v>
      </c>
      <c r="C5383" t="s">
        <v>5441</v>
      </c>
      <c r="D5383">
        <v>115000</v>
      </c>
      <c r="E5383">
        <v>36</v>
      </c>
      <c r="F5383">
        <v>9</v>
      </c>
      <c r="G5383">
        <v>0</v>
      </c>
    </row>
    <row r="5384" spans="1:7" x14ac:dyDescent="0.2">
      <c r="A5384">
        <v>5000</v>
      </c>
      <c r="B5384">
        <v>0.13109999999999999</v>
      </c>
      <c r="C5384" t="s">
        <v>5441</v>
      </c>
      <c r="D5384">
        <v>150000</v>
      </c>
      <c r="E5384">
        <v>36</v>
      </c>
      <c r="F5384">
        <v>5</v>
      </c>
      <c r="G5384">
        <v>0</v>
      </c>
    </row>
    <row r="5385" spans="1:7" x14ac:dyDescent="0.2">
      <c r="A5385">
        <v>24000</v>
      </c>
      <c r="B5385">
        <v>0.1212</v>
      </c>
      <c r="C5385" t="s">
        <v>5440</v>
      </c>
      <c r="D5385">
        <v>78000</v>
      </c>
      <c r="E5385">
        <v>36</v>
      </c>
      <c r="F5385">
        <v>5</v>
      </c>
      <c r="G5385">
        <v>0</v>
      </c>
    </row>
    <row r="5386" spans="1:7" x14ac:dyDescent="0.2">
      <c r="A5386">
        <v>9600</v>
      </c>
      <c r="B5386">
        <v>0.158</v>
      </c>
      <c r="C5386" t="s">
        <v>5440</v>
      </c>
      <c r="D5386">
        <v>85000</v>
      </c>
      <c r="E5386">
        <v>36</v>
      </c>
      <c r="F5386">
        <v>9</v>
      </c>
      <c r="G5386">
        <v>1</v>
      </c>
    </row>
    <row r="5387" spans="1:7" x14ac:dyDescent="0.2">
      <c r="A5387">
        <v>17000</v>
      </c>
      <c r="B5387">
        <v>0.1777</v>
      </c>
      <c r="C5387" t="s">
        <v>5440</v>
      </c>
      <c r="D5387">
        <v>62000</v>
      </c>
      <c r="E5387">
        <v>36</v>
      </c>
      <c r="F5387">
        <v>1</v>
      </c>
      <c r="G5387">
        <v>0</v>
      </c>
    </row>
    <row r="5388" spans="1:7" x14ac:dyDescent="0.2">
      <c r="A5388">
        <v>31300</v>
      </c>
      <c r="B5388">
        <v>0.1409</v>
      </c>
      <c r="C5388" t="s">
        <v>5441</v>
      </c>
      <c r="D5388">
        <v>69972</v>
      </c>
      <c r="E5388">
        <v>36</v>
      </c>
      <c r="F5388">
        <v>10</v>
      </c>
      <c r="G5388">
        <v>0</v>
      </c>
    </row>
    <row r="5389" spans="1:7" x14ac:dyDescent="0.2">
      <c r="A5389">
        <v>10800</v>
      </c>
      <c r="B5389">
        <v>0.14330000000000001</v>
      </c>
      <c r="C5389" t="s">
        <v>5440</v>
      </c>
      <c r="D5389">
        <v>55000</v>
      </c>
      <c r="E5389">
        <v>36</v>
      </c>
      <c r="F5389">
        <v>0.5</v>
      </c>
      <c r="G5389">
        <v>0</v>
      </c>
    </row>
    <row r="5390" spans="1:7" x14ac:dyDescent="0.2">
      <c r="A5390">
        <v>24000</v>
      </c>
      <c r="B5390">
        <v>0.17269999999999999</v>
      </c>
      <c r="C5390" t="s">
        <v>5441</v>
      </c>
      <c r="D5390">
        <v>75000</v>
      </c>
      <c r="E5390">
        <v>60</v>
      </c>
      <c r="F5390">
        <v>7</v>
      </c>
      <c r="G5390">
        <v>1</v>
      </c>
    </row>
    <row r="5391" spans="1:7" x14ac:dyDescent="0.2">
      <c r="A5391">
        <v>10000</v>
      </c>
      <c r="B5391">
        <v>0.15310000000000001</v>
      </c>
      <c r="C5391" t="s">
        <v>5440</v>
      </c>
      <c r="D5391">
        <v>52000</v>
      </c>
      <c r="E5391">
        <v>36</v>
      </c>
      <c r="F5391">
        <v>1</v>
      </c>
      <c r="G5391">
        <v>0</v>
      </c>
    </row>
    <row r="5392" spans="1:7" x14ac:dyDescent="0.2">
      <c r="A5392">
        <v>14400</v>
      </c>
      <c r="B5392">
        <v>8.8999999999999996E-2</v>
      </c>
      <c r="C5392" t="s">
        <v>5441</v>
      </c>
      <c r="D5392">
        <v>145000</v>
      </c>
      <c r="E5392">
        <v>36</v>
      </c>
      <c r="F5392">
        <v>3</v>
      </c>
      <c r="G5392">
        <v>0</v>
      </c>
    </row>
    <row r="5393" spans="1:7" x14ac:dyDescent="0.2">
      <c r="A5393">
        <v>10000</v>
      </c>
      <c r="B5393">
        <v>0.13109999999999999</v>
      </c>
      <c r="C5393" t="s">
        <v>5442</v>
      </c>
      <c r="D5393">
        <v>53000</v>
      </c>
      <c r="E5393">
        <v>36</v>
      </c>
      <c r="F5393">
        <v>6</v>
      </c>
      <c r="G5393">
        <v>0</v>
      </c>
    </row>
    <row r="5394" spans="1:7" x14ac:dyDescent="0.2">
      <c r="A5394">
        <v>11400</v>
      </c>
      <c r="B5394">
        <v>0.1777</v>
      </c>
      <c r="C5394" t="s">
        <v>5440</v>
      </c>
      <c r="D5394">
        <v>61500</v>
      </c>
      <c r="E5394">
        <v>36</v>
      </c>
      <c r="F5394">
        <v>10</v>
      </c>
      <c r="G5394">
        <v>0</v>
      </c>
    </row>
    <row r="5395" spans="1:7" x14ac:dyDescent="0.2">
      <c r="A5395">
        <v>6500</v>
      </c>
      <c r="B5395">
        <v>0.158</v>
      </c>
      <c r="C5395" t="s">
        <v>5440</v>
      </c>
      <c r="D5395">
        <v>30000</v>
      </c>
      <c r="E5395">
        <v>36</v>
      </c>
      <c r="F5395">
        <v>4</v>
      </c>
      <c r="G5395">
        <v>0</v>
      </c>
    </row>
    <row r="5396" spans="1:7" x14ac:dyDescent="0.2">
      <c r="A5396">
        <v>10000</v>
      </c>
      <c r="B5396">
        <v>6.6199999999999995E-2</v>
      </c>
      <c r="C5396" t="s">
        <v>5440</v>
      </c>
      <c r="D5396">
        <v>225000</v>
      </c>
      <c r="E5396">
        <v>36</v>
      </c>
      <c r="F5396">
        <v>6</v>
      </c>
      <c r="G5396">
        <v>0</v>
      </c>
    </row>
    <row r="5397" spans="1:7" x14ac:dyDescent="0.2">
      <c r="A5397">
        <v>15000</v>
      </c>
      <c r="B5397">
        <v>6.0299999999999999E-2</v>
      </c>
      <c r="C5397" t="s">
        <v>5441</v>
      </c>
      <c r="D5397">
        <v>120000</v>
      </c>
      <c r="E5397">
        <v>36</v>
      </c>
      <c r="F5397">
        <v>10</v>
      </c>
      <c r="G5397">
        <v>0</v>
      </c>
    </row>
    <row r="5398" spans="1:7" x14ac:dyDescent="0.2">
      <c r="A5398">
        <v>15100</v>
      </c>
      <c r="B5398">
        <v>0.1777</v>
      </c>
      <c r="C5398" t="s">
        <v>5440</v>
      </c>
      <c r="D5398">
        <v>66000</v>
      </c>
      <c r="E5398">
        <v>60</v>
      </c>
      <c r="F5398">
        <v>4</v>
      </c>
      <c r="G5398">
        <v>0</v>
      </c>
    </row>
    <row r="5399" spans="1:7" x14ac:dyDescent="0.2">
      <c r="A5399">
        <v>8000</v>
      </c>
      <c r="B5399">
        <v>0.1114</v>
      </c>
      <c r="C5399" t="s">
        <v>5441</v>
      </c>
      <c r="D5399">
        <v>65000</v>
      </c>
      <c r="E5399">
        <v>36</v>
      </c>
      <c r="F5399">
        <v>10</v>
      </c>
      <c r="G5399">
        <v>0</v>
      </c>
    </row>
    <row r="5400" spans="1:7" x14ac:dyDescent="0.2">
      <c r="A5400">
        <v>20000</v>
      </c>
      <c r="B5400">
        <v>0.1114</v>
      </c>
      <c r="C5400" t="s">
        <v>5441</v>
      </c>
      <c r="D5400">
        <v>102000</v>
      </c>
      <c r="E5400">
        <v>36</v>
      </c>
      <c r="F5400">
        <v>10</v>
      </c>
      <c r="G5400">
        <v>0</v>
      </c>
    </row>
    <row r="5401" spans="1:7" x14ac:dyDescent="0.2">
      <c r="A5401">
        <v>20000</v>
      </c>
      <c r="B5401">
        <v>0.22950000000000001</v>
      </c>
      <c r="C5401" t="s">
        <v>5441</v>
      </c>
      <c r="D5401">
        <v>79000</v>
      </c>
      <c r="E5401">
        <v>60</v>
      </c>
      <c r="F5401">
        <v>10</v>
      </c>
      <c r="G5401">
        <v>0</v>
      </c>
    </row>
    <row r="5402" spans="1:7" x14ac:dyDescent="0.2">
      <c r="A5402">
        <v>20000</v>
      </c>
      <c r="B5402">
        <v>6.6199999999999995E-2</v>
      </c>
      <c r="C5402" t="s">
        <v>5441</v>
      </c>
      <c r="D5402">
        <v>80000</v>
      </c>
      <c r="E5402">
        <v>36</v>
      </c>
      <c r="F5402">
        <v>2</v>
      </c>
      <c r="G5402">
        <v>0</v>
      </c>
    </row>
    <row r="5403" spans="1:7" x14ac:dyDescent="0.2">
      <c r="A5403">
        <v>8500</v>
      </c>
      <c r="B5403">
        <v>0.1114</v>
      </c>
      <c r="C5403" t="s">
        <v>5440</v>
      </c>
      <c r="D5403">
        <v>45000</v>
      </c>
      <c r="E5403">
        <v>36</v>
      </c>
      <c r="F5403">
        <v>3</v>
      </c>
      <c r="G5403">
        <v>0</v>
      </c>
    </row>
    <row r="5404" spans="1:7" x14ac:dyDescent="0.2">
      <c r="A5404">
        <v>8325</v>
      </c>
      <c r="B5404">
        <v>0.17269999999999999</v>
      </c>
      <c r="C5404" t="s">
        <v>5440</v>
      </c>
      <c r="D5404">
        <v>25000</v>
      </c>
      <c r="E5404">
        <v>36</v>
      </c>
      <c r="F5404">
        <v>3</v>
      </c>
      <c r="G5404">
        <v>0</v>
      </c>
    </row>
    <row r="5405" spans="1:7" x14ac:dyDescent="0.2">
      <c r="A5405">
        <v>7500</v>
      </c>
      <c r="B5405">
        <v>0.1016</v>
      </c>
      <c r="C5405" t="s">
        <v>5441</v>
      </c>
      <c r="D5405">
        <v>80000</v>
      </c>
      <c r="E5405">
        <v>36</v>
      </c>
      <c r="F5405">
        <v>1</v>
      </c>
      <c r="G5405">
        <v>0</v>
      </c>
    </row>
    <row r="5406" spans="1:7" x14ac:dyDescent="0.2">
      <c r="A5406">
        <v>8400</v>
      </c>
      <c r="B5406">
        <v>0.13109999999999999</v>
      </c>
      <c r="C5406" t="s">
        <v>5440</v>
      </c>
      <c r="D5406">
        <v>58000</v>
      </c>
      <c r="E5406">
        <v>36</v>
      </c>
      <c r="F5406">
        <v>5</v>
      </c>
      <c r="G5406">
        <v>1</v>
      </c>
    </row>
    <row r="5407" spans="1:7" x14ac:dyDescent="0.2">
      <c r="A5407">
        <v>7600</v>
      </c>
      <c r="B5407">
        <v>0.1409</v>
      </c>
      <c r="C5407" t="s">
        <v>5441</v>
      </c>
      <c r="D5407">
        <v>45000</v>
      </c>
      <c r="E5407">
        <v>36</v>
      </c>
      <c r="F5407">
        <v>1</v>
      </c>
      <c r="G5407">
        <v>0</v>
      </c>
    </row>
    <row r="5408" spans="1:7" x14ac:dyDescent="0.2">
      <c r="A5408">
        <v>6000</v>
      </c>
      <c r="B5408">
        <v>0.1114</v>
      </c>
      <c r="C5408" t="s">
        <v>5441</v>
      </c>
      <c r="D5408">
        <v>66000</v>
      </c>
      <c r="E5408">
        <v>36</v>
      </c>
      <c r="F5408">
        <v>4</v>
      </c>
      <c r="G5408">
        <v>0</v>
      </c>
    </row>
    <row r="5409" spans="1:7" x14ac:dyDescent="0.2">
      <c r="A5409">
        <v>9000</v>
      </c>
      <c r="B5409">
        <v>0.15310000000000001</v>
      </c>
      <c r="C5409" t="s">
        <v>5440</v>
      </c>
      <c r="D5409">
        <v>38480</v>
      </c>
      <c r="E5409">
        <v>36</v>
      </c>
      <c r="F5409">
        <v>4</v>
      </c>
      <c r="G5409">
        <v>0</v>
      </c>
    </row>
    <row r="5410" spans="1:7" x14ac:dyDescent="0.2">
      <c r="A5410">
        <v>35000</v>
      </c>
      <c r="B5410">
        <v>0.1777</v>
      </c>
      <c r="C5410" t="s">
        <v>5441</v>
      </c>
      <c r="D5410" s="79">
        <v>100000</v>
      </c>
      <c r="E5410">
        <v>60</v>
      </c>
      <c r="F5410">
        <v>7</v>
      </c>
      <c r="G5410">
        <v>0</v>
      </c>
    </row>
    <row r="5411" spans="1:7" x14ac:dyDescent="0.2">
      <c r="A5411">
        <v>17000</v>
      </c>
      <c r="B5411">
        <v>8.8999999999999996E-2</v>
      </c>
      <c r="C5411" t="s">
        <v>5441</v>
      </c>
      <c r="D5411">
        <v>110000</v>
      </c>
      <c r="E5411">
        <v>36</v>
      </c>
      <c r="F5411">
        <v>10</v>
      </c>
      <c r="G5411">
        <v>0</v>
      </c>
    </row>
    <row r="5412" spans="1:7" x14ac:dyDescent="0.2">
      <c r="A5412">
        <v>7750</v>
      </c>
      <c r="B5412">
        <v>0.1114</v>
      </c>
      <c r="C5412" t="s">
        <v>5441</v>
      </c>
      <c r="D5412">
        <v>70000</v>
      </c>
      <c r="E5412">
        <v>36</v>
      </c>
      <c r="F5412">
        <v>10</v>
      </c>
      <c r="G5412">
        <v>0</v>
      </c>
    </row>
    <row r="5413" spans="1:7" x14ac:dyDescent="0.2">
      <c r="A5413">
        <v>16450</v>
      </c>
      <c r="B5413">
        <v>0.17269999999999999</v>
      </c>
      <c r="C5413" t="s">
        <v>5440</v>
      </c>
      <c r="D5413">
        <v>37000</v>
      </c>
      <c r="E5413">
        <v>36</v>
      </c>
      <c r="F5413">
        <v>10</v>
      </c>
      <c r="G5413">
        <v>0</v>
      </c>
    </row>
    <row r="5414" spans="1:7" x14ac:dyDescent="0.2">
      <c r="A5414">
        <v>18000</v>
      </c>
      <c r="B5414">
        <v>7.6200000000000004E-2</v>
      </c>
      <c r="C5414" t="s">
        <v>5441</v>
      </c>
      <c r="D5414">
        <v>90000</v>
      </c>
      <c r="E5414">
        <v>36</v>
      </c>
      <c r="F5414">
        <v>7</v>
      </c>
      <c r="G5414">
        <v>0</v>
      </c>
    </row>
    <row r="5415" spans="1:7" x14ac:dyDescent="0.2">
      <c r="A5415">
        <v>32350</v>
      </c>
      <c r="B5415">
        <v>0.14330000000000001</v>
      </c>
      <c r="C5415" t="s">
        <v>5442</v>
      </c>
      <c r="D5415">
        <v>73000</v>
      </c>
      <c r="E5415">
        <v>36</v>
      </c>
      <c r="F5415">
        <v>6</v>
      </c>
      <c r="G5415">
        <v>0</v>
      </c>
    </row>
    <row r="5416" spans="1:7" x14ac:dyDescent="0.2">
      <c r="A5416">
        <v>12000</v>
      </c>
      <c r="B5416">
        <v>8.8999999999999996E-2</v>
      </c>
      <c r="C5416" t="s">
        <v>5441</v>
      </c>
      <c r="D5416">
        <v>88000</v>
      </c>
      <c r="E5416">
        <v>36</v>
      </c>
      <c r="F5416">
        <v>0.5</v>
      </c>
      <c r="G5416">
        <v>0</v>
      </c>
    </row>
    <row r="5417" spans="1:7" x14ac:dyDescent="0.2">
      <c r="A5417">
        <v>10000</v>
      </c>
      <c r="B5417">
        <v>8.8999999999999996E-2</v>
      </c>
      <c r="C5417" t="s">
        <v>5440</v>
      </c>
      <c r="D5417">
        <v>60000</v>
      </c>
      <c r="E5417">
        <v>36</v>
      </c>
      <c r="F5417">
        <v>2</v>
      </c>
      <c r="G5417">
        <v>0</v>
      </c>
    </row>
    <row r="5418" spans="1:7" x14ac:dyDescent="0.2">
      <c r="A5418">
        <v>6075</v>
      </c>
      <c r="B5418">
        <v>0.15310000000000001</v>
      </c>
      <c r="C5418" t="s">
        <v>5440</v>
      </c>
      <c r="D5418">
        <v>38000</v>
      </c>
      <c r="E5418">
        <v>36</v>
      </c>
      <c r="F5418">
        <v>2</v>
      </c>
      <c r="G5418">
        <v>0</v>
      </c>
    </row>
    <row r="5419" spans="1:7" x14ac:dyDescent="0.2">
      <c r="A5419">
        <v>8000</v>
      </c>
      <c r="B5419">
        <v>0.18490000000000001</v>
      </c>
      <c r="C5419" t="s">
        <v>5440</v>
      </c>
      <c r="D5419">
        <v>45968</v>
      </c>
      <c r="E5419">
        <v>36</v>
      </c>
      <c r="F5419">
        <v>4</v>
      </c>
      <c r="G5419">
        <v>0</v>
      </c>
    </row>
    <row r="5420" spans="1:7" x14ac:dyDescent="0.2">
      <c r="A5420">
        <v>21000</v>
      </c>
      <c r="B5420">
        <v>6.0299999999999999E-2</v>
      </c>
      <c r="C5420" t="s">
        <v>5440</v>
      </c>
      <c r="D5420">
        <v>90000</v>
      </c>
      <c r="E5420">
        <v>36</v>
      </c>
      <c r="F5420">
        <v>3</v>
      </c>
      <c r="G5420">
        <v>0</v>
      </c>
    </row>
    <row r="5421" spans="1:7" x14ac:dyDescent="0.2">
      <c r="A5421">
        <v>21250</v>
      </c>
      <c r="B5421">
        <v>0.1114</v>
      </c>
      <c r="C5421" t="s">
        <v>5441</v>
      </c>
      <c r="D5421">
        <v>50000</v>
      </c>
      <c r="E5421">
        <v>36</v>
      </c>
      <c r="F5421">
        <v>10</v>
      </c>
      <c r="G5421">
        <v>0</v>
      </c>
    </row>
    <row r="5422" spans="1:7" x14ac:dyDescent="0.2">
      <c r="A5422">
        <v>10000</v>
      </c>
      <c r="B5422">
        <v>7.9000000000000001E-2</v>
      </c>
      <c r="C5422" t="s">
        <v>5441</v>
      </c>
      <c r="D5422">
        <v>125000</v>
      </c>
      <c r="E5422">
        <v>36</v>
      </c>
      <c r="F5422">
        <v>10</v>
      </c>
      <c r="G5422">
        <v>0</v>
      </c>
    </row>
    <row r="5423" spans="1:7" x14ac:dyDescent="0.2">
      <c r="A5423">
        <v>4200</v>
      </c>
      <c r="B5423">
        <v>0.17269999999999999</v>
      </c>
      <c r="C5423" t="s">
        <v>5441</v>
      </c>
      <c r="D5423">
        <v>80000</v>
      </c>
      <c r="E5423">
        <v>36</v>
      </c>
      <c r="F5423">
        <v>4</v>
      </c>
      <c r="G5423">
        <v>0</v>
      </c>
    </row>
    <row r="5424" spans="1:7" x14ac:dyDescent="0.2">
      <c r="A5424">
        <v>22000</v>
      </c>
      <c r="B5424">
        <v>6.0299999999999999E-2</v>
      </c>
      <c r="C5424" t="s">
        <v>5441</v>
      </c>
      <c r="D5424">
        <v>110000</v>
      </c>
      <c r="E5424">
        <v>36</v>
      </c>
      <c r="F5424">
        <v>10</v>
      </c>
      <c r="G5424">
        <v>0</v>
      </c>
    </row>
    <row r="5425" spans="1:7" x14ac:dyDescent="0.2">
      <c r="A5425">
        <v>2200</v>
      </c>
      <c r="B5425">
        <v>0.21490000000000001</v>
      </c>
      <c r="C5425" t="s">
        <v>5441</v>
      </c>
      <c r="D5425">
        <v>74958</v>
      </c>
      <c r="E5425">
        <v>36</v>
      </c>
      <c r="F5425">
        <v>10</v>
      </c>
      <c r="G5425">
        <v>0</v>
      </c>
    </row>
    <row r="5426" spans="1:7" x14ac:dyDescent="0.2">
      <c r="A5426">
        <v>11350</v>
      </c>
      <c r="B5426">
        <v>0.1016</v>
      </c>
      <c r="C5426" t="s">
        <v>5441</v>
      </c>
      <c r="D5426">
        <v>65000</v>
      </c>
      <c r="E5426">
        <v>36</v>
      </c>
      <c r="F5426">
        <v>5</v>
      </c>
      <c r="G5426">
        <v>0</v>
      </c>
    </row>
    <row r="5427" spans="1:7" x14ac:dyDescent="0.2">
      <c r="A5427">
        <v>12000</v>
      </c>
      <c r="B5427">
        <v>0.1114</v>
      </c>
      <c r="C5427" t="s">
        <v>5441</v>
      </c>
      <c r="D5427">
        <v>71400</v>
      </c>
      <c r="E5427">
        <v>36</v>
      </c>
      <c r="F5427">
        <v>7</v>
      </c>
      <c r="G5427">
        <v>0</v>
      </c>
    </row>
    <row r="5428" spans="1:7" x14ac:dyDescent="0.2">
      <c r="A5428">
        <v>14675</v>
      </c>
      <c r="B5428">
        <v>0.1777</v>
      </c>
      <c r="C5428" t="s">
        <v>5440</v>
      </c>
      <c r="D5428">
        <v>80000</v>
      </c>
      <c r="E5428">
        <v>36</v>
      </c>
      <c r="F5428">
        <v>2</v>
      </c>
      <c r="G5428">
        <v>0</v>
      </c>
    </row>
    <row r="5429" spans="1:7" x14ac:dyDescent="0.2">
      <c r="A5429">
        <v>23000</v>
      </c>
      <c r="B5429">
        <v>8.8999999999999996E-2</v>
      </c>
      <c r="C5429" t="s">
        <v>5441</v>
      </c>
      <c r="D5429">
        <v>108000</v>
      </c>
      <c r="E5429">
        <v>36</v>
      </c>
      <c r="F5429">
        <v>4</v>
      </c>
      <c r="G5429">
        <v>0</v>
      </c>
    </row>
    <row r="5430" spans="1:7" x14ac:dyDescent="0.2">
      <c r="A5430">
        <v>31300</v>
      </c>
      <c r="B5430">
        <v>0.13109999999999999</v>
      </c>
      <c r="C5430" t="s">
        <v>5441</v>
      </c>
      <c r="D5430">
        <v>70000</v>
      </c>
      <c r="E5430">
        <v>36</v>
      </c>
      <c r="F5430">
        <v>7</v>
      </c>
      <c r="G5430">
        <v>0</v>
      </c>
    </row>
    <row r="5431" spans="1:7" x14ac:dyDescent="0.2">
      <c r="A5431">
        <v>2500</v>
      </c>
      <c r="B5431">
        <v>0.1905</v>
      </c>
      <c r="C5431" t="s">
        <v>5441</v>
      </c>
      <c r="D5431">
        <v>45000</v>
      </c>
      <c r="E5431">
        <v>36</v>
      </c>
      <c r="F5431">
        <v>5</v>
      </c>
      <c r="G5431">
        <v>0</v>
      </c>
    </row>
    <row r="5432" spans="1:7" x14ac:dyDescent="0.2">
      <c r="A5432">
        <v>15000</v>
      </c>
      <c r="B5432">
        <v>0.1212</v>
      </c>
      <c r="C5432" t="s">
        <v>5441</v>
      </c>
      <c r="D5432">
        <v>50000</v>
      </c>
      <c r="E5432">
        <v>36</v>
      </c>
      <c r="F5432">
        <v>10</v>
      </c>
      <c r="G5432">
        <v>0</v>
      </c>
    </row>
    <row r="5433" spans="1:7" x14ac:dyDescent="0.2">
      <c r="A5433">
        <v>6000</v>
      </c>
      <c r="B5433">
        <v>0.1114</v>
      </c>
      <c r="C5433" t="s">
        <v>5440</v>
      </c>
      <c r="D5433">
        <v>80000</v>
      </c>
      <c r="E5433">
        <v>36</v>
      </c>
      <c r="F5433">
        <v>2</v>
      </c>
      <c r="G5433">
        <v>0</v>
      </c>
    </row>
    <row r="5434" spans="1:7" x14ac:dyDescent="0.2">
      <c r="A5434">
        <v>20000</v>
      </c>
      <c r="B5434">
        <v>0.13109999999999999</v>
      </c>
      <c r="C5434" t="s">
        <v>5441</v>
      </c>
      <c r="D5434">
        <v>56992</v>
      </c>
      <c r="E5434">
        <v>60</v>
      </c>
      <c r="F5434">
        <v>0.5</v>
      </c>
      <c r="G5434">
        <v>0</v>
      </c>
    </row>
    <row r="5435" spans="1:7" x14ac:dyDescent="0.2">
      <c r="A5435">
        <v>12000</v>
      </c>
      <c r="B5435">
        <v>0.1409</v>
      </c>
      <c r="C5435" t="s">
        <v>5441</v>
      </c>
      <c r="D5435">
        <v>47066</v>
      </c>
      <c r="E5435">
        <v>36</v>
      </c>
      <c r="F5435">
        <v>10</v>
      </c>
      <c r="G5435">
        <v>1</v>
      </c>
    </row>
    <row r="5436" spans="1:7" x14ac:dyDescent="0.2">
      <c r="A5436">
        <v>20000</v>
      </c>
      <c r="B5436">
        <v>0.14330000000000001</v>
      </c>
      <c r="C5436" t="s">
        <v>5441</v>
      </c>
      <c r="D5436">
        <v>75000</v>
      </c>
      <c r="E5436">
        <v>36</v>
      </c>
      <c r="F5436">
        <v>2</v>
      </c>
      <c r="G5436">
        <v>0</v>
      </c>
    </row>
    <row r="5437" spans="1:7" x14ac:dyDescent="0.2">
      <c r="A5437">
        <v>15000</v>
      </c>
      <c r="B5437">
        <v>0.21</v>
      </c>
      <c r="C5437" t="s">
        <v>5440</v>
      </c>
      <c r="D5437">
        <v>52000</v>
      </c>
      <c r="E5437">
        <v>36</v>
      </c>
      <c r="F5437">
        <v>1</v>
      </c>
      <c r="G5437">
        <v>1</v>
      </c>
    </row>
    <row r="5438" spans="1:7" x14ac:dyDescent="0.2">
      <c r="A5438">
        <v>19000</v>
      </c>
      <c r="B5438">
        <v>0.1114</v>
      </c>
      <c r="C5438" t="s">
        <v>5440</v>
      </c>
      <c r="D5438">
        <v>83000</v>
      </c>
      <c r="E5438">
        <v>36</v>
      </c>
      <c r="F5438">
        <v>5</v>
      </c>
      <c r="G5438">
        <v>1</v>
      </c>
    </row>
    <row r="5439" spans="1:7" x14ac:dyDescent="0.2">
      <c r="A5439">
        <v>8400</v>
      </c>
      <c r="B5439">
        <v>0.1114</v>
      </c>
      <c r="C5439" t="s">
        <v>5441</v>
      </c>
      <c r="D5439">
        <v>65000</v>
      </c>
      <c r="E5439">
        <v>36</v>
      </c>
      <c r="F5439">
        <v>2</v>
      </c>
      <c r="G5439">
        <v>0</v>
      </c>
    </row>
    <row r="5440" spans="1:7" x14ac:dyDescent="0.2">
      <c r="A5440">
        <v>21775</v>
      </c>
      <c r="B5440">
        <v>0.13109999999999999</v>
      </c>
      <c r="C5440" t="s">
        <v>5441</v>
      </c>
      <c r="D5440">
        <v>65000</v>
      </c>
      <c r="E5440">
        <v>60</v>
      </c>
      <c r="F5440">
        <v>10</v>
      </c>
      <c r="G5440">
        <v>1</v>
      </c>
    </row>
    <row r="5441" spans="1:7" x14ac:dyDescent="0.2">
      <c r="A5441">
        <v>28000</v>
      </c>
      <c r="B5441">
        <v>0.158</v>
      </c>
      <c r="C5441" t="s">
        <v>5441</v>
      </c>
      <c r="D5441">
        <v>190000</v>
      </c>
      <c r="E5441">
        <v>36</v>
      </c>
      <c r="F5441">
        <v>2</v>
      </c>
      <c r="G5441">
        <v>0</v>
      </c>
    </row>
    <row r="5442" spans="1:7" x14ac:dyDescent="0.2">
      <c r="A5442">
        <v>10000</v>
      </c>
      <c r="B5442">
        <v>0.14330000000000001</v>
      </c>
      <c r="C5442" t="s">
        <v>5442</v>
      </c>
      <c r="D5442">
        <v>68000</v>
      </c>
      <c r="E5442">
        <v>36</v>
      </c>
      <c r="F5442">
        <v>10</v>
      </c>
      <c r="G5442">
        <v>0</v>
      </c>
    </row>
    <row r="5443" spans="1:7" x14ac:dyDescent="0.2">
      <c r="A5443">
        <v>11200</v>
      </c>
      <c r="B5443">
        <v>0.1114</v>
      </c>
      <c r="C5443" t="s">
        <v>5440</v>
      </c>
      <c r="D5443">
        <v>105000</v>
      </c>
      <c r="E5443">
        <v>36</v>
      </c>
      <c r="F5443">
        <v>10</v>
      </c>
      <c r="G5443">
        <v>0</v>
      </c>
    </row>
    <row r="5444" spans="1:7" x14ac:dyDescent="0.2">
      <c r="A5444">
        <v>22050</v>
      </c>
      <c r="B5444">
        <v>0.158</v>
      </c>
      <c r="C5444" t="s">
        <v>5441</v>
      </c>
      <c r="D5444">
        <v>90000</v>
      </c>
      <c r="E5444">
        <v>60</v>
      </c>
      <c r="F5444">
        <v>1</v>
      </c>
      <c r="G5444">
        <v>0</v>
      </c>
    </row>
    <row r="5445" spans="1:7" x14ac:dyDescent="0.2">
      <c r="A5445">
        <v>35000</v>
      </c>
      <c r="B5445">
        <v>0.158</v>
      </c>
      <c r="C5445" t="s">
        <v>5440</v>
      </c>
      <c r="D5445">
        <v>83000</v>
      </c>
      <c r="E5445">
        <v>36</v>
      </c>
      <c r="F5445">
        <v>10</v>
      </c>
      <c r="G5445">
        <v>0</v>
      </c>
    </row>
    <row r="5446" spans="1:7" x14ac:dyDescent="0.2">
      <c r="A5446">
        <v>15000</v>
      </c>
      <c r="B5446">
        <v>0.1212</v>
      </c>
      <c r="C5446" t="s">
        <v>5440</v>
      </c>
      <c r="D5446">
        <v>40000</v>
      </c>
      <c r="E5446">
        <v>36</v>
      </c>
      <c r="F5446">
        <v>1</v>
      </c>
      <c r="G5446">
        <v>0</v>
      </c>
    </row>
    <row r="5447" spans="1:7" x14ac:dyDescent="0.2">
      <c r="A5447">
        <v>10000</v>
      </c>
      <c r="B5447">
        <v>0.1777</v>
      </c>
      <c r="C5447" t="s">
        <v>5441</v>
      </c>
      <c r="D5447">
        <v>96000</v>
      </c>
      <c r="E5447">
        <v>36</v>
      </c>
      <c r="F5447">
        <v>10</v>
      </c>
      <c r="G5447">
        <v>0</v>
      </c>
    </row>
    <row r="5448" spans="1:7" x14ac:dyDescent="0.2">
      <c r="A5448">
        <v>17000</v>
      </c>
      <c r="B5448">
        <v>0.1016</v>
      </c>
      <c r="C5448" t="s">
        <v>5440</v>
      </c>
      <c r="D5448">
        <v>113000</v>
      </c>
      <c r="E5448">
        <v>36</v>
      </c>
      <c r="F5448">
        <v>2</v>
      </c>
      <c r="G5448">
        <v>0</v>
      </c>
    </row>
    <row r="5449" spans="1:7" x14ac:dyDescent="0.2">
      <c r="A5449">
        <v>32350</v>
      </c>
      <c r="B5449">
        <v>0.17269999999999999</v>
      </c>
      <c r="C5449" t="s">
        <v>5440</v>
      </c>
      <c r="D5449">
        <v>72000</v>
      </c>
      <c r="E5449">
        <v>36</v>
      </c>
      <c r="F5449">
        <v>10</v>
      </c>
      <c r="G5449">
        <v>0</v>
      </c>
    </row>
    <row r="5450" spans="1:7" x14ac:dyDescent="0.2">
      <c r="A5450">
        <v>20000</v>
      </c>
      <c r="B5450">
        <v>0.1114</v>
      </c>
      <c r="C5450" t="s">
        <v>5440</v>
      </c>
      <c r="D5450">
        <v>70000</v>
      </c>
      <c r="E5450">
        <v>36</v>
      </c>
      <c r="F5450">
        <v>0.5</v>
      </c>
      <c r="G5450">
        <v>0</v>
      </c>
    </row>
    <row r="5451" spans="1:7" x14ac:dyDescent="0.2">
      <c r="A5451">
        <v>9325</v>
      </c>
      <c r="B5451">
        <v>0.158</v>
      </c>
      <c r="C5451" t="s">
        <v>5440</v>
      </c>
      <c r="D5451">
        <v>112632</v>
      </c>
      <c r="E5451">
        <v>36</v>
      </c>
      <c r="F5451">
        <v>10</v>
      </c>
      <c r="G5451">
        <v>0</v>
      </c>
    </row>
    <row r="5452" spans="1:7" x14ac:dyDescent="0.2">
      <c r="A5452">
        <v>28000</v>
      </c>
      <c r="B5452">
        <v>7.6200000000000004E-2</v>
      </c>
      <c r="C5452" t="s">
        <v>5441</v>
      </c>
      <c r="D5452">
        <v>90000</v>
      </c>
      <c r="E5452">
        <v>36</v>
      </c>
      <c r="F5452">
        <v>3</v>
      </c>
      <c r="G5452">
        <v>0</v>
      </c>
    </row>
    <row r="5453" spans="1:7" x14ac:dyDescent="0.2">
      <c r="A5453">
        <v>26500</v>
      </c>
      <c r="B5453">
        <v>7.6200000000000004E-2</v>
      </c>
      <c r="C5453" t="s">
        <v>5441</v>
      </c>
      <c r="D5453">
        <v>60000</v>
      </c>
      <c r="E5453">
        <v>36</v>
      </c>
      <c r="F5453">
        <v>10</v>
      </c>
      <c r="G5453">
        <v>0</v>
      </c>
    </row>
    <row r="5454" spans="1:7" x14ac:dyDescent="0.2">
      <c r="A5454">
        <v>20000</v>
      </c>
      <c r="B5454">
        <v>0.14330000000000001</v>
      </c>
      <c r="C5454" t="s">
        <v>5441</v>
      </c>
      <c r="D5454" s="79">
        <v>100000</v>
      </c>
      <c r="E5454">
        <v>36</v>
      </c>
      <c r="F5454">
        <v>7</v>
      </c>
      <c r="G5454">
        <v>0</v>
      </c>
    </row>
    <row r="5455" spans="1:7" x14ac:dyDescent="0.2">
      <c r="A5455">
        <v>21000</v>
      </c>
      <c r="B5455">
        <v>8.8999999999999996E-2</v>
      </c>
      <c r="C5455" t="s">
        <v>5440</v>
      </c>
      <c r="D5455">
        <v>80000</v>
      </c>
      <c r="E5455">
        <v>36</v>
      </c>
      <c r="F5455">
        <v>0.5</v>
      </c>
      <c r="G5455">
        <v>0</v>
      </c>
    </row>
    <row r="5456" spans="1:7" x14ac:dyDescent="0.2">
      <c r="A5456">
        <v>16000</v>
      </c>
      <c r="B5456">
        <v>0.1409</v>
      </c>
      <c r="C5456" t="s">
        <v>5441</v>
      </c>
      <c r="D5456">
        <v>64000</v>
      </c>
      <c r="E5456">
        <v>36</v>
      </c>
      <c r="F5456">
        <v>10</v>
      </c>
      <c r="G5456">
        <v>0</v>
      </c>
    </row>
    <row r="5457" spans="1:7" x14ac:dyDescent="0.2">
      <c r="A5457">
        <v>3000</v>
      </c>
      <c r="B5457">
        <v>0.1875</v>
      </c>
      <c r="C5457" t="s">
        <v>5440</v>
      </c>
      <c r="D5457">
        <v>48173</v>
      </c>
      <c r="E5457">
        <v>36</v>
      </c>
      <c r="F5457">
        <v>2</v>
      </c>
      <c r="G5457">
        <v>0</v>
      </c>
    </row>
    <row r="5458" spans="1:7" x14ac:dyDescent="0.2">
      <c r="A5458">
        <v>10500</v>
      </c>
      <c r="B5458">
        <v>0.13109999999999999</v>
      </c>
      <c r="C5458" t="s">
        <v>5441</v>
      </c>
      <c r="D5458">
        <v>68000</v>
      </c>
      <c r="E5458">
        <v>36</v>
      </c>
      <c r="F5458">
        <v>3</v>
      </c>
      <c r="G5458">
        <v>0</v>
      </c>
    </row>
    <row r="5459" spans="1:7" x14ac:dyDescent="0.2">
      <c r="A5459">
        <v>27300</v>
      </c>
      <c r="B5459">
        <v>0.2198</v>
      </c>
      <c r="C5459" t="s">
        <v>5441</v>
      </c>
      <c r="D5459">
        <v>62000</v>
      </c>
      <c r="E5459">
        <v>60</v>
      </c>
      <c r="F5459">
        <v>8</v>
      </c>
      <c r="G5459">
        <v>0</v>
      </c>
    </row>
    <row r="5460" spans="1:7" x14ac:dyDescent="0.2">
      <c r="A5460">
        <v>7200</v>
      </c>
      <c r="B5460">
        <v>0.15310000000000001</v>
      </c>
      <c r="C5460" t="s">
        <v>5440</v>
      </c>
      <c r="D5460">
        <v>35500</v>
      </c>
      <c r="E5460">
        <v>36</v>
      </c>
      <c r="F5460">
        <v>10</v>
      </c>
      <c r="G5460">
        <v>1</v>
      </c>
    </row>
    <row r="5461" spans="1:7" x14ac:dyDescent="0.2">
      <c r="A5461">
        <v>17625</v>
      </c>
      <c r="B5461">
        <v>0.1114</v>
      </c>
      <c r="C5461" t="s">
        <v>5442</v>
      </c>
      <c r="D5461">
        <v>40000</v>
      </c>
      <c r="E5461">
        <v>36</v>
      </c>
      <c r="F5461">
        <v>6</v>
      </c>
      <c r="G5461">
        <v>0</v>
      </c>
    </row>
    <row r="5462" spans="1:7" x14ac:dyDescent="0.2">
      <c r="A5462">
        <v>10000</v>
      </c>
      <c r="B5462">
        <v>0.13109999999999999</v>
      </c>
      <c r="C5462" t="s">
        <v>5441</v>
      </c>
      <c r="D5462">
        <v>47000</v>
      </c>
      <c r="E5462">
        <v>36</v>
      </c>
      <c r="F5462">
        <v>8</v>
      </c>
      <c r="G5462">
        <v>0</v>
      </c>
    </row>
    <row r="5463" spans="1:7" x14ac:dyDescent="0.2">
      <c r="A5463">
        <v>7000</v>
      </c>
      <c r="B5463">
        <v>0.1114</v>
      </c>
      <c r="C5463" t="s">
        <v>5441</v>
      </c>
      <c r="D5463">
        <v>54000</v>
      </c>
      <c r="E5463">
        <v>36</v>
      </c>
      <c r="F5463">
        <v>3</v>
      </c>
      <c r="G5463">
        <v>0</v>
      </c>
    </row>
    <row r="5464" spans="1:7" x14ac:dyDescent="0.2">
      <c r="A5464">
        <v>30000</v>
      </c>
      <c r="B5464">
        <v>0.15310000000000001</v>
      </c>
      <c r="C5464" t="s">
        <v>5441</v>
      </c>
      <c r="D5464">
        <v>135000</v>
      </c>
      <c r="E5464">
        <v>60</v>
      </c>
      <c r="F5464">
        <v>10</v>
      </c>
      <c r="G5464">
        <v>0</v>
      </c>
    </row>
    <row r="5465" spans="1:7" x14ac:dyDescent="0.2">
      <c r="A5465">
        <v>2800</v>
      </c>
      <c r="B5465">
        <v>0.1114</v>
      </c>
      <c r="C5465" t="s">
        <v>5441</v>
      </c>
      <c r="D5465">
        <v>41000</v>
      </c>
      <c r="E5465">
        <v>36</v>
      </c>
      <c r="F5465">
        <v>4</v>
      </c>
      <c r="G5465">
        <v>0</v>
      </c>
    </row>
    <row r="5466" spans="1:7" x14ac:dyDescent="0.2">
      <c r="A5466">
        <v>10000</v>
      </c>
      <c r="B5466">
        <v>0.1409</v>
      </c>
      <c r="C5466" t="s">
        <v>5440</v>
      </c>
      <c r="D5466">
        <v>50000</v>
      </c>
      <c r="E5466">
        <v>36</v>
      </c>
      <c r="F5466">
        <v>7</v>
      </c>
      <c r="G5466">
        <v>0</v>
      </c>
    </row>
    <row r="5467" spans="1:7" x14ac:dyDescent="0.2">
      <c r="A5467">
        <v>15000</v>
      </c>
      <c r="B5467">
        <v>0.13109999999999999</v>
      </c>
      <c r="C5467" t="s">
        <v>5440</v>
      </c>
      <c r="D5467">
        <v>84000</v>
      </c>
      <c r="E5467">
        <v>36</v>
      </c>
      <c r="F5467">
        <v>2</v>
      </c>
      <c r="G5467">
        <v>0</v>
      </c>
    </row>
    <row r="5468" spans="1:7" x14ac:dyDescent="0.2">
      <c r="A5468">
        <v>25000</v>
      </c>
      <c r="B5468">
        <v>0.1409</v>
      </c>
      <c r="C5468" t="s">
        <v>5440</v>
      </c>
      <c r="D5468">
        <v>85000</v>
      </c>
      <c r="E5468">
        <v>36</v>
      </c>
      <c r="F5468">
        <v>10</v>
      </c>
      <c r="G5468">
        <v>0</v>
      </c>
    </row>
    <row r="5469" spans="1:7" x14ac:dyDescent="0.2">
      <c r="A5469">
        <v>23000</v>
      </c>
      <c r="B5469">
        <v>0.1409</v>
      </c>
      <c r="C5469" t="s">
        <v>5441</v>
      </c>
      <c r="D5469">
        <v>70000</v>
      </c>
      <c r="E5469">
        <v>36</v>
      </c>
      <c r="F5469">
        <v>6</v>
      </c>
      <c r="G5469">
        <v>1</v>
      </c>
    </row>
    <row r="5470" spans="1:7" x14ac:dyDescent="0.2">
      <c r="A5470">
        <v>11000</v>
      </c>
      <c r="B5470">
        <v>0.158</v>
      </c>
      <c r="C5470" t="s">
        <v>5440</v>
      </c>
      <c r="D5470">
        <v>45000</v>
      </c>
      <c r="E5470">
        <v>36</v>
      </c>
      <c r="F5470">
        <v>1</v>
      </c>
      <c r="G5470">
        <v>1</v>
      </c>
    </row>
    <row r="5471" spans="1:7" x14ac:dyDescent="0.2">
      <c r="A5471">
        <v>15200</v>
      </c>
      <c r="B5471">
        <v>0.1114</v>
      </c>
      <c r="C5471" t="s">
        <v>5441</v>
      </c>
      <c r="D5471">
        <v>90000</v>
      </c>
      <c r="E5471">
        <v>36</v>
      </c>
      <c r="F5471">
        <v>10</v>
      </c>
      <c r="G5471">
        <v>0</v>
      </c>
    </row>
    <row r="5472" spans="1:7" x14ac:dyDescent="0.2">
      <c r="A5472">
        <v>12000</v>
      </c>
      <c r="B5472">
        <v>0.17269999999999999</v>
      </c>
      <c r="C5472" t="s">
        <v>5440</v>
      </c>
      <c r="D5472">
        <v>90000</v>
      </c>
      <c r="E5472">
        <v>36</v>
      </c>
      <c r="F5472">
        <v>7</v>
      </c>
      <c r="G5472">
        <v>0</v>
      </c>
    </row>
    <row r="5473" spans="1:7" x14ac:dyDescent="0.2">
      <c r="A5473">
        <v>7375</v>
      </c>
      <c r="B5473">
        <v>0.1777</v>
      </c>
      <c r="C5473" t="s">
        <v>5442</v>
      </c>
      <c r="D5473">
        <v>75000</v>
      </c>
      <c r="E5473">
        <v>36</v>
      </c>
      <c r="F5473">
        <v>1</v>
      </c>
      <c r="G5473">
        <v>1</v>
      </c>
    </row>
    <row r="5474" spans="1:7" x14ac:dyDescent="0.2">
      <c r="A5474">
        <v>10000</v>
      </c>
      <c r="B5474">
        <v>0.16289999999999999</v>
      </c>
      <c r="C5474" t="s">
        <v>5441</v>
      </c>
      <c r="D5474">
        <v>84000</v>
      </c>
      <c r="E5474">
        <v>36</v>
      </c>
      <c r="F5474">
        <v>10</v>
      </c>
      <c r="G5474">
        <v>0</v>
      </c>
    </row>
    <row r="5475" spans="1:7" x14ac:dyDescent="0.2">
      <c r="A5475">
        <v>11425</v>
      </c>
      <c r="B5475">
        <v>0.1212</v>
      </c>
      <c r="C5475" t="s">
        <v>5442</v>
      </c>
      <c r="D5475">
        <v>55000</v>
      </c>
      <c r="E5475">
        <v>36</v>
      </c>
      <c r="F5475">
        <v>5</v>
      </c>
      <c r="G5475">
        <v>0</v>
      </c>
    </row>
    <row r="5476" spans="1:7" x14ac:dyDescent="0.2">
      <c r="A5476">
        <v>14000</v>
      </c>
      <c r="B5476">
        <v>0.23280000000000001</v>
      </c>
      <c r="C5476" t="s">
        <v>5440</v>
      </c>
      <c r="D5476">
        <v>40000</v>
      </c>
      <c r="E5476">
        <v>60</v>
      </c>
      <c r="F5476">
        <v>0.5</v>
      </c>
      <c r="G5476">
        <v>0</v>
      </c>
    </row>
    <row r="5477" spans="1:7" x14ac:dyDescent="0.2">
      <c r="A5477">
        <v>3000</v>
      </c>
      <c r="B5477">
        <v>0.16289999999999999</v>
      </c>
      <c r="C5477" t="s">
        <v>5442</v>
      </c>
      <c r="D5477">
        <v>65000</v>
      </c>
      <c r="E5477">
        <v>36</v>
      </c>
      <c r="F5477">
        <v>5</v>
      </c>
      <c r="G5477">
        <v>0</v>
      </c>
    </row>
    <row r="5478" spans="1:7" x14ac:dyDescent="0.2">
      <c r="A5478">
        <v>8375</v>
      </c>
      <c r="B5478">
        <v>0.15310000000000001</v>
      </c>
      <c r="C5478" t="s">
        <v>5440</v>
      </c>
      <c r="D5478">
        <v>39000</v>
      </c>
      <c r="E5478">
        <v>36</v>
      </c>
      <c r="F5478">
        <v>9</v>
      </c>
      <c r="G5478">
        <v>0</v>
      </c>
    </row>
    <row r="5479" spans="1:7" x14ac:dyDescent="0.2">
      <c r="A5479">
        <v>24000</v>
      </c>
      <c r="B5479">
        <v>8.8999999999999996E-2</v>
      </c>
      <c r="C5479" t="s">
        <v>5441</v>
      </c>
      <c r="D5479">
        <v>95000</v>
      </c>
      <c r="E5479">
        <v>36</v>
      </c>
      <c r="F5479">
        <v>2</v>
      </c>
      <c r="G5479">
        <v>0</v>
      </c>
    </row>
    <row r="5480" spans="1:7" x14ac:dyDescent="0.2">
      <c r="A5480">
        <v>11100</v>
      </c>
      <c r="B5480">
        <v>0.15310000000000001</v>
      </c>
      <c r="C5480" t="s">
        <v>5440</v>
      </c>
      <c r="D5480">
        <v>45000</v>
      </c>
      <c r="E5480">
        <v>36</v>
      </c>
      <c r="F5480">
        <v>3</v>
      </c>
      <c r="G5480">
        <v>1</v>
      </c>
    </row>
    <row r="5481" spans="1:7" x14ac:dyDescent="0.2">
      <c r="A5481">
        <v>8000</v>
      </c>
      <c r="B5481">
        <v>0.1114</v>
      </c>
      <c r="C5481" t="s">
        <v>5440</v>
      </c>
      <c r="D5481">
        <v>113000</v>
      </c>
      <c r="E5481">
        <v>36</v>
      </c>
      <c r="F5481">
        <v>2</v>
      </c>
      <c r="G5481">
        <v>0</v>
      </c>
    </row>
    <row r="5482" spans="1:7" x14ac:dyDescent="0.2">
      <c r="A5482">
        <v>24000</v>
      </c>
      <c r="B5482">
        <v>8.8999999999999996E-2</v>
      </c>
      <c r="C5482" t="s">
        <v>5440</v>
      </c>
      <c r="D5482">
        <v>70000</v>
      </c>
      <c r="E5482">
        <v>36</v>
      </c>
      <c r="F5482">
        <v>0.5</v>
      </c>
      <c r="G5482">
        <v>0</v>
      </c>
    </row>
    <row r="5483" spans="1:7" x14ac:dyDescent="0.2">
      <c r="A5483">
        <v>5000</v>
      </c>
      <c r="B5483">
        <v>0.1875</v>
      </c>
      <c r="C5483" t="s">
        <v>5440</v>
      </c>
      <c r="D5483">
        <v>45000</v>
      </c>
      <c r="E5483">
        <v>36</v>
      </c>
      <c r="F5483">
        <v>9</v>
      </c>
      <c r="G5483">
        <v>1</v>
      </c>
    </row>
    <row r="5484" spans="1:7" x14ac:dyDescent="0.2">
      <c r="A5484">
        <v>28000</v>
      </c>
      <c r="B5484">
        <v>0.13109999999999999</v>
      </c>
      <c r="C5484" t="s">
        <v>5441</v>
      </c>
      <c r="D5484">
        <v>150000</v>
      </c>
      <c r="E5484">
        <v>36</v>
      </c>
      <c r="F5484">
        <v>7</v>
      </c>
      <c r="G5484">
        <v>0</v>
      </c>
    </row>
    <row r="5485" spans="1:7" x14ac:dyDescent="0.2">
      <c r="A5485">
        <v>24000</v>
      </c>
      <c r="B5485">
        <v>8.8999999999999996E-2</v>
      </c>
      <c r="C5485" t="s">
        <v>5441</v>
      </c>
      <c r="D5485">
        <v>110000</v>
      </c>
      <c r="E5485">
        <v>36</v>
      </c>
      <c r="F5485">
        <v>6</v>
      </c>
      <c r="G5485">
        <v>0</v>
      </c>
    </row>
    <row r="5486" spans="1:7" x14ac:dyDescent="0.2">
      <c r="A5486">
        <v>18000</v>
      </c>
      <c r="B5486">
        <v>0.17269999999999999</v>
      </c>
      <c r="C5486" t="s">
        <v>5440</v>
      </c>
      <c r="D5486">
        <v>72000</v>
      </c>
      <c r="E5486">
        <v>36</v>
      </c>
      <c r="F5486">
        <v>2</v>
      </c>
      <c r="G5486">
        <v>0</v>
      </c>
    </row>
    <row r="5487" spans="1:7" x14ac:dyDescent="0.2">
      <c r="A5487">
        <v>22400</v>
      </c>
      <c r="B5487">
        <v>0.15310000000000001</v>
      </c>
      <c r="C5487" t="s">
        <v>5440</v>
      </c>
      <c r="D5487">
        <v>62400</v>
      </c>
      <c r="E5487">
        <v>36</v>
      </c>
      <c r="F5487">
        <v>10</v>
      </c>
      <c r="G5487">
        <v>0</v>
      </c>
    </row>
    <row r="5488" spans="1:7" x14ac:dyDescent="0.2">
      <c r="A5488">
        <v>21000</v>
      </c>
      <c r="B5488">
        <v>8.8999999999999996E-2</v>
      </c>
      <c r="C5488" t="s">
        <v>5440</v>
      </c>
      <c r="D5488">
        <v>84181.92</v>
      </c>
      <c r="E5488">
        <v>36</v>
      </c>
      <c r="F5488">
        <v>10</v>
      </c>
      <c r="G5488">
        <v>0</v>
      </c>
    </row>
    <row r="5489" spans="1:7" x14ac:dyDescent="0.2">
      <c r="A5489">
        <v>15000</v>
      </c>
      <c r="B5489">
        <v>0.1114</v>
      </c>
      <c r="C5489" t="s">
        <v>5440</v>
      </c>
      <c r="D5489">
        <v>47000</v>
      </c>
      <c r="E5489">
        <v>36</v>
      </c>
      <c r="F5489">
        <v>5</v>
      </c>
      <c r="G5489">
        <v>0</v>
      </c>
    </row>
    <row r="5490" spans="1:7" x14ac:dyDescent="0.2">
      <c r="A5490">
        <v>22000</v>
      </c>
      <c r="B5490">
        <v>6.0299999999999999E-2</v>
      </c>
      <c r="C5490" t="s">
        <v>5441</v>
      </c>
      <c r="D5490">
        <v>230000</v>
      </c>
      <c r="E5490">
        <v>36</v>
      </c>
      <c r="F5490">
        <v>10</v>
      </c>
      <c r="G5490">
        <v>0</v>
      </c>
    </row>
    <row r="5491" spans="1:7" x14ac:dyDescent="0.2">
      <c r="A5491">
        <v>10000</v>
      </c>
      <c r="B5491">
        <v>0.1114</v>
      </c>
      <c r="C5491" t="s">
        <v>5441</v>
      </c>
      <c r="D5491">
        <v>92000</v>
      </c>
      <c r="E5491">
        <v>36</v>
      </c>
      <c r="F5491">
        <v>10</v>
      </c>
      <c r="G5491">
        <v>0</v>
      </c>
    </row>
    <row r="5492" spans="1:7" x14ac:dyDescent="0.2">
      <c r="A5492">
        <v>17050</v>
      </c>
      <c r="B5492">
        <v>0.22470000000000001</v>
      </c>
      <c r="C5492" t="s">
        <v>5441</v>
      </c>
      <c r="D5492">
        <v>38000</v>
      </c>
      <c r="E5492">
        <v>60</v>
      </c>
      <c r="F5492">
        <v>1</v>
      </c>
      <c r="G5492">
        <v>0</v>
      </c>
    </row>
    <row r="5493" spans="1:7" x14ac:dyDescent="0.2">
      <c r="A5493">
        <v>33950</v>
      </c>
      <c r="B5493">
        <v>0.23630000000000001</v>
      </c>
      <c r="C5493" t="s">
        <v>5441</v>
      </c>
      <c r="D5493">
        <v>76500</v>
      </c>
      <c r="E5493">
        <v>60</v>
      </c>
      <c r="F5493">
        <v>10</v>
      </c>
      <c r="G5493">
        <v>1</v>
      </c>
    </row>
    <row r="5494" spans="1:7" x14ac:dyDescent="0.2">
      <c r="A5494">
        <v>25000</v>
      </c>
      <c r="B5494">
        <v>0.13109999999999999</v>
      </c>
      <c r="C5494" t="s">
        <v>5441</v>
      </c>
      <c r="D5494">
        <v>133000</v>
      </c>
      <c r="E5494">
        <v>60</v>
      </c>
      <c r="F5494">
        <v>6</v>
      </c>
      <c r="G5494">
        <v>1</v>
      </c>
    </row>
    <row r="5495" spans="1:7" x14ac:dyDescent="0.2">
      <c r="A5495">
        <v>18000</v>
      </c>
      <c r="B5495">
        <v>8.8999999999999996E-2</v>
      </c>
      <c r="C5495" t="s">
        <v>5441</v>
      </c>
      <c r="D5495">
        <v>70000</v>
      </c>
      <c r="E5495">
        <v>36</v>
      </c>
      <c r="F5495">
        <v>2</v>
      </c>
      <c r="G5495">
        <v>0</v>
      </c>
    </row>
    <row r="5496" spans="1:7" x14ac:dyDescent="0.2">
      <c r="A5496">
        <v>7500</v>
      </c>
      <c r="B5496">
        <v>0.14330000000000001</v>
      </c>
      <c r="C5496" t="s">
        <v>5441</v>
      </c>
      <c r="D5496">
        <v>46840</v>
      </c>
      <c r="E5496">
        <v>36</v>
      </c>
      <c r="F5496">
        <v>10</v>
      </c>
      <c r="G5496">
        <v>0</v>
      </c>
    </row>
    <row r="5497" spans="1:7" x14ac:dyDescent="0.2">
      <c r="A5497">
        <v>12000</v>
      </c>
      <c r="B5497">
        <v>0.17269999999999999</v>
      </c>
      <c r="C5497" t="s">
        <v>5440</v>
      </c>
      <c r="D5497">
        <v>82000</v>
      </c>
      <c r="E5497">
        <v>36</v>
      </c>
      <c r="F5497">
        <v>10</v>
      </c>
      <c r="G5497">
        <v>0</v>
      </c>
    </row>
    <row r="5498" spans="1:7" x14ac:dyDescent="0.2">
      <c r="A5498">
        <v>16425</v>
      </c>
      <c r="B5498">
        <v>0.13109999999999999</v>
      </c>
      <c r="C5498" t="s">
        <v>5441</v>
      </c>
      <c r="D5498">
        <v>65000</v>
      </c>
      <c r="E5498">
        <v>60</v>
      </c>
      <c r="F5498">
        <v>10</v>
      </c>
      <c r="G5498">
        <v>0</v>
      </c>
    </row>
    <row r="5499" spans="1:7" x14ac:dyDescent="0.2">
      <c r="A5499">
        <v>11000</v>
      </c>
      <c r="B5499">
        <v>0.15310000000000001</v>
      </c>
      <c r="C5499" t="s">
        <v>5440</v>
      </c>
      <c r="D5499">
        <v>47570</v>
      </c>
      <c r="E5499">
        <v>36</v>
      </c>
      <c r="F5499">
        <v>8</v>
      </c>
      <c r="G5499">
        <v>0</v>
      </c>
    </row>
    <row r="5500" spans="1:7" x14ac:dyDescent="0.2">
      <c r="A5500">
        <v>15000</v>
      </c>
      <c r="B5500">
        <v>0.1875</v>
      </c>
      <c r="C5500" t="s">
        <v>5441</v>
      </c>
      <c r="D5500">
        <v>48000</v>
      </c>
      <c r="E5500">
        <v>36</v>
      </c>
      <c r="F5500">
        <v>7</v>
      </c>
      <c r="G5500">
        <v>0</v>
      </c>
    </row>
    <row r="5501" spans="1:7" x14ac:dyDescent="0.2">
      <c r="A5501">
        <v>21000</v>
      </c>
      <c r="B5501">
        <v>8.8999999999999996E-2</v>
      </c>
      <c r="C5501" t="s">
        <v>5441</v>
      </c>
      <c r="D5501">
        <v>127000</v>
      </c>
      <c r="E5501">
        <v>36</v>
      </c>
      <c r="F5501">
        <v>0.5</v>
      </c>
      <c r="G5501">
        <v>0</v>
      </c>
    </row>
    <row r="5502" spans="1:7" x14ac:dyDescent="0.2">
      <c r="A5502">
        <v>24250</v>
      </c>
      <c r="B5502">
        <v>0.17269999999999999</v>
      </c>
      <c r="C5502" t="s">
        <v>5442</v>
      </c>
      <c r="D5502">
        <v>54000</v>
      </c>
      <c r="E5502">
        <v>36</v>
      </c>
      <c r="F5502">
        <v>9</v>
      </c>
      <c r="G5502">
        <v>0</v>
      </c>
    </row>
    <row r="5503" spans="1:7" x14ac:dyDescent="0.2">
      <c r="A5503">
        <v>28000</v>
      </c>
      <c r="B5503">
        <v>7.9000000000000001E-2</v>
      </c>
      <c r="C5503" t="s">
        <v>5440</v>
      </c>
      <c r="D5503">
        <v>84000</v>
      </c>
      <c r="E5503">
        <v>36</v>
      </c>
      <c r="F5503">
        <v>10</v>
      </c>
      <c r="G5503">
        <v>0</v>
      </c>
    </row>
    <row r="5504" spans="1:7" x14ac:dyDescent="0.2">
      <c r="A5504">
        <v>15000</v>
      </c>
      <c r="B5504">
        <v>0.13109999999999999</v>
      </c>
      <c r="C5504" t="s">
        <v>5441</v>
      </c>
      <c r="D5504">
        <v>55000</v>
      </c>
      <c r="E5504">
        <v>36</v>
      </c>
      <c r="F5504">
        <v>0.5</v>
      </c>
      <c r="G5504">
        <v>0</v>
      </c>
    </row>
    <row r="5505" spans="1:7" x14ac:dyDescent="0.2">
      <c r="A5505">
        <v>6000</v>
      </c>
      <c r="B5505">
        <v>0.23630000000000001</v>
      </c>
      <c r="C5505" t="s">
        <v>5440</v>
      </c>
      <c r="D5505">
        <v>35000</v>
      </c>
      <c r="E5505">
        <v>60</v>
      </c>
      <c r="F5505">
        <v>5</v>
      </c>
      <c r="G5505">
        <v>1</v>
      </c>
    </row>
    <row r="5506" spans="1:7" x14ac:dyDescent="0.2">
      <c r="A5506">
        <v>14000</v>
      </c>
      <c r="B5506">
        <v>0.1114</v>
      </c>
      <c r="C5506" t="s">
        <v>5440</v>
      </c>
      <c r="D5506">
        <v>44000</v>
      </c>
      <c r="E5506">
        <v>36</v>
      </c>
      <c r="F5506">
        <v>3</v>
      </c>
      <c r="G5506">
        <v>0</v>
      </c>
    </row>
    <row r="5507" spans="1:7" x14ac:dyDescent="0.2">
      <c r="A5507">
        <v>34475</v>
      </c>
      <c r="B5507">
        <v>0.1016</v>
      </c>
      <c r="C5507" t="s">
        <v>5441</v>
      </c>
      <c r="D5507">
        <v>125000</v>
      </c>
      <c r="E5507">
        <v>36</v>
      </c>
      <c r="F5507">
        <v>10</v>
      </c>
      <c r="G5507">
        <v>0</v>
      </c>
    </row>
    <row r="5508" spans="1:7" x14ac:dyDescent="0.2">
      <c r="A5508">
        <v>10625</v>
      </c>
      <c r="B5508">
        <v>0.1409</v>
      </c>
      <c r="C5508" t="s">
        <v>5440</v>
      </c>
      <c r="D5508">
        <v>48500</v>
      </c>
      <c r="E5508">
        <v>36</v>
      </c>
      <c r="F5508">
        <v>2</v>
      </c>
      <c r="G5508">
        <v>0</v>
      </c>
    </row>
    <row r="5509" spans="1:7" x14ac:dyDescent="0.2">
      <c r="A5509">
        <v>20000</v>
      </c>
      <c r="B5509">
        <v>0.13109999999999999</v>
      </c>
      <c r="C5509" t="s">
        <v>5441</v>
      </c>
      <c r="D5509">
        <v>56400</v>
      </c>
      <c r="E5509">
        <v>36</v>
      </c>
      <c r="F5509">
        <v>10</v>
      </c>
      <c r="G5509">
        <v>0</v>
      </c>
    </row>
    <row r="5510" spans="1:7" x14ac:dyDescent="0.2">
      <c r="A5510">
        <v>5000</v>
      </c>
      <c r="B5510">
        <v>0.1016</v>
      </c>
      <c r="C5510" t="s">
        <v>5441</v>
      </c>
      <c r="D5510">
        <v>45000</v>
      </c>
      <c r="E5510">
        <v>36</v>
      </c>
      <c r="F5510">
        <v>5</v>
      </c>
      <c r="G5510">
        <v>0</v>
      </c>
    </row>
    <row r="5511" spans="1:7" x14ac:dyDescent="0.2">
      <c r="A5511">
        <v>11500</v>
      </c>
      <c r="B5511">
        <v>0.158</v>
      </c>
      <c r="C5511" t="s">
        <v>5441</v>
      </c>
      <c r="D5511">
        <v>47840</v>
      </c>
      <c r="E5511">
        <v>36</v>
      </c>
      <c r="F5511">
        <v>0.5</v>
      </c>
      <c r="G5511">
        <v>0</v>
      </c>
    </row>
    <row r="5512" spans="1:7" x14ac:dyDescent="0.2">
      <c r="A5512">
        <v>24000</v>
      </c>
      <c r="B5512">
        <v>8.8999999999999996E-2</v>
      </c>
      <c r="C5512" t="s">
        <v>5441</v>
      </c>
      <c r="D5512">
        <v>150000</v>
      </c>
      <c r="E5512">
        <v>36</v>
      </c>
      <c r="F5512">
        <v>10</v>
      </c>
      <c r="G5512">
        <v>0</v>
      </c>
    </row>
    <row r="5513" spans="1:7" x14ac:dyDescent="0.2">
      <c r="A5513">
        <v>9600</v>
      </c>
      <c r="B5513">
        <v>6.0299999999999999E-2</v>
      </c>
      <c r="C5513" t="s">
        <v>5441</v>
      </c>
      <c r="D5513">
        <v>190000</v>
      </c>
      <c r="E5513">
        <v>36</v>
      </c>
      <c r="F5513">
        <v>10</v>
      </c>
      <c r="G5513">
        <v>0</v>
      </c>
    </row>
    <row r="5514" spans="1:7" x14ac:dyDescent="0.2">
      <c r="A5514">
        <v>30000</v>
      </c>
      <c r="B5514">
        <v>0.1905</v>
      </c>
      <c r="C5514" t="s">
        <v>5440</v>
      </c>
      <c r="D5514">
        <v>130000</v>
      </c>
      <c r="E5514">
        <v>60</v>
      </c>
      <c r="F5514">
        <v>10</v>
      </c>
      <c r="G5514">
        <v>0</v>
      </c>
    </row>
    <row r="5515" spans="1:7" x14ac:dyDescent="0.2">
      <c r="A5515">
        <v>1500</v>
      </c>
      <c r="B5515">
        <v>0.21</v>
      </c>
      <c r="C5515" t="s">
        <v>5440</v>
      </c>
      <c r="D5515">
        <v>30000</v>
      </c>
      <c r="E5515">
        <v>36</v>
      </c>
      <c r="F5515">
        <v>4</v>
      </c>
      <c r="G5515">
        <v>0</v>
      </c>
    </row>
    <row r="5516" spans="1:7" x14ac:dyDescent="0.2">
      <c r="A5516">
        <v>35000</v>
      </c>
      <c r="B5516">
        <v>0.1777</v>
      </c>
      <c r="C5516" t="s">
        <v>5440</v>
      </c>
      <c r="D5516">
        <v>150000</v>
      </c>
      <c r="E5516">
        <v>36</v>
      </c>
      <c r="F5516">
        <v>10</v>
      </c>
      <c r="G5516">
        <v>0</v>
      </c>
    </row>
    <row r="5517" spans="1:7" x14ac:dyDescent="0.2">
      <c r="A5517">
        <v>10000</v>
      </c>
      <c r="B5517">
        <v>0.16289999999999999</v>
      </c>
      <c r="C5517" t="s">
        <v>5441</v>
      </c>
      <c r="D5517">
        <v>85000</v>
      </c>
      <c r="E5517">
        <v>36</v>
      </c>
      <c r="F5517">
        <v>10</v>
      </c>
      <c r="G5517">
        <v>0</v>
      </c>
    </row>
    <row r="5518" spans="1:7" x14ac:dyDescent="0.2">
      <c r="A5518">
        <v>2400</v>
      </c>
      <c r="B5518">
        <v>8.8999999999999996E-2</v>
      </c>
      <c r="C5518" t="s">
        <v>5441</v>
      </c>
      <c r="D5518">
        <v>127000</v>
      </c>
      <c r="E5518">
        <v>36</v>
      </c>
      <c r="F5518">
        <v>0.5</v>
      </c>
      <c r="G5518">
        <v>0</v>
      </c>
    </row>
    <row r="5519" spans="1:7" x14ac:dyDescent="0.2">
      <c r="A5519">
        <v>9100</v>
      </c>
      <c r="B5519">
        <v>0.1212</v>
      </c>
      <c r="C5519" t="s">
        <v>5440</v>
      </c>
      <c r="D5519">
        <v>45000</v>
      </c>
      <c r="E5519">
        <v>36</v>
      </c>
      <c r="F5519">
        <v>3</v>
      </c>
      <c r="G5519">
        <v>1</v>
      </c>
    </row>
    <row r="5520" spans="1:7" x14ac:dyDescent="0.2">
      <c r="A5520">
        <v>4500</v>
      </c>
      <c r="B5520">
        <v>0.18490000000000001</v>
      </c>
      <c r="C5520" t="s">
        <v>5441</v>
      </c>
      <c r="D5520">
        <v>110000</v>
      </c>
      <c r="E5520">
        <v>36</v>
      </c>
      <c r="F5520">
        <v>4</v>
      </c>
      <c r="G5520">
        <v>0</v>
      </c>
    </row>
    <row r="5521" spans="1:7" x14ac:dyDescent="0.2">
      <c r="A5521">
        <v>21000</v>
      </c>
      <c r="B5521">
        <v>6.6199999999999995E-2</v>
      </c>
      <c r="C5521" t="s">
        <v>5441</v>
      </c>
      <c r="D5521">
        <v>145000</v>
      </c>
      <c r="E5521">
        <v>36</v>
      </c>
      <c r="F5521">
        <v>10</v>
      </c>
      <c r="G5521">
        <v>0</v>
      </c>
    </row>
    <row r="5522" spans="1:7" x14ac:dyDescent="0.2">
      <c r="A5522">
        <v>26500</v>
      </c>
      <c r="B5522">
        <v>0.19719999999999999</v>
      </c>
      <c r="C5522" t="s">
        <v>5441</v>
      </c>
      <c r="D5522">
        <v>60000</v>
      </c>
      <c r="E5522">
        <v>60</v>
      </c>
      <c r="F5522">
        <v>4</v>
      </c>
      <c r="G5522">
        <v>1</v>
      </c>
    </row>
    <row r="5523" spans="1:7" x14ac:dyDescent="0.2">
      <c r="A5523">
        <v>8000</v>
      </c>
      <c r="B5523">
        <v>0.1114</v>
      </c>
      <c r="C5523" t="s">
        <v>5441</v>
      </c>
      <c r="D5523">
        <v>60000</v>
      </c>
      <c r="E5523">
        <v>36</v>
      </c>
      <c r="F5523">
        <v>10</v>
      </c>
      <c r="G5523">
        <v>0</v>
      </c>
    </row>
    <row r="5524" spans="1:7" x14ac:dyDescent="0.2">
      <c r="A5524">
        <v>8875</v>
      </c>
      <c r="B5524">
        <v>0.1777</v>
      </c>
      <c r="C5524" t="s">
        <v>5441</v>
      </c>
      <c r="D5524">
        <v>65000</v>
      </c>
      <c r="E5524">
        <v>36</v>
      </c>
      <c r="F5524">
        <v>10</v>
      </c>
      <c r="G5524">
        <v>0</v>
      </c>
    </row>
    <row r="5525" spans="1:7" x14ac:dyDescent="0.2">
      <c r="A5525">
        <v>25000</v>
      </c>
      <c r="B5525">
        <v>0.1114</v>
      </c>
      <c r="C5525" t="s">
        <v>5441</v>
      </c>
      <c r="D5525" s="79">
        <v>100000</v>
      </c>
      <c r="E5525">
        <v>36</v>
      </c>
      <c r="F5525">
        <v>4</v>
      </c>
      <c r="G5525">
        <v>0</v>
      </c>
    </row>
    <row r="5526" spans="1:7" x14ac:dyDescent="0.2">
      <c r="A5526">
        <v>20000</v>
      </c>
      <c r="B5526">
        <v>8.8999999999999996E-2</v>
      </c>
      <c r="C5526" t="s">
        <v>5441</v>
      </c>
      <c r="D5526">
        <v>110000</v>
      </c>
      <c r="E5526">
        <v>36</v>
      </c>
      <c r="F5526">
        <v>1</v>
      </c>
      <c r="G5526">
        <v>0</v>
      </c>
    </row>
    <row r="5527" spans="1:7" x14ac:dyDescent="0.2">
      <c r="A5527">
        <v>8325</v>
      </c>
      <c r="B5527">
        <v>0.1212</v>
      </c>
      <c r="C5527" t="s">
        <v>5441</v>
      </c>
      <c r="D5527">
        <v>67488</v>
      </c>
      <c r="E5527">
        <v>36</v>
      </c>
      <c r="F5527">
        <v>10</v>
      </c>
      <c r="G5527">
        <v>0</v>
      </c>
    </row>
    <row r="5528" spans="1:7" x14ac:dyDescent="0.2">
      <c r="A5528">
        <v>12000</v>
      </c>
      <c r="B5528">
        <v>8.8999999999999996E-2</v>
      </c>
      <c r="C5528" t="s">
        <v>5441</v>
      </c>
      <c r="D5528">
        <v>60000</v>
      </c>
      <c r="E5528">
        <v>36</v>
      </c>
      <c r="F5528">
        <v>4</v>
      </c>
      <c r="G5528">
        <v>0</v>
      </c>
    </row>
    <row r="5529" spans="1:7" x14ac:dyDescent="0.2">
      <c r="A5529">
        <v>10000</v>
      </c>
      <c r="B5529">
        <v>0.13109999999999999</v>
      </c>
      <c r="C5529" t="s">
        <v>5441</v>
      </c>
      <c r="D5529">
        <v>45000</v>
      </c>
      <c r="E5529">
        <v>36</v>
      </c>
      <c r="F5529">
        <v>10</v>
      </c>
      <c r="G5529">
        <v>0</v>
      </c>
    </row>
    <row r="5530" spans="1:7" x14ac:dyDescent="0.2">
      <c r="A5530">
        <v>17475</v>
      </c>
      <c r="B5530">
        <v>0.13109999999999999</v>
      </c>
      <c r="C5530" t="s">
        <v>5440</v>
      </c>
      <c r="D5530">
        <v>58492</v>
      </c>
      <c r="E5530">
        <v>36</v>
      </c>
      <c r="F5530">
        <v>7</v>
      </c>
      <c r="G5530">
        <v>0</v>
      </c>
    </row>
    <row r="5531" spans="1:7" x14ac:dyDescent="0.2">
      <c r="A5531">
        <v>12000</v>
      </c>
      <c r="B5531">
        <v>0.158</v>
      </c>
      <c r="C5531" t="s">
        <v>5441</v>
      </c>
      <c r="D5531">
        <v>75000</v>
      </c>
      <c r="E5531">
        <v>36</v>
      </c>
      <c r="F5531">
        <v>10</v>
      </c>
      <c r="G5531">
        <v>0</v>
      </c>
    </row>
    <row r="5532" spans="1:7" x14ac:dyDescent="0.2">
      <c r="A5532">
        <v>22000</v>
      </c>
      <c r="B5532">
        <v>0.14330000000000001</v>
      </c>
      <c r="C5532" t="s">
        <v>5440</v>
      </c>
      <c r="D5532">
        <v>122744</v>
      </c>
      <c r="E5532">
        <v>36</v>
      </c>
      <c r="F5532">
        <v>9</v>
      </c>
      <c r="G5532">
        <v>0</v>
      </c>
    </row>
    <row r="5533" spans="1:7" x14ac:dyDescent="0.2">
      <c r="A5533">
        <v>9600</v>
      </c>
      <c r="B5533">
        <v>7.6200000000000004E-2</v>
      </c>
      <c r="C5533" t="s">
        <v>5440</v>
      </c>
      <c r="D5533">
        <v>55000</v>
      </c>
      <c r="E5533">
        <v>36</v>
      </c>
      <c r="F5533">
        <v>1</v>
      </c>
      <c r="G5533">
        <v>0</v>
      </c>
    </row>
    <row r="5534" spans="1:7" x14ac:dyDescent="0.2">
      <c r="A5534">
        <v>35000</v>
      </c>
      <c r="B5534">
        <v>0.158</v>
      </c>
      <c r="C5534" t="s">
        <v>5441</v>
      </c>
      <c r="D5534">
        <v>112500</v>
      </c>
      <c r="E5534">
        <v>60</v>
      </c>
      <c r="F5534">
        <v>4</v>
      </c>
      <c r="G5534">
        <v>0</v>
      </c>
    </row>
    <row r="5535" spans="1:7" x14ac:dyDescent="0.2">
      <c r="A5535">
        <v>13800</v>
      </c>
      <c r="B5535">
        <v>0.14330000000000001</v>
      </c>
      <c r="C5535" t="s">
        <v>5441</v>
      </c>
      <c r="D5535">
        <v>61000</v>
      </c>
      <c r="E5535">
        <v>36</v>
      </c>
      <c r="F5535">
        <v>3</v>
      </c>
      <c r="G5535">
        <v>0</v>
      </c>
    </row>
    <row r="5536" spans="1:7" x14ac:dyDescent="0.2">
      <c r="A5536">
        <v>28000</v>
      </c>
      <c r="B5536">
        <v>0.13109999999999999</v>
      </c>
      <c r="C5536" t="s">
        <v>5442</v>
      </c>
      <c r="D5536">
        <v>105000</v>
      </c>
      <c r="E5536">
        <v>36</v>
      </c>
      <c r="F5536">
        <v>10</v>
      </c>
      <c r="G5536">
        <v>0</v>
      </c>
    </row>
    <row r="5537" spans="1:7" x14ac:dyDescent="0.2">
      <c r="A5537">
        <v>16000</v>
      </c>
      <c r="B5537">
        <v>0.158</v>
      </c>
      <c r="C5537" t="s">
        <v>5441</v>
      </c>
      <c r="D5537">
        <v>85000</v>
      </c>
      <c r="E5537">
        <v>60</v>
      </c>
      <c r="F5537">
        <v>8</v>
      </c>
      <c r="G5537">
        <v>0</v>
      </c>
    </row>
    <row r="5538" spans="1:7" x14ac:dyDescent="0.2">
      <c r="A5538">
        <v>7125</v>
      </c>
      <c r="B5538">
        <v>0.1212</v>
      </c>
      <c r="C5538" t="s">
        <v>5440</v>
      </c>
      <c r="D5538">
        <v>27864</v>
      </c>
      <c r="E5538">
        <v>36</v>
      </c>
      <c r="F5538">
        <v>0.5</v>
      </c>
      <c r="G5538">
        <v>0</v>
      </c>
    </row>
    <row r="5539" spans="1:7" x14ac:dyDescent="0.2">
      <c r="A5539">
        <v>25000</v>
      </c>
      <c r="B5539">
        <v>0.15310000000000001</v>
      </c>
      <c r="C5539" t="s">
        <v>5441</v>
      </c>
      <c r="D5539">
        <v>80000</v>
      </c>
      <c r="E5539">
        <v>36</v>
      </c>
      <c r="F5539">
        <v>5</v>
      </c>
      <c r="G5539">
        <v>0</v>
      </c>
    </row>
    <row r="5540" spans="1:7" x14ac:dyDescent="0.2">
      <c r="A5540">
        <v>20000</v>
      </c>
      <c r="B5540">
        <v>0.16289999999999999</v>
      </c>
      <c r="C5540" t="s">
        <v>5441</v>
      </c>
      <c r="D5540">
        <v>80000</v>
      </c>
      <c r="E5540">
        <v>36</v>
      </c>
      <c r="F5540">
        <v>10</v>
      </c>
      <c r="G5540">
        <v>0</v>
      </c>
    </row>
    <row r="5541" spans="1:7" x14ac:dyDescent="0.2">
      <c r="A5541">
        <v>6650</v>
      </c>
      <c r="B5541">
        <v>0.16289999999999999</v>
      </c>
      <c r="C5541" t="s">
        <v>5441</v>
      </c>
      <c r="D5541">
        <v>60000</v>
      </c>
      <c r="E5541">
        <v>36</v>
      </c>
      <c r="F5541">
        <v>6</v>
      </c>
      <c r="G5541">
        <v>1</v>
      </c>
    </row>
    <row r="5542" spans="1:7" x14ac:dyDescent="0.2">
      <c r="A5542">
        <v>19750</v>
      </c>
      <c r="B5542">
        <v>0.17269999999999999</v>
      </c>
      <c r="C5542" t="s">
        <v>5442</v>
      </c>
      <c r="D5542">
        <v>44000</v>
      </c>
      <c r="E5542">
        <v>60</v>
      </c>
      <c r="F5542">
        <v>10</v>
      </c>
      <c r="G5542">
        <v>0</v>
      </c>
    </row>
    <row r="5543" spans="1:7" x14ac:dyDescent="0.2">
      <c r="A5543">
        <v>28000</v>
      </c>
      <c r="B5543">
        <v>0.2198</v>
      </c>
      <c r="C5543" t="s">
        <v>5441</v>
      </c>
      <c r="D5543">
        <v>94000</v>
      </c>
      <c r="E5543">
        <v>60</v>
      </c>
      <c r="F5543">
        <v>10</v>
      </c>
      <c r="G5543">
        <v>0</v>
      </c>
    </row>
    <row r="5544" spans="1:7" x14ac:dyDescent="0.2">
      <c r="A5544">
        <v>20000</v>
      </c>
      <c r="B5544">
        <v>0.21</v>
      </c>
      <c r="C5544" t="s">
        <v>5441</v>
      </c>
      <c r="D5544">
        <v>72500</v>
      </c>
      <c r="E5544">
        <v>60</v>
      </c>
      <c r="F5544">
        <v>8</v>
      </c>
      <c r="G5544">
        <v>0</v>
      </c>
    </row>
    <row r="5545" spans="1:7" x14ac:dyDescent="0.2">
      <c r="A5545">
        <v>2000</v>
      </c>
      <c r="B5545">
        <v>0.22950000000000001</v>
      </c>
      <c r="C5545" t="s">
        <v>5441</v>
      </c>
      <c r="D5545">
        <v>70000</v>
      </c>
      <c r="E5545">
        <v>36</v>
      </c>
      <c r="F5545">
        <v>10</v>
      </c>
      <c r="G5545">
        <v>0</v>
      </c>
    </row>
    <row r="5546" spans="1:7" x14ac:dyDescent="0.2">
      <c r="A5546">
        <v>14400</v>
      </c>
      <c r="B5546">
        <v>0.18490000000000001</v>
      </c>
      <c r="C5546" t="s">
        <v>5440</v>
      </c>
      <c r="D5546">
        <v>56000</v>
      </c>
      <c r="E5546">
        <v>36</v>
      </c>
      <c r="F5546">
        <v>7</v>
      </c>
      <c r="G5546">
        <v>0</v>
      </c>
    </row>
    <row r="5547" spans="1:7" x14ac:dyDescent="0.2">
      <c r="A5547">
        <v>15000</v>
      </c>
      <c r="B5547">
        <v>0.16289999999999999</v>
      </c>
      <c r="C5547" t="s">
        <v>5441</v>
      </c>
      <c r="D5547">
        <v>75000</v>
      </c>
      <c r="E5547">
        <v>36</v>
      </c>
      <c r="F5547">
        <v>10</v>
      </c>
      <c r="G5547">
        <v>1</v>
      </c>
    </row>
    <row r="5548" spans="1:7" x14ac:dyDescent="0.2">
      <c r="A5548">
        <v>10575</v>
      </c>
      <c r="B5548">
        <v>0.18490000000000001</v>
      </c>
      <c r="C5548" t="s">
        <v>5440</v>
      </c>
      <c r="D5548">
        <v>74000</v>
      </c>
      <c r="E5548">
        <v>36</v>
      </c>
      <c r="F5548">
        <v>3</v>
      </c>
      <c r="G5548">
        <v>0</v>
      </c>
    </row>
    <row r="5549" spans="1:7" x14ac:dyDescent="0.2">
      <c r="A5549">
        <v>7200</v>
      </c>
      <c r="B5549">
        <v>0.1409</v>
      </c>
      <c r="C5549" t="s">
        <v>5441</v>
      </c>
      <c r="D5549">
        <v>40000</v>
      </c>
      <c r="E5549">
        <v>36</v>
      </c>
      <c r="F5549">
        <v>10</v>
      </c>
      <c r="G5549">
        <v>0</v>
      </c>
    </row>
    <row r="5550" spans="1:7" x14ac:dyDescent="0.2">
      <c r="A5550">
        <v>7375</v>
      </c>
      <c r="B5550">
        <v>0.1905</v>
      </c>
      <c r="C5550" t="s">
        <v>5442</v>
      </c>
      <c r="D5550">
        <v>30000</v>
      </c>
      <c r="E5550">
        <v>36</v>
      </c>
      <c r="F5550">
        <v>5</v>
      </c>
      <c r="G5550">
        <v>0</v>
      </c>
    </row>
    <row r="5551" spans="1:7" x14ac:dyDescent="0.2">
      <c r="A5551">
        <v>18200</v>
      </c>
      <c r="B5551">
        <v>0.23760000000000001</v>
      </c>
      <c r="C5551" t="s">
        <v>5440</v>
      </c>
      <c r="D5551">
        <v>55000</v>
      </c>
      <c r="E5551">
        <v>60</v>
      </c>
      <c r="F5551">
        <v>0.5</v>
      </c>
      <c r="G5551">
        <v>1</v>
      </c>
    </row>
    <row r="5552" spans="1:7" x14ac:dyDescent="0.2">
      <c r="A5552">
        <v>5000</v>
      </c>
      <c r="B5552">
        <v>0.1016</v>
      </c>
      <c r="C5552" t="s">
        <v>5441</v>
      </c>
      <c r="D5552">
        <v>201000</v>
      </c>
      <c r="E5552">
        <v>36</v>
      </c>
      <c r="F5552">
        <v>10</v>
      </c>
      <c r="G5552">
        <v>0</v>
      </c>
    </row>
    <row r="5553" spans="1:7" x14ac:dyDescent="0.2">
      <c r="A5553">
        <v>14000</v>
      </c>
      <c r="B5553">
        <v>0.1212</v>
      </c>
      <c r="C5553" t="s">
        <v>5440</v>
      </c>
      <c r="D5553">
        <v>108000</v>
      </c>
      <c r="E5553">
        <v>36</v>
      </c>
      <c r="F5553">
        <v>10</v>
      </c>
      <c r="G5553">
        <v>0</v>
      </c>
    </row>
    <row r="5554" spans="1:7" x14ac:dyDescent="0.2">
      <c r="A5554">
        <v>5000</v>
      </c>
      <c r="B5554">
        <v>7.9000000000000001E-2</v>
      </c>
      <c r="C5554" t="s">
        <v>5440</v>
      </c>
      <c r="D5554">
        <v>45000</v>
      </c>
      <c r="E5554">
        <v>36</v>
      </c>
      <c r="F5554">
        <v>3</v>
      </c>
      <c r="G5554">
        <v>0</v>
      </c>
    </row>
    <row r="5555" spans="1:7" x14ac:dyDescent="0.2">
      <c r="A5555">
        <v>5200</v>
      </c>
      <c r="B5555">
        <v>6.0299999999999999E-2</v>
      </c>
      <c r="C5555" t="s">
        <v>5440</v>
      </c>
      <c r="D5555">
        <v>29000</v>
      </c>
      <c r="E5555">
        <v>36</v>
      </c>
      <c r="F5555">
        <v>2</v>
      </c>
      <c r="G5555">
        <v>0</v>
      </c>
    </row>
    <row r="5556" spans="1:7" x14ac:dyDescent="0.2">
      <c r="A5556">
        <v>7100</v>
      </c>
      <c r="B5556">
        <v>0.14330000000000001</v>
      </c>
      <c r="C5556" t="s">
        <v>5441</v>
      </c>
      <c r="D5556">
        <v>26200</v>
      </c>
      <c r="E5556">
        <v>36</v>
      </c>
      <c r="F5556">
        <v>3</v>
      </c>
      <c r="G5556">
        <v>0</v>
      </c>
    </row>
    <row r="5557" spans="1:7" x14ac:dyDescent="0.2">
      <c r="A5557">
        <v>13550</v>
      </c>
      <c r="B5557">
        <v>0.158</v>
      </c>
      <c r="C5557" t="s">
        <v>5441</v>
      </c>
      <c r="D5557">
        <v>57000</v>
      </c>
      <c r="E5557">
        <v>36</v>
      </c>
      <c r="F5557">
        <v>0.5</v>
      </c>
      <c r="G5557">
        <v>1</v>
      </c>
    </row>
    <row r="5558" spans="1:7" x14ac:dyDescent="0.2">
      <c r="A5558">
        <v>15000</v>
      </c>
      <c r="B5558">
        <v>0.13109999999999999</v>
      </c>
      <c r="C5558" t="s">
        <v>5441</v>
      </c>
      <c r="D5558">
        <v>60000</v>
      </c>
      <c r="E5558">
        <v>36</v>
      </c>
      <c r="F5558">
        <v>10</v>
      </c>
      <c r="G5558">
        <v>0</v>
      </c>
    </row>
    <row r="5559" spans="1:7" x14ac:dyDescent="0.2">
      <c r="A5559">
        <v>35000</v>
      </c>
      <c r="B5559">
        <v>0.1212</v>
      </c>
      <c r="C5559" t="s">
        <v>5441</v>
      </c>
      <c r="D5559">
        <v>190000</v>
      </c>
      <c r="E5559">
        <v>60</v>
      </c>
      <c r="F5559">
        <v>10</v>
      </c>
      <c r="G5559">
        <v>0</v>
      </c>
    </row>
    <row r="5560" spans="1:7" x14ac:dyDescent="0.2">
      <c r="A5560">
        <v>8000</v>
      </c>
      <c r="B5560">
        <v>7.9000000000000001E-2</v>
      </c>
      <c r="C5560" t="s">
        <v>5440</v>
      </c>
      <c r="D5560">
        <v>30000</v>
      </c>
      <c r="E5560">
        <v>36</v>
      </c>
      <c r="F5560">
        <v>0.5</v>
      </c>
      <c r="G5560">
        <v>0</v>
      </c>
    </row>
    <row r="5561" spans="1:7" x14ac:dyDescent="0.2">
      <c r="A5561">
        <v>16575</v>
      </c>
      <c r="B5561">
        <v>0.1409</v>
      </c>
      <c r="C5561" t="s">
        <v>5441</v>
      </c>
      <c r="D5561">
        <v>37281</v>
      </c>
      <c r="E5561">
        <v>36</v>
      </c>
      <c r="F5561">
        <v>10</v>
      </c>
      <c r="G5561">
        <v>0</v>
      </c>
    </row>
    <row r="5562" spans="1:7" x14ac:dyDescent="0.2">
      <c r="A5562">
        <v>19200</v>
      </c>
      <c r="B5562">
        <v>7.9000000000000001E-2</v>
      </c>
      <c r="C5562" t="s">
        <v>5440</v>
      </c>
      <c r="D5562">
        <v>45000</v>
      </c>
      <c r="E5562">
        <v>36</v>
      </c>
      <c r="F5562">
        <v>9</v>
      </c>
      <c r="G5562">
        <v>0</v>
      </c>
    </row>
    <row r="5563" spans="1:7" x14ac:dyDescent="0.2">
      <c r="A5563">
        <v>5000</v>
      </c>
      <c r="B5563">
        <v>7.9000000000000001E-2</v>
      </c>
      <c r="C5563" t="s">
        <v>5441</v>
      </c>
      <c r="D5563">
        <v>52000</v>
      </c>
      <c r="E5563">
        <v>36</v>
      </c>
      <c r="F5563">
        <v>2</v>
      </c>
      <c r="G5563">
        <v>0</v>
      </c>
    </row>
    <row r="5564" spans="1:7" x14ac:dyDescent="0.2">
      <c r="A5564">
        <v>16200</v>
      </c>
      <c r="B5564">
        <v>0.15310000000000001</v>
      </c>
      <c r="C5564" t="s">
        <v>5440</v>
      </c>
      <c r="D5564">
        <v>47500</v>
      </c>
      <c r="E5564">
        <v>36</v>
      </c>
      <c r="F5564">
        <v>10</v>
      </c>
      <c r="G5564">
        <v>0</v>
      </c>
    </row>
    <row r="5565" spans="1:7" x14ac:dyDescent="0.2">
      <c r="A5565">
        <v>20000</v>
      </c>
      <c r="B5565">
        <v>0.1905</v>
      </c>
      <c r="C5565" t="s">
        <v>5441</v>
      </c>
      <c r="D5565">
        <v>106000</v>
      </c>
      <c r="E5565">
        <v>60</v>
      </c>
      <c r="F5565">
        <v>10</v>
      </c>
      <c r="G5565">
        <v>1</v>
      </c>
    </row>
    <row r="5566" spans="1:7" x14ac:dyDescent="0.2">
      <c r="A5566">
        <v>3500</v>
      </c>
      <c r="B5566">
        <v>7.6200000000000004E-2</v>
      </c>
      <c r="C5566" t="s">
        <v>5441</v>
      </c>
      <c r="D5566">
        <v>80000</v>
      </c>
      <c r="E5566">
        <v>36</v>
      </c>
      <c r="F5566">
        <v>3</v>
      </c>
      <c r="G5566">
        <v>0</v>
      </c>
    </row>
    <row r="5567" spans="1:7" x14ac:dyDescent="0.2">
      <c r="A5567">
        <v>3200</v>
      </c>
      <c r="B5567">
        <v>6.6199999999999995E-2</v>
      </c>
      <c r="C5567" t="s">
        <v>5441</v>
      </c>
      <c r="D5567">
        <v>85000</v>
      </c>
      <c r="E5567">
        <v>36</v>
      </c>
      <c r="F5567">
        <v>10</v>
      </c>
      <c r="G5567">
        <v>0</v>
      </c>
    </row>
    <row r="5568" spans="1:7" x14ac:dyDescent="0.2">
      <c r="A5568">
        <v>30000</v>
      </c>
      <c r="B5568">
        <v>0.2049</v>
      </c>
      <c r="C5568" t="s">
        <v>5442</v>
      </c>
      <c r="D5568">
        <v>130000</v>
      </c>
      <c r="E5568">
        <v>36</v>
      </c>
      <c r="F5568">
        <v>2</v>
      </c>
      <c r="G5568">
        <v>0</v>
      </c>
    </row>
    <row r="5569" spans="1:7" x14ac:dyDescent="0.2">
      <c r="A5569">
        <v>6000</v>
      </c>
      <c r="B5569">
        <v>0.1409</v>
      </c>
      <c r="C5569" t="s">
        <v>5441</v>
      </c>
      <c r="D5569">
        <v>42744.78</v>
      </c>
      <c r="E5569">
        <v>36</v>
      </c>
      <c r="F5569">
        <v>5</v>
      </c>
      <c r="G5569">
        <v>0</v>
      </c>
    </row>
    <row r="5570" spans="1:7" x14ac:dyDescent="0.2">
      <c r="A5570">
        <v>10000</v>
      </c>
      <c r="B5570">
        <v>6.0299999999999999E-2</v>
      </c>
      <c r="C5570" t="s">
        <v>5440</v>
      </c>
      <c r="D5570">
        <v>85000</v>
      </c>
      <c r="E5570">
        <v>36</v>
      </c>
      <c r="F5570">
        <v>7</v>
      </c>
      <c r="G5570">
        <v>0</v>
      </c>
    </row>
    <row r="5571" spans="1:7" x14ac:dyDescent="0.2">
      <c r="A5571">
        <v>12000</v>
      </c>
      <c r="B5571">
        <v>0.14330000000000001</v>
      </c>
      <c r="C5571" t="s">
        <v>5440</v>
      </c>
      <c r="D5571">
        <v>110000</v>
      </c>
      <c r="E5571">
        <v>36</v>
      </c>
      <c r="F5571">
        <v>6</v>
      </c>
      <c r="G5571">
        <v>1</v>
      </c>
    </row>
    <row r="5572" spans="1:7" x14ac:dyDescent="0.2">
      <c r="A5572">
        <v>21000</v>
      </c>
      <c r="B5572">
        <v>7.9000000000000001E-2</v>
      </c>
      <c r="C5572" t="s">
        <v>5441</v>
      </c>
      <c r="D5572">
        <v>75000</v>
      </c>
      <c r="E5572">
        <v>36</v>
      </c>
      <c r="F5572">
        <v>1</v>
      </c>
      <c r="G5572">
        <v>0</v>
      </c>
    </row>
    <row r="5573" spans="1:7" x14ac:dyDescent="0.2">
      <c r="A5573">
        <v>12000</v>
      </c>
      <c r="B5573">
        <v>0.1212</v>
      </c>
      <c r="C5573" t="s">
        <v>5441</v>
      </c>
      <c r="D5573">
        <v>225000</v>
      </c>
      <c r="E5573">
        <v>36</v>
      </c>
      <c r="F5573">
        <v>10</v>
      </c>
      <c r="G5573">
        <v>0</v>
      </c>
    </row>
    <row r="5574" spans="1:7" x14ac:dyDescent="0.2">
      <c r="A5574">
        <v>5850</v>
      </c>
      <c r="B5574">
        <v>0.18490000000000001</v>
      </c>
      <c r="C5574" t="s">
        <v>5440</v>
      </c>
      <c r="D5574">
        <v>31334.400000000001</v>
      </c>
      <c r="E5574">
        <v>36</v>
      </c>
      <c r="F5574">
        <v>1</v>
      </c>
      <c r="G5574">
        <v>0</v>
      </c>
    </row>
    <row r="5575" spans="1:7" x14ac:dyDescent="0.2">
      <c r="A5575">
        <v>7500</v>
      </c>
      <c r="B5575">
        <v>0.15310000000000001</v>
      </c>
      <c r="C5575" t="s">
        <v>5441</v>
      </c>
      <c r="D5575">
        <v>45000</v>
      </c>
      <c r="E5575">
        <v>36</v>
      </c>
      <c r="F5575">
        <v>1</v>
      </c>
      <c r="G5575">
        <v>0</v>
      </c>
    </row>
    <row r="5576" spans="1:7" x14ac:dyDescent="0.2">
      <c r="A5576">
        <v>1200</v>
      </c>
      <c r="B5576">
        <v>0.1114</v>
      </c>
      <c r="C5576" t="s">
        <v>5440</v>
      </c>
      <c r="D5576">
        <v>72000</v>
      </c>
      <c r="E5576">
        <v>36</v>
      </c>
      <c r="F5576">
        <v>3</v>
      </c>
      <c r="G5576">
        <v>0</v>
      </c>
    </row>
    <row r="5577" spans="1:7" x14ac:dyDescent="0.2">
      <c r="A5577">
        <v>19500</v>
      </c>
      <c r="B5577">
        <v>0.18490000000000001</v>
      </c>
      <c r="C5577" t="s">
        <v>5440</v>
      </c>
      <c r="D5577">
        <v>120000</v>
      </c>
      <c r="E5577">
        <v>36</v>
      </c>
      <c r="F5577">
        <v>2</v>
      </c>
      <c r="G5577">
        <v>0</v>
      </c>
    </row>
    <row r="5578" spans="1:7" x14ac:dyDescent="0.2">
      <c r="A5578">
        <v>15000</v>
      </c>
      <c r="B5578">
        <v>0.14330000000000001</v>
      </c>
      <c r="C5578" t="s">
        <v>5440</v>
      </c>
      <c r="D5578">
        <v>110000</v>
      </c>
      <c r="E5578">
        <v>36</v>
      </c>
      <c r="F5578">
        <v>0.5</v>
      </c>
      <c r="G5578">
        <v>1</v>
      </c>
    </row>
    <row r="5579" spans="1:7" x14ac:dyDescent="0.2">
      <c r="A5579">
        <v>15325</v>
      </c>
      <c r="B5579">
        <v>7.6200000000000004E-2</v>
      </c>
      <c r="C5579" t="s">
        <v>5441</v>
      </c>
      <c r="D5579">
        <v>86000</v>
      </c>
      <c r="E5579">
        <v>36</v>
      </c>
      <c r="F5579">
        <v>7</v>
      </c>
      <c r="G5579">
        <v>0</v>
      </c>
    </row>
    <row r="5580" spans="1:7" x14ac:dyDescent="0.2">
      <c r="A5580">
        <v>15850</v>
      </c>
      <c r="B5580">
        <v>0.17269999999999999</v>
      </c>
      <c r="C5580" t="s">
        <v>5440</v>
      </c>
      <c r="D5580">
        <v>40000</v>
      </c>
      <c r="E5580">
        <v>36</v>
      </c>
      <c r="F5580">
        <v>10</v>
      </c>
      <c r="G5580">
        <v>0</v>
      </c>
    </row>
    <row r="5581" spans="1:7" x14ac:dyDescent="0.2">
      <c r="A5581">
        <v>22000</v>
      </c>
      <c r="B5581">
        <v>0.14330000000000001</v>
      </c>
      <c r="C5581" t="s">
        <v>5440</v>
      </c>
      <c r="D5581">
        <v>84000</v>
      </c>
      <c r="E5581">
        <v>36</v>
      </c>
      <c r="F5581">
        <v>2</v>
      </c>
      <c r="G5581">
        <v>0</v>
      </c>
    </row>
    <row r="5582" spans="1:7" x14ac:dyDescent="0.2">
      <c r="A5582">
        <v>4500</v>
      </c>
      <c r="B5582">
        <v>0.1212</v>
      </c>
      <c r="C5582" t="s">
        <v>5441</v>
      </c>
      <c r="D5582">
        <v>60000</v>
      </c>
      <c r="E5582">
        <v>36</v>
      </c>
      <c r="F5582">
        <v>5</v>
      </c>
      <c r="G5582">
        <v>0</v>
      </c>
    </row>
    <row r="5583" spans="1:7" x14ac:dyDescent="0.2">
      <c r="A5583">
        <v>27150</v>
      </c>
      <c r="B5583">
        <v>0.19719999999999999</v>
      </c>
      <c r="C5583" t="s">
        <v>5441</v>
      </c>
      <c r="D5583">
        <v>76000</v>
      </c>
      <c r="E5583">
        <v>60</v>
      </c>
      <c r="F5583">
        <v>10</v>
      </c>
      <c r="G5583">
        <v>1</v>
      </c>
    </row>
    <row r="5584" spans="1:7" x14ac:dyDescent="0.2">
      <c r="A5584">
        <v>21000</v>
      </c>
      <c r="B5584">
        <v>0.16289999999999999</v>
      </c>
      <c r="C5584" t="s">
        <v>5440</v>
      </c>
      <c r="D5584">
        <v>78000</v>
      </c>
      <c r="E5584">
        <v>36</v>
      </c>
      <c r="F5584">
        <v>0.5</v>
      </c>
      <c r="G5584">
        <v>1</v>
      </c>
    </row>
    <row r="5585" spans="1:7" x14ac:dyDescent="0.2">
      <c r="A5585">
        <v>5500</v>
      </c>
      <c r="B5585">
        <v>0.1212</v>
      </c>
      <c r="C5585" t="s">
        <v>5441</v>
      </c>
      <c r="D5585">
        <v>20000</v>
      </c>
      <c r="E5585">
        <v>36</v>
      </c>
      <c r="F5585">
        <v>2</v>
      </c>
      <c r="G5585">
        <v>0</v>
      </c>
    </row>
    <row r="5586" spans="1:7" x14ac:dyDescent="0.2">
      <c r="A5586">
        <v>5000</v>
      </c>
      <c r="B5586">
        <v>0.15310000000000001</v>
      </c>
      <c r="C5586" t="s">
        <v>5441</v>
      </c>
      <c r="D5586" s="79">
        <v>100000</v>
      </c>
      <c r="E5586">
        <v>36</v>
      </c>
      <c r="F5586">
        <v>10</v>
      </c>
      <c r="G5586">
        <v>0</v>
      </c>
    </row>
    <row r="5587" spans="1:7" x14ac:dyDescent="0.2">
      <c r="A5587">
        <v>17050</v>
      </c>
      <c r="B5587">
        <v>0.1905</v>
      </c>
      <c r="C5587" t="s">
        <v>5442</v>
      </c>
      <c r="D5587">
        <v>43000</v>
      </c>
      <c r="E5587">
        <v>60</v>
      </c>
      <c r="F5587">
        <v>2</v>
      </c>
      <c r="G5587">
        <v>1</v>
      </c>
    </row>
    <row r="5588" spans="1:7" x14ac:dyDescent="0.2">
      <c r="A5588">
        <v>10000</v>
      </c>
      <c r="B5588">
        <v>0.158</v>
      </c>
      <c r="C5588" t="s">
        <v>5440</v>
      </c>
      <c r="D5588">
        <v>55000</v>
      </c>
      <c r="E5588">
        <v>36</v>
      </c>
      <c r="F5588">
        <v>10</v>
      </c>
      <c r="G5588">
        <v>0</v>
      </c>
    </row>
    <row r="5589" spans="1:7" x14ac:dyDescent="0.2">
      <c r="A5589">
        <v>9000</v>
      </c>
      <c r="B5589">
        <v>0.2198</v>
      </c>
      <c r="C5589" t="s">
        <v>5441</v>
      </c>
      <c r="D5589">
        <v>130000</v>
      </c>
      <c r="E5589">
        <v>36</v>
      </c>
      <c r="F5589">
        <v>10</v>
      </c>
      <c r="G5589">
        <v>0</v>
      </c>
    </row>
    <row r="5590" spans="1:7" x14ac:dyDescent="0.2">
      <c r="A5590">
        <v>18000</v>
      </c>
      <c r="B5590">
        <v>0.19719999999999999</v>
      </c>
      <c r="C5590" t="s">
        <v>5440</v>
      </c>
      <c r="D5590">
        <v>40560</v>
      </c>
      <c r="E5590">
        <v>60</v>
      </c>
      <c r="F5590">
        <v>5</v>
      </c>
      <c r="G5590">
        <v>1</v>
      </c>
    </row>
    <row r="5591" spans="1:7" x14ac:dyDescent="0.2">
      <c r="A5591">
        <v>9750</v>
      </c>
      <c r="B5591">
        <v>0.1212</v>
      </c>
      <c r="C5591" t="s">
        <v>5440</v>
      </c>
      <c r="D5591">
        <v>75000</v>
      </c>
      <c r="E5591">
        <v>36</v>
      </c>
      <c r="F5591">
        <v>8</v>
      </c>
      <c r="G5591">
        <v>0</v>
      </c>
    </row>
    <row r="5592" spans="1:7" x14ac:dyDescent="0.2">
      <c r="A5592">
        <v>11200</v>
      </c>
      <c r="B5592">
        <v>0.1409</v>
      </c>
      <c r="C5592" t="s">
        <v>5440</v>
      </c>
      <c r="D5592">
        <v>70000</v>
      </c>
      <c r="E5592">
        <v>36</v>
      </c>
      <c r="F5592">
        <v>10</v>
      </c>
      <c r="G5592">
        <v>0</v>
      </c>
    </row>
    <row r="5593" spans="1:7" x14ac:dyDescent="0.2">
      <c r="A5593">
        <v>12000</v>
      </c>
      <c r="B5593">
        <v>7.6200000000000004E-2</v>
      </c>
      <c r="C5593" t="s">
        <v>5440</v>
      </c>
      <c r="D5593">
        <v>85000</v>
      </c>
      <c r="E5593">
        <v>36</v>
      </c>
      <c r="F5593">
        <v>10</v>
      </c>
      <c r="G5593">
        <v>0</v>
      </c>
    </row>
    <row r="5594" spans="1:7" x14ac:dyDescent="0.2">
      <c r="A5594">
        <v>2400</v>
      </c>
      <c r="B5594">
        <v>0.1212</v>
      </c>
      <c r="C5594" t="s">
        <v>5440</v>
      </c>
      <c r="D5594">
        <v>27000</v>
      </c>
      <c r="E5594">
        <v>36</v>
      </c>
      <c r="F5594">
        <v>3</v>
      </c>
      <c r="G5594">
        <v>1</v>
      </c>
    </row>
    <row r="5595" spans="1:7" x14ac:dyDescent="0.2">
      <c r="A5595">
        <v>6000</v>
      </c>
      <c r="B5595">
        <v>0.1212</v>
      </c>
      <c r="C5595" t="s">
        <v>5442</v>
      </c>
      <c r="D5595">
        <v>53000</v>
      </c>
      <c r="E5595">
        <v>36</v>
      </c>
      <c r="F5595">
        <v>6</v>
      </c>
      <c r="G5595">
        <v>0</v>
      </c>
    </row>
    <row r="5596" spans="1:7" x14ac:dyDescent="0.2">
      <c r="A5596">
        <v>5500</v>
      </c>
      <c r="B5596">
        <v>0.15310000000000001</v>
      </c>
      <c r="C5596" t="s">
        <v>5442</v>
      </c>
      <c r="D5596">
        <v>41600</v>
      </c>
      <c r="E5596">
        <v>36</v>
      </c>
      <c r="F5596">
        <v>3</v>
      </c>
      <c r="G5596">
        <v>0</v>
      </c>
    </row>
    <row r="5597" spans="1:7" x14ac:dyDescent="0.2">
      <c r="A5597">
        <v>14400</v>
      </c>
      <c r="B5597">
        <v>0.1409</v>
      </c>
      <c r="C5597" t="s">
        <v>5440</v>
      </c>
      <c r="D5597">
        <v>109000</v>
      </c>
      <c r="E5597">
        <v>36</v>
      </c>
      <c r="F5597">
        <v>5</v>
      </c>
      <c r="G5597">
        <v>0</v>
      </c>
    </row>
    <row r="5598" spans="1:7" x14ac:dyDescent="0.2">
      <c r="A5598">
        <v>8000</v>
      </c>
      <c r="B5598">
        <v>0.15310000000000001</v>
      </c>
      <c r="C5598" t="s">
        <v>5440</v>
      </c>
      <c r="D5598">
        <v>50000</v>
      </c>
      <c r="E5598">
        <v>36</v>
      </c>
      <c r="F5598">
        <v>2</v>
      </c>
      <c r="G5598">
        <v>0</v>
      </c>
    </row>
    <row r="5599" spans="1:7" x14ac:dyDescent="0.2">
      <c r="A5599">
        <v>2000</v>
      </c>
      <c r="B5599">
        <v>6.0299999999999999E-2</v>
      </c>
      <c r="C5599" t="s">
        <v>5441</v>
      </c>
      <c r="D5599">
        <v>60000</v>
      </c>
      <c r="E5599">
        <v>36</v>
      </c>
      <c r="F5599">
        <v>10</v>
      </c>
      <c r="G5599">
        <v>0</v>
      </c>
    </row>
    <row r="5600" spans="1:7" x14ac:dyDescent="0.2">
      <c r="A5600">
        <v>7000</v>
      </c>
      <c r="B5600">
        <v>0.1114</v>
      </c>
      <c r="C5600" t="s">
        <v>5441</v>
      </c>
      <c r="D5600">
        <v>83440</v>
      </c>
      <c r="E5600">
        <v>36</v>
      </c>
      <c r="F5600">
        <v>10</v>
      </c>
      <c r="G5600">
        <v>0</v>
      </c>
    </row>
    <row r="5601" spans="1:7" x14ac:dyDescent="0.2">
      <c r="A5601">
        <v>10000</v>
      </c>
      <c r="B5601">
        <v>0.18490000000000001</v>
      </c>
      <c r="C5601" t="s">
        <v>5440</v>
      </c>
      <c r="D5601">
        <v>90000</v>
      </c>
      <c r="E5601">
        <v>36</v>
      </c>
      <c r="F5601">
        <v>10</v>
      </c>
      <c r="G5601">
        <v>1</v>
      </c>
    </row>
    <row r="5602" spans="1:7" x14ac:dyDescent="0.2">
      <c r="A5602">
        <v>12800</v>
      </c>
      <c r="B5602">
        <v>0.13109999999999999</v>
      </c>
      <c r="C5602" t="s">
        <v>5441</v>
      </c>
      <c r="D5602">
        <v>51000</v>
      </c>
      <c r="E5602">
        <v>36</v>
      </c>
      <c r="F5602">
        <v>10</v>
      </c>
      <c r="G5602">
        <v>1</v>
      </c>
    </row>
    <row r="5603" spans="1:7" x14ac:dyDescent="0.2">
      <c r="A5603">
        <v>21000</v>
      </c>
      <c r="B5603">
        <v>0.1212</v>
      </c>
      <c r="C5603" t="s">
        <v>5441</v>
      </c>
      <c r="D5603">
        <v>89000</v>
      </c>
      <c r="E5603">
        <v>36</v>
      </c>
      <c r="F5603">
        <v>10</v>
      </c>
      <c r="G5603">
        <v>1</v>
      </c>
    </row>
    <row r="5604" spans="1:7" x14ac:dyDescent="0.2">
      <c r="A5604">
        <v>16050</v>
      </c>
      <c r="B5604">
        <v>0.1212</v>
      </c>
      <c r="C5604" t="s">
        <v>5441</v>
      </c>
      <c r="D5604">
        <v>45000</v>
      </c>
      <c r="E5604">
        <v>60</v>
      </c>
      <c r="F5604">
        <v>10</v>
      </c>
      <c r="G5604">
        <v>1</v>
      </c>
    </row>
    <row r="5605" spans="1:7" x14ac:dyDescent="0.2">
      <c r="A5605">
        <v>22000</v>
      </c>
      <c r="B5605">
        <v>7.9000000000000001E-2</v>
      </c>
      <c r="C5605" t="s">
        <v>5440</v>
      </c>
      <c r="D5605">
        <v>133000</v>
      </c>
      <c r="E5605">
        <v>36</v>
      </c>
      <c r="F5605">
        <v>0.5</v>
      </c>
      <c r="G5605">
        <v>0</v>
      </c>
    </row>
    <row r="5606" spans="1:7" x14ac:dyDescent="0.2">
      <c r="A5606">
        <v>12000</v>
      </c>
      <c r="B5606">
        <v>0.1212</v>
      </c>
      <c r="C5606" t="s">
        <v>5441</v>
      </c>
      <c r="D5606">
        <v>114550</v>
      </c>
      <c r="E5606">
        <v>36</v>
      </c>
      <c r="F5606">
        <v>10</v>
      </c>
      <c r="G5606">
        <v>0</v>
      </c>
    </row>
    <row r="5607" spans="1:7" x14ac:dyDescent="0.2">
      <c r="A5607">
        <v>7800</v>
      </c>
      <c r="B5607">
        <v>7.6200000000000004E-2</v>
      </c>
      <c r="C5607" t="s">
        <v>5441</v>
      </c>
      <c r="D5607">
        <v>40000</v>
      </c>
      <c r="E5607">
        <v>36</v>
      </c>
      <c r="F5607">
        <v>5</v>
      </c>
      <c r="G5607">
        <v>1</v>
      </c>
    </row>
    <row r="5608" spans="1:7" x14ac:dyDescent="0.2">
      <c r="A5608">
        <v>21000</v>
      </c>
      <c r="B5608">
        <v>0.19719999999999999</v>
      </c>
      <c r="C5608" t="s">
        <v>5440</v>
      </c>
      <c r="D5608">
        <v>68000</v>
      </c>
      <c r="E5608">
        <v>60</v>
      </c>
      <c r="F5608">
        <v>7</v>
      </c>
      <c r="G5608">
        <v>0</v>
      </c>
    </row>
    <row r="5609" spans="1:7" x14ac:dyDescent="0.2">
      <c r="A5609">
        <v>7000</v>
      </c>
      <c r="B5609">
        <v>0.13109999999999999</v>
      </c>
      <c r="C5609" t="s">
        <v>5441</v>
      </c>
      <c r="D5609" s="79">
        <v>100000</v>
      </c>
      <c r="E5609">
        <v>36</v>
      </c>
      <c r="F5609">
        <v>7</v>
      </c>
      <c r="G5609">
        <v>0</v>
      </c>
    </row>
    <row r="5610" spans="1:7" x14ac:dyDescent="0.2">
      <c r="A5610">
        <v>10650</v>
      </c>
      <c r="B5610">
        <v>0.158</v>
      </c>
      <c r="C5610" t="s">
        <v>5441</v>
      </c>
      <c r="D5610">
        <v>52000</v>
      </c>
      <c r="E5610">
        <v>36</v>
      </c>
      <c r="F5610">
        <v>8</v>
      </c>
      <c r="G5610">
        <v>0</v>
      </c>
    </row>
    <row r="5611" spans="1:7" x14ac:dyDescent="0.2">
      <c r="A5611">
        <v>25000</v>
      </c>
      <c r="B5611">
        <v>0.18490000000000001</v>
      </c>
      <c r="C5611" t="s">
        <v>5440</v>
      </c>
      <c r="D5611">
        <v>92000</v>
      </c>
      <c r="E5611">
        <v>60</v>
      </c>
      <c r="F5611">
        <v>3</v>
      </c>
      <c r="G5611">
        <v>0</v>
      </c>
    </row>
    <row r="5612" spans="1:7" x14ac:dyDescent="0.2">
      <c r="A5612">
        <v>15000</v>
      </c>
      <c r="B5612">
        <v>0.1016</v>
      </c>
      <c r="C5612" t="s">
        <v>5440</v>
      </c>
      <c r="D5612">
        <v>42000</v>
      </c>
      <c r="E5612">
        <v>36</v>
      </c>
      <c r="F5612">
        <v>10</v>
      </c>
      <c r="G5612">
        <v>0</v>
      </c>
    </row>
    <row r="5613" spans="1:7" x14ac:dyDescent="0.2">
      <c r="A5613">
        <v>35000</v>
      </c>
      <c r="B5613">
        <v>0.1114</v>
      </c>
      <c r="C5613" t="s">
        <v>5441</v>
      </c>
      <c r="D5613">
        <v>135000</v>
      </c>
      <c r="E5613">
        <v>36</v>
      </c>
      <c r="F5613">
        <v>7</v>
      </c>
      <c r="G5613">
        <v>0</v>
      </c>
    </row>
    <row r="5614" spans="1:7" x14ac:dyDescent="0.2">
      <c r="A5614">
        <v>25000</v>
      </c>
      <c r="B5614">
        <v>0.21</v>
      </c>
      <c r="C5614" t="s">
        <v>5440</v>
      </c>
      <c r="D5614">
        <v>120000</v>
      </c>
      <c r="E5614">
        <v>60</v>
      </c>
      <c r="F5614">
        <v>10</v>
      </c>
      <c r="G5614">
        <v>0</v>
      </c>
    </row>
    <row r="5615" spans="1:7" x14ac:dyDescent="0.2">
      <c r="A5615">
        <v>25000</v>
      </c>
      <c r="B5615">
        <v>0.21</v>
      </c>
      <c r="C5615" t="s">
        <v>5440</v>
      </c>
      <c r="D5615">
        <v>70170.720000000001</v>
      </c>
      <c r="E5615">
        <v>60</v>
      </c>
      <c r="F5615">
        <v>7</v>
      </c>
      <c r="G5615">
        <v>0</v>
      </c>
    </row>
    <row r="5616" spans="1:7" x14ac:dyDescent="0.2">
      <c r="A5616">
        <v>3000</v>
      </c>
      <c r="B5616">
        <v>8.8999999999999996E-2</v>
      </c>
      <c r="C5616" t="s">
        <v>5441</v>
      </c>
      <c r="D5616">
        <v>57000</v>
      </c>
      <c r="E5616">
        <v>36</v>
      </c>
      <c r="F5616">
        <v>4</v>
      </c>
      <c r="G5616">
        <v>0</v>
      </c>
    </row>
    <row r="5617" spans="1:7" x14ac:dyDescent="0.2">
      <c r="A5617">
        <v>5300</v>
      </c>
      <c r="B5617">
        <v>0.1114</v>
      </c>
      <c r="C5617" t="s">
        <v>5441</v>
      </c>
      <c r="D5617">
        <v>140000</v>
      </c>
      <c r="E5617">
        <v>36</v>
      </c>
      <c r="F5617">
        <v>4</v>
      </c>
      <c r="G5617">
        <v>0</v>
      </c>
    </row>
    <row r="5618" spans="1:7" x14ac:dyDescent="0.2">
      <c r="A5618">
        <v>16000</v>
      </c>
      <c r="B5618">
        <v>0.1777</v>
      </c>
      <c r="C5618" t="s">
        <v>5440</v>
      </c>
      <c r="D5618">
        <v>65000</v>
      </c>
      <c r="E5618">
        <v>36</v>
      </c>
      <c r="F5618">
        <v>1</v>
      </c>
      <c r="G5618">
        <v>0</v>
      </c>
    </row>
    <row r="5619" spans="1:7" x14ac:dyDescent="0.2">
      <c r="A5619">
        <v>13350</v>
      </c>
      <c r="B5619">
        <v>7.9000000000000001E-2</v>
      </c>
      <c r="C5619" t="s">
        <v>5441</v>
      </c>
      <c r="D5619">
        <v>50000</v>
      </c>
      <c r="E5619">
        <v>36</v>
      </c>
      <c r="F5619">
        <v>10</v>
      </c>
      <c r="G5619">
        <v>0</v>
      </c>
    </row>
    <row r="5620" spans="1:7" x14ac:dyDescent="0.2">
      <c r="A5620">
        <v>24925</v>
      </c>
      <c r="B5620">
        <v>0.19719999999999999</v>
      </c>
      <c r="C5620" t="s">
        <v>5441</v>
      </c>
      <c r="D5620">
        <v>56000</v>
      </c>
      <c r="E5620">
        <v>60</v>
      </c>
      <c r="F5620">
        <v>9</v>
      </c>
      <c r="G5620">
        <v>0</v>
      </c>
    </row>
    <row r="5621" spans="1:7" x14ac:dyDescent="0.2">
      <c r="A5621">
        <v>24375</v>
      </c>
      <c r="B5621">
        <v>0.1212</v>
      </c>
      <c r="C5621" t="s">
        <v>5440</v>
      </c>
      <c r="D5621">
        <v>80000</v>
      </c>
      <c r="E5621">
        <v>36</v>
      </c>
      <c r="F5621">
        <v>2</v>
      </c>
      <c r="G5621">
        <v>0</v>
      </c>
    </row>
    <row r="5622" spans="1:7" x14ac:dyDescent="0.2">
      <c r="A5622">
        <v>5000</v>
      </c>
      <c r="B5622">
        <v>0.14330000000000001</v>
      </c>
      <c r="C5622" t="s">
        <v>5441</v>
      </c>
      <c r="D5622">
        <v>160000</v>
      </c>
      <c r="E5622">
        <v>36</v>
      </c>
      <c r="F5622">
        <v>2</v>
      </c>
      <c r="G5622">
        <v>0</v>
      </c>
    </row>
    <row r="5623" spans="1:7" x14ac:dyDescent="0.2">
      <c r="A5623">
        <v>5000</v>
      </c>
      <c r="B5623">
        <v>0.1114</v>
      </c>
      <c r="C5623" t="s">
        <v>5440</v>
      </c>
      <c r="D5623">
        <v>60000</v>
      </c>
      <c r="E5623">
        <v>36</v>
      </c>
      <c r="F5623">
        <v>7</v>
      </c>
      <c r="G5623">
        <v>0</v>
      </c>
    </row>
    <row r="5624" spans="1:7" x14ac:dyDescent="0.2">
      <c r="A5624">
        <v>15000</v>
      </c>
      <c r="B5624">
        <v>0.14330000000000001</v>
      </c>
      <c r="C5624" t="s">
        <v>5441</v>
      </c>
      <c r="D5624">
        <v>114000</v>
      </c>
      <c r="E5624">
        <v>36</v>
      </c>
      <c r="F5624">
        <v>10</v>
      </c>
      <c r="G5624">
        <v>0</v>
      </c>
    </row>
    <row r="5625" spans="1:7" x14ac:dyDescent="0.2">
      <c r="A5625">
        <v>15000</v>
      </c>
      <c r="B5625">
        <v>6.0299999999999999E-2</v>
      </c>
      <c r="C5625" t="s">
        <v>5441</v>
      </c>
      <c r="D5625">
        <v>102500</v>
      </c>
      <c r="E5625">
        <v>36</v>
      </c>
      <c r="F5625">
        <v>4</v>
      </c>
      <c r="G5625">
        <v>0</v>
      </c>
    </row>
    <row r="5626" spans="1:7" x14ac:dyDescent="0.2">
      <c r="A5626">
        <v>15000</v>
      </c>
      <c r="B5626">
        <v>0.16289999999999999</v>
      </c>
      <c r="C5626" t="s">
        <v>5440</v>
      </c>
      <c r="D5626">
        <v>52000</v>
      </c>
      <c r="E5626">
        <v>36</v>
      </c>
      <c r="F5626">
        <v>8</v>
      </c>
      <c r="G5626">
        <v>1</v>
      </c>
    </row>
    <row r="5627" spans="1:7" x14ac:dyDescent="0.2">
      <c r="A5627">
        <v>16000</v>
      </c>
      <c r="B5627">
        <v>0.2198</v>
      </c>
      <c r="C5627" t="s">
        <v>5441</v>
      </c>
      <c r="D5627">
        <v>80000</v>
      </c>
      <c r="E5627">
        <v>60</v>
      </c>
      <c r="F5627">
        <v>8</v>
      </c>
      <c r="G5627">
        <v>0</v>
      </c>
    </row>
    <row r="5628" spans="1:7" x14ac:dyDescent="0.2">
      <c r="A5628">
        <v>12000</v>
      </c>
      <c r="B5628">
        <v>0.18490000000000001</v>
      </c>
      <c r="C5628" t="s">
        <v>5440</v>
      </c>
      <c r="D5628">
        <v>45000</v>
      </c>
      <c r="E5628">
        <v>36</v>
      </c>
      <c r="F5628">
        <v>7</v>
      </c>
      <c r="G5628">
        <v>1</v>
      </c>
    </row>
    <row r="5629" spans="1:7" x14ac:dyDescent="0.2">
      <c r="A5629">
        <v>7000</v>
      </c>
      <c r="B5629">
        <v>0.1212</v>
      </c>
      <c r="C5629" t="s">
        <v>5441</v>
      </c>
      <c r="D5629">
        <v>65000</v>
      </c>
      <c r="E5629">
        <v>36</v>
      </c>
      <c r="F5629">
        <v>5</v>
      </c>
      <c r="G5629">
        <v>0</v>
      </c>
    </row>
    <row r="5630" spans="1:7" x14ac:dyDescent="0.2">
      <c r="A5630">
        <v>10000</v>
      </c>
      <c r="B5630">
        <v>0.1777</v>
      </c>
      <c r="C5630" t="s">
        <v>5440</v>
      </c>
      <c r="D5630">
        <v>98000</v>
      </c>
      <c r="E5630">
        <v>36</v>
      </c>
      <c r="F5630">
        <v>10</v>
      </c>
      <c r="G5630">
        <v>0</v>
      </c>
    </row>
    <row r="5631" spans="1:7" x14ac:dyDescent="0.2">
      <c r="A5631">
        <v>4375</v>
      </c>
      <c r="B5631">
        <v>0.1409</v>
      </c>
      <c r="C5631" t="s">
        <v>5441</v>
      </c>
      <c r="D5631">
        <v>50000</v>
      </c>
      <c r="E5631">
        <v>36</v>
      </c>
      <c r="F5631">
        <v>4</v>
      </c>
      <c r="G5631">
        <v>0</v>
      </c>
    </row>
    <row r="5632" spans="1:7" x14ac:dyDescent="0.2">
      <c r="A5632">
        <v>18250</v>
      </c>
      <c r="B5632">
        <v>0.1016</v>
      </c>
      <c r="C5632" t="s">
        <v>5441</v>
      </c>
      <c r="D5632">
        <v>56000</v>
      </c>
      <c r="E5632">
        <v>36</v>
      </c>
      <c r="F5632">
        <v>10</v>
      </c>
      <c r="G5632">
        <v>0</v>
      </c>
    </row>
    <row r="5633" spans="1:7" x14ac:dyDescent="0.2">
      <c r="A5633">
        <v>12250</v>
      </c>
      <c r="B5633">
        <v>0.1212</v>
      </c>
      <c r="C5633" t="s">
        <v>5440</v>
      </c>
      <c r="D5633">
        <v>56400</v>
      </c>
      <c r="E5633">
        <v>36</v>
      </c>
      <c r="F5633">
        <v>2</v>
      </c>
      <c r="G5633">
        <v>0</v>
      </c>
    </row>
    <row r="5634" spans="1:7" x14ac:dyDescent="0.2">
      <c r="A5634">
        <v>6000</v>
      </c>
      <c r="B5634">
        <v>6.0299999999999999E-2</v>
      </c>
      <c r="C5634" t="s">
        <v>5440</v>
      </c>
      <c r="D5634">
        <v>54100</v>
      </c>
      <c r="E5634">
        <v>36</v>
      </c>
      <c r="F5634">
        <v>2</v>
      </c>
      <c r="G5634">
        <v>0</v>
      </c>
    </row>
    <row r="5635" spans="1:7" x14ac:dyDescent="0.2">
      <c r="A5635">
        <v>9750</v>
      </c>
      <c r="B5635">
        <v>0.1212</v>
      </c>
      <c r="C5635" t="s">
        <v>5440</v>
      </c>
      <c r="D5635">
        <v>30000</v>
      </c>
      <c r="E5635">
        <v>36</v>
      </c>
      <c r="F5635">
        <v>10</v>
      </c>
      <c r="G5635">
        <v>0</v>
      </c>
    </row>
    <row r="5636" spans="1:7" x14ac:dyDescent="0.2">
      <c r="A5636">
        <v>30000</v>
      </c>
      <c r="B5636">
        <v>0.1875</v>
      </c>
      <c r="C5636" t="s">
        <v>5440</v>
      </c>
      <c r="D5636">
        <v>150000</v>
      </c>
      <c r="E5636">
        <v>36</v>
      </c>
      <c r="F5636">
        <v>3</v>
      </c>
      <c r="G5636">
        <v>0</v>
      </c>
    </row>
    <row r="5637" spans="1:7" x14ac:dyDescent="0.2">
      <c r="A5637">
        <v>10000</v>
      </c>
      <c r="B5637">
        <v>6.0299999999999999E-2</v>
      </c>
      <c r="C5637" t="s">
        <v>5441</v>
      </c>
      <c r="D5637">
        <v>85000</v>
      </c>
      <c r="E5637">
        <v>36</v>
      </c>
      <c r="F5637">
        <v>2</v>
      </c>
      <c r="G5637">
        <v>0</v>
      </c>
    </row>
    <row r="5638" spans="1:7" x14ac:dyDescent="0.2">
      <c r="A5638">
        <v>15000</v>
      </c>
      <c r="B5638">
        <v>0.1212</v>
      </c>
      <c r="C5638" t="s">
        <v>5441</v>
      </c>
      <c r="D5638">
        <v>60000</v>
      </c>
      <c r="E5638">
        <v>36</v>
      </c>
      <c r="F5638">
        <v>10</v>
      </c>
      <c r="G5638">
        <v>0</v>
      </c>
    </row>
    <row r="5639" spans="1:7" x14ac:dyDescent="0.2">
      <c r="A5639">
        <v>3250</v>
      </c>
      <c r="B5639">
        <v>0.13109999999999999</v>
      </c>
      <c r="C5639" t="s">
        <v>5440</v>
      </c>
      <c r="D5639">
        <v>25000</v>
      </c>
      <c r="E5639">
        <v>36</v>
      </c>
      <c r="F5639">
        <v>3</v>
      </c>
      <c r="G5639">
        <v>1</v>
      </c>
    </row>
    <row r="5640" spans="1:7" x14ac:dyDescent="0.2">
      <c r="A5640">
        <v>7200</v>
      </c>
      <c r="B5640">
        <v>0.14330000000000001</v>
      </c>
      <c r="C5640" t="s">
        <v>5440</v>
      </c>
      <c r="D5640">
        <v>56901</v>
      </c>
      <c r="E5640">
        <v>36</v>
      </c>
      <c r="F5640">
        <v>10</v>
      </c>
      <c r="G5640">
        <v>0</v>
      </c>
    </row>
    <row r="5641" spans="1:7" x14ac:dyDescent="0.2">
      <c r="A5641">
        <v>7200</v>
      </c>
      <c r="B5641">
        <v>0.1409</v>
      </c>
      <c r="C5641" t="s">
        <v>5440</v>
      </c>
      <c r="D5641">
        <v>50000</v>
      </c>
      <c r="E5641">
        <v>36</v>
      </c>
      <c r="F5641">
        <v>0.5</v>
      </c>
      <c r="G5641">
        <v>0</v>
      </c>
    </row>
    <row r="5642" spans="1:7" x14ac:dyDescent="0.2">
      <c r="A5642">
        <v>35000</v>
      </c>
      <c r="B5642">
        <v>0.22470000000000001</v>
      </c>
      <c r="C5642" t="s">
        <v>5441</v>
      </c>
      <c r="D5642">
        <v>325000</v>
      </c>
      <c r="E5642">
        <v>60</v>
      </c>
      <c r="F5642">
        <v>10</v>
      </c>
      <c r="G5642">
        <v>0</v>
      </c>
    </row>
    <row r="5643" spans="1:7" x14ac:dyDescent="0.2">
      <c r="A5643">
        <v>11200</v>
      </c>
      <c r="B5643">
        <v>6.6199999999999995E-2</v>
      </c>
      <c r="C5643" t="s">
        <v>5440</v>
      </c>
      <c r="D5643">
        <v>55000</v>
      </c>
      <c r="E5643">
        <v>36</v>
      </c>
      <c r="F5643">
        <v>4</v>
      </c>
      <c r="G5643">
        <v>0</v>
      </c>
    </row>
    <row r="5644" spans="1:7" x14ac:dyDescent="0.2">
      <c r="A5644">
        <v>5000</v>
      </c>
      <c r="B5644">
        <v>0.13109999999999999</v>
      </c>
      <c r="C5644" t="s">
        <v>5440</v>
      </c>
      <c r="D5644">
        <v>30000</v>
      </c>
      <c r="E5644">
        <v>36</v>
      </c>
      <c r="F5644">
        <v>7</v>
      </c>
      <c r="G5644">
        <v>0</v>
      </c>
    </row>
    <row r="5645" spans="1:7" x14ac:dyDescent="0.2">
      <c r="A5645">
        <v>33425</v>
      </c>
      <c r="B5645">
        <v>0.2198</v>
      </c>
      <c r="C5645" t="s">
        <v>5441</v>
      </c>
      <c r="D5645">
        <v>75000</v>
      </c>
      <c r="E5645">
        <v>60</v>
      </c>
      <c r="F5645">
        <v>10</v>
      </c>
      <c r="G5645">
        <v>0</v>
      </c>
    </row>
    <row r="5646" spans="1:7" x14ac:dyDescent="0.2">
      <c r="A5646">
        <v>15500</v>
      </c>
      <c r="B5646">
        <v>7.9000000000000001E-2</v>
      </c>
      <c r="C5646" t="s">
        <v>5441</v>
      </c>
      <c r="D5646">
        <v>135000</v>
      </c>
      <c r="E5646">
        <v>36</v>
      </c>
      <c r="F5646">
        <v>6</v>
      </c>
      <c r="G5646">
        <v>1</v>
      </c>
    </row>
    <row r="5647" spans="1:7" x14ac:dyDescent="0.2">
      <c r="A5647">
        <v>7450</v>
      </c>
      <c r="B5647">
        <v>7.6200000000000004E-2</v>
      </c>
      <c r="C5647" t="s">
        <v>5441</v>
      </c>
      <c r="D5647">
        <v>43900</v>
      </c>
      <c r="E5647">
        <v>36</v>
      </c>
      <c r="F5647">
        <v>6</v>
      </c>
      <c r="G5647">
        <v>0</v>
      </c>
    </row>
    <row r="5648" spans="1:7" x14ac:dyDescent="0.2">
      <c r="A5648">
        <v>14775</v>
      </c>
      <c r="B5648">
        <v>0.1212</v>
      </c>
      <c r="C5648" t="s">
        <v>5441</v>
      </c>
      <c r="D5648">
        <v>55000</v>
      </c>
      <c r="E5648">
        <v>36</v>
      </c>
      <c r="F5648">
        <v>10</v>
      </c>
      <c r="G5648">
        <v>0</v>
      </c>
    </row>
    <row r="5649" spans="1:7" x14ac:dyDescent="0.2">
      <c r="A5649">
        <v>3000</v>
      </c>
      <c r="B5649">
        <v>0.1777</v>
      </c>
      <c r="C5649" t="s">
        <v>5442</v>
      </c>
      <c r="D5649">
        <v>54000</v>
      </c>
      <c r="E5649">
        <v>36</v>
      </c>
      <c r="F5649">
        <v>10</v>
      </c>
      <c r="G5649">
        <v>0</v>
      </c>
    </row>
    <row r="5650" spans="1:7" x14ac:dyDescent="0.2">
      <c r="A5650">
        <v>6200</v>
      </c>
      <c r="B5650">
        <v>0.14330000000000001</v>
      </c>
      <c r="C5650" t="s">
        <v>5441</v>
      </c>
      <c r="D5650">
        <v>50923</v>
      </c>
      <c r="E5650">
        <v>36</v>
      </c>
      <c r="F5650">
        <v>2</v>
      </c>
      <c r="G5650">
        <v>0</v>
      </c>
    </row>
    <row r="5651" spans="1:7" x14ac:dyDescent="0.2">
      <c r="A5651">
        <v>6825</v>
      </c>
      <c r="B5651">
        <v>0.1777</v>
      </c>
      <c r="C5651" t="s">
        <v>5440</v>
      </c>
      <c r="D5651">
        <v>30000</v>
      </c>
      <c r="E5651">
        <v>36</v>
      </c>
      <c r="F5651">
        <v>10</v>
      </c>
      <c r="G5651">
        <v>0</v>
      </c>
    </row>
    <row r="5652" spans="1:7" x14ac:dyDescent="0.2">
      <c r="A5652">
        <v>21000</v>
      </c>
      <c r="B5652">
        <v>0.158</v>
      </c>
      <c r="C5652" t="s">
        <v>5441</v>
      </c>
      <c r="D5652" s="79">
        <v>100000</v>
      </c>
      <c r="E5652">
        <v>60</v>
      </c>
      <c r="F5652">
        <v>3</v>
      </c>
      <c r="G5652">
        <v>0</v>
      </c>
    </row>
    <row r="5653" spans="1:7" x14ac:dyDescent="0.2">
      <c r="A5653">
        <v>13200</v>
      </c>
      <c r="B5653">
        <v>7.9000000000000001E-2</v>
      </c>
      <c r="C5653" t="s">
        <v>5440</v>
      </c>
      <c r="D5653">
        <v>53000</v>
      </c>
      <c r="E5653">
        <v>36</v>
      </c>
      <c r="F5653">
        <v>6</v>
      </c>
      <c r="G5653">
        <v>0</v>
      </c>
    </row>
    <row r="5654" spans="1:7" x14ac:dyDescent="0.2">
      <c r="A5654">
        <v>11500</v>
      </c>
      <c r="B5654">
        <v>0.13109999999999999</v>
      </c>
      <c r="C5654" t="s">
        <v>5441</v>
      </c>
      <c r="D5654">
        <v>34000</v>
      </c>
      <c r="E5654">
        <v>36</v>
      </c>
      <c r="F5654">
        <v>2</v>
      </c>
      <c r="G5654">
        <v>0</v>
      </c>
    </row>
    <row r="5655" spans="1:7" x14ac:dyDescent="0.2">
      <c r="A5655">
        <v>8975</v>
      </c>
      <c r="B5655">
        <v>0.1409</v>
      </c>
      <c r="C5655" t="s">
        <v>5441</v>
      </c>
      <c r="D5655">
        <v>27000</v>
      </c>
      <c r="E5655">
        <v>36</v>
      </c>
      <c r="F5655">
        <v>5</v>
      </c>
      <c r="G5655">
        <v>0</v>
      </c>
    </row>
    <row r="5656" spans="1:7" x14ac:dyDescent="0.2">
      <c r="A5656">
        <v>6000</v>
      </c>
      <c r="B5656">
        <v>0.1409</v>
      </c>
      <c r="C5656" t="s">
        <v>5440</v>
      </c>
      <c r="D5656">
        <v>45000</v>
      </c>
      <c r="E5656">
        <v>36</v>
      </c>
      <c r="F5656">
        <v>0.5</v>
      </c>
      <c r="G5656">
        <v>0</v>
      </c>
    </row>
    <row r="5657" spans="1:7" x14ac:dyDescent="0.2">
      <c r="A5657">
        <v>5000</v>
      </c>
      <c r="B5657">
        <v>7.9000000000000001E-2</v>
      </c>
      <c r="C5657" t="s">
        <v>5441</v>
      </c>
      <c r="D5657" s="79">
        <v>100000</v>
      </c>
      <c r="E5657">
        <v>36</v>
      </c>
      <c r="F5657">
        <v>10</v>
      </c>
      <c r="G5657">
        <v>0</v>
      </c>
    </row>
    <row r="5658" spans="1:7" x14ac:dyDescent="0.2">
      <c r="A5658">
        <v>9000</v>
      </c>
      <c r="B5658">
        <v>6.0299999999999999E-2</v>
      </c>
      <c r="C5658" t="s">
        <v>5441</v>
      </c>
      <c r="D5658">
        <v>46000</v>
      </c>
      <c r="E5658">
        <v>36</v>
      </c>
      <c r="F5658">
        <v>10</v>
      </c>
      <c r="G5658">
        <v>0</v>
      </c>
    </row>
    <row r="5659" spans="1:7" x14ac:dyDescent="0.2">
      <c r="A5659">
        <v>25000</v>
      </c>
      <c r="B5659">
        <v>0.16289999999999999</v>
      </c>
      <c r="C5659" t="s">
        <v>5440</v>
      </c>
      <c r="D5659">
        <v>65250</v>
      </c>
      <c r="E5659">
        <v>36</v>
      </c>
      <c r="F5659">
        <v>5</v>
      </c>
      <c r="G5659">
        <v>1</v>
      </c>
    </row>
    <row r="5660" spans="1:7" x14ac:dyDescent="0.2">
      <c r="A5660">
        <v>4800</v>
      </c>
      <c r="B5660">
        <v>0.16289999999999999</v>
      </c>
      <c r="C5660" t="s">
        <v>5440</v>
      </c>
      <c r="D5660">
        <v>65000</v>
      </c>
      <c r="E5660">
        <v>36</v>
      </c>
      <c r="F5660">
        <v>9</v>
      </c>
      <c r="G5660">
        <v>0</v>
      </c>
    </row>
    <row r="5661" spans="1:7" x14ac:dyDescent="0.2">
      <c r="A5661">
        <v>15000</v>
      </c>
      <c r="B5661">
        <v>0.1212</v>
      </c>
      <c r="C5661" t="s">
        <v>5440</v>
      </c>
      <c r="D5661">
        <v>41000</v>
      </c>
      <c r="E5661">
        <v>36</v>
      </c>
      <c r="F5661">
        <v>10</v>
      </c>
      <c r="G5661">
        <v>0</v>
      </c>
    </row>
    <row r="5662" spans="1:7" x14ac:dyDescent="0.2">
      <c r="A5662">
        <v>14000</v>
      </c>
      <c r="B5662">
        <v>8.8999999999999996E-2</v>
      </c>
      <c r="C5662" t="s">
        <v>5442</v>
      </c>
      <c r="D5662">
        <v>106500</v>
      </c>
      <c r="E5662">
        <v>36</v>
      </c>
      <c r="F5662">
        <v>6</v>
      </c>
      <c r="G5662">
        <v>0</v>
      </c>
    </row>
    <row r="5663" spans="1:7" x14ac:dyDescent="0.2">
      <c r="A5663">
        <v>21000</v>
      </c>
      <c r="B5663">
        <v>0.1409</v>
      </c>
      <c r="C5663" t="s">
        <v>5441</v>
      </c>
      <c r="D5663">
        <v>135000</v>
      </c>
      <c r="E5663">
        <v>36</v>
      </c>
      <c r="F5663">
        <v>10</v>
      </c>
      <c r="G5663">
        <v>0</v>
      </c>
    </row>
    <row r="5664" spans="1:7" x14ac:dyDescent="0.2">
      <c r="A5664">
        <v>20000</v>
      </c>
      <c r="B5664">
        <v>0.17269999999999999</v>
      </c>
      <c r="C5664" t="s">
        <v>5440</v>
      </c>
      <c r="D5664">
        <v>125000</v>
      </c>
      <c r="E5664">
        <v>36</v>
      </c>
      <c r="F5664">
        <v>10</v>
      </c>
      <c r="G5664">
        <v>1</v>
      </c>
    </row>
    <row r="5665" spans="1:7" x14ac:dyDescent="0.2">
      <c r="A5665">
        <v>8450</v>
      </c>
      <c r="B5665">
        <v>0.1409</v>
      </c>
      <c r="C5665" t="s">
        <v>5441</v>
      </c>
      <c r="D5665">
        <v>65000</v>
      </c>
      <c r="E5665">
        <v>36</v>
      </c>
      <c r="F5665">
        <v>2</v>
      </c>
      <c r="G5665">
        <v>0</v>
      </c>
    </row>
    <row r="5666" spans="1:7" x14ac:dyDescent="0.2">
      <c r="A5666">
        <v>27050</v>
      </c>
      <c r="B5666">
        <v>0.23760000000000001</v>
      </c>
      <c r="C5666" t="s">
        <v>5441</v>
      </c>
      <c r="D5666">
        <v>89815.65</v>
      </c>
      <c r="E5666">
        <v>60</v>
      </c>
      <c r="F5666">
        <v>10</v>
      </c>
      <c r="G5666">
        <v>0</v>
      </c>
    </row>
    <row r="5667" spans="1:7" x14ac:dyDescent="0.2">
      <c r="A5667">
        <v>2000</v>
      </c>
      <c r="B5667">
        <v>0.1212</v>
      </c>
      <c r="C5667" t="s">
        <v>5440</v>
      </c>
      <c r="D5667">
        <v>57000</v>
      </c>
      <c r="E5667">
        <v>36</v>
      </c>
      <c r="F5667">
        <v>10</v>
      </c>
      <c r="G5667">
        <v>0</v>
      </c>
    </row>
    <row r="5668" spans="1:7" x14ac:dyDescent="0.2">
      <c r="A5668">
        <v>18825</v>
      </c>
      <c r="B5668">
        <v>0.2049</v>
      </c>
      <c r="C5668" t="s">
        <v>5441</v>
      </c>
      <c r="D5668">
        <v>128000</v>
      </c>
      <c r="E5668">
        <v>36</v>
      </c>
      <c r="F5668">
        <v>10</v>
      </c>
      <c r="G5668">
        <v>1</v>
      </c>
    </row>
    <row r="5669" spans="1:7" x14ac:dyDescent="0.2">
      <c r="A5669">
        <v>7000</v>
      </c>
      <c r="B5669">
        <v>7.6200000000000004E-2</v>
      </c>
      <c r="C5669" t="s">
        <v>5440</v>
      </c>
      <c r="D5669">
        <v>70000</v>
      </c>
      <c r="E5669">
        <v>36</v>
      </c>
      <c r="F5669">
        <v>4</v>
      </c>
      <c r="G5669">
        <v>0</v>
      </c>
    </row>
    <row r="5670" spans="1:7" x14ac:dyDescent="0.2">
      <c r="A5670">
        <v>12000</v>
      </c>
      <c r="B5670">
        <v>0.14330000000000001</v>
      </c>
      <c r="C5670" t="s">
        <v>5441</v>
      </c>
      <c r="D5670">
        <v>75000</v>
      </c>
      <c r="E5670">
        <v>36</v>
      </c>
      <c r="F5670">
        <v>0.5</v>
      </c>
      <c r="G5670">
        <v>1</v>
      </c>
    </row>
    <row r="5671" spans="1:7" x14ac:dyDescent="0.2">
      <c r="A5671">
        <v>6000</v>
      </c>
      <c r="B5671">
        <v>7.9000000000000001E-2</v>
      </c>
      <c r="C5671" t="s">
        <v>5441</v>
      </c>
      <c r="D5671">
        <v>75000</v>
      </c>
      <c r="E5671">
        <v>36</v>
      </c>
      <c r="F5671">
        <v>8</v>
      </c>
      <c r="G5671">
        <v>0</v>
      </c>
    </row>
    <row r="5672" spans="1:7" x14ac:dyDescent="0.2">
      <c r="A5672">
        <v>8500</v>
      </c>
      <c r="B5672">
        <v>0.1016</v>
      </c>
      <c r="C5672" t="s">
        <v>5441</v>
      </c>
      <c r="D5672">
        <v>73102</v>
      </c>
      <c r="E5672">
        <v>36</v>
      </c>
      <c r="F5672">
        <v>3</v>
      </c>
      <c r="G5672">
        <v>0</v>
      </c>
    </row>
    <row r="5673" spans="1:7" x14ac:dyDescent="0.2">
      <c r="A5673">
        <v>11500</v>
      </c>
      <c r="B5673">
        <v>0.1016</v>
      </c>
      <c r="C5673" t="s">
        <v>5441</v>
      </c>
      <c r="D5673">
        <v>33000</v>
      </c>
      <c r="E5673">
        <v>36</v>
      </c>
      <c r="F5673">
        <v>2</v>
      </c>
      <c r="G5673">
        <v>0</v>
      </c>
    </row>
    <row r="5674" spans="1:7" x14ac:dyDescent="0.2">
      <c r="A5674">
        <v>5500</v>
      </c>
      <c r="B5674">
        <v>7.9000000000000001E-2</v>
      </c>
      <c r="C5674" t="s">
        <v>5441</v>
      </c>
      <c r="D5674">
        <v>70000</v>
      </c>
      <c r="E5674">
        <v>36</v>
      </c>
      <c r="F5674">
        <v>10</v>
      </c>
      <c r="G5674">
        <v>0</v>
      </c>
    </row>
    <row r="5675" spans="1:7" x14ac:dyDescent="0.2">
      <c r="A5675">
        <v>35000</v>
      </c>
      <c r="B5675">
        <v>0.247</v>
      </c>
      <c r="C5675" t="s">
        <v>5441</v>
      </c>
      <c r="D5675">
        <v>120000</v>
      </c>
      <c r="E5675">
        <v>60</v>
      </c>
      <c r="F5675">
        <v>10</v>
      </c>
      <c r="G5675">
        <v>0</v>
      </c>
    </row>
    <row r="5676" spans="1:7" x14ac:dyDescent="0.2">
      <c r="A5676">
        <v>11000</v>
      </c>
      <c r="B5676">
        <v>0.1409</v>
      </c>
      <c r="C5676" t="s">
        <v>5440</v>
      </c>
      <c r="D5676">
        <v>38000</v>
      </c>
      <c r="E5676">
        <v>36</v>
      </c>
      <c r="F5676">
        <v>2</v>
      </c>
      <c r="G5676">
        <v>0</v>
      </c>
    </row>
    <row r="5677" spans="1:7" x14ac:dyDescent="0.2">
      <c r="A5677">
        <v>2400</v>
      </c>
      <c r="B5677">
        <v>7.9000000000000001E-2</v>
      </c>
      <c r="C5677" t="s">
        <v>5440</v>
      </c>
      <c r="D5677">
        <v>105000</v>
      </c>
      <c r="E5677">
        <v>36</v>
      </c>
      <c r="F5677">
        <v>2</v>
      </c>
      <c r="G5677">
        <v>0</v>
      </c>
    </row>
    <row r="5678" spans="1:7" x14ac:dyDescent="0.2">
      <c r="A5678">
        <v>17475</v>
      </c>
      <c r="B5678">
        <v>0.1114</v>
      </c>
      <c r="C5678" t="s">
        <v>5441</v>
      </c>
      <c r="D5678">
        <v>120000</v>
      </c>
      <c r="E5678">
        <v>36</v>
      </c>
      <c r="F5678">
        <v>7</v>
      </c>
      <c r="G5678">
        <v>1</v>
      </c>
    </row>
    <row r="5679" spans="1:7" x14ac:dyDescent="0.2">
      <c r="A5679">
        <v>10400</v>
      </c>
      <c r="B5679">
        <v>0.158</v>
      </c>
      <c r="C5679" t="s">
        <v>5440</v>
      </c>
      <c r="D5679">
        <v>39000</v>
      </c>
      <c r="E5679">
        <v>36</v>
      </c>
      <c r="F5679">
        <v>7</v>
      </c>
      <c r="G5679">
        <v>0</v>
      </c>
    </row>
    <row r="5680" spans="1:7" x14ac:dyDescent="0.2">
      <c r="A5680">
        <v>15000</v>
      </c>
      <c r="B5680">
        <v>0.14330000000000001</v>
      </c>
      <c r="C5680" t="s">
        <v>5441</v>
      </c>
      <c r="D5680">
        <v>119000</v>
      </c>
      <c r="E5680">
        <v>36</v>
      </c>
      <c r="F5680">
        <v>8</v>
      </c>
      <c r="G5680">
        <v>1</v>
      </c>
    </row>
    <row r="5681" spans="1:7" x14ac:dyDescent="0.2">
      <c r="A5681">
        <v>14050</v>
      </c>
      <c r="B5681">
        <v>0.13109999999999999</v>
      </c>
      <c r="C5681" t="s">
        <v>5441</v>
      </c>
      <c r="D5681">
        <v>83000</v>
      </c>
      <c r="E5681">
        <v>60</v>
      </c>
      <c r="F5681">
        <v>3</v>
      </c>
      <c r="G5681">
        <v>1</v>
      </c>
    </row>
    <row r="5682" spans="1:7" x14ac:dyDescent="0.2">
      <c r="A5682">
        <v>35000</v>
      </c>
      <c r="B5682">
        <v>0.23630000000000001</v>
      </c>
      <c r="C5682" t="s">
        <v>5441</v>
      </c>
      <c r="D5682">
        <v>105000</v>
      </c>
      <c r="E5682">
        <v>60</v>
      </c>
      <c r="F5682">
        <v>2</v>
      </c>
      <c r="G5682">
        <v>0</v>
      </c>
    </row>
    <row r="5683" spans="1:7" x14ac:dyDescent="0.2">
      <c r="A5683">
        <v>12000</v>
      </c>
      <c r="B5683">
        <v>0.1212</v>
      </c>
      <c r="C5683" t="s">
        <v>5440</v>
      </c>
      <c r="D5683">
        <v>65000</v>
      </c>
      <c r="E5683">
        <v>36</v>
      </c>
      <c r="F5683">
        <v>2</v>
      </c>
      <c r="G5683">
        <v>0</v>
      </c>
    </row>
    <row r="5684" spans="1:7" x14ac:dyDescent="0.2">
      <c r="A5684">
        <v>10800</v>
      </c>
      <c r="B5684">
        <v>0.1777</v>
      </c>
      <c r="C5684" t="s">
        <v>5440</v>
      </c>
      <c r="D5684">
        <v>45000</v>
      </c>
      <c r="E5684">
        <v>36</v>
      </c>
      <c r="F5684">
        <v>1</v>
      </c>
      <c r="G5684">
        <v>0</v>
      </c>
    </row>
    <row r="5685" spans="1:7" x14ac:dyDescent="0.2">
      <c r="A5685">
        <v>31000</v>
      </c>
      <c r="B5685">
        <v>8.8999999999999996E-2</v>
      </c>
      <c r="C5685" t="s">
        <v>5441</v>
      </c>
      <c r="D5685">
        <v>69056</v>
      </c>
      <c r="E5685">
        <v>36</v>
      </c>
      <c r="F5685">
        <v>10</v>
      </c>
      <c r="G5685">
        <v>0</v>
      </c>
    </row>
    <row r="5686" spans="1:7" x14ac:dyDescent="0.2">
      <c r="A5686">
        <v>12000</v>
      </c>
      <c r="B5686">
        <v>0.1212</v>
      </c>
      <c r="C5686" t="s">
        <v>5440</v>
      </c>
      <c r="D5686">
        <v>69000</v>
      </c>
      <c r="E5686">
        <v>36</v>
      </c>
      <c r="F5686">
        <v>2</v>
      </c>
      <c r="G5686">
        <v>0</v>
      </c>
    </row>
    <row r="5687" spans="1:7" x14ac:dyDescent="0.2">
      <c r="A5687">
        <v>12025</v>
      </c>
      <c r="B5687">
        <v>0.18490000000000001</v>
      </c>
      <c r="C5687" t="s">
        <v>5440</v>
      </c>
      <c r="D5687">
        <v>35000</v>
      </c>
      <c r="E5687">
        <v>36</v>
      </c>
      <c r="F5687">
        <v>10</v>
      </c>
      <c r="G5687">
        <v>0</v>
      </c>
    </row>
    <row r="5688" spans="1:7" x14ac:dyDescent="0.2">
      <c r="A5688">
        <v>13000</v>
      </c>
      <c r="B5688">
        <v>0.1777</v>
      </c>
      <c r="C5688" t="s">
        <v>5440</v>
      </c>
      <c r="D5688">
        <v>42500</v>
      </c>
      <c r="E5688">
        <v>36</v>
      </c>
      <c r="F5688">
        <v>7</v>
      </c>
      <c r="G5688">
        <v>0</v>
      </c>
    </row>
    <row r="5689" spans="1:7" x14ac:dyDescent="0.2">
      <c r="A5689">
        <v>10000</v>
      </c>
      <c r="B5689">
        <v>6.6199999999999995E-2</v>
      </c>
      <c r="C5689" t="s">
        <v>5441</v>
      </c>
      <c r="D5689">
        <v>52000</v>
      </c>
      <c r="E5689">
        <v>36</v>
      </c>
      <c r="F5689">
        <v>8</v>
      </c>
      <c r="G5689">
        <v>0</v>
      </c>
    </row>
    <row r="5690" spans="1:7" x14ac:dyDescent="0.2">
      <c r="A5690">
        <v>10000</v>
      </c>
      <c r="B5690">
        <v>0.1114</v>
      </c>
      <c r="C5690" t="s">
        <v>5440</v>
      </c>
      <c r="D5690">
        <v>38000</v>
      </c>
      <c r="E5690">
        <v>36</v>
      </c>
      <c r="F5690">
        <v>5</v>
      </c>
      <c r="G5690">
        <v>0</v>
      </c>
    </row>
    <row r="5691" spans="1:7" x14ac:dyDescent="0.2">
      <c r="A5691">
        <v>2100</v>
      </c>
      <c r="B5691">
        <v>0.21</v>
      </c>
      <c r="C5691" t="s">
        <v>5440</v>
      </c>
      <c r="D5691">
        <v>24000</v>
      </c>
      <c r="E5691">
        <v>36</v>
      </c>
      <c r="F5691">
        <v>5</v>
      </c>
      <c r="G5691">
        <v>0</v>
      </c>
    </row>
    <row r="5692" spans="1:7" x14ac:dyDescent="0.2">
      <c r="A5692">
        <v>20000</v>
      </c>
      <c r="B5692">
        <v>0.21</v>
      </c>
      <c r="C5692" t="s">
        <v>5441</v>
      </c>
      <c r="D5692">
        <v>75000</v>
      </c>
      <c r="E5692">
        <v>36</v>
      </c>
      <c r="F5692">
        <v>9</v>
      </c>
      <c r="G5692">
        <v>1</v>
      </c>
    </row>
    <row r="5693" spans="1:7" x14ac:dyDescent="0.2">
      <c r="A5693">
        <v>8000</v>
      </c>
      <c r="B5693">
        <v>7.6200000000000004E-2</v>
      </c>
      <c r="C5693" t="s">
        <v>5441</v>
      </c>
      <c r="D5693">
        <v>90000</v>
      </c>
      <c r="E5693">
        <v>36</v>
      </c>
      <c r="F5693">
        <v>0.5</v>
      </c>
      <c r="G5693">
        <v>0</v>
      </c>
    </row>
    <row r="5694" spans="1:7" x14ac:dyDescent="0.2">
      <c r="A5694">
        <v>10000</v>
      </c>
      <c r="B5694">
        <v>8.8999999999999996E-2</v>
      </c>
      <c r="C5694" t="s">
        <v>5440</v>
      </c>
      <c r="D5694">
        <v>42323</v>
      </c>
      <c r="E5694">
        <v>36</v>
      </c>
      <c r="F5694">
        <v>10</v>
      </c>
      <c r="G5694">
        <v>0</v>
      </c>
    </row>
    <row r="5695" spans="1:7" x14ac:dyDescent="0.2">
      <c r="A5695">
        <v>20000</v>
      </c>
      <c r="B5695">
        <v>0.1409</v>
      </c>
      <c r="C5695" t="s">
        <v>5441</v>
      </c>
      <c r="D5695">
        <v>68000</v>
      </c>
      <c r="E5695">
        <v>36</v>
      </c>
      <c r="F5695">
        <v>10</v>
      </c>
      <c r="G5695">
        <v>0</v>
      </c>
    </row>
    <row r="5696" spans="1:7" x14ac:dyDescent="0.2">
      <c r="A5696">
        <v>1400</v>
      </c>
      <c r="B5696">
        <v>7.9000000000000001E-2</v>
      </c>
      <c r="C5696" t="s">
        <v>5440</v>
      </c>
      <c r="D5696">
        <v>79000</v>
      </c>
      <c r="E5696">
        <v>36</v>
      </c>
      <c r="F5696">
        <v>10</v>
      </c>
      <c r="G5696">
        <v>0</v>
      </c>
    </row>
    <row r="5697" spans="1:7" x14ac:dyDescent="0.2">
      <c r="A5697">
        <v>15000</v>
      </c>
      <c r="B5697">
        <v>0.14330000000000001</v>
      </c>
      <c r="C5697" t="s">
        <v>5441</v>
      </c>
      <c r="D5697">
        <v>90000</v>
      </c>
      <c r="E5697">
        <v>60</v>
      </c>
      <c r="F5697">
        <v>10</v>
      </c>
      <c r="G5697">
        <v>0</v>
      </c>
    </row>
    <row r="5698" spans="1:7" x14ac:dyDescent="0.2">
      <c r="A5698">
        <v>10400</v>
      </c>
      <c r="B5698">
        <v>0.1409</v>
      </c>
      <c r="C5698" t="s">
        <v>5443</v>
      </c>
      <c r="D5698">
        <v>84000</v>
      </c>
      <c r="E5698">
        <v>36</v>
      </c>
      <c r="F5698">
        <v>4</v>
      </c>
      <c r="G5698">
        <v>0</v>
      </c>
    </row>
    <row r="5699" spans="1:7" x14ac:dyDescent="0.2">
      <c r="A5699">
        <v>30750</v>
      </c>
      <c r="B5699">
        <v>0.2049</v>
      </c>
      <c r="C5699" t="s">
        <v>5440</v>
      </c>
      <c r="D5699">
        <v>90000</v>
      </c>
      <c r="E5699">
        <v>60</v>
      </c>
      <c r="F5699">
        <v>1</v>
      </c>
      <c r="G5699">
        <v>1</v>
      </c>
    </row>
    <row r="5700" spans="1:7" x14ac:dyDescent="0.2">
      <c r="A5700">
        <v>13200</v>
      </c>
      <c r="B5700">
        <v>0.1114</v>
      </c>
      <c r="C5700" t="s">
        <v>5441</v>
      </c>
      <c r="D5700">
        <v>60000</v>
      </c>
      <c r="E5700">
        <v>36</v>
      </c>
      <c r="F5700">
        <v>2</v>
      </c>
      <c r="G5700">
        <v>0</v>
      </c>
    </row>
    <row r="5701" spans="1:7" x14ac:dyDescent="0.2">
      <c r="A5701">
        <v>3275</v>
      </c>
      <c r="B5701">
        <v>0.18490000000000001</v>
      </c>
      <c r="C5701" t="s">
        <v>5441</v>
      </c>
      <c r="D5701">
        <v>38000</v>
      </c>
      <c r="E5701">
        <v>36</v>
      </c>
      <c r="F5701">
        <v>10</v>
      </c>
      <c r="G5701">
        <v>0</v>
      </c>
    </row>
    <row r="5702" spans="1:7" x14ac:dyDescent="0.2">
      <c r="A5702">
        <v>3625</v>
      </c>
      <c r="B5702">
        <v>0.158</v>
      </c>
      <c r="C5702" t="s">
        <v>5440</v>
      </c>
      <c r="D5702">
        <v>68000</v>
      </c>
      <c r="E5702">
        <v>36</v>
      </c>
      <c r="F5702">
        <v>10</v>
      </c>
      <c r="G5702">
        <v>1</v>
      </c>
    </row>
    <row r="5703" spans="1:7" x14ac:dyDescent="0.2">
      <c r="A5703">
        <v>13225</v>
      </c>
      <c r="B5703">
        <v>0.15310000000000001</v>
      </c>
      <c r="C5703" t="s">
        <v>5440</v>
      </c>
      <c r="D5703">
        <v>70000</v>
      </c>
      <c r="E5703">
        <v>36</v>
      </c>
      <c r="F5703">
        <v>10</v>
      </c>
      <c r="G5703">
        <v>0</v>
      </c>
    </row>
    <row r="5704" spans="1:7" x14ac:dyDescent="0.2">
      <c r="A5704">
        <v>12000</v>
      </c>
      <c r="B5704">
        <v>0.16289999999999999</v>
      </c>
      <c r="C5704" t="s">
        <v>5440</v>
      </c>
      <c r="D5704">
        <v>45000</v>
      </c>
      <c r="E5704">
        <v>36</v>
      </c>
      <c r="F5704">
        <v>10</v>
      </c>
      <c r="G5704">
        <v>1</v>
      </c>
    </row>
    <row r="5705" spans="1:7" x14ac:dyDescent="0.2">
      <c r="A5705">
        <v>30000</v>
      </c>
      <c r="B5705">
        <v>0.18490000000000001</v>
      </c>
      <c r="C5705" t="s">
        <v>5441</v>
      </c>
      <c r="D5705">
        <v>110000</v>
      </c>
      <c r="E5705">
        <v>36</v>
      </c>
      <c r="F5705">
        <v>5</v>
      </c>
      <c r="G5705">
        <v>0</v>
      </c>
    </row>
    <row r="5706" spans="1:7" x14ac:dyDescent="0.2">
      <c r="A5706">
        <v>10000</v>
      </c>
      <c r="B5706">
        <v>0.1212</v>
      </c>
      <c r="C5706" t="s">
        <v>5441</v>
      </c>
      <c r="D5706">
        <v>29000</v>
      </c>
      <c r="E5706">
        <v>36</v>
      </c>
      <c r="F5706">
        <v>0.5</v>
      </c>
      <c r="G5706">
        <v>1</v>
      </c>
    </row>
    <row r="5707" spans="1:7" x14ac:dyDescent="0.2">
      <c r="A5707">
        <v>18000</v>
      </c>
      <c r="B5707">
        <v>0.13109999999999999</v>
      </c>
      <c r="C5707" t="s">
        <v>5441</v>
      </c>
      <c r="D5707">
        <v>85000</v>
      </c>
      <c r="E5707">
        <v>36</v>
      </c>
      <c r="F5707">
        <v>10</v>
      </c>
      <c r="G5707">
        <v>0</v>
      </c>
    </row>
    <row r="5708" spans="1:7" x14ac:dyDescent="0.2">
      <c r="A5708">
        <v>6000</v>
      </c>
      <c r="B5708">
        <v>0.1114</v>
      </c>
      <c r="C5708" t="s">
        <v>5440</v>
      </c>
      <c r="D5708">
        <v>71000</v>
      </c>
      <c r="E5708">
        <v>36</v>
      </c>
      <c r="F5708">
        <v>5</v>
      </c>
      <c r="G5708">
        <v>0</v>
      </c>
    </row>
    <row r="5709" spans="1:7" x14ac:dyDescent="0.2">
      <c r="A5709">
        <v>21325</v>
      </c>
      <c r="B5709">
        <v>0.1875</v>
      </c>
      <c r="C5709" t="s">
        <v>5441</v>
      </c>
      <c r="D5709">
        <v>78600</v>
      </c>
      <c r="E5709">
        <v>60</v>
      </c>
      <c r="F5709">
        <v>8</v>
      </c>
      <c r="G5709">
        <v>0</v>
      </c>
    </row>
    <row r="5710" spans="1:7" x14ac:dyDescent="0.2">
      <c r="A5710">
        <v>27000</v>
      </c>
      <c r="B5710">
        <v>0.1777</v>
      </c>
      <c r="C5710" t="s">
        <v>5440</v>
      </c>
      <c r="D5710">
        <v>145812</v>
      </c>
      <c r="E5710">
        <v>36</v>
      </c>
      <c r="F5710">
        <v>10</v>
      </c>
      <c r="G5710">
        <v>0</v>
      </c>
    </row>
    <row r="5711" spans="1:7" x14ac:dyDescent="0.2">
      <c r="A5711">
        <v>6000</v>
      </c>
      <c r="B5711">
        <v>0.14330000000000001</v>
      </c>
      <c r="C5711" t="s">
        <v>5440</v>
      </c>
      <c r="D5711">
        <v>48000</v>
      </c>
      <c r="E5711">
        <v>36</v>
      </c>
      <c r="F5711">
        <v>3</v>
      </c>
      <c r="G5711">
        <v>0</v>
      </c>
    </row>
    <row r="5712" spans="1:7" x14ac:dyDescent="0.2">
      <c r="A5712">
        <v>7000</v>
      </c>
      <c r="B5712">
        <v>0.14330000000000001</v>
      </c>
      <c r="C5712" t="s">
        <v>5441</v>
      </c>
      <c r="D5712">
        <v>65000</v>
      </c>
      <c r="E5712">
        <v>60</v>
      </c>
      <c r="F5712">
        <v>3</v>
      </c>
      <c r="G5712">
        <v>0</v>
      </c>
    </row>
    <row r="5713" spans="1:7" x14ac:dyDescent="0.2">
      <c r="A5713">
        <v>3500</v>
      </c>
      <c r="B5713">
        <v>7.9000000000000001E-2</v>
      </c>
      <c r="C5713" t="s">
        <v>5440</v>
      </c>
      <c r="D5713">
        <v>35000</v>
      </c>
      <c r="E5713">
        <v>36</v>
      </c>
      <c r="F5713">
        <v>4</v>
      </c>
      <c r="G5713">
        <v>0</v>
      </c>
    </row>
    <row r="5714" spans="1:7" x14ac:dyDescent="0.2">
      <c r="A5714">
        <v>2400</v>
      </c>
      <c r="B5714">
        <v>0.158</v>
      </c>
      <c r="C5714" t="s">
        <v>5440</v>
      </c>
      <c r="D5714">
        <v>76000</v>
      </c>
      <c r="E5714">
        <v>36</v>
      </c>
      <c r="F5714">
        <v>7</v>
      </c>
      <c r="G5714">
        <v>1</v>
      </c>
    </row>
    <row r="5715" spans="1:7" x14ac:dyDescent="0.2">
      <c r="A5715">
        <v>12000</v>
      </c>
      <c r="B5715">
        <v>0.15310000000000001</v>
      </c>
      <c r="C5715" t="s">
        <v>5443</v>
      </c>
      <c r="D5715">
        <v>40000</v>
      </c>
      <c r="E5715">
        <v>36</v>
      </c>
      <c r="F5715">
        <v>2</v>
      </c>
      <c r="G5715">
        <v>0</v>
      </c>
    </row>
    <row r="5716" spans="1:7" x14ac:dyDescent="0.2">
      <c r="A5716">
        <v>12000</v>
      </c>
      <c r="B5716">
        <v>0.1114</v>
      </c>
      <c r="C5716" t="s">
        <v>5441</v>
      </c>
      <c r="D5716">
        <v>112000</v>
      </c>
      <c r="E5716">
        <v>36</v>
      </c>
      <c r="F5716">
        <v>2</v>
      </c>
      <c r="G5716">
        <v>0</v>
      </c>
    </row>
    <row r="5717" spans="1:7" x14ac:dyDescent="0.2">
      <c r="A5717">
        <v>8000</v>
      </c>
      <c r="B5717">
        <v>0.1777</v>
      </c>
      <c r="C5717" t="s">
        <v>5441</v>
      </c>
      <c r="D5717">
        <v>65000</v>
      </c>
      <c r="E5717">
        <v>36</v>
      </c>
      <c r="F5717">
        <v>10</v>
      </c>
      <c r="G5717">
        <v>0</v>
      </c>
    </row>
    <row r="5718" spans="1:7" x14ac:dyDescent="0.2">
      <c r="A5718">
        <v>7000</v>
      </c>
      <c r="B5718">
        <v>6.6199999999999995E-2</v>
      </c>
      <c r="C5718" t="s">
        <v>5442</v>
      </c>
      <c r="D5718">
        <v>35000</v>
      </c>
      <c r="E5718">
        <v>36</v>
      </c>
      <c r="F5718">
        <v>2</v>
      </c>
      <c r="G5718">
        <v>0</v>
      </c>
    </row>
    <row r="5719" spans="1:7" x14ac:dyDescent="0.2">
      <c r="A5719">
        <v>1600</v>
      </c>
      <c r="B5719">
        <v>0.15310000000000001</v>
      </c>
      <c r="C5719" t="s">
        <v>5440</v>
      </c>
      <c r="D5719">
        <v>48000</v>
      </c>
      <c r="E5719">
        <v>36</v>
      </c>
      <c r="F5719">
        <v>7</v>
      </c>
      <c r="G5719">
        <v>0</v>
      </c>
    </row>
    <row r="5720" spans="1:7" x14ac:dyDescent="0.2">
      <c r="A5720">
        <v>3000</v>
      </c>
      <c r="B5720">
        <v>0.1409</v>
      </c>
      <c r="C5720" t="s">
        <v>5441</v>
      </c>
      <c r="D5720">
        <v>70000</v>
      </c>
      <c r="E5720">
        <v>36</v>
      </c>
      <c r="F5720">
        <v>5</v>
      </c>
      <c r="G5720">
        <v>0</v>
      </c>
    </row>
    <row r="5721" spans="1:7" x14ac:dyDescent="0.2">
      <c r="A5721">
        <v>16450</v>
      </c>
      <c r="B5721">
        <v>7.6200000000000004E-2</v>
      </c>
      <c r="C5721" t="s">
        <v>5441</v>
      </c>
      <c r="D5721">
        <v>62000</v>
      </c>
      <c r="E5721">
        <v>36</v>
      </c>
      <c r="F5721">
        <v>4</v>
      </c>
      <c r="G5721">
        <v>0</v>
      </c>
    </row>
    <row r="5722" spans="1:7" x14ac:dyDescent="0.2">
      <c r="A5722">
        <v>1750</v>
      </c>
      <c r="B5722">
        <v>0.18490000000000001</v>
      </c>
      <c r="C5722" t="s">
        <v>5440</v>
      </c>
      <c r="D5722">
        <v>30000</v>
      </c>
      <c r="E5722">
        <v>36</v>
      </c>
      <c r="F5722">
        <v>5</v>
      </c>
      <c r="G5722">
        <v>1</v>
      </c>
    </row>
    <row r="5723" spans="1:7" x14ac:dyDescent="0.2">
      <c r="A5723">
        <v>18000</v>
      </c>
      <c r="B5723">
        <v>0.1114</v>
      </c>
      <c r="C5723" t="s">
        <v>5440</v>
      </c>
      <c r="D5723">
        <v>70000</v>
      </c>
      <c r="E5723">
        <v>36</v>
      </c>
      <c r="F5723">
        <v>4</v>
      </c>
      <c r="G5723">
        <v>1</v>
      </c>
    </row>
    <row r="5724" spans="1:7" x14ac:dyDescent="0.2">
      <c r="A5724">
        <v>20125</v>
      </c>
      <c r="B5724">
        <v>0.1114</v>
      </c>
      <c r="C5724" t="s">
        <v>5440</v>
      </c>
      <c r="D5724">
        <v>45000</v>
      </c>
      <c r="E5724">
        <v>36</v>
      </c>
      <c r="F5724">
        <v>2</v>
      </c>
      <c r="G5724">
        <v>0</v>
      </c>
    </row>
    <row r="5725" spans="1:7" x14ac:dyDescent="0.2">
      <c r="A5725">
        <v>4800</v>
      </c>
      <c r="B5725">
        <v>0.1212</v>
      </c>
      <c r="C5725" t="s">
        <v>5440</v>
      </c>
      <c r="D5725">
        <v>72000</v>
      </c>
      <c r="E5725">
        <v>36</v>
      </c>
      <c r="F5725">
        <v>10</v>
      </c>
      <c r="G5725">
        <v>0</v>
      </c>
    </row>
    <row r="5726" spans="1:7" x14ac:dyDescent="0.2">
      <c r="A5726">
        <v>10000</v>
      </c>
      <c r="B5726">
        <v>0.17269999999999999</v>
      </c>
      <c r="C5726" t="s">
        <v>5441</v>
      </c>
      <c r="D5726">
        <v>65000</v>
      </c>
      <c r="E5726">
        <v>36</v>
      </c>
      <c r="F5726">
        <v>1</v>
      </c>
      <c r="G5726">
        <v>1</v>
      </c>
    </row>
    <row r="5727" spans="1:7" x14ac:dyDescent="0.2">
      <c r="A5727">
        <v>15550</v>
      </c>
      <c r="B5727">
        <v>7.9000000000000001E-2</v>
      </c>
      <c r="C5727" t="s">
        <v>5442</v>
      </c>
      <c r="D5727">
        <v>45000</v>
      </c>
      <c r="E5727">
        <v>36</v>
      </c>
      <c r="F5727">
        <v>3</v>
      </c>
      <c r="G5727">
        <v>0</v>
      </c>
    </row>
    <row r="5728" spans="1:7" x14ac:dyDescent="0.2">
      <c r="A5728">
        <v>30000</v>
      </c>
      <c r="B5728">
        <v>0.23280000000000001</v>
      </c>
      <c r="C5728" t="s">
        <v>5441</v>
      </c>
      <c r="D5728" s="79">
        <v>100000</v>
      </c>
      <c r="E5728">
        <v>60</v>
      </c>
      <c r="F5728">
        <v>0.5</v>
      </c>
      <c r="G5728">
        <v>1</v>
      </c>
    </row>
    <row r="5729" spans="1:7" x14ac:dyDescent="0.2">
      <c r="A5729">
        <v>5500</v>
      </c>
      <c r="B5729">
        <v>0.1212</v>
      </c>
      <c r="C5729" t="s">
        <v>5440</v>
      </c>
      <c r="D5729">
        <v>29000</v>
      </c>
      <c r="E5729">
        <v>36</v>
      </c>
      <c r="F5729">
        <v>6</v>
      </c>
      <c r="G5729">
        <v>0</v>
      </c>
    </row>
    <row r="5730" spans="1:7" x14ac:dyDescent="0.2">
      <c r="A5730">
        <v>20525</v>
      </c>
      <c r="B5730">
        <v>0.1905</v>
      </c>
      <c r="C5730" t="s">
        <v>5441</v>
      </c>
      <c r="D5730">
        <v>76886</v>
      </c>
      <c r="E5730">
        <v>60</v>
      </c>
      <c r="F5730">
        <v>6</v>
      </c>
      <c r="G5730">
        <v>0</v>
      </c>
    </row>
    <row r="5731" spans="1:7" x14ac:dyDescent="0.2">
      <c r="A5731">
        <v>10000</v>
      </c>
      <c r="B5731">
        <v>0.1212</v>
      </c>
      <c r="C5731" t="s">
        <v>5440</v>
      </c>
      <c r="D5731">
        <v>33000</v>
      </c>
      <c r="E5731">
        <v>36</v>
      </c>
      <c r="F5731">
        <v>2</v>
      </c>
      <c r="G5731">
        <v>0</v>
      </c>
    </row>
    <row r="5732" spans="1:7" x14ac:dyDescent="0.2">
      <c r="A5732">
        <v>35000</v>
      </c>
      <c r="B5732">
        <v>0.13109999999999999</v>
      </c>
      <c r="C5732" t="s">
        <v>5441</v>
      </c>
      <c r="D5732">
        <v>250000</v>
      </c>
      <c r="E5732">
        <v>60</v>
      </c>
      <c r="F5732">
        <v>5</v>
      </c>
      <c r="G5732">
        <v>0</v>
      </c>
    </row>
    <row r="5733" spans="1:7" x14ac:dyDescent="0.2">
      <c r="A5733">
        <v>12000</v>
      </c>
      <c r="B5733">
        <v>0.1016</v>
      </c>
      <c r="C5733" t="s">
        <v>5440</v>
      </c>
      <c r="D5733">
        <v>52000</v>
      </c>
      <c r="E5733">
        <v>36</v>
      </c>
      <c r="F5733">
        <v>1</v>
      </c>
      <c r="G5733">
        <v>0</v>
      </c>
    </row>
    <row r="5734" spans="1:7" x14ac:dyDescent="0.2">
      <c r="A5734">
        <v>6000</v>
      </c>
      <c r="B5734">
        <v>6.0299999999999999E-2</v>
      </c>
      <c r="C5734" t="s">
        <v>5441</v>
      </c>
      <c r="D5734">
        <v>75000</v>
      </c>
      <c r="E5734">
        <v>36</v>
      </c>
      <c r="F5734">
        <v>10</v>
      </c>
      <c r="G5734">
        <v>0</v>
      </c>
    </row>
    <row r="5735" spans="1:7" x14ac:dyDescent="0.2">
      <c r="A5735">
        <v>10000</v>
      </c>
      <c r="B5735">
        <v>0.15310000000000001</v>
      </c>
      <c r="C5735" t="s">
        <v>5441</v>
      </c>
      <c r="D5735">
        <v>46000</v>
      </c>
      <c r="E5735">
        <v>36</v>
      </c>
      <c r="F5735">
        <v>10</v>
      </c>
      <c r="G5735">
        <v>0</v>
      </c>
    </row>
    <row r="5736" spans="1:7" x14ac:dyDescent="0.2">
      <c r="A5736">
        <v>16000</v>
      </c>
      <c r="B5736">
        <v>0.15310000000000001</v>
      </c>
      <c r="C5736" t="s">
        <v>5441</v>
      </c>
      <c r="D5736">
        <v>120000</v>
      </c>
      <c r="E5736">
        <v>36</v>
      </c>
      <c r="F5736">
        <v>10</v>
      </c>
      <c r="G5736">
        <v>0</v>
      </c>
    </row>
    <row r="5737" spans="1:7" x14ac:dyDescent="0.2">
      <c r="A5737">
        <v>7000</v>
      </c>
      <c r="B5737">
        <v>0.1016</v>
      </c>
      <c r="C5737" t="s">
        <v>5441</v>
      </c>
      <c r="D5737">
        <v>110000</v>
      </c>
      <c r="E5737">
        <v>36</v>
      </c>
      <c r="F5737">
        <v>10</v>
      </c>
      <c r="G5737">
        <v>0</v>
      </c>
    </row>
    <row r="5738" spans="1:7" x14ac:dyDescent="0.2">
      <c r="A5738">
        <v>12175</v>
      </c>
      <c r="B5738">
        <v>0.1114</v>
      </c>
      <c r="C5738" t="s">
        <v>5440</v>
      </c>
      <c r="D5738">
        <v>35000</v>
      </c>
      <c r="E5738">
        <v>36</v>
      </c>
      <c r="F5738">
        <v>10</v>
      </c>
      <c r="G5738">
        <v>0</v>
      </c>
    </row>
    <row r="5739" spans="1:7" x14ac:dyDescent="0.2">
      <c r="A5739">
        <v>20000</v>
      </c>
      <c r="B5739">
        <v>0.1409</v>
      </c>
      <c r="C5739" t="s">
        <v>5441</v>
      </c>
      <c r="D5739">
        <v>186000</v>
      </c>
      <c r="E5739">
        <v>36</v>
      </c>
      <c r="F5739">
        <v>10</v>
      </c>
      <c r="G5739">
        <v>0</v>
      </c>
    </row>
    <row r="5740" spans="1:7" x14ac:dyDescent="0.2">
      <c r="A5740">
        <v>9000</v>
      </c>
      <c r="B5740">
        <v>0.1114</v>
      </c>
      <c r="C5740" t="s">
        <v>5441</v>
      </c>
      <c r="D5740">
        <v>80000</v>
      </c>
      <c r="E5740">
        <v>36</v>
      </c>
      <c r="F5740">
        <v>7</v>
      </c>
      <c r="G5740">
        <v>1</v>
      </c>
    </row>
    <row r="5741" spans="1:7" x14ac:dyDescent="0.2">
      <c r="A5741">
        <v>8325</v>
      </c>
      <c r="B5741">
        <v>0.22470000000000001</v>
      </c>
      <c r="C5741" t="s">
        <v>5441</v>
      </c>
      <c r="D5741">
        <v>44900</v>
      </c>
      <c r="E5741">
        <v>36</v>
      </c>
      <c r="F5741">
        <v>9</v>
      </c>
      <c r="G5741">
        <v>1</v>
      </c>
    </row>
    <row r="5742" spans="1:7" x14ac:dyDescent="0.2">
      <c r="A5742">
        <v>7000</v>
      </c>
      <c r="B5742">
        <v>0.1016</v>
      </c>
      <c r="C5742" t="s">
        <v>5440</v>
      </c>
      <c r="D5742">
        <v>65000</v>
      </c>
      <c r="E5742">
        <v>36</v>
      </c>
      <c r="F5742">
        <v>10</v>
      </c>
      <c r="G5742">
        <v>0</v>
      </c>
    </row>
    <row r="5743" spans="1:7" x14ac:dyDescent="0.2">
      <c r="A5743">
        <v>10800</v>
      </c>
      <c r="B5743">
        <v>6.6199999999999995E-2</v>
      </c>
      <c r="C5743" t="s">
        <v>5440</v>
      </c>
      <c r="D5743">
        <v>75000</v>
      </c>
      <c r="E5743">
        <v>36</v>
      </c>
      <c r="F5743">
        <v>3</v>
      </c>
      <c r="G5743">
        <v>0</v>
      </c>
    </row>
    <row r="5744" spans="1:7" x14ac:dyDescent="0.2">
      <c r="A5744">
        <v>14000</v>
      </c>
      <c r="B5744">
        <v>0.1016</v>
      </c>
      <c r="C5744" t="s">
        <v>5440</v>
      </c>
      <c r="D5744">
        <v>109000</v>
      </c>
      <c r="E5744">
        <v>36</v>
      </c>
      <c r="F5744">
        <v>10</v>
      </c>
      <c r="G5744">
        <v>0</v>
      </c>
    </row>
    <row r="5745" spans="1:7" x14ac:dyDescent="0.2">
      <c r="A5745">
        <v>8000</v>
      </c>
      <c r="B5745">
        <v>0.15310000000000001</v>
      </c>
      <c r="C5745" t="s">
        <v>5442</v>
      </c>
      <c r="D5745">
        <v>27000</v>
      </c>
      <c r="E5745">
        <v>36</v>
      </c>
      <c r="F5745">
        <v>5</v>
      </c>
      <c r="G5745">
        <v>1</v>
      </c>
    </row>
    <row r="5746" spans="1:7" x14ac:dyDescent="0.2">
      <c r="A5746">
        <v>16100</v>
      </c>
      <c r="B5746">
        <v>0.19719999999999999</v>
      </c>
      <c r="C5746" t="s">
        <v>5440</v>
      </c>
      <c r="D5746">
        <v>43000</v>
      </c>
      <c r="E5746">
        <v>60</v>
      </c>
      <c r="F5746">
        <v>3</v>
      </c>
      <c r="G5746">
        <v>1</v>
      </c>
    </row>
    <row r="5747" spans="1:7" x14ac:dyDescent="0.2">
      <c r="A5747">
        <v>20000</v>
      </c>
      <c r="B5747">
        <v>0.13109999999999999</v>
      </c>
      <c r="C5747" t="s">
        <v>5440</v>
      </c>
      <c r="D5747">
        <v>98000</v>
      </c>
      <c r="E5747">
        <v>36</v>
      </c>
      <c r="F5747">
        <v>6</v>
      </c>
      <c r="G5747">
        <v>0</v>
      </c>
    </row>
    <row r="5748" spans="1:7" x14ac:dyDescent="0.2">
      <c r="A5748">
        <v>23500</v>
      </c>
      <c r="B5748">
        <v>0.23630000000000001</v>
      </c>
      <c r="C5748" t="s">
        <v>5440</v>
      </c>
      <c r="D5748">
        <v>61300</v>
      </c>
      <c r="E5748">
        <v>60</v>
      </c>
      <c r="F5748">
        <v>2</v>
      </c>
      <c r="G5748">
        <v>0</v>
      </c>
    </row>
    <row r="5749" spans="1:7" x14ac:dyDescent="0.2">
      <c r="A5749">
        <v>2400</v>
      </c>
      <c r="B5749">
        <v>0.1409</v>
      </c>
      <c r="C5749" t="s">
        <v>5441</v>
      </c>
      <c r="D5749">
        <v>97000</v>
      </c>
      <c r="E5749">
        <v>36</v>
      </c>
      <c r="F5749">
        <v>7</v>
      </c>
      <c r="G5749">
        <v>0</v>
      </c>
    </row>
    <row r="5750" spans="1:7" x14ac:dyDescent="0.2">
      <c r="A5750">
        <v>8000</v>
      </c>
      <c r="B5750">
        <v>6.6199999999999995E-2</v>
      </c>
      <c r="C5750" t="s">
        <v>5440</v>
      </c>
      <c r="D5750">
        <v>52000</v>
      </c>
      <c r="E5750">
        <v>36</v>
      </c>
      <c r="F5750">
        <v>5</v>
      </c>
      <c r="G5750">
        <v>0</v>
      </c>
    </row>
    <row r="5751" spans="1:7" x14ac:dyDescent="0.2">
      <c r="A5751">
        <v>11500</v>
      </c>
      <c r="B5751">
        <v>0.1875</v>
      </c>
      <c r="C5751" t="s">
        <v>5441</v>
      </c>
      <c r="D5751">
        <v>33000</v>
      </c>
      <c r="E5751">
        <v>36</v>
      </c>
      <c r="F5751">
        <v>3</v>
      </c>
      <c r="G5751">
        <v>0</v>
      </c>
    </row>
    <row r="5752" spans="1:7" x14ac:dyDescent="0.2">
      <c r="A5752">
        <v>6000</v>
      </c>
      <c r="B5752">
        <v>0.18490000000000001</v>
      </c>
      <c r="C5752" t="s">
        <v>5441</v>
      </c>
      <c r="D5752">
        <v>56000</v>
      </c>
      <c r="E5752">
        <v>36</v>
      </c>
      <c r="F5752">
        <v>6</v>
      </c>
      <c r="G5752">
        <v>0</v>
      </c>
    </row>
    <row r="5753" spans="1:7" x14ac:dyDescent="0.2">
      <c r="A5753">
        <v>8000</v>
      </c>
      <c r="B5753">
        <v>0.1905</v>
      </c>
      <c r="C5753" t="s">
        <v>5442</v>
      </c>
      <c r="D5753">
        <v>30000</v>
      </c>
      <c r="E5753">
        <v>36</v>
      </c>
      <c r="F5753">
        <v>10</v>
      </c>
      <c r="G5753">
        <v>0</v>
      </c>
    </row>
    <row r="5754" spans="1:7" x14ac:dyDescent="0.2">
      <c r="A5754">
        <v>35000</v>
      </c>
      <c r="B5754">
        <v>0.21</v>
      </c>
      <c r="C5754" t="s">
        <v>5441</v>
      </c>
      <c r="D5754">
        <v>225000</v>
      </c>
      <c r="E5754">
        <v>60</v>
      </c>
      <c r="F5754">
        <v>5</v>
      </c>
      <c r="G5754">
        <v>0</v>
      </c>
    </row>
    <row r="5755" spans="1:7" x14ac:dyDescent="0.2">
      <c r="A5755">
        <v>21800</v>
      </c>
      <c r="B5755">
        <v>0.17269999999999999</v>
      </c>
      <c r="C5755" t="s">
        <v>5441</v>
      </c>
      <c r="D5755">
        <v>62000</v>
      </c>
      <c r="E5755">
        <v>60</v>
      </c>
      <c r="F5755">
        <v>4</v>
      </c>
      <c r="G5755">
        <v>0</v>
      </c>
    </row>
    <row r="5756" spans="1:7" x14ac:dyDescent="0.2">
      <c r="A5756">
        <v>5775</v>
      </c>
      <c r="B5756">
        <v>0.15310000000000001</v>
      </c>
      <c r="C5756" t="s">
        <v>5440</v>
      </c>
      <c r="D5756">
        <v>60000</v>
      </c>
      <c r="E5756">
        <v>36</v>
      </c>
      <c r="F5756">
        <v>10</v>
      </c>
      <c r="G5756">
        <v>1</v>
      </c>
    </row>
    <row r="5757" spans="1:7" x14ac:dyDescent="0.2">
      <c r="A5757">
        <v>15000</v>
      </c>
      <c r="B5757">
        <v>0.1777</v>
      </c>
      <c r="C5757" t="s">
        <v>5441</v>
      </c>
      <c r="D5757">
        <v>55000</v>
      </c>
      <c r="E5757">
        <v>36</v>
      </c>
      <c r="F5757">
        <v>10</v>
      </c>
      <c r="G5757">
        <v>0</v>
      </c>
    </row>
    <row r="5758" spans="1:7" x14ac:dyDescent="0.2">
      <c r="A5758">
        <v>20000</v>
      </c>
      <c r="B5758">
        <v>0.23280000000000001</v>
      </c>
      <c r="C5758" t="s">
        <v>5440</v>
      </c>
      <c r="D5758">
        <v>94800</v>
      </c>
      <c r="E5758">
        <v>60</v>
      </c>
      <c r="F5758">
        <v>10</v>
      </c>
      <c r="G5758">
        <v>0</v>
      </c>
    </row>
    <row r="5759" spans="1:7" x14ac:dyDescent="0.2">
      <c r="A5759">
        <v>6600</v>
      </c>
      <c r="B5759">
        <v>0.1409</v>
      </c>
      <c r="C5759" t="s">
        <v>5441</v>
      </c>
      <c r="D5759">
        <v>85000</v>
      </c>
      <c r="E5759">
        <v>36</v>
      </c>
      <c r="F5759">
        <v>2</v>
      </c>
      <c r="G5759">
        <v>0</v>
      </c>
    </row>
    <row r="5760" spans="1:7" x14ac:dyDescent="0.2">
      <c r="A5760">
        <v>12000</v>
      </c>
      <c r="B5760">
        <v>0.17269999999999999</v>
      </c>
      <c r="C5760" t="s">
        <v>5440</v>
      </c>
      <c r="D5760">
        <v>40000</v>
      </c>
      <c r="E5760">
        <v>36</v>
      </c>
      <c r="F5760">
        <v>4</v>
      </c>
      <c r="G5760">
        <v>1</v>
      </c>
    </row>
    <row r="5761" spans="1:7" x14ac:dyDescent="0.2">
      <c r="A5761">
        <v>24000</v>
      </c>
      <c r="B5761">
        <v>0.1777</v>
      </c>
      <c r="C5761" t="s">
        <v>5440</v>
      </c>
      <c r="D5761">
        <v>75000</v>
      </c>
      <c r="E5761">
        <v>36</v>
      </c>
      <c r="F5761">
        <v>10</v>
      </c>
      <c r="G5761">
        <v>0</v>
      </c>
    </row>
    <row r="5762" spans="1:7" x14ac:dyDescent="0.2">
      <c r="A5762">
        <v>2200</v>
      </c>
      <c r="B5762">
        <v>0.1016</v>
      </c>
      <c r="C5762" t="s">
        <v>5441</v>
      </c>
      <c r="D5762">
        <v>49000</v>
      </c>
      <c r="E5762">
        <v>36</v>
      </c>
      <c r="F5762">
        <v>10</v>
      </c>
      <c r="G5762">
        <v>0</v>
      </c>
    </row>
    <row r="5763" spans="1:7" x14ac:dyDescent="0.2">
      <c r="A5763">
        <v>22750</v>
      </c>
      <c r="B5763">
        <v>0.2049</v>
      </c>
      <c r="C5763" t="s">
        <v>5441</v>
      </c>
      <c r="D5763">
        <v>52000</v>
      </c>
      <c r="E5763">
        <v>60</v>
      </c>
      <c r="F5763">
        <v>10</v>
      </c>
      <c r="G5763">
        <v>1</v>
      </c>
    </row>
    <row r="5764" spans="1:7" x14ac:dyDescent="0.2">
      <c r="A5764">
        <v>26500</v>
      </c>
      <c r="B5764">
        <v>0.1212</v>
      </c>
      <c r="C5764" t="s">
        <v>5441</v>
      </c>
      <c r="D5764">
        <v>78000</v>
      </c>
      <c r="E5764">
        <v>36</v>
      </c>
      <c r="F5764">
        <v>3</v>
      </c>
      <c r="G5764">
        <v>0</v>
      </c>
    </row>
    <row r="5765" spans="1:7" x14ac:dyDescent="0.2">
      <c r="A5765">
        <v>8000</v>
      </c>
      <c r="B5765">
        <v>0.13109999999999999</v>
      </c>
      <c r="C5765" t="s">
        <v>5441</v>
      </c>
      <c r="D5765">
        <v>130000</v>
      </c>
      <c r="E5765">
        <v>36</v>
      </c>
      <c r="F5765">
        <v>2</v>
      </c>
      <c r="G5765">
        <v>0</v>
      </c>
    </row>
    <row r="5766" spans="1:7" x14ac:dyDescent="0.2">
      <c r="A5766">
        <v>10000</v>
      </c>
      <c r="B5766">
        <v>0.1409</v>
      </c>
      <c r="C5766" t="s">
        <v>5440</v>
      </c>
      <c r="D5766">
        <v>71000</v>
      </c>
      <c r="E5766">
        <v>36</v>
      </c>
      <c r="F5766">
        <v>10</v>
      </c>
      <c r="G5766">
        <v>0</v>
      </c>
    </row>
    <row r="5767" spans="1:7" x14ac:dyDescent="0.2">
      <c r="A5767">
        <v>8000</v>
      </c>
      <c r="B5767">
        <v>0.1777</v>
      </c>
      <c r="C5767" t="s">
        <v>5440</v>
      </c>
      <c r="D5767">
        <v>42000</v>
      </c>
      <c r="E5767">
        <v>36</v>
      </c>
      <c r="F5767">
        <v>5</v>
      </c>
      <c r="G5767">
        <v>1</v>
      </c>
    </row>
    <row r="5768" spans="1:7" x14ac:dyDescent="0.2">
      <c r="A5768">
        <v>20000</v>
      </c>
      <c r="B5768">
        <v>0.19719999999999999</v>
      </c>
      <c r="C5768" t="s">
        <v>5440</v>
      </c>
      <c r="D5768">
        <v>70000</v>
      </c>
      <c r="E5768">
        <v>60</v>
      </c>
      <c r="F5768">
        <v>2</v>
      </c>
      <c r="G5768">
        <v>1</v>
      </c>
    </row>
    <row r="5769" spans="1:7" x14ac:dyDescent="0.2">
      <c r="A5769">
        <v>4650</v>
      </c>
      <c r="B5769">
        <v>8.8999999999999996E-2</v>
      </c>
      <c r="C5769" t="s">
        <v>5443</v>
      </c>
      <c r="D5769">
        <v>30000</v>
      </c>
      <c r="E5769">
        <v>36</v>
      </c>
      <c r="F5769">
        <v>10</v>
      </c>
      <c r="G5769">
        <v>0</v>
      </c>
    </row>
    <row r="5770" spans="1:7" x14ac:dyDescent="0.2">
      <c r="A5770">
        <v>30000</v>
      </c>
      <c r="B5770">
        <v>0.1905</v>
      </c>
      <c r="C5770" t="s">
        <v>5443</v>
      </c>
      <c r="D5770">
        <v>93000</v>
      </c>
      <c r="E5770">
        <v>36</v>
      </c>
      <c r="F5770">
        <v>2</v>
      </c>
      <c r="G5770">
        <v>0</v>
      </c>
    </row>
    <row r="5771" spans="1:7" x14ac:dyDescent="0.2">
      <c r="A5771">
        <v>5600</v>
      </c>
      <c r="B5771">
        <v>0.1016</v>
      </c>
      <c r="C5771" t="s">
        <v>5440</v>
      </c>
      <c r="D5771">
        <v>45000</v>
      </c>
      <c r="E5771">
        <v>36</v>
      </c>
      <c r="F5771">
        <v>1</v>
      </c>
      <c r="G5771">
        <v>0</v>
      </c>
    </row>
    <row r="5772" spans="1:7" x14ac:dyDescent="0.2">
      <c r="A5772">
        <v>2200</v>
      </c>
      <c r="B5772">
        <v>0.1212</v>
      </c>
      <c r="C5772" t="s">
        <v>5440</v>
      </c>
      <c r="D5772">
        <v>55000</v>
      </c>
      <c r="E5772">
        <v>36</v>
      </c>
      <c r="F5772">
        <v>3</v>
      </c>
      <c r="G5772">
        <v>0</v>
      </c>
    </row>
    <row r="5773" spans="1:7" x14ac:dyDescent="0.2">
      <c r="A5773">
        <v>12000</v>
      </c>
      <c r="B5773">
        <v>0.1777</v>
      </c>
      <c r="C5773" t="s">
        <v>5440</v>
      </c>
      <c r="D5773">
        <v>45000</v>
      </c>
      <c r="E5773">
        <v>36</v>
      </c>
      <c r="F5773">
        <v>3</v>
      </c>
      <c r="G5773">
        <v>1</v>
      </c>
    </row>
    <row r="5774" spans="1:7" x14ac:dyDescent="0.2">
      <c r="A5774">
        <v>14975</v>
      </c>
      <c r="B5774">
        <v>0.1409</v>
      </c>
      <c r="C5774" t="s">
        <v>5441</v>
      </c>
      <c r="D5774">
        <v>117500</v>
      </c>
      <c r="E5774">
        <v>36</v>
      </c>
      <c r="F5774">
        <v>5</v>
      </c>
      <c r="G5774">
        <v>0</v>
      </c>
    </row>
    <row r="5775" spans="1:7" x14ac:dyDescent="0.2">
      <c r="A5775">
        <v>20000</v>
      </c>
      <c r="B5775">
        <v>0.18490000000000001</v>
      </c>
      <c r="C5775" t="s">
        <v>5440</v>
      </c>
      <c r="D5775">
        <v>75000</v>
      </c>
      <c r="E5775">
        <v>36</v>
      </c>
      <c r="F5775">
        <v>10</v>
      </c>
      <c r="G5775">
        <v>0</v>
      </c>
    </row>
    <row r="5776" spans="1:7" x14ac:dyDescent="0.2">
      <c r="A5776">
        <v>12000</v>
      </c>
      <c r="B5776">
        <v>0.1777</v>
      </c>
      <c r="C5776" t="s">
        <v>5440</v>
      </c>
      <c r="D5776">
        <v>92000</v>
      </c>
      <c r="E5776">
        <v>36</v>
      </c>
      <c r="F5776">
        <v>2</v>
      </c>
      <c r="G5776">
        <v>0</v>
      </c>
    </row>
    <row r="5777" spans="1:7" x14ac:dyDescent="0.2">
      <c r="A5777">
        <v>22000</v>
      </c>
      <c r="B5777">
        <v>7.6200000000000004E-2</v>
      </c>
      <c r="C5777" t="s">
        <v>5441</v>
      </c>
      <c r="D5777">
        <v>50000</v>
      </c>
      <c r="E5777">
        <v>36</v>
      </c>
      <c r="F5777">
        <v>7</v>
      </c>
      <c r="G5777">
        <v>0</v>
      </c>
    </row>
    <row r="5778" spans="1:7" x14ac:dyDescent="0.2">
      <c r="A5778">
        <v>28000</v>
      </c>
      <c r="B5778">
        <v>0.14330000000000001</v>
      </c>
      <c r="C5778" t="s">
        <v>5441</v>
      </c>
      <c r="D5778">
        <v>135000</v>
      </c>
      <c r="E5778">
        <v>36</v>
      </c>
      <c r="F5778">
        <v>1</v>
      </c>
      <c r="G5778">
        <v>0</v>
      </c>
    </row>
    <row r="5779" spans="1:7" x14ac:dyDescent="0.2">
      <c r="A5779">
        <v>8000</v>
      </c>
      <c r="B5779">
        <v>0.13109999999999999</v>
      </c>
      <c r="C5779" t="s">
        <v>5440</v>
      </c>
      <c r="D5779">
        <v>80000</v>
      </c>
      <c r="E5779">
        <v>36</v>
      </c>
      <c r="F5779">
        <v>2</v>
      </c>
      <c r="G5779">
        <v>0</v>
      </c>
    </row>
    <row r="5780" spans="1:7" x14ac:dyDescent="0.2">
      <c r="A5780">
        <v>9450</v>
      </c>
      <c r="B5780">
        <v>0.1409</v>
      </c>
      <c r="C5780" t="s">
        <v>5441</v>
      </c>
      <c r="D5780">
        <v>130000</v>
      </c>
      <c r="E5780">
        <v>36</v>
      </c>
      <c r="F5780">
        <v>6</v>
      </c>
      <c r="G5780">
        <v>0</v>
      </c>
    </row>
    <row r="5781" spans="1:7" x14ac:dyDescent="0.2">
      <c r="A5781">
        <v>15875</v>
      </c>
      <c r="B5781">
        <v>0.1409</v>
      </c>
      <c r="C5781" t="s">
        <v>5441</v>
      </c>
      <c r="D5781">
        <v>100500</v>
      </c>
      <c r="E5781">
        <v>36</v>
      </c>
      <c r="F5781">
        <v>7</v>
      </c>
      <c r="G5781">
        <v>0</v>
      </c>
    </row>
    <row r="5782" spans="1:7" x14ac:dyDescent="0.2">
      <c r="A5782">
        <v>23325</v>
      </c>
      <c r="B5782">
        <v>0.1777</v>
      </c>
      <c r="C5782" t="s">
        <v>5441</v>
      </c>
      <c r="D5782">
        <v>79000</v>
      </c>
      <c r="E5782">
        <v>36</v>
      </c>
      <c r="F5782">
        <v>10</v>
      </c>
      <c r="G5782">
        <v>0</v>
      </c>
    </row>
    <row r="5783" spans="1:7" x14ac:dyDescent="0.2">
      <c r="A5783">
        <v>5000</v>
      </c>
      <c r="B5783">
        <v>6.0299999999999999E-2</v>
      </c>
      <c r="C5783" t="s">
        <v>5441</v>
      </c>
      <c r="D5783">
        <v>96000</v>
      </c>
      <c r="E5783">
        <v>36</v>
      </c>
      <c r="F5783">
        <v>9</v>
      </c>
      <c r="G5783">
        <v>0</v>
      </c>
    </row>
    <row r="5784" spans="1:7" x14ac:dyDescent="0.2">
      <c r="A5784">
        <v>9200</v>
      </c>
      <c r="B5784">
        <v>0.14330000000000001</v>
      </c>
      <c r="C5784" t="s">
        <v>5440</v>
      </c>
      <c r="D5784">
        <v>35000</v>
      </c>
      <c r="E5784">
        <v>36</v>
      </c>
      <c r="F5784">
        <v>0.5</v>
      </c>
      <c r="G5784">
        <v>0</v>
      </c>
    </row>
    <row r="5785" spans="1:7" x14ac:dyDescent="0.2">
      <c r="A5785">
        <v>17000</v>
      </c>
      <c r="B5785">
        <v>6.6199999999999995E-2</v>
      </c>
      <c r="C5785" t="s">
        <v>5440</v>
      </c>
      <c r="D5785">
        <v>100800</v>
      </c>
      <c r="E5785">
        <v>36</v>
      </c>
      <c r="F5785">
        <v>10</v>
      </c>
      <c r="G5785">
        <v>0</v>
      </c>
    </row>
    <row r="5786" spans="1:7" x14ac:dyDescent="0.2">
      <c r="A5786">
        <v>16800</v>
      </c>
      <c r="B5786">
        <v>0.21</v>
      </c>
      <c r="C5786" t="s">
        <v>5440</v>
      </c>
      <c r="D5786">
        <v>40000</v>
      </c>
      <c r="E5786">
        <v>60</v>
      </c>
      <c r="F5786">
        <v>5</v>
      </c>
      <c r="G5786">
        <v>0</v>
      </c>
    </row>
    <row r="5787" spans="1:7" x14ac:dyDescent="0.2">
      <c r="A5787">
        <v>12500</v>
      </c>
      <c r="B5787">
        <v>8.8999999999999996E-2</v>
      </c>
      <c r="C5787" t="s">
        <v>5441</v>
      </c>
      <c r="D5787">
        <v>70000</v>
      </c>
      <c r="E5787">
        <v>36</v>
      </c>
      <c r="F5787">
        <v>0.5</v>
      </c>
      <c r="G5787">
        <v>0</v>
      </c>
    </row>
    <row r="5788" spans="1:7" x14ac:dyDescent="0.2">
      <c r="A5788">
        <v>8750</v>
      </c>
      <c r="B5788">
        <v>0.15310000000000001</v>
      </c>
      <c r="C5788" t="s">
        <v>5441</v>
      </c>
      <c r="D5788">
        <v>26400</v>
      </c>
      <c r="E5788">
        <v>36</v>
      </c>
      <c r="F5788">
        <v>8</v>
      </c>
      <c r="G5788">
        <v>0</v>
      </c>
    </row>
    <row r="5789" spans="1:7" x14ac:dyDescent="0.2">
      <c r="A5789">
        <v>4500</v>
      </c>
      <c r="B5789">
        <v>0.1114</v>
      </c>
      <c r="C5789" t="s">
        <v>5440</v>
      </c>
      <c r="D5789">
        <v>33280</v>
      </c>
      <c r="E5789">
        <v>36</v>
      </c>
      <c r="F5789">
        <v>3</v>
      </c>
      <c r="G5789">
        <v>0</v>
      </c>
    </row>
    <row r="5790" spans="1:7" x14ac:dyDescent="0.2">
      <c r="A5790">
        <v>15000</v>
      </c>
      <c r="B5790">
        <v>0.1777</v>
      </c>
      <c r="C5790" t="s">
        <v>5441</v>
      </c>
      <c r="D5790">
        <v>70000</v>
      </c>
      <c r="E5790">
        <v>36</v>
      </c>
      <c r="F5790">
        <v>7</v>
      </c>
      <c r="G5790">
        <v>0</v>
      </c>
    </row>
    <row r="5791" spans="1:7" x14ac:dyDescent="0.2">
      <c r="A5791">
        <v>10000</v>
      </c>
      <c r="B5791">
        <v>7.9000000000000001E-2</v>
      </c>
      <c r="C5791" t="s">
        <v>5441</v>
      </c>
      <c r="D5791">
        <v>30000</v>
      </c>
      <c r="E5791">
        <v>36</v>
      </c>
      <c r="F5791">
        <v>6</v>
      </c>
      <c r="G5791">
        <v>0</v>
      </c>
    </row>
    <row r="5792" spans="1:7" x14ac:dyDescent="0.2">
      <c r="A5792">
        <v>7200</v>
      </c>
      <c r="B5792">
        <v>0.1777</v>
      </c>
      <c r="C5792" t="s">
        <v>5440</v>
      </c>
      <c r="D5792">
        <v>39520</v>
      </c>
      <c r="E5792">
        <v>36</v>
      </c>
      <c r="F5792">
        <v>9</v>
      </c>
      <c r="G5792">
        <v>1</v>
      </c>
    </row>
    <row r="5793" spans="1:7" x14ac:dyDescent="0.2">
      <c r="A5793">
        <v>5200</v>
      </c>
      <c r="B5793">
        <v>0.1114</v>
      </c>
      <c r="C5793" t="s">
        <v>5441</v>
      </c>
      <c r="D5793">
        <v>257000</v>
      </c>
      <c r="E5793">
        <v>36</v>
      </c>
      <c r="F5793">
        <v>1</v>
      </c>
      <c r="G5793">
        <v>0</v>
      </c>
    </row>
    <row r="5794" spans="1:7" x14ac:dyDescent="0.2">
      <c r="A5794">
        <v>27050</v>
      </c>
      <c r="B5794">
        <v>0.1905</v>
      </c>
      <c r="C5794" t="s">
        <v>5440</v>
      </c>
      <c r="D5794">
        <v>61000</v>
      </c>
      <c r="E5794">
        <v>60</v>
      </c>
      <c r="F5794">
        <v>10</v>
      </c>
      <c r="G5794">
        <v>0</v>
      </c>
    </row>
    <row r="5795" spans="1:7" x14ac:dyDescent="0.2">
      <c r="A5795">
        <v>10925</v>
      </c>
      <c r="B5795">
        <v>0.14330000000000001</v>
      </c>
      <c r="C5795" t="s">
        <v>5440</v>
      </c>
      <c r="D5795">
        <v>62000</v>
      </c>
      <c r="E5795">
        <v>36</v>
      </c>
      <c r="F5795">
        <v>6</v>
      </c>
      <c r="G5795">
        <v>0</v>
      </c>
    </row>
    <row r="5796" spans="1:7" x14ac:dyDescent="0.2">
      <c r="A5796">
        <v>16000</v>
      </c>
      <c r="B5796">
        <v>0.2198</v>
      </c>
      <c r="C5796" t="s">
        <v>5441</v>
      </c>
      <c r="D5796">
        <v>37068</v>
      </c>
      <c r="E5796">
        <v>60</v>
      </c>
      <c r="F5796">
        <v>10</v>
      </c>
      <c r="G5796">
        <v>1</v>
      </c>
    </row>
    <row r="5797" spans="1:7" x14ac:dyDescent="0.2">
      <c r="A5797">
        <v>6000</v>
      </c>
      <c r="B5797">
        <v>0.14330000000000001</v>
      </c>
      <c r="C5797" t="s">
        <v>5441</v>
      </c>
      <c r="D5797">
        <v>65000</v>
      </c>
      <c r="E5797">
        <v>36</v>
      </c>
      <c r="F5797">
        <v>10</v>
      </c>
      <c r="G5797">
        <v>1</v>
      </c>
    </row>
    <row r="5798" spans="1:7" x14ac:dyDescent="0.2">
      <c r="A5798">
        <v>22000</v>
      </c>
      <c r="B5798">
        <v>0.16289999999999999</v>
      </c>
      <c r="C5798" t="s">
        <v>5440</v>
      </c>
      <c r="D5798">
        <v>65000</v>
      </c>
      <c r="E5798">
        <v>36</v>
      </c>
      <c r="F5798">
        <v>6</v>
      </c>
      <c r="G5798">
        <v>0</v>
      </c>
    </row>
    <row r="5799" spans="1:7" x14ac:dyDescent="0.2">
      <c r="A5799">
        <v>8000</v>
      </c>
      <c r="B5799">
        <v>0.1114</v>
      </c>
      <c r="C5799" t="s">
        <v>5442</v>
      </c>
      <c r="D5799">
        <v>60000</v>
      </c>
      <c r="E5799">
        <v>36</v>
      </c>
      <c r="F5799">
        <v>4</v>
      </c>
      <c r="G5799">
        <v>0</v>
      </c>
    </row>
    <row r="5800" spans="1:7" x14ac:dyDescent="0.2">
      <c r="A5800">
        <v>13500</v>
      </c>
      <c r="B5800">
        <v>0.1212</v>
      </c>
      <c r="C5800" t="s">
        <v>5440</v>
      </c>
      <c r="D5800">
        <v>114000</v>
      </c>
      <c r="E5800">
        <v>36</v>
      </c>
      <c r="F5800">
        <v>8</v>
      </c>
      <c r="G5800">
        <v>0</v>
      </c>
    </row>
    <row r="5801" spans="1:7" x14ac:dyDescent="0.2">
      <c r="A5801">
        <v>21200</v>
      </c>
      <c r="B5801">
        <v>0.22470000000000001</v>
      </c>
      <c r="C5801" t="s">
        <v>5440</v>
      </c>
      <c r="D5801">
        <v>60000</v>
      </c>
      <c r="E5801">
        <v>60</v>
      </c>
      <c r="F5801">
        <v>6</v>
      </c>
      <c r="G5801">
        <v>0</v>
      </c>
    </row>
    <row r="5802" spans="1:7" x14ac:dyDescent="0.2">
      <c r="A5802">
        <v>4000</v>
      </c>
      <c r="B5802">
        <v>6.6199999999999995E-2</v>
      </c>
      <c r="C5802" t="s">
        <v>5440</v>
      </c>
      <c r="D5802">
        <v>88000</v>
      </c>
      <c r="E5802">
        <v>36</v>
      </c>
      <c r="F5802">
        <v>7</v>
      </c>
      <c r="G5802">
        <v>0</v>
      </c>
    </row>
    <row r="5803" spans="1:7" x14ac:dyDescent="0.2">
      <c r="A5803">
        <v>20000</v>
      </c>
      <c r="B5803">
        <v>0.23280000000000001</v>
      </c>
      <c r="C5803" t="s">
        <v>5441</v>
      </c>
      <c r="D5803">
        <v>96000</v>
      </c>
      <c r="E5803">
        <v>60</v>
      </c>
      <c r="F5803">
        <v>6</v>
      </c>
      <c r="G5803">
        <v>1</v>
      </c>
    </row>
    <row r="5804" spans="1:7" x14ac:dyDescent="0.2">
      <c r="A5804">
        <v>12000</v>
      </c>
      <c r="B5804">
        <v>0.1016</v>
      </c>
      <c r="C5804" t="s">
        <v>5441</v>
      </c>
      <c r="D5804">
        <v>135000</v>
      </c>
      <c r="E5804">
        <v>36</v>
      </c>
      <c r="F5804">
        <v>6</v>
      </c>
      <c r="G5804">
        <v>0</v>
      </c>
    </row>
    <row r="5805" spans="1:7" x14ac:dyDescent="0.2">
      <c r="A5805">
        <v>10575</v>
      </c>
      <c r="B5805">
        <v>0.1212</v>
      </c>
      <c r="C5805" t="s">
        <v>5441</v>
      </c>
      <c r="D5805">
        <v>65000</v>
      </c>
      <c r="E5805">
        <v>36</v>
      </c>
      <c r="F5805">
        <v>6</v>
      </c>
      <c r="G5805">
        <v>0</v>
      </c>
    </row>
    <row r="5806" spans="1:7" x14ac:dyDescent="0.2">
      <c r="A5806">
        <v>14825</v>
      </c>
      <c r="B5806">
        <v>0.1905</v>
      </c>
      <c r="C5806" t="s">
        <v>5440</v>
      </c>
      <c r="D5806">
        <v>71750</v>
      </c>
      <c r="E5806">
        <v>36</v>
      </c>
      <c r="F5806">
        <v>1</v>
      </c>
      <c r="G5806">
        <v>1</v>
      </c>
    </row>
    <row r="5807" spans="1:7" x14ac:dyDescent="0.2">
      <c r="A5807">
        <v>8875</v>
      </c>
      <c r="B5807">
        <v>0.1777</v>
      </c>
      <c r="C5807" t="s">
        <v>5440</v>
      </c>
      <c r="D5807">
        <v>51000</v>
      </c>
      <c r="E5807">
        <v>36</v>
      </c>
      <c r="F5807">
        <v>7</v>
      </c>
      <c r="G5807">
        <v>0</v>
      </c>
    </row>
    <row r="5808" spans="1:7" x14ac:dyDescent="0.2">
      <c r="A5808">
        <v>10800</v>
      </c>
      <c r="B5808">
        <v>0.1905</v>
      </c>
      <c r="C5808" t="s">
        <v>5441</v>
      </c>
      <c r="D5808">
        <v>215000</v>
      </c>
      <c r="E5808">
        <v>36</v>
      </c>
      <c r="F5808">
        <v>0.5</v>
      </c>
      <c r="G5808">
        <v>1</v>
      </c>
    </row>
    <row r="5809" spans="1:7" x14ac:dyDescent="0.2">
      <c r="A5809">
        <v>21000</v>
      </c>
      <c r="B5809">
        <v>0.1212</v>
      </c>
      <c r="C5809" t="s">
        <v>5440</v>
      </c>
      <c r="D5809">
        <v>88000</v>
      </c>
      <c r="E5809">
        <v>36</v>
      </c>
      <c r="F5809">
        <v>10</v>
      </c>
      <c r="G5809">
        <v>0</v>
      </c>
    </row>
    <row r="5810" spans="1:7" x14ac:dyDescent="0.2">
      <c r="A5810">
        <v>5500</v>
      </c>
      <c r="B5810">
        <v>0.14330000000000001</v>
      </c>
      <c r="C5810" t="s">
        <v>5442</v>
      </c>
      <c r="D5810">
        <v>20000</v>
      </c>
      <c r="E5810">
        <v>36</v>
      </c>
      <c r="F5810">
        <v>3</v>
      </c>
      <c r="G5810">
        <v>1</v>
      </c>
    </row>
    <row r="5811" spans="1:7" x14ac:dyDescent="0.2">
      <c r="A5811">
        <v>12000</v>
      </c>
      <c r="B5811">
        <v>6.6199999999999995E-2</v>
      </c>
      <c r="C5811" t="s">
        <v>5441</v>
      </c>
      <c r="D5811">
        <v>70000</v>
      </c>
      <c r="E5811">
        <v>36</v>
      </c>
      <c r="F5811">
        <v>10</v>
      </c>
      <c r="G5811">
        <v>0</v>
      </c>
    </row>
    <row r="5812" spans="1:7" x14ac:dyDescent="0.2">
      <c r="A5812">
        <v>5700</v>
      </c>
      <c r="B5812">
        <v>0.158</v>
      </c>
      <c r="C5812" t="s">
        <v>5441</v>
      </c>
      <c r="D5812">
        <v>33000</v>
      </c>
      <c r="E5812">
        <v>36</v>
      </c>
      <c r="F5812">
        <v>8</v>
      </c>
      <c r="G5812">
        <v>1</v>
      </c>
    </row>
    <row r="5813" spans="1:7" x14ac:dyDescent="0.2">
      <c r="A5813">
        <v>12000</v>
      </c>
      <c r="B5813">
        <v>0.13109999999999999</v>
      </c>
      <c r="C5813" t="s">
        <v>5442</v>
      </c>
      <c r="D5813">
        <v>65000</v>
      </c>
      <c r="E5813">
        <v>36</v>
      </c>
      <c r="F5813">
        <v>8</v>
      </c>
      <c r="G5813">
        <v>0</v>
      </c>
    </row>
    <row r="5814" spans="1:7" x14ac:dyDescent="0.2">
      <c r="A5814">
        <v>20000</v>
      </c>
      <c r="B5814">
        <v>0.13109999999999999</v>
      </c>
      <c r="C5814" t="s">
        <v>5441</v>
      </c>
      <c r="D5814">
        <v>73000</v>
      </c>
      <c r="E5814">
        <v>36</v>
      </c>
      <c r="F5814">
        <v>10</v>
      </c>
      <c r="G5814">
        <v>0</v>
      </c>
    </row>
    <row r="5815" spans="1:7" x14ac:dyDescent="0.2">
      <c r="A5815">
        <v>10000</v>
      </c>
      <c r="B5815">
        <v>0.14330000000000001</v>
      </c>
      <c r="C5815" t="s">
        <v>5441</v>
      </c>
      <c r="D5815" s="79">
        <v>100000</v>
      </c>
      <c r="E5815">
        <v>36</v>
      </c>
      <c r="F5815">
        <v>2</v>
      </c>
      <c r="G5815">
        <v>0</v>
      </c>
    </row>
    <row r="5816" spans="1:7" x14ac:dyDescent="0.2">
      <c r="A5816">
        <v>5000</v>
      </c>
      <c r="B5816">
        <v>6.6199999999999995E-2</v>
      </c>
      <c r="C5816" t="s">
        <v>5440</v>
      </c>
      <c r="D5816">
        <v>18000</v>
      </c>
      <c r="E5816">
        <v>36</v>
      </c>
      <c r="F5816">
        <v>4</v>
      </c>
      <c r="G5816">
        <v>0</v>
      </c>
    </row>
    <row r="5817" spans="1:7" x14ac:dyDescent="0.2">
      <c r="A5817">
        <v>6775</v>
      </c>
      <c r="B5817">
        <v>0.1212</v>
      </c>
      <c r="C5817" t="s">
        <v>5441</v>
      </c>
      <c r="D5817">
        <v>99000</v>
      </c>
      <c r="E5817">
        <v>36</v>
      </c>
      <c r="F5817">
        <v>10</v>
      </c>
      <c r="G5817">
        <v>0</v>
      </c>
    </row>
    <row r="5818" spans="1:7" x14ac:dyDescent="0.2">
      <c r="A5818">
        <v>10000</v>
      </c>
      <c r="B5818">
        <v>0.1016</v>
      </c>
      <c r="C5818" t="s">
        <v>5440</v>
      </c>
      <c r="D5818">
        <v>50000</v>
      </c>
      <c r="E5818">
        <v>36</v>
      </c>
      <c r="F5818">
        <v>2</v>
      </c>
      <c r="G5818">
        <v>1</v>
      </c>
    </row>
    <row r="5819" spans="1:7" x14ac:dyDescent="0.2">
      <c r="A5819">
        <v>14000</v>
      </c>
      <c r="B5819">
        <v>7.9000000000000001E-2</v>
      </c>
      <c r="C5819" t="s">
        <v>5441</v>
      </c>
      <c r="D5819">
        <v>60000</v>
      </c>
      <c r="E5819">
        <v>36</v>
      </c>
      <c r="F5819">
        <v>1</v>
      </c>
      <c r="G5819">
        <v>0</v>
      </c>
    </row>
    <row r="5820" spans="1:7" x14ac:dyDescent="0.2">
      <c r="A5820">
        <v>10000</v>
      </c>
      <c r="B5820">
        <v>0.17269999999999999</v>
      </c>
      <c r="C5820" t="s">
        <v>5440</v>
      </c>
      <c r="D5820">
        <v>39000</v>
      </c>
      <c r="E5820">
        <v>36</v>
      </c>
      <c r="F5820">
        <v>10</v>
      </c>
      <c r="G5820">
        <v>0</v>
      </c>
    </row>
    <row r="5821" spans="1:7" x14ac:dyDescent="0.2">
      <c r="A5821">
        <v>12000</v>
      </c>
      <c r="B5821">
        <v>0.15310000000000001</v>
      </c>
      <c r="C5821" t="s">
        <v>5440</v>
      </c>
      <c r="D5821">
        <v>70000</v>
      </c>
      <c r="E5821">
        <v>36</v>
      </c>
      <c r="F5821">
        <v>3</v>
      </c>
      <c r="G5821">
        <v>0</v>
      </c>
    </row>
    <row r="5822" spans="1:7" x14ac:dyDescent="0.2">
      <c r="A5822">
        <v>4800</v>
      </c>
      <c r="B5822">
        <v>0.15310000000000001</v>
      </c>
      <c r="C5822" t="s">
        <v>5440</v>
      </c>
      <c r="D5822">
        <v>34000</v>
      </c>
      <c r="E5822">
        <v>36</v>
      </c>
      <c r="F5822">
        <v>3</v>
      </c>
      <c r="G5822">
        <v>0</v>
      </c>
    </row>
    <row r="5823" spans="1:7" x14ac:dyDescent="0.2">
      <c r="A5823">
        <v>21200</v>
      </c>
      <c r="B5823">
        <v>0.22470000000000001</v>
      </c>
      <c r="C5823" t="s">
        <v>5440</v>
      </c>
      <c r="D5823">
        <v>48000</v>
      </c>
      <c r="E5823">
        <v>60</v>
      </c>
      <c r="F5823">
        <v>2</v>
      </c>
      <c r="G5823">
        <v>1</v>
      </c>
    </row>
    <row r="5824" spans="1:7" x14ac:dyDescent="0.2">
      <c r="A5824">
        <v>9400</v>
      </c>
      <c r="B5824">
        <v>0.14330000000000001</v>
      </c>
      <c r="C5824" t="s">
        <v>5441</v>
      </c>
      <c r="D5824">
        <v>57000</v>
      </c>
      <c r="E5824">
        <v>36</v>
      </c>
      <c r="F5824">
        <v>10</v>
      </c>
      <c r="G5824">
        <v>0</v>
      </c>
    </row>
    <row r="5825" spans="1:7" x14ac:dyDescent="0.2">
      <c r="A5825">
        <v>30000</v>
      </c>
      <c r="B5825">
        <v>6.6199999999999995E-2</v>
      </c>
      <c r="C5825" t="s">
        <v>5441</v>
      </c>
      <c r="D5825" s="79">
        <v>200000</v>
      </c>
      <c r="E5825">
        <v>36</v>
      </c>
      <c r="F5825">
        <v>1</v>
      </c>
      <c r="G5825">
        <v>0</v>
      </c>
    </row>
    <row r="5826" spans="1:7" x14ac:dyDescent="0.2">
      <c r="A5826">
        <v>11450</v>
      </c>
      <c r="B5826">
        <v>0.16289999999999999</v>
      </c>
      <c r="C5826" t="s">
        <v>5440</v>
      </c>
      <c r="D5826">
        <v>50000</v>
      </c>
      <c r="E5826">
        <v>36</v>
      </c>
      <c r="F5826">
        <v>6</v>
      </c>
      <c r="G5826">
        <v>0</v>
      </c>
    </row>
    <row r="5827" spans="1:7" x14ac:dyDescent="0.2">
      <c r="A5827">
        <v>28000</v>
      </c>
      <c r="B5827">
        <v>0.1016</v>
      </c>
      <c r="C5827" t="s">
        <v>5441</v>
      </c>
      <c r="D5827">
        <v>81000</v>
      </c>
      <c r="E5827">
        <v>36</v>
      </c>
      <c r="F5827">
        <v>10</v>
      </c>
      <c r="G5827">
        <v>0</v>
      </c>
    </row>
    <row r="5828" spans="1:7" x14ac:dyDescent="0.2">
      <c r="A5828">
        <v>9250</v>
      </c>
      <c r="B5828">
        <v>0.16289999999999999</v>
      </c>
      <c r="C5828" t="s">
        <v>5442</v>
      </c>
      <c r="D5828">
        <v>28250</v>
      </c>
      <c r="E5828">
        <v>36</v>
      </c>
      <c r="F5828">
        <v>10</v>
      </c>
      <c r="G5828">
        <v>0</v>
      </c>
    </row>
    <row r="5829" spans="1:7" x14ac:dyDescent="0.2">
      <c r="A5829">
        <v>25000</v>
      </c>
      <c r="B5829">
        <v>0.21</v>
      </c>
      <c r="C5829" t="s">
        <v>5440</v>
      </c>
      <c r="D5829">
        <v>70000</v>
      </c>
      <c r="E5829">
        <v>36</v>
      </c>
      <c r="F5829">
        <v>3</v>
      </c>
      <c r="G5829">
        <v>0</v>
      </c>
    </row>
    <row r="5830" spans="1:7" x14ac:dyDescent="0.2">
      <c r="A5830">
        <v>7000</v>
      </c>
      <c r="B5830">
        <v>0.1016</v>
      </c>
      <c r="C5830" t="s">
        <v>5440</v>
      </c>
      <c r="D5830">
        <v>60000</v>
      </c>
      <c r="E5830">
        <v>36</v>
      </c>
      <c r="F5830">
        <v>5</v>
      </c>
      <c r="G5830">
        <v>0</v>
      </c>
    </row>
    <row r="5831" spans="1:7" x14ac:dyDescent="0.2">
      <c r="A5831">
        <v>12000</v>
      </c>
      <c r="B5831">
        <v>0.1114</v>
      </c>
      <c r="C5831" t="s">
        <v>5441</v>
      </c>
      <c r="D5831">
        <v>90000</v>
      </c>
      <c r="E5831">
        <v>36</v>
      </c>
      <c r="F5831">
        <v>4</v>
      </c>
      <c r="G5831">
        <v>0</v>
      </c>
    </row>
    <row r="5832" spans="1:7" x14ac:dyDescent="0.2">
      <c r="A5832">
        <v>1500</v>
      </c>
      <c r="B5832">
        <v>0.14330000000000001</v>
      </c>
      <c r="C5832" t="s">
        <v>5441</v>
      </c>
      <c r="D5832">
        <v>45000</v>
      </c>
      <c r="E5832">
        <v>36</v>
      </c>
      <c r="F5832">
        <v>4</v>
      </c>
      <c r="G5832">
        <v>1</v>
      </c>
    </row>
    <row r="5833" spans="1:7" x14ac:dyDescent="0.2">
      <c r="A5833">
        <v>3600</v>
      </c>
      <c r="B5833">
        <v>0.16289999999999999</v>
      </c>
      <c r="C5833" t="s">
        <v>5442</v>
      </c>
      <c r="D5833">
        <v>44000</v>
      </c>
      <c r="E5833">
        <v>36</v>
      </c>
      <c r="F5833">
        <v>10</v>
      </c>
      <c r="G5833">
        <v>0</v>
      </c>
    </row>
    <row r="5834" spans="1:7" x14ac:dyDescent="0.2">
      <c r="A5834">
        <v>20050</v>
      </c>
      <c r="B5834">
        <v>0.18490000000000001</v>
      </c>
      <c r="C5834" t="s">
        <v>5440</v>
      </c>
      <c r="D5834">
        <v>51000</v>
      </c>
      <c r="E5834">
        <v>60</v>
      </c>
      <c r="F5834">
        <v>4</v>
      </c>
      <c r="G5834">
        <v>0</v>
      </c>
    </row>
    <row r="5835" spans="1:7" x14ac:dyDescent="0.2">
      <c r="A5835">
        <v>14000</v>
      </c>
      <c r="B5835">
        <v>0.1212</v>
      </c>
      <c r="C5835" t="s">
        <v>5441</v>
      </c>
      <c r="D5835">
        <v>52288</v>
      </c>
      <c r="E5835">
        <v>36</v>
      </c>
      <c r="F5835">
        <v>10</v>
      </c>
      <c r="G5835">
        <v>0</v>
      </c>
    </row>
    <row r="5836" spans="1:7" x14ac:dyDescent="0.2">
      <c r="A5836">
        <v>10000</v>
      </c>
      <c r="B5836">
        <v>0.13109999999999999</v>
      </c>
      <c r="C5836" t="s">
        <v>5441</v>
      </c>
      <c r="D5836">
        <v>37000</v>
      </c>
      <c r="E5836">
        <v>36</v>
      </c>
      <c r="F5836">
        <v>10</v>
      </c>
      <c r="G5836">
        <v>0</v>
      </c>
    </row>
    <row r="5837" spans="1:7" x14ac:dyDescent="0.2">
      <c r="A5837">
        <v>6000</v>
      </c>
      <c r="B5837">
        <v>0.1114</v>
      </c>
      <c r="C5837" t="s">
        <v>5442</v>
      </c>
      <c r="D5837">
        <v>79000</v>
      </c>
      <c r="E5837">
        <v>36</v>
      </c>
      <c r="F5837">
        <v>10</v>
      </c>
      <c r="G5837">
        <v>0</v>
      </c>
    </row>
    <row r="5838" spans="1:7" x14ac:dyDescent="0.2">
      <c r="A5838">
        <v>9550</v>
      </c>
      <c r="B5838">
        <v>0.1409</v>
      </c>
      <c r="C5838" t="s">
        <v>5440</v>
      </c>
      <c r="D5838">
        <v>63000</v>
      </c>
      <c r="E5838">
        <v>36</v>
      </c>
      <c r="F5838">
        <v>2</v>
      </c>
      <c r="G5838">
        <v>0</v>
      </c>
    </row>
    <row r="5839" spans="1:7" x14ac:dyDescent="0.2">
      <c r="A5839">
        <v>6000</v>
      </c>
      <c r="B5839">
        <v>8.8999999999999996E-2</v>
      </c>
      <c r="C5839" t="s">
        <v>5441</v>
      </c>
      <c r="D5839">
        <v>60000</v>
      </c>
      <c r="E5839">
        <v>36</v>
      </c>
      <c r="F5839">
        <v>10</v>
      </c>
      <c r="G5839">
        <v>0</v>
      </c>
    </row>
    <row r="5840" spans="1:7" x14ac:dyDescent="0.2">
      <c r="A5840">
        <v>6500</v>
      </c>
      <c r="B5840">
        <v>0.1875</v>
      </c>
      <c r="C5840" t="s">
        <v>5441</v>
      </c>
      <c r="D5840">
        <v>40000</v>
      </c>
      <c r="E5840">
        <v>36</v>
      </c>
      <c r="F5840">
        <v>1</v>
      </c>
      <c r="G5840">
        <v>0</v>
      </c>
    </row>
    <row r="5841" spans="1:7" x14ac:dyDescent="0.2">
      <c r="A5841">
        <v>6000</v>
      </c>
      <c r="B5841">
        <v>0.158</v>
      </c>
      <c r="C5841" t="s">
        <v>5442</v>
      </c>
      <c r="D5841">
        <v>55000</v>
      </c>
      <c r="E5841">
        <v>36</v>
      </c>
      <c r="F5841">
        <v>10</v>
      </c>
      <c r="G5841">
        <v>0</v>
      </c>
    </row>
    <row r="5842" spans="1:7" x14ac:dyDescent="0.2">
      <c r="A5842">
        <v>25600</v>
      </c>
      <c r="B5842">
        <v>0.1777</v>
      </c>
      <c r="C5842" t="s">
        <v>5441</v>
      </c>
      <c r="D5842">
        <v>120000</v>
      </c>
      <c r="E5842">
        <v>36</v>
      </c>
      <c r="F5842">
        <v>0.5</v>
      </c>
      <c r="G5842">
        <v>0</v>
      </c>
    </row>
    <row r="5843" spans="1:7" x14ac:dyDescent="0.2">
      <c r="A5843">
        <v>20500</v>
      </c>
      <c r="B5843">
        <v>0.17269999999999999</v>
      </c>
      <c r="C5843" t="s">
        <v>5442</v>
      </c>
      <c r="D5843">
        <v>48000</v>
      </c>
      <c r="E5843">
        <v>36</v>
      </c>
      <c r="F5843">
        <v>10</v>
      </c>
      <c r="G5843">
        <v>0</v>
      </c>
    </row>
    <row r="5844" spans="1:7" x14ac:dyDescent="0.2">
      <c r="A5844">
        <v>18200</v>
      </c>
      <c r="B5844">
        <v>0.15310000000000001</v>
      </c>
      <c r="C5844" t="s">
        <v>5440</v>
      </c>
      <c r="D5844">
        <v>45000</v>
      </c>
      <c r="E5844">
        <v>60</v>
      </c>
      <c r="F5844">
        <v>10</v>
      </c>
      <c r="G5844">
        <v>0</v>
      </c>
    </row>
    <row r="5845" spans="1:7" x14ac:dyDescent="0.2">
      <c r="A5845">
        <v>14275</v>
      </c>
      <c r="B5845">
        <v>7.9000000000000001E-2</v>
      </c>
      <c r="C5845" t="s">
        <v>5440</v>
      </c>
      <c r="D5845">
        <v>65000</v>
      </c>
      <c r="E5845">
        <v>36</v>
      </c>
      <c r="F5845">
        <v>2</v>
      </c>
      <c r="G5845">
        <v>0</v>
      </c>
    </row>
    <row r="5846" spans="1:7" x14ac:dyDescent="0.2">
      <c r="A5846">
        <v>11625</v>
      </c>
      <c r="B5846">
        <v>0.14330000000000001</v>
      </c>
      <c r="C5846" t="s">
        <v>5441</v>
      </c>
      <c r="D5846">
        <v>34000</v>
      </c>
      <c r="E5846">
        <v>36</v>
      </c>
      <c r="F5846">
        <v>8</v>
      </c>
      <c r="G5846">
        <v>0</v>
      </c>
    </row>
    <row r="5847" spans="1:7" x14ac:dyDescent="0.2">
      <c r="A5847">
        <v>6625</v>
      </c>
      <c r="B5847">
        <v>0.1212</v>
      </c>
      <c r="C5847" t="s">
        <v>5441</v>
      </c>
      <c r="D5847">
        <v>23000</v>
      </c>
      <c r="E5847">
        <v>36</v>
      </c>
      <c r="F5847">
        <v>4</v>
      </c>
      <c r="G5847">
        <v>0</v>
      </c>
    </row>
    <row r="5848" spans="1:7" x14ac:dyDescent="0.2">
      <c r="A5848">
        <v>20400</v>
      </c>
      <c r="B5848">
        <v>0.1905</v>
      </c>
      <c r="C5848" t="s">
        <v>5441</v>
      </c>
      <c r="D5848">
        <v>48000</v>
      </c>
      <c r="E5848">
        <v>60</v>
      </c>
      <c r="F5848">
        <v>0.5</v>
      </c>
      <c r="G5848">
        <v>0</v>
      </c>
    </row>
    <row r="5849" spans="1:7" x14ac:dyDescent="0.2">
      <c r="A5849">
        <v>10000</v>
      </c>
      <c r="B5849">
        <v>0.19719999999999999</v>
      </c>
      <c r="C5849" t="s">
        <v>5440</v>
      </c>
      <c r="D5849">
        <v>77000</v>
      </c>
      <c r="E5849">
        <v>36</v>
      </c>
      <c r="F5849">
        <v>4</v>
      </c>
      <c r="G5849">
        <v>1</v>
      </c>
    </row>
    <row r="5850" spans="1:7" x14ac:dyDescent="0.2">
      <c r="A5850">
        <v>10000</v>
      </c>
      <c r="B5850">
        <v>0.1777</v>
      </c>
      <c r="C5850" t="s">
        <v>5441</v>
      </c>
      <c r="D5850">
        <v>55000</v>
      </c>
      <c r="E5850">
        <v>36</v>
      </c>
      <c r="F5850">
        <v>10</v>
      </c>
      <c r="G5850">
        <v>0</v>
      </c>
    </row>
    <row r="5851" spans="1:7" x14ac:dyDescent="0.2">
      <c r="A5851">
        <v>12000</v>
      </c>
      <c r="B5851">
        <v>0.15310000000000001</v>
      </c>
      <c r="C5851" t="s">
        <v>5440</v>
      </c>
      <c r="D5851">
        <v>57500</v>
      </c>
      <c r="E5851">
        <v>36</v>
      </c>
      <c r="F5851">
        <v>10</v>
      </c>
      <c r="G5851">
        <v>0</v>
      </c>
    </row>
    <row r="5852" spans="1:7" x14ac:dyDescent="0.2">
      <c r="A5852">
        <v>31200</v>
      </c>
      <c r="B5852">
        <v>0.2198</v>
      </c>
      <c r="C5852" t="s">
        <v>5441</v>
      </c>
      <c r="D5852">
        <v>93000</v>
      </c>
      <c r="E5852">
        <v>60</v>
      </c>
      <c r="F5852">
        <v>0.5</v>
      </c>
      <c r="G5852">
        <v>0</v>
      </c>
    </row>
    <row r="5853" spans="1:7" x14ac:dyDescent="0.2">
      <c r="A5853">
        <v>8000</v>
      </c>
      <c r="B5853">
        <v>0.14330000000000001</v>
      </c>
      <c r="C5853" t="s">
        <v>5441</v>
      </c>
      <c r="D5853">
        <v>55000</v>
      </c>
      <c r="E5853">
        <v>36</v>
      </c>
      <c r="F5853">
        <v>10</v>
      </c>
      <c r="G5853">
        <v>0</v>
      </c>
    </row>
    <row r="5854" spans="1:7" x14ac:dyDescent="0.2">
      <c r="A5854">
        <v>9450</v>
      </c>
      <c r="B5854">
        <v>0.1212</v>
      </c>
      <c r="C5854" t="s">
        <v>5440</v>
      </c>
      <c r="D5854">
        <v>32000</v>
      </c>
      <c r="E5854">
        <v>36</v>
      </c>
      <c r="F5854">
        <v>10</v>
      </c>
      <c r="G5854">
        <v>0</v>
      </c>
    </row>
    <row r="5855" spans="1:7" x14ac:dyDescent="0.2">
      <c r="A5855">
        <v>15000</v>
      </c>
      <c r="B5855">
        <v>0.18490000000000001</v>
      </c>
      <c r="C5855" t="s">
        <v>5440</v>
      </c>
      <c r="D5855">
        <v>42000</v>
      </c>
      <c r="E5855">
        <v>36</v>
      </c>
      <c r="F5855">
        <v>10</v>
      </c>
      <c r="G5855">
        <v>0</v>
      </c>
    </row>
    <row r="5856" spans="1:7" x14ac:dyDescent="0.2">
      <c r="A5856">
        <v>17800</v>
      </c>
      <c r="B5856">
        <v>0.21</v>
      </c>
      <c r="C5856" t="s">
        <v>5442</v>
      </c>
      <c r="D5856">
        <v>50000</v>
      </c>
      <c r="E5856">
        <v>60</v>
      </c>
      <c r="F5856">
        <v>2</v>
      </c>
      <c r="G5856">
        <v>0</v>
      </c>
    </row>
    <row r="5857" spans="1:7" x14ac:dyDescent="0.2">
      <c r="A5857">
        <v>5000</v>
      </c>
      <c r="B5857">
        <v>0.16289999999999999</v>
      </c>
      <c r="C5857" t="s">
        <v>5440</v>
      </c>
      <c r="D5857">
        <v>38000</v>
      </c>
      <c r="E5857">
        <v>36</v>
      </c>
      <c r="F5857">
        <v>5</v>
      </c>
      <c r="G5857">
        <v>0</v>
      </c>
    </row>
    <row r="5858" spans="1:7" x14ac:dyDescent="0.2">
      <c r="A5858">
        <v>12000</v>
      </c>
      <c r="B5858">
        <v>0.1016</v>
      </c>
      <c r="C5858" t="s">
        <v>5442</v>
      </c>
      <c r="D5858">
        <v>60000</v>
      </c>
      <c r="E5858">
        <v>36</v>
      </c>
      <c r="F5858">
        <v>10</v>
      </c>
      <c r="G5858">
        <v>0</v>
      </c>
    </row>
    <row r="5859" spans="1:7" x14ac:dyDescent="0.2">
      <c r="A5859">
        <v>15500</v>
      </c>
      <c r="B5859">
        <v>7.9000000000000001E-2</v>
      </c>
      <c r="C5859" t="s">
        <v>5440</v>
      </c>
      <c r="D5859">
        <v>73000</v>
      </c>
      <c r="E5859">
        <v>36</v>
      </c>
      <c r="F5859">
        <v>10</v>
      </c>
      <c r="G5859">
        <v>0</v>
      </c>
    </row>
    <row r="5860" spans="1:7" x14ac:dyDescent="0.2">
      <c r="A5860">
        <v>15000</v>
      </c>
      <c r="B5860">
        <v>7.9000000000000001E-2</v>
      </c>
      <c r="C5860" t="s">
        <v>5440</v>
      </c>
      <c r="D5860">
        <v>78600</v>
      </c>
      <c r="E5860">
        <v>36</v>
      </c>
      <c r="F5860">
        <v>1</v>
      </c>
      <c r="G5860">
        <v>0</v>
      </c>
    </row>
    <row r="5861" spans="1:7" x14ac:dyDescent="0.2">
      <c r="A5861">
        <v>25000</v>
      </c>
      <c r="B5861">
        <v>0.14330000000000001</v>
      </c>
      <c r="C5861" t="s">
        <v>5440</v>
      </c>
      <c r="D5861">
        <v>150000</v>
      </c>
      <c r="E5861">
        <v>36</v>
      </c>
      <c r="F5861">
        <v>10</v>
      </c>
      <c r="G5861">
        <v>0</v>
      </c>
    </row>
    <row r="5862" spans="1:7" x14ac:dyDescent="0.2">
      <c r="A5862">
        <v>11200</v>
      </c>
      <c r="B5862">
        <v>8.8999999999999996E-2</v>
      </c>
      <c r="C5862" t="s">
        <v>5440</v>
      </c>
      <c r="D5862">
        <v>105000</v>
      </c>
      <c r="E5862">
        <v>36</v>
      </c>
      <c r="F5862">
        <v>2</v>
      </c>
      <c r="G5862">
        <v>0</v>
      </c>
    </row>
    <row r="5863" spans="1:7" x14ac:dyDescent="0.2">
      <c r="A5863">
        <v>10000</v>
      </c>
      <c r="B5863">
        <v>0.17269999999999999</v>
      </c>
      <c r="C5863" t="s">
        <v>5440</v>
      </c>
      <c r="D5863">
        <v>42000</v>
      </c>
      <c r="E5863">
        <v>36</v>
      </c>
      <c r="F5863">
        <v>0.5</v>
      </c>
      <c r="G5863">
        <v>0</v>
      </c>
    </row>
    <row r="5864" spans="1:7" x14ac:dyDescent="0.2">
      <c r="A5864">
        <v>18000</v>
      </c>
      <c r="B5864">
        <v>0.1875</v>
      </c>
      <c r="C5864" t="s">
        <v>5440</v>
      </c>
      <c r="D5864">
        <v>65000</v>
      </c>
      <c r="E5864">
        <v>60</v>
      </c>
      <c r="F5864">
        <v>6</v>
      </c>
      <c r="G5864">
        <v>0</v>
      </c>
    </row>
    <row r="5865" spans="1:7" x14ac:dyDescent="0.2">
      <c r="A5865">
        <v>19725</v>
      </c>
      <c r="B5865">
        <v>0.1409</v>
      </c>
      <c r="C5865" t="s">
        <v>5440</v>
      </c>
      <c r="D5865">
        <v>73220.94</v>
      </c>
      <c r="E5865">
        <v>36</v>
      </c>
      <c r="F5865">
        <v>8</v>
      </c>
      <c r="G5865">
        <v>0</v>
      </c>
    </row>
    <row r="5866" spans="1:7" x14ac:dyDescent="0.2">
      <c r="A5866">
        <v>18000</v>
      </c>
      <c r="B5866">
        <v>0.1409</v>
      </c>
      <c r="C5866" t="s">
        <v>5441</v>
      </c>
      <c r="D5866">
        <v>59000</v>
      </c>
      <c r="E5866">
        <v>36</v>
      </c>
      <c r="F5866">
        <v>10</v>
      </c>
      <c r="G5866">
        <v>0</v>
      </c>
    </row>
    <row r="5867" spans="1:7" x14ac:dyDescent="0.2">
      <c r="A5867">
        <v>15000</v>
      </c>
      <c r="B5867">
        <v>0.14330000000000001</v>
      </c>
      <c r="C5867" t="s">
        <v>5441</v>
      </c>
      <c r="D5867">
        <v>65000</v>
      </c>
      <c r="E5867">
        <v>36</v>
      </c>
      <c r="F5867">
        <v>8</v>
      </c>
      <c r="G5867">
        <v>0</v>
      </c>
    </row>
    <row r="5868" spans="1:7" x14ac:dyDescent="0.2">
      <c r="A5868">
        <v>10000</v>
      </c>
      <c r="B5868">
        <v>0.1212</v>
      </c>
      <c r="C5868" t="s">
        <v>5442</v>
      </c>
      <c r="D5868">
        <v>51000</v>
      </c>
      <c r="E5868">
        <v>36</v>
      </c>
      <c r="F5868">
        <v>0.5</v>
      </c>
      <c r="G5868">
        <v>0</v>
      </c>
    </row>
    <row r="5869" spans="1:7" x14ac:dyDescent="0.2">
      <c r="A5869">
        <v>8575</v>
      </c>
      <c r="B5869">
        <v>0.16289999999999999</v>
      </c>
      <c r="C5869" t="s">
        <v>5441</v>
      </c>
      <c r="D5869">
        <v>62000</v>
      </c>
      <c r="E5869">
        <v>36</v>
      </c>
      <c r="F5869">
        <v>10</v>
      </c>
      <c r="G5869">
        <v>0</v>
      </c>
    </row>
    <row r="5870" spans="1:7" x14ac:dyDescent="0.2">
      <c r="A5870">
        <v>18000</v>
      </c>
      <c r="B5870">
        <v>0.15310000000000001</v>
      </c>
      <c r="C5870" t="s">
        <v>5440</v>
      </c>
      <c r="D5870">
        <v>47000</v>
      </c>
      <c r="E5870">
        <v>36</v>
      </c>
      <c r="F5870">
        <v>7</v>
      </c>
      <c r="G5870">
        <v>0</v>
      </c>
    </row>
    <row r="5871" spans="1:7" x14ac:dyDescent="0.2">
      <c r="A5871">
        <v>4200</v>
      </c>
      <c r="B5871">
        <v>6.0299999999999999E-2</v>
      </c>
      <c r="C5871" t="s">
        <v>5441</v>
      </c>
      <c r="D5871">
        <v>105000</v>
      </c>
      <c r="E5871">
        <v>36</v>
      </c>
      <c r="F5871">
        <v>5</v>
      </c>
      <c r="G5871">
        <v>0</v>
      </c>
    </row>
    <row r="5872" spans="1:7" x14ac:dyDescent="0.2">
      <c r="A5872">
        <v>23850</v>
      </c>
      <c r="B5872">
        <v>0.14330000000000001</v>
      </c>
      <c r="C5872" t="s">
        <v>5441</v>
      </c>
      <c r="D5872" s="79">
        <v>100000</v>
      </c>
      <c r="E5872">
        <v>36</v>
      </c>
      <c r="F5872">
        <v>2</v>
      </c>
      <c r="G5872">
        <v>0</v>
      </c>
    </row>
    <row r="5873" spans="1:7" x14ac:dyDescent="0.2">
      <c r="A5873">
        <v>16000</v>
      </c>
      <c r="B5873">
        <v>0.15310000000000001</v>
      </c>
      <c r="C5873" t="s">
        <v>5440</v>
      </c>
      <c r="D5873">
        <v>40000</v>
      </c>
      <c r="E5873">
        <v>36</v>
      </c>
      <c r="F5873">
        <v>0.5</v>
      </c>
      <c r="G5873">
        <v>0</v>
      </c>
    </row>
    <row r="5874" spans="1:7" x14ac:dyDescent="0.2">
      <c r="A5874">
        <v>25000</v>
      </c>
      <c r="B5874">
        <v>0.19719999999999999</v>
      </c>
      <c r="C5874" t="s">
        <v>5441</v>
      </c>
      <c r="D5874">
        <v>94000</v>
      </c>
      <c r="E5874">
        <v>60</v>
      </c>
      <c r="F5874">
        <v>10</v>
      </c>
      <c r="G5874">
        <v>0</v>
      </c>
    </row>
    <row r="5875" spans="1:7" x14ac:dyDescent="0.2">
      <c r="A5875">
        <v>28625</v>
      </c>
      <c r="B5875">
        <v>0.1905</v>
      </c>
      <c r="C5875" t="s">
        <v>5441</v>
      </c>
      <c r="D5875">
        <v>85000</v>
      </c>
      <c r="E5875">
        <v>60</v>
      </c>
      <c r="F5875">
        <v>10</v>
      </c>
      <c r="G5875">
        <v>0</v>
      </c>
    </row>
    <row r="5876" spans="1:7" x14ac:dyDescent="0.2">
      <c r="A5876">
        <v>30000</v>
      </c>
      <c r="B5876">
        <v>0.2198</v>
      </c>
      <c r="C5876" t="s">
        <v>5441</v>
      </c>
      <c r="D5876">
        <v>225000</v>
      </c>
      <c r="E5876">
        <v>36</v>
      </c>
      <c r="F5876">
        <v>1</v>
      </c>
      <c r="G5876">
        <v>0</v>
      </c>
    </row>
    <row r="5877" spans="1:7" x14ac:dyDescent="0.2">
      <c r="A5877">
        <v>9450</v>
      </c>
      <c r="B5877">
        <v>0.18490000000000001</v>
      </c>
      <c r="C5877" t="s">
        <v>5440</v>
      </c>
      <c r="D5877">
        <v>36000</v>
      </c>
      <c r="E5877">
        <v>36</v>
      </c>
      <c r="F5877">
        <v>0.5</v>
      </c>
      <c r="G5877">
        <v>0</v>
      </c>
    </row>
    <row r="5878" spans="1:7" x14ac:dyDescent="0.2">
      <c r="A5878">
        <v>10750</v>
      </c>
      <c r="B5878">
        <v>0.13109999999999999</v>
      </c>
      <c r="C5878" t="s">
        <v>5440</v>
      </c>
      <c r="D5878">
        <v>35000</v>
      </c>
      <c r="E5878">
        <v>36</v>
      </c>
      <c r="F5878">
        <v>1</v>
      </c>
      <c r="G5878">
        <v>0</v>
      </c>
    </row>
    <row r="5879" spans="1:7" x14ac:dyDescent="0.2">
      <c r="A5879">
        <v>18600</v>
      </c>
      <c r="B5879">
        <v>0.13109999999999999</v>
      </c>
      <c r="C5879" t="s">
        <v>5441</v>
      </c>
      <c r="D5879">
        <v>58000</v>
      </c>
      <c r="E5879">
        <v>36</v>
      </c>
      <c r="F5879">
        <v>7</v>
      </c>
      <c r="G5879">
        <v>0</v>
      </c>
    </row>
    <row r="5880" spans="1:7" x14ac:dyDescent="0.2">
      <c r="A5880">
        <v>4900</v>
      </c>
      <c r="B5880">
        <v>7.6200000000000004E-2</v>
      </c>
      <c r="C5880" t="s">
        <v>5441</v>
      </c>
      <c r="D5880">
        <v>65612</v>
      </c>
      <c r="E5880">
        <v>36</v>
      </c>
      <c r="F5880">
        <v>0.5</v>
      </c>
      <c r="G5880">
        <v>0</v>
      </c>
    </row>
    <row r="5881" spans="1:7" x14ac:dyDescent="0.2">
      <c r="A5881">
        <v>6000</v>
      </c>
      <c r="B5881">
        <v>0.16289999999999999</v>
      </c>
      <c r="C5881" t="s">
        <v>5441</v>
      </c>
      <c r="D5881">
        <v>36000</v>
      </c>
      <c r="E5881">
        <v>36</v>
      </c>
      <c r="F5881">
        <v>10</v>
      </c>
      <c r="G5881">
        <v>0</v>
      </c>
    </row>
    <row r="5882" spans="1:7" x14ac:dyDescent="0.2">
      <c r="A5882">
        <v>3100</v>
      </c>
      <c r="B5882">
        <v>7.6200000000000004E-2</v>
      </c>
      <c r="C5882" t="s">
        <v>5440</v>
      </c>
      <c r="D5882">
        <v>39000</v>
      </c>
      <c r="E5882">
        <v>36</v>
      </c>
      <c r="F5882">
        <v>9</v>
      </c>
      <c r="G5882">
        <v>0</v>
      </c>
    </row>
    <row r="5883" spans="1:7" x14ac:dyDescent="0.2">
      <c r="A5883">
        <v>15000</v>
      </c>
      <c r="B5883">
        <v>6.0299999999999999E-2</v>
      </c>
      <c r="C5883" t="s">
        <v>5441</v>
      </c>
      <c r="D5883">
        <v>42000</v>
      </c>
      <c r="E5883">
        <v>36</v>
      </c>
      <c r="F5883">
        <v>10</v>
      </c>
      <c r="G5883">
        <v>0</v>
      </c>
    </row>
    <row r="5884" spans="1:7" x14ac:dyDescent="0.2">
      <c r="A5884">
        <v>6400</v>
      </c>
      <c r="B5884">
        <v>8.8999999999999996E-2</v>
      </c>
      <c r="C5884" t="s">
        <v>5442</v>
      </c>
      <c r="D5884">
        <v>24000</v>
      </c>
      <c r="E5884">
        <v>36</v>
      </c>
      <c r="F5884">
        <v>7</v>
      </c>
      <c r="G5884">
        <v>0</v>
      </c>
    </row>
    <row r="5885" spans="1:7" x14ac:dyDescent="0.2">
      <c r="A5885">
        <v>1800</v>
      </c>
      <c r="B5885">
        <v>7.9000000000000001E-2</v>
      </c>
      <c r="C5885" t="s">
        <v>5441</v>
      </c>
      <c r="D5885">
        <v>35000</v>
      </c>
      <c r="E5885">
        <v>36</v>
      </c>
      <c r="F5885">
        <v>1</v>
      </c>
      <c r="G5885">
        <v>0</v>
      </c>
    </row>
    <row r="5886" spans="1:7" x14ac:dyDescent="0.2">
      <c r="A5886">
        <v>7950</v>
      </c>
      <c r="B5886">
        <v>0.15310000000000001</v>
      </c>
      <c r="C5886" t="s">
        <v>5440</v>
      </c>
      <c r="D5886">
        <v>66000</v>
      </c>
      <c r="E5886">
        <v>36</v>
      </c>
      <c r="F5886">
        <v>6</v>
      </c>
      <c r="G5886">
        <v>0</v>
      </c>
    </row>
    <row r="5887" spans="1:7" x14ac:dyDescent="0.2">
      <c r="A5887">
        <v>19750</v>
      </c>
      <c r="B5887">
        <v>0.16289999999999999</v>
      </c>
      <c r="C5887" t="s">
        <v>5441</v>
      </c>
      <c r="D5887">
        <v>45000</v>
      </c>
      <c r="E5887">
        <v>36</v>
      </c>
      <c r="F5887">
        <v>8</v>
      </c>
      <c r="G5887">
        <v>0</v>
      </c>
    </row>
    <row r="5888" spans="1:7" x14ac:dyDescent="0.2">
      <c r="A5888">
        <v>10200</v>
      </c>
      <c r="B5888">
        <v>0.1875</v>
      </c>
      <c r="C5888" t="s">
        <v>5440</v>
      </c>
      <c r="D5888">
        <v>68000</v>
      </c>
      <c r="E5888">
        <v>36</v>
      </c>
      <c r="F5888">
        <v>10</v>
      </c>
      <c r="G5888">
        <v>0</v>
      </c>
    </row>
    <row r="5889" spans="1:7" x14ac:dyDescent="0.2">
      <c r="A5889">
        <v>15875</v>
      </c>
      <c r="B5889">
        <v>0.158</v>
      </c>
      <c r="C5889" t="s">
        <v>5441</v>
      </c>
      <c r="D5889">
        <v>50414</v>
      </c>
      <c r="E5889">
        <v>36</v>
      </c>
      <c r="F5889">
        <v>6</v>
      </c>
      <c r="G5889">
        <v>1</v>
      </c>
    </row>
    <row r="5890" spans="1:7" x14ac:dyDescent="0.2">
      <c r="A5890">
        <v>30000</v>
      </c>
      <c r="B5890">
        <v>0.13109999999999999</v>
      </c>
      <c r="C5890" t="s">
        <v>5441</v>
      </c>
      <c r="D5890">
        <v>77500</v>
      </c>
      <c r="E5890">
        <v>60</v>
      </c>
      <c r="F5890">
        <v>9</v>
      </c>
      <c r="G5890">
        <v>0</v>
      </c>
    </row>
    <row r="5891" spans="1:7" x14ac:dyDescent="0.2">
      <c r="A5891">
        <v>24000</v>
      </c>
      <c r="B5891">
        <v>0.1777</v>
      </c>
      <c r="C5891" t="s">
        <v>5440</v>
      </c>
      <c r="D5891">
        <v>135000</v>
      </c>
      <c r="E5891">
        <v>36</v>
      </c>
      <c r="F5891">
        <v>9</v>
      </c>
      <c r="G5891">
        <v>0</v>
      </c>
    </row>
    <row r="5892" spans="1:7" x14ac:dyDescent="0.2">
      <c r="A5892">
        <v>8000</v>
      </c>
      <c r="B5892">
        <v>0.1114</v>
      </c>
      <c r="C5892" t="s">
        <v>5441</v>
      </c>
      <c r="D5892">
        <v>75000</v>
      </c>
      <c r="E5892">
        <v>36</v>
      </c>
      <c r="F5892">
        <v>6</v>
      </c>
      <c r="G5892">
        <v>1</v>
      </c>
    </row>
    <row r="5893" spans="1:7" x14ac:dyDescent="0.2">
      <c r="A5893">
        <v>35000</v>
      </c>
      <c r="B5893">
        <v>0.1212</v>
      </c>
      <c r="C5893" t="s">
        <v>5440</v>
      </c>
      <c r="D5893" s="79">
        <v>100000</v>
      </c>
      <c r="E5893">
        <v>60</v>
      </c>
      <c r="F5893">
        <v>10</v>
      </c>
      <c r="G5893">
        <v>0</v>
      </c>
    </row>
    <row r="5894" spans="1:7" x14ac:dyDescent="0.2">
      <c r="A5894">
        <v>20000</v>
      </c>
      <c r="B5894">
        <v>0.158</v>
      </c>
      <c r="C5894" t="s">
        <v>5440</v>
      </c>
      <c r="D5894">
        <v>115000</v>
      </c>
      <c r="E5894">
        <v>36</v>
      </c>
      <c r="F5894">
        <v>3</v>
      </c>
      <c r="G5894">
        <v>0</v>
      </c>
    </row>
    <row r="5895" spans="1:7" x14ac:dyDescent="0.2">
      <c r="A5895">
        <v>7000</v>
      </c>
      <c r="B5895">
        <v>0.13109999999999999</v>
      </c>
      <c r="C5895" t="s">
        <v>5440</v>
      </c>
      <c r="D5895">
        <v>55000</v>
      </c>
      <c r="E5895">
        <v>36</v>
      </c>
      <c r="F5895">
        <v>2</v>
      </c>
      <c r="G5895">
        <v>0</v>
      </c>
    </row>
    <row r="5896" spans="1:7" x14ac:dyDescent="0.2">
      <c r="A5896">
        <v>10000</v>
      </c>
      <c r="B5896">
        <v>0.21490000000000001</v>
      </c>
      <c r="C5896" t="s">
        <v>5441</v>
      </c>
      <c r="D5896">
        <v>120000</v>
      </c>
      <c r="E5896">
        <v>36</v>
      </c>
      <c r="F5896">
        <v>10</v>
      </c>
      <c r="G5896">
        <v>0</v>
      </c>
    </row>
    <row r="5897" spans="1:7" x14ac:dyDescent="0.2">
      <c r="A5897">
        <v>35000</v>
      </c>
      <c r="B5897">
        <v>0.15310000000000001</v>
      </c>
      <c r="C5897" t="s">
        <v>5441</v>
      </c>
      <c r="D5897" s="79">
        <v>100000</v>
      </c>
      <c r="E5897">
        <v>36</v>
      </c>
      <c r="F5897">
        <v>10</v>
      </c>
      <c r="G5897">
        <v>0</v>
      </c>
    </row>
    <row r="5898" spans="1:7" x14ac:dyDescent="0.2">
      <c r="A5898">
        <v>10000</v>
      </c>
      <c r="B5898">
        <v>0.1212</v>
      </c>
      <c r="C5898" t="s">
        <v>5440</v>
      </c>
      <c r="D5898">
        <v>45000</v>
      </c>
      <c r="E5898">
        <v>36</v>
      </c>
      <c r="F5898">
        <v>10</v>
      </c>
      <c r="G5898">
        <v>1</v>
      </c>
    </row>
    <row r="5899" spans="1:7" x14ac:dyDescent="0.2">
      <c r="A5899">
        <v>1600</v>
      </c>
      <c r="B5899">
        <v>0.15310000000000001</v>
      </c>
      <c r="C5899" t="s">
        <v>5440</v>
      </c>
      <c r="D5899">
        <v>42000</v>
      </c>
      <c r="E5899">
        <v>36</v>
      </c>
      <c r="F5899">
        <v>1</v>
      </c>
      <c r="G5899">
        <v>0</v>
      </c>
    </row>
    <row r="5900" spans="1:7" x14ac:dyDescent="0.2">
      <c r="A5900">
        <v>20425</v>
      </c>
      <c r="B5900">
        <v>0.18490000000000001</v>
      </c>
      <c r="C5900" t="s">
        <v>5442</v>
      </c>
      <c r="D5900">
        <v>65000</v>
      </c>
      <c r="E5900">
        <v>36</v>
      </c>
      <c r="F5900">
        <v>6</v>
      </c>
      <c r="G5900">
        <v>1</v>
      </c>
    </row>
    <row r="5901" spans="1:7" x14ac:dyDescent="0.2">
      <c r="A5901">
        <v>11275</v>
      </c>
      <c r="B5901">
        <v>0.1777</v>
      </c>
      <c r="C5901" t="s">
        <v>5440</v>
      </c>
      <c r="D5901">
        <v>62833.47</v>
      </c>
      <c r="E5901">
        <v>36</v>
      </c>
      <c r="F5901">
        <v>10</v>
      </c>
      <c r="G5901">
        <v>0</v>
      </c>
    </row>
    <row r="5902" spans="1:7" x14ac:dyDescent="0.2">
      <c r="A5902">
        <v>10000</v>
      </c>
      <c r="B5902">
        <v>0.1016</v>
      </c>
      <c r="C5902" t="s">
        <v>5441</v>
      </c>
      <c r="D5902">
        <v>135000</v>
      </c>
      <c r="E5902">
        <v>36</v>
      </c>
      <c r="F5902">
        <v>10</v>
      </c>
      <c r="G5902">
        <v>0</v>
      </c>
    </row>
    <row r="5903" spans="1:7" x14ac:dyDescent="0.2">
      <c r="A5903">
        <v>35000</v>
      </c>
      <c r="B5903">
        <v>0.1875</v>
      </c>
      <c r="C5903" t="s">
        <v>5441</v>
      </c>
      <c r="D5903">
        <v>140000</v>
      </c>
      <c r="E5903">
        <v>36</v>
      </c>
      <c r="F5903">
        <v>10</v>
      </c>
      <c r="G5903">
        <v>0</v>
      </c>
    </row>
    <row r="5904" spans="1:7" x14ac:dyDescent="0.2">
      <c r="A5904">
        <v>11500</v>
      </c>
      <c r="B5904">
        <v>0.14330000000000001</v>
      </c>
      <c r="C5904" t="s">
        <v>5440</v>
      </c>
      <c r="D5904">
        <v>34000</v>
      </c>
      <c r="E5904">
        <v>36</v>
      </c>
      <c r="F5904">
        <v>1</v>
      </c>
      <c r="G5904">
        <v>0</v>
      </c>
    </row>
    <row r="5905" spans="1:7" x14ac:dyDescent="0.2">
      <c r="A5905">
        <v>30000</v>
      </c>
      <c r="B5905">
        <v>0.22470000000000001</v>
      </c>
      <c r="C5905" t="s">
        <v>5440</v>
      </c>
      <c r="D5905">
        <v>90000</v>
      </c>
      <c r="E5905">
        <v>36</v>
      </c>
      <c r="F5905">
        <v>6</v>
      </c>
      <c r="G5905">
        <v>0</v>
      </c>
    </row>
    <row r="5906" spans="1:7" x14ac:dyDescent="0.2">
      <c r="A5906">
        <v>3350</v>
      </c>
      <c r="B5906">
        <v>0.1212</v>
      </c>
      <c r="C5906" t="s">
        <v>5442</v>
      </c>
      <c r="D5906">
        <v>45000</v>
      </c>
      <c r="E5906">
        <v>36</v>
      </c>
      <c r="F5906">
        <v>2</v>
      </c>
      <c r="G5906">
        <v>0</v>
      </c>
    </row>
    <row r="5907" spans="1:7" x14ac:dyDescent="0.2">
      <c r="A5907">
        <v>8000</v>
      </c>
      <c r="B5907">
        <v>0.17269999999999999</v>
      </c>
      <c r="C5907" t="s">
        <v>5441</v>
      </c>
      <c r="D5907">
        <v>25762.639999999999</v>
      </c>
      <c r="E5907">
        <v>36</v>
      </c>
      <c r="F5907">
        <v>10</v>
      </c>
      <c r="G5907">
        <v>1</v>
      </c>
    </row>
    <row r="5908" spans="1:7" x14ac:dyDescent="0.2">
      <c r="A5908">
        <v>9200</v>
      </c>
      <c r="B5908">
        <v>0.1114</v>
      </c>
      <c r="C5908" t="s">
        <v>5440</v>
      </c>
      <c r="D5908">
        <v>35904</v>
      </c>
      <c r="E5908">
        <v>36</v>
      </c>
      <c r="F5908">
        <v>4</v>
      </c>
      <c r="G5908">
        <v>0</v>
      </c>
    </row>
    <row r="5909" spans="1:7" x14ac:dyDescent="0.2">
      <c r="A5909">
        <v>10400</v>
      </c>
      <c r="B5909">
        <v>0.15310000000000001</v>
      </c>
      <c r="C5909" t="s">
        <v>5440</v>
      </c>
      <c r="D5909">
        <v>38000</v>
      </c>
      <c r="E5909">
        <v>36</v>
      </c>
      <c r="F5909">
        <v>5</v>
      </c>
      <c r="G5909">
        <v>0</v>
      </c>
    </row>
    <row r="5910" spans="1:7" x14ac:dyDescent="0.2">
      <c r="A5910">
        <v>2500</v>
      </c>
      <c r="B5910">
        <v>8.8999999999999996E-2</v>
      </c>
      <c r="C5910" t="s">
        <v>5440</v>
      </c>
      <c r="D5910">
        <v>48000</v>
      </c>
      <c r="E5910">
        <v>36</v>
      </c>
      <c r="F5910">
        <v>6</v>
      </c>
      <c r="G5910">
        <v>0</v>
      </c>
    </row>
    <row r="5911" spans="1:7" x14ac:dyDescent="0.2">
      <c r="A5911">
        <v>15000</v>
      </c>
      <c r="B5911">
        <v>0.16289999999999999</v>
      </c>
      <c r="C5911" t="s">
        <v>5440</v>
      </c>
      <c r="D5911">
        <v>42000</v>
      </c>
      <c r="E5911">
        <v>36</v>
      </c>
      <c r="F5911">
        <v>3</v>
      </c>
      <c r="G5911">
        <v>0</v>
      </c>
    </row>
    <row r="5912" spans="1:7" x14ac:dyDescent="0.2">
      <c r="A5912">
        <v>7200</v>
      </c>
      <c r="B5912">
        <v>8.8999999999999996E-2</v>
      </c>
      <c r="C5912" t="s">
        <v>5441</v>
      </c>
      <c r="D5912">
        <v>93000</v>
      </c>
      <c r="E5912">
        <v>36</v>
      </c>
      <c r="F5912">
        <v>10</v>
      </c>
      <c r="G5912">
        <v>0</v>
      </c>
    </row>
    <row r="5913" spans="1:7" x14ac:dyDescent="0.2">
      <c r="A5913">
        <v>12800</v>
      </c>
      <c r="B5913">
        <v>0.14330000000000001</v>
      </c>
      <c r="C5913" t="s">
        <v>5441</v>
      </c>
      <c r="D5913">
        <v>87000</v>
      </c>
      <c r="E5913">
        <v>36</v>
      </c>
      <c r="F5913">
        <v>8</v>
      </c>
      <c r="G5913">
        <v>0</v>
      </c>
    </row>
    <row r="5914" spans="1:7" x14ac:dyDescent="0.2">
      <c r="A5914">
        <v>11500</v>
      </c>
      <c r="B5914">
        <v>0.13109999999999999</v>
      </c>
      <c r="C5914" t="s">
        <v>5440</v>
      </c>
      <c r="D5914">
        <v>35000</v>
      </c>
      <c r="E5914">
        <v>36</v>
      </c>
      <c r="F5914">
        <v>4</v>
      </c>
      <c r="G5914">
        <v>0</v>
      </c>
    </row>
    <row r="5915" spans="1:7" x14ac:dyDescent="0.2">
      <c r="A5915">
        <v>15000</v>
      </c>
      <c r="B5915">
        <v>7.9000000000000001E-2</v>
      </c>
      <c r="C5915" t="s">
        <v>5440</v>
      </c>
      <c r="D5915">
        <v>150000</v>
      </c>
      <c r="E5915">
        <v>36</v>
      </c>
      <c r="F5915">
        <v>10</v>
      </c>
      <c r="G5915">
        <v>0</v>
      </c>
    </row>
    <row r="5916" spans="1:7" x14ac:dyDescent="0.2">
      <c r="A5916">
        <v>12800</v>
      </c>
      <c r="B5916">
        <v>0.15310000000000001</v>
      </c>
      <c r="C5916" t="s">
        <v>5441</v>
      </c>
      <c r="D5916">
        <v>77000</v>
      </c>
      <c r="E5916">
        <v>36</v>
      </c>
      <c r="F5916">
        <v>2</v>
      </c>
      <c r="G5916">
        <v>0</v>
      </c>
    </row>
    <row r="5917" spans="1:7" x14ac:dyDescent="0.2">
      <c r="A5917">
        <v>3700</v>
      </c>
      <c r="B5917">
        <v>0.13109999999999999</v>
      </c>
      <c r="C5917" t="s">
        <v>5441</v>
      </c>
      <c r="D5917">
        <v>80000</v>
      </c>
      <c r="E5917">
        <v>36</v>
      </c>
      <c r="F5917">
        <v>9</v>
      </c>
      <c r="G5917">
        <v>0</v>
      </c>
    </row>
    <row r="5918" spans="1:7" x14ac:dyDescent="0.2">
      <c r="A5918">
        <v>22000</v>
      </c>
      <c r="B5918">
        <v>0.13109999999999999</v>
      </c>
      <c r="C5918" t="s">
        <v>5441</v>
      </c>
      <c r="D5918">
        <v>75000</v>
      </c>
      <c r="E5918">
        <v>36</v>
      </c>
      <c r="F5918">
        <v>10</v>
      </c>
      <c r="G5918">
        <v>0</v>
      </c>
    </row>
    <row r="5919" spans="1:7" x14ac:dyDescent="0.2">
      <c r="A5919">
        <v>10500</v>
      </c>
      <c r="B5919">
        <v>0.1409</v>
      </c>
      <c r="C5919" t="s">
        <v>5442</v>
      </c>
      <c r="D5919">
        <v>30000</v>
      </c>
      <c r="E5919">
        <v>36</v>
      </c>
      <c r="F5919">
        <v>10</v>
      </c>
      <c r="G5919">
        <v>0</v>
      </c>
    </row>
    <row r="5920" spans="1:7" x14ac:dyDescent="0.2">
      <c r="A5920">
        <v>15000</v>
      </c>
      <c r="B5920">
        <v>0.18490000000000001</v>
      </c>
      <c r="C5920" t="s">
        <v>5440</v>
      </c>
      <c r="D5920">
        <v>135000</v>
      </c>
      <c r="E5920">
        <v>36</v>
      </c>
      <c r="F5920">
        <v>10</v>
      </c>
      <c r="G5920">
        <v>0</v>
      </c>
    </row>
    <row r="5921" spans="1:7" x14ac:dyDescent="0.2">
      <c r="A5921">
        <v>12575</v>
      </c>
      <c r="B5921">
        <v>0.1212</v>
      </c>
      <c r="C5921" t="s">
        <v>5441</v>
      </c>
      <c r="D5921">
        <v>90000</v>
      </c>
      <c r="E5921">
        <v>36</v>
      </c>
      <c r="F5921">
        <v>4</v>
      </c>
      <c r="G5921">
        <v>0</v>
      </c>
    </row>
    <row r="5922" spans="1:7" x14ac:dyDescent="0.2">
      <c r="A5922">
        <v>14000</v>
      </c>
      <c r="B5922">
        <v>6.6199999999999995E-2</v>
      </c>
      <c r="C5922" t="s">
        <v>5440</v>
      </c>
      <c r="D5922">
        <v>58000</v>
      </c>
      <c r="E5922">
        <v>36</v>
      </c>
      <c r="F5922">
        <v>3</v>
      </c>
      <c r="G5922">
        <v>0</v>
      </c>
    </row>
    <row r="5923" spans="1:7" x14ac:dyDescent="0.2">
      <c r="A5923">
        <v>15000</v>
      </c>
      <c r="B5923">
        <v>6.0299999999999999E-2</v>
      </c>
      <c r="C5923" t="s">
        <v>5441</v>
      </c>
      <c r="D5923">
        <v>72000</v>
      </c>
      <c r="E5923">
        <v>36</v>
      </c>
      <c r="F5923">
        <v>10</v>
      </c>
      <c r="G5923">
        <v>1</v>
      </c>
    </row>
    <row r="5924" spans="1:7" x14ac:dyDescent="0.2">
      <c r="A5924">
        <v>10000</v>
      </c>
      <c r="B5924">
        <v>7.9000000000000001E-2</v>
      </c>
      <c r="C5924" t="s">
        <v>5440</v>
      </c>
      <c r="D5924">
        <v>50000</v>
      </c>
      <c r="E5924">
        <v>36</v>
      </c>
      <c r="F5924">
        <v>4</v>
      </c>
      <c r="G5924">
        <v>0</v>
      </c>
    </row>
    <row r="5925" spans="1:7" x14ac:dyDescent="0.2">
      <c r="A5925">
        <v>5675</v>
      </c>
      <c r="B5925">
        <v>8.8999999999999996E-2</v>
      </c>
      <c r="C5925" t="s">
        <v>5440</v>
      </c>
      <c r="D5925">
        <v>27000</v>
      </c>
      <c r="E5925">
        <v>36</v>
      </c>
      <c r="F5925">
        <v>4</v>
      </c>
      <c r="G5925">
        <v>0</v>
      </c>
    </row>
    <row r="5926" spans="1:7" x14ac:dyDescent="0.2">
      <c r="A5926">
        <v>27300</v>
      </c>
      <c r="B5926">
        <v>0.1114</v>
      </c>
      <c r="C5926" t="s">
        <v>5441</v>
      </c>
      <c r="D5926" s="79">
        <v>100000</v>
      </c>
      <c r="E5926">
        <v>60</v>
      </c>
      <c r="F5926">
        <v>7</v>
      </c>
      <c r="G5926">
        <v>0</v>
      </c>
    </row>
    <row r="5927" spans="1:7" x14ac:dyDescent="0.2">
      <c r="A5927">
        <v>12800</v>
      </c>
      <c r="B5927">
        <v>0.15310000000000001</v>
      </c>
      <c r="C5927" t="s">
        <v>5440</v>
      </c>
      <c r="D5927">
        <v>68130</v>
      </c>
      <c r="E5927">
        <v>36</v>
      </c>
      <c r="F5927">
        <v>10</v>
      </c>
      <c r="G5927">
        <v>0</v>
      </c>
    </row>
    <row r="5928" spans="1:7" x14ac:dyDescent="0.2">
      <c r="A5928">
        <v>17000</v>
      </c>
      <c r="B5928">
        <v>0.19719999999999999</v>
      </c>
      <c r="C5928" t="s">
        <v>5441</v>
      </c>
      <c r="D5928">
        <v>90000</v>
      </c>
      <c r="E5928">
        <v>60</v>
      </c>
      <c r="F5928">
        <v>9</v>
      </c>
      <c r="G5928">
        <v>0</v>
      </c>
    </row>
    <row r="5929" spans="1:7" x14ac:dyDescent="0.2">
      <c r="A5929">
        <v>22000</v>
      </c>
      <c r="B5929">
        <v>0.2049</v>
      </c>
      <c r="C5929" t="s">
        <v>5440</v>
      </c>
      <c r="D5929">
        <v>50000</v>
      </c>
      <c r="E5929">
        <v>36</v>
      </c>
      <c r="F5929">
        <v>7</v>
      </c>
      <c r="G5929">
        <v>0</v>
      </c>
    </row>
    <row r="5930" spans="1:7" x14ac:dyDescent="0.2">
      <c r="A5930">
        <v>4000</v>
      </c>
      <c r="B5930">
        <v>0.13109999999999999</v>
      </c>
      <c r="C5930" t="s">
        <v>5441</v>
      </c>
      <c r="D5930">
        <v>40800</v>
      </c>
      <c r="E5930">
        <v>36</v>
      </c>
      <c r="F5930">
        <v>1</v>
      </c>
      <c r="G5930">
        <v>0</v>
      </c>
    </row>
    <row r="5931" spans="1:7" x14ac:dyDescent="0.2">
      <c r="A5931">
        <v>8000</v>
      </c>
      <c r="B5931">
        <v>0.16289999999999999</v>
      </c>
      <c r="C5931" t="s">
        <v>5440</v>
      </c>
      <c r="D5931">
        <v>47500</v>
      </c>
      <c r="E5931">
        <v>36</v>
      </c>
      <c r="F5931">
        <v>4</v>
      </c>
      <c r="G5931">
        <v>0</v>
      </c>
    </row>
    <row r="5932" spans="1:7" x14ac:dyDescent="0.2">
      <c r="A5932">
        <v>11325</v>
      </c>
      <c r="B5932">
        <v>0.1212</v>
      </c>
      <c r="C5932" t="s">
        <v>5442</v>
      </c>
      <c r="D5932">
        <v>45000</v>
      </c>
      <c r="E5932">
        <v>36</v>
      </c>
      <c r="F5932">
        <v>7</v>
      </c>
      <c r="G5932">
        <v>0</v>
      </c>
    </row>
    <row r="5933" spans="1:7" x14ac:dyDescent="0.2">
      <c r="A5933">
        <v>10625</v>
      </c>
      <c r="B5933">
        <v>0.15310000000000001</v>
      </c>
      <c r="C5933" t="s">
        <v>5441</v>
      </c>
      <c r="D5933">
        <v>54000</v>
      </c>
      <c r="E5933">
        <v>36</v>
      </c>
      <c r="F5933">
        <v>10</v>
      </c>
      <c r="G5933">
        <v>1</v>
      </c>
    </row>
    <row r="5934" spans="1:7" x14ac:dyDescent="0.2">
      <c r="A5934">
        <v>13700</v>
      </c>
      <c r="B5934">
        <v>7.6200000000000004E-2</v>
      </c>
      <c r="C5934" t="s">
        <v>5440</v>
      </c>
      <c r="D5934">
        <v>76780</v>
      </c>
      <c r="E5934">
        <v>36</v>
      </c>
      <c r="F5934">
        <v>5</v>
      </c>
      <c r="G5934">
        <v>0</v>
      </c>
    </row>
    <row r="5935" spans="1:7" x14ac:dyDescent="0.2">
      <c r="A5935">
        <v>8000</v>
      </c>
      <c r="B5935">
        <v>0.14330000000000001</v>
      </c>
      <c r="C5935" t="s">
        <v>5440</v>
      </c>
      <c r="D5935">
        <v>52000</v>
      </c>
      <c r="E5935">
        <v>36</v>
      </c>
      <c r="F5935">
        <v>6</v>
      </c>
      <c r="G5935">
        <v>0</v>
      </c>
    </row>
    <row r="5936" spans="1:7" x14ac:dyDescent="0.2">
      <c r="A5936">
        <v>3000</v>
      </c>
      <c r="B5936">
        <v>0.1114</v>
      </c>
      <c r="C5936" t="s">
        <v>5440</v>
      </c>
      <c r="D5936">
        <v>43000</v>
      </c>
      <c r="E5936">
        <v>36</v>
      </c>
      <c r="F5936">
        <v>10</v>
      </c>
      <c r="G5936">
        <v>0</v>
      </c>
    </row>
    <row r="5937" spans="1:7" x14ac:dyDescent="0.2">
      <c r="A5937">
        <v>7550</v>
      </c>
      <c r="B5937">
        <v>0.1114</v>
      </c>
      <c r="C5937" t="s">
        <v>5440</v>
      </c>
      <c r="D5937">
        <v>30000</v>
      </c>
      <c r="E5937">
        <v>36</v>
      </c>
      <c r="F5937">
        <v>3</v>
      </c>
      <c r="G5937">
        <v>1</v>
      </c>
    </row>
    <row r="5938" spans="1:7" x14ac:dyDescent="0.2">
      <c r="A5938">
        <v>30000</v>
      </c>
      <c r="B5938">
        <v>0.18490000000000001</v>
      </c>
      <c r="C5938" t="s">
        <v>5440</v>
      </c>
      <c r="D5938">
        <v>114000</v>
      </c>
      <c r="E5938">
        <v>36</v>
      </c>
      <c r="F5938">
        <v>2</v>
      </c>
      <c r="G5938">
        <v>0</v>
      </c>
    </row>
    <row r="5939" spans="1:7" x14ac:dyDescent="0.2">
      <c r="A5939">
        <v>15000</v>
      </c>
      <c r="B5939">
        <v>0.1875</v>
      </c>
      <c r="C5939" t="s">
        <v>5441</v>
      </c>
      <c r="D5939">
        <v>55000</v>
      </c>
      <c r="E5939">
        <v>36</v>
      </c>
      <c r="F5939">
        <v>7</v>
      </c>
      <c r="G5939">
        <v>0</v>
      </c>
    </row>
    <row r="5940" spans="1:7" x14ac:dyDescent="0.2">
      <c r="A5940">
        <v>8000</v>
      </c>
      <c r="B5940">
        <v>7.6200000000000004E-2</v>
      </c>
      <c r="C5940" t="s">
        <v>5440</v>
      </c>
      <c r="D5940">
        <v>26880</v>
      </c>
      <c r="E5940">
        <v>36</v>
      </c>
      <c r="F5940">
        <v>2</v>
      </c>
      <c r="G5940">
        <v>0</v>
      </c>
    </row>
    <row r="5941" spans="1:7" x14ac:dyDescent="0.2">
      <c r="A5941">
        <v>26400</v>
      </c>
      <c r="B5941">
        <v>0.1777</v>
      </c>
      <c r="C5941" t="s">
        <v>5441</v>
      </c>
      <c r="D5941">
        <v>130000</v>
      </c>
      <c r="E5941">
        <v>36</v>
      </c>
      <c r="F5941">
        <v>1</v>
      </c>
      <c r="G5941">
        <v>0</v>
      </c>
    </row>
    <row r="5942" spans="1:7" x14ac:dyDescent="0.2">
      <c r="A5942">
        <v>14325</v>
      </c>
      <c r="B5942">
        <v>0.2049</v>
      </c>
      <c r="C5942" t="s">
        <v>5441</v>
      </c>
      <c r="D5942">
        <v>67227</v>
      </c>
      <c r="E5942">
        <v>36</v>
      </c>
      <c r="F5942">
        <v>2</v>
      </c>
      <c r="G5942">
        <v>0</v>
      </c>
    </row>
    <row r="5943" spans="1:7" x14ac:dyDescent="0.2">
      <c r="A5943">
        <v>5500</v>
      </c>
      <c r="B5943">
        <v>0.1016</v>
      </c>
      <c r="C5943" t="s">
        <v>5440</v>
      </c>
      <c r="D5943">
        <v>31000</v>
      </c>
      <c r="E5943">
        <v>36</v>
      </c>
      <c r="F5943">
        <v>2</v>
      </c>
      <c r="G5943">
        <v>0</v>
      </c>
    </row>
    <row r="5944" spans="1:7" x14ac:dyDescent="0.2">
      <c r="A5944">
        <v>7000</v>
      </c>
      <c r="B5944">
        <v>0.1212</v>
      </c>
      <c r="C5944" t="s">
        <v>5440</v>
      </c>
      <c r="D5944">
        <v>41000</v>
      </c>
      <c r="E5944">
        <v>36</v>
      </c>
      <c r="F5944">
        <v>9</v>
      </c>
      <c r="G5944">
        <v>0</v>
      </c>
    </row>
    <row r="5945" spans="1:7" x14ac:dyDescent="0.2">
      <c r="A5945">
        <v>7200</v>
      </c>
      <c r="B5945">
        <v>7.6200000000000004E-2</v>
      </c>
      <c r="C5945" t="s">
        <v>5440</v>
      </c>
      <c r="D5945">
        <v>35000</v>
      </c>
      <c r="E5945">
        <v>36</v>
      </c>
      <c r="F5945">
        <v>8</v>
      </c>
      <c r="G5945">
        <v>1</v>
      </c>
    </row>
    <row r="5946" spans="1:7" x14ac:dyDescent="0.2">
      <c r="A5946">
        <v>9600</v>
      </c>
      <c r="B5946">
        <v>0.16289999999999999</v>
      </c>
      <c r="C5946" t="s">
        <v>5441</v>
      </c>
      <c r="D5946">
        <v>55000</v>
      </c>
      <c r="E5946">
        <v>36</v>
      </c>
      <c r="F5946">
        <v>7</v>
      </c>
      <c r="G5946">
        <v>1</v>
      </c>
    </row>
    <row r="5947" spans="1:7" x14ac:dyDescent="0.2">
      <c r="A5947">
        <v>18000</v>
      </c>
      <c r="B5947">
        <v>0.1875</v>
      </c>
      <c r="C5947" t="s">
        <v>5441</v>
      </c>
      <c r="D5947">
        <v>58000</v>
      </c>
      <c r="E5947">
        <v>36</v>
      </c>
      <c r="F5947">
        <v>7</v>
      </c>
      <c r="G5947">
        <v>0</v>
      </c>
    </row>
    <row r="5948" spans="1:7" x14ac:dyDescent="0.2">
      <c r="A5948">
        <v>8000</v>
      </c>
      <c r="B5948">
        <v>7.6200000000000004E-2</v>
      </c>
      <c r="C5948" t="s">
        <v>5441</v>
      </c>
      <c r="D5948">
        <v>24000</v>
      </c>
      <c r="E5948">
        <v>36</v>
      </c>
      <c r="F5948">
        <v>3</v>
      </c>
      <c r="G5948">
        <v>0</v>
      </c>
    </row>
    <row r="5949" spans="1:7" x14ac:dyDescent="0.2">
      <c r="A5949">
        <v>8000</v>
      </c>
      <c r="B5949">
        <v>0.15310000000000001</v>
      </c>
      <c r="C5949" t="s">
        <v>5441</v>
      </c>
      <c r="D5949">
        <v>25000</v>
      </c>
      <c r="E5949">
        <v>36</v>
      </c>
      <c r="F5949">
        <v>1</v>
      </c>
      <c r="G5949">
        <v>0</v>
      </c>
    </row>
    <row r="5950" spans="1:7" x14ac:dyDescent="0.2">
      <c r="A5950">
        <v>15000</v>
      </c>
      <c r="B5950">
        <v>0.15310000000000001</v>
      </c>
      <c r="C5950" t="s">
        <v>5442</v>
      </c>
      <c r="D5950">
        <v>50000</v>
      </c>
      <c r="E5950">
        <v>36</v>
      </c>
      <c r="F5950">
        <v>10</v>
      </c>
      <c r="G5950">
        <v>0</v>
      </c>
    </row>
    <row r="5951" spans="1:7" x14ac:dyDescent="0.2">
      <c r="A5951">
        <v>12900</v>
      </c>
      <c r="B5951">
        <v>0.14330000000000001</v>
      </c>
      <c r="C5951" t="s">
        <v>5441</v>
      </c>
      <c r="D5951">
        <v>65000</v>
      </c>
      <c r="E5951">
        <v>36</v>
      </c>
      <c r="F5951">
        <v>9</v>
      </c>
      <c r="G5951">
        <v>0</v>
      </c>
    </row>
    <row r="5952" spans="1:7" x14ac:dyDescent="0.2">
      <c r="A5952">
        <v>32000</v>
      </c>
      <c r="B5952">
        <v>0.2049</v>
      </c>
      <c r="C5952" t="s">
        <v>5441</v>
      </c>
      <c r="D5952">
        <v>185000</v>
      </c>
      <c r="E5952">
        <v>36</v>
      </c>
      <c r="F5952">
        <v>7</v>
      </c>
      <c r="G5952">
        <v>1</v>
      </c>
    </row>
    <row r="5953" spans="1:7" x14ac:dyDescent="0.2">
      <c r="A5953">
        <v>21000</v>
      </c>
      <c r="B5953">
        <v>0.1114</v>
      </c>
      <c r="C5953" t="s">
        <v>5441</v>
      </c>
      <c r="D5953">
        <v>140000</v>
      </c>
      <c r="E5953">
        <v>36</v>
      </c>
      <c r="F5953">
        <v>10</v>
      </c>
      <c r="G5953">
        <v>0</v>
      </c>
    </row>
    <row r="5954" spans="1:7" x14ac:dyDescent="0.2">
      <c r="A5954">
        <v>2750</v>
      </c>
      <c r="B5954">
        <v>0.1212</v>
      </c>
      <c r="C5954" t="s">
        <v>5441</v>
      </c>
      <c r="D5954">
        <v>70000</v>
      </c>
      <c r="E5954">
        <v>36</v>
      </c>
      <c r="F5954">
        <v>3</v>
      </c>
      <c r="G5954">
        <v>0</v>
      </c>
    </row>
    <row r="5955" spans="1:7" x14ac:dyDescent="0.2">
      <c r="A5955">
        <v>11000</v>
      </c>
      <c r="B5955">
        <v>0.15310000000000001</v>
      </c>
      <c r="C5955" t="s">
        <v>5441</v>
      </c>
      <c r="D5955">
        <v>60000</v>
      </c>
      <c r="E5955">
        <v>36</v>
      </c>
      <c r="F5955">
        <v>10</v>
      </c>
      <c r="G5955">
        <v>0</v>
      </c>
    </row>
    <row r="5956" spans="1:7" x14ac:dyDescent="0.2">
      <c r="A5956">
        <v>20000</v>
      </c>
      <c r="B5956">
        <v>0.158</v>
      </c>
      <c r="C5956" t="s">
        <v>5441</v>
      </c>
      <c r="D5956">
        <v>102000</v>
      </c>
      <c r="E5956">
        <v>36</v>
      </c>
      <c r="F5956">
        <v>7</v>
      </c>
      <c r="G5956">
        <v>0</v>
      </c>
    </row>
    <row r="5957" spans="1:7" x14ac:dyDescent="0.2">
      <c r="A5957">
        <v>15500</v>
      </c>
      <c r="B5957">
        <v>0.1114</v>
      </c>
      <c r="C5957" t="s">
        <v>5441</v>
      </c>
      <c r="D5957">
        <v>70000</v>
      </c>
      <c r="E5957">
        <v>36</v>
      </c>
      <c r="F5957">
        <v>4</v>
      </c>
      <c r="G5957">
        <v>0</v>
      </c>
    </row>
    <row r="5958" spans="1:7" x14ac:dyDescent="0.2">
      <c r="A5958">
        <v>7800</v>
      </c>
      <c r="B5958">
        <v>0.1212</v>
      </c>
      <c r="C5958" t="s">
        <v>5440</v>
      </c>
      <c r="D5958">
        <v>38000</v>
      </c>
      <c r="E5958">
        <v>36</v>
      </c>
      <c r="F5958">
        <v>7</v>
      </c>
      <c r="G5958">
        <v>0</v>
      </c>
    </row>
    <row r="5959" spans="1:7" x14ac:dyDescent="0.2">
      <c r="A5959">
        <v>15850</v>
      </c>
      <c r="B5959">
        <v>0.1777</v>
      </c>
      <c r="C5959" t="s">
        <v>5441</v>
      </c>
      <c r="D5959">
        <v>36500</v>
      </c>
      <c r="E5959">
        <v>36</v>
      </c>
      <c r="F5959">
        <v>10</v>
      </c>
      <c r="G5959">
        <v>0</v>
      </c>
    </row>
    <row r="5960" spans="1:7" x14ac:dyDescent="0.2">
      <c r="A5960">
        <v>8000</v>
      </c>
      <c r="B5960">
        <v>0.18490000000000001</v>
      </c>
      <c r="C5960" t="s">
        <v>5442</v>
      </c>
      <c r="D5960">
        <v>25000</v>
      </c>
      <c r="E5960">
        <v>36</v>
      </c>
      <c r="F5960">
        <v>10</v>
      </c>
      <c r="G5960">
        <v>0</v>
      </c>
    </row>
    <row r="5961" spans="1:7" x14ac:dyDescent="0.2">
      <c r="A5961">
        <v>28625</v>
      </c>
      <c r="B5961">
        <v>7.6200000000000004E-2</v>
      </c>
      <c r="C5961" t="s">
        <v>5441</v>
      </c>
      <c r="D5961">
        <v>73081</v>
      </c>
      <c r="E5961">
        <v>36</v>
      </c>
      <c r="F5961">
        <v>10</v>
      </c>
      <c r="G5961">
        <v>0</v>
      </c>
    </row>
    <row r="5962" spans="1:7" x14ac:dyDescent="0.2">
      <c r="A5962">
        <v>20000</v>
      </c>
      <c r="B5962">
        <v>0.13109999999999999</v>
      </c>
      <c r="C5962" t="s">
        <v>5441</v>
      </c>
      <c r="D5962" s="79">
        <v>100000</v>
      </c>
      <c r="E5962">
        <v>36</v>
      </c>
      <c r="F5962">
        <v>2</v>
      </c>
      <c r="G5962">
        <v>0</v>
      </c>
    </row>
    <row r="5963" spans="1:7" x14ac:dyDescent="0.2">
      <c r="A5963">
        <v>10500</v>
      </c>
      <c r="B5963">
        <v>0.13109999999999999</v>
      </c>
      <c r="C5963" t="s">
        <v>5441</v>
      </c>
      <c r="D5963">
        <v>30000</v>
      </c>
      <c r="E5963">
        <v>36</v>
      </c>
      <c r="F5963">
        <v>4</v>
      </c>
      <c r="G5963">
        <v>0</v>
      </c>
    </row>
    <row r="5964" spans="1:7" x14ac:dyDescent="0.2">
      <c r="A5964">
        <v>29500</v>
      </c>
      <c r="B5964">
        <v>0.1114</v>
      </c>
      <c r="C5964" t="s">
        <v>5440</v>
      </c>
      <c r="D5964">
        <v>175000</v>
      </c>
      <c r="E5964">
        <v>36</v>
      </c>
      <c r="F5964">
        <v>9</v>
      </c>
      <c r="G5964">
        <v>0</v>
      </c>
    </row>
    <row r="5965" spans="1:7" x14ac:dyDescent="0.2">
      <c r="A5965">
        <v>10500</v>
      </c>
      <c r="B5965">
        <v>7.9000000000000001E-2</v>
      </c>
      <c r="C5965" t="s">
        <v>5441</v>
      </c>
      <c r="D5965">
        <v>145000</v>
      </c>
      <c r="E5965">
        <v>36</v>
      </c>
      <c r="F5965">
        <v>0.5</v>
      </c>
      <c r="G5965">
        <v>0</v>
      </c>
    </row>
    <row r="5966" spans="1:7" x14ac:dyDescent="0.2">
      <c r="A5966">
        <v>9450</v>
      </c>
      <c r="B5966">
        <v>0.14330000000000001</v>
      </c>
      <c r="C5966" t="s">
        <v>5440</v>
      </c>
      <c r="D5966">
        <v>35000</v>
      </c>
      <c r="E5966">
        <v>36</v>
      </c>
      <c r="F5966">
        <v>7</v>
      </c>
      <c r="G5966">
        <v>1</v>
      </c>
    </row>
    <row r="5967" spans="1:7" x14ac:dyDescent="0.2">
      <c r="A5967">
        <v>8500</v>
      </c>
      <c r="B5967">
        <v>0.1212</v>
      </c>
      <c r="C5967" t="s">
        <v>5441</v>
      </c>
      <c r="D5967">
        <v>41000</v>
      </c>
      <c r="E5967">
        <v>36</v>
      </c>
      <c r="F5967">
        <v>7</v>
      </c>
      <c r="G5967">
        <v>1</v>
      </c>
    </row>
    <row r="5968" spans="1:7" x14ac:dyDescent="0.2">
      <c r="A5968">
        <v>18550</v>
      </c>
      <c r="B5968">
        <v>0.18490000000000001</v>
      </c>
      <c r="C5968" t="s">
        <v>5440</v>
      </c>
      <c r="D5968">
        <v>60000</v>
      </c>
      <c r="E5968">
        <v>36</v>
      </c>
      <c r="F5968">
        <v>10</v>
      </c>
      <c r="G5968">
        <v>0</v>
      </c>
    </row>
    <row r="5969" spans="1:7" x14ac:dyDescent="0.2">
      <c r="A5969">
        <v>10000</v>
      </c>
      <c r="B5969">
        <v>0.1212</v>
      </c>
      <c r="C5969" t="s">
        <v>5441</v>
      </c>
      <c r="D5969">
        <v>55000</v>
      </c>
      <c r="E5969">
        <v>36</v>
      </c>
      <c r="F5969">
        <v>10</v>
      </c>
      <c r="G5969">
        <v>0</v>
      </c>
    </row>
    <row r="5970" spans="1:7" x14ac:dyDescent="0.2">
      <c r="A5970">
        <v>5825</v>
      </c>
      <c r="B5970">
        <v>0.1212</v>
      </c>
      <c r="C5970" t="s">
        <v>5442</v>
      </c>
      <c r="D5970">
        <v>45000</v>
      </c>
      <c r="E5970">
        <v>36</v>
      </c>
      <c r="F5970">
        <v>1</v>
      </c>
      <c r="G5970">
        <v>0</v>
      </c>
    </row>
    <row r="5971" spans="1:7" x14ac:dyDescent="0.2">
      <c r="A5971">
        <v>3750</v>
      </c>
      <c r="B5971">
        <v>0.1016</v>
      </c>
      <c r="C5971" t="s">
        <v>5442</v>
      </c>
      <c r="D5971">
        <v>27000</v>
      </c>
      <c r="E5971">
        <v>36</v>
      </c>
      <c r="F5971">
        <v>6</v>
      </c>
      <c r="G5971">
        <v>0</v>
      </c>
    </row>
    <row r="5972" spans="1:7" x14ac:dyDescent="0.2">
      <c r="A5972">
        <v>9450</v>
      </c>
      <c r="B5972">
        <v>0.1212</v>
      </c>
      <c r="C5972" t="s">
        <v>5441</v>
      </c>
      <c r="D5972">
        <v>28000</v>
      </c>
      <c r="E5972">
        <v>36</v>
      </c>
      <c r="F5972">
        <v>5</v>
      </c>
      <c r="G5972">
        <v>0</v>
      </c>
    </row>
    <row r="5973" spans="1:7" x14ac:dyDescent="0.2">
      <c r="A5973">
        <v>3000</v>
      </c>
      <c r="B5973">
        <v>0.15310000000000001</v>
      </c>
      <c r="C5973" t="s">
        <v>5440</v>
      </c>
      <c r="D5973">
        <v>30489</v>
      </c>
      <c r="E5973">
        <v>36</v>
      </c>
      <c r="F5973">
        <v>6</v>
      </c>
      <c r="G5973">
        <v>0</v>
      </c>
    </row>
    <row r="5974" spans="1:7" x14ac:dyDescent="0.2">
      <c r="A5974">
        <v>10400</v>
      </c>
      <c r="B5974">
        <v>6.6199999999999995E-2</v>
      </c>
      <c r="C5974" t="s">
        <v>5440</v>
      </c>
      <c r="D5974">
        <v>65000</v>
      </c>
      <c r="E5974">
        <v>36</v>
      </c>
      <c r="F5974">
        <v>1</v>
      </c>
      <c r="G5974">
        <v>0</v>
      </c>
    </row>
    <row r="5975" spans="1:7" x14ac:dyDescent="0.2">
      <c r="A5975">
        <v>16950</v>
      </c>
      <c r="B5975">
        <v>0.2198</v>
      </c>
      <c r="C5975" t="s">
        <v>5440</v>
      </c>
      <c r="D5975">
        <v>38000</v>
      </c>
      <c r="E5975">
        <v>60</v>
      </c>
      <c r="F5975">
        <v>0.5</v>
      </c>
      <c r="G5975">
        <v>0</v>
      </c>
    </row>
    <row r="5976" spans="1:7" x14ac:dyDescent="0.2">
      <c r="A5976">
        <v>8000</v>
      </c>
      <c r="B5976">
        <v>0.1212</v>
      </c>
      <c r="C5976" t="s">
        <v>5440</v>
      </c>
      <c r="D5976">
        <v>48000</v>
      </c>
      <c r="E5976">
        <v>36</v>
      </c>
      <c r="F5976">
        <v>10</v>
      </c>
      <c r="G5976">
        <v>0</v>
      </c>
    </row>
    <row r="5977" spans="1:7" x14ac:dyDescent="0.2">
      <c r="A5977">
        <v>14400</v>
      </c>
      <c r="B5977">
        <v>6.6199999999999995E-2</v>
      </c>
      <c r="C5977" t="s">
        <v>5441</v>
      </c>
      <c r="D5977">
        <v>109000</v>
      </c>
      <c r="E5977">
        <v>36</v>
      </c>
      <c r="F5977">
        <v>10</v>
      </c>
      <c r="G5977">
        <v>0</v>
      </c>
    </row>
    <row r="5978" spans="1:7" x14ac:dyDescent="0.2">
      <c r="A5978">
        <v>25450</v>
      </c>
      <c r="B5978">
        <v>0.1409</v>
      </c>
      <c r="C5978" t="s">
        <v>5442</v>
      </c>
      <c r="D5978">
        <v>56999</v>
      </c>
      <c r="E5978">
        <v>36</v>
      </c>
      <c r="F5978">
        <v>3</v>
      </c>
      <c r="G5978">
        <v>0</v>
      </c>
    </row>
    <row r="5979" spans="1:7" x14ac:dyDescent="0.2">
      <c r="A5979">
        <v>6500</v>
      </c>
      <c r="B5979">
        <v>0.1409</v>
      </c>
      <c r="C5979" t="s">
        <v>5441</v>
      </c>
      <c r="D5979">
        <v>41164.800000000003</v>
      </c>
      <c r="E5979">
        <v>36</v>
      </c>
      <c r="F5979">
        <v>7</v>
      </c>
      <c r="G5979">
        <v>1</v>
      </c>
    </row>
    <row r="5980" spans="1:7" x14ac:dyDescent="0.2">
      <c r="A5980">
        <v>12000</v>
      </c>
      <c r="B5980">
        <v>0.1212</v>
      </c>
      <c r="C5980" t="s">
        <v>5441</v>
      </c>
      <c r="D5980">
        <v>75000</v>
      </c>
      <c r="E5980">
        <v>36</v>
      </c>
      <c r="F5980">
        <v>2</v>
      </c>
      <c r="G5980">
        <v>0</v>
      </c>
    </row>
    <row r="5981" spans="1:7" x14ac:dyDescent="0.2">
      <c r="A5981">
        <v>15350</v>
      </c>
      <c r="B5981">
        <v>0.18490000000000001</v>
      </c>
      <c r="C5981" t="s">
        <v>5441</v>
      </c>
      <c r="D5981">
        <v>52800</v>
      </c>
      <c r="E5981">
        <v>36</v>
      </c>
      <c r="F5981">
        <v>10</v>
      </c>
      <c r="G5981">
        <v>0</v>
      </c>
    </row>
    <row r="5982" spans="1:7" x14ac:dyDescent="0.2">
      <c r="A5982">
        <v>21000</v>
      </c>
      <c r="B5982">
        <v>0.1875</v>
      </c>
      <c r="C5982" t="s">
        <v>5440</v>
      </c>
      <c r="D5982" s="79">
        <v>200000</v>
      </c>
      <c r="E5982">
        <v>36</v>
      </c>
      <c r="F5982">
        <v>3</v>
      </c>
      <c r="G5982">
        <v>0</v>
      </c>
    </row>
    <row r="5983" spans="1:7" x14ac:dyDescent="0.2">
      <c r="A5983">
        <v>20950</v>
      </c>
      <c r="B5983">
        <v>0.1016</v>
      </c>
      <c r="C5983" t="s">
        <v>5441</v>
      </c>
      <c r="D5983">
        <v>58000</v>
      </c>
      <c r="E5983">
        <v>36</v>
      </c>
      <c r="F5983">
        <v>10</v>
      </c>
      <c r="G5983">
        <v>0</v>
      </c>
    </row>
    <row r="5984" spans="1:7" x14ac:dyDescent="0.2">
      <c r="A5984">
        <v>10750</v>
      </c>
      <c r="B5984">
        <v>7.9000000000000001E-2</v>
      </c>
      <c r="C5984" t="s">
        <v>5441</v>
      </c>
      <c r="D5984">
        <v>32744</v>
      </c>
      <c r="E5984">
        <v>36</v>
      </c>
      <c r="F5984">
        <v>2</v>
      </c>
      <c r="G5984">
        <v>0</v>
      </c>
    </row>
    <row r="5985" spans="1:7" x14ac:dyDescent="0.2">
      <c r="A5985">
        <v>11000</v>
      </c>
      <c r="B5985">
        <v>0.1212</v>
      </c>
      <c r="C5985" t="s">
        <v>5441</v>
      </c>
      <c r="D5985">
        <v>55000</v>
      </c>
      <c r="E5985">
        <v>36</v>
      </c>
      <c r="F5985">
        <v>10</v>
      </c>
      <c r="G5985">
        <v>0</v>
      </c>
    </row>
    <row r="5986" spans="1:7" x14ac:dyDescent="0.2">
      <c r="A5986">
        <v>2875</v>
      </c>
      <c r="B5986">
        <v>0.13109999999999999</v>
      </c>
      <c r="C5986" t="s">
        <v>5440</v>
      </c>
      <c r="D5986">
        <v>10500</v>
      </c>
      <c r="E5986">
        <v>36</v>
      </c>
      <c r="F5986">
        <v>9</v>
      </c>
      <c r="G5986">
        <v>0</v>
      </c>
    </row>
    <row r="5987" spans="1:7" x14ac:dyDescent="0.2">
      <c r="A5987">
        <v>7200</v>
      </c>
      <c r="B5987">
        <v>0.1777</v>
      </c>
      <c r="C5987" t="s">
        <v>5441</v>
      </c>
      <c r="D5987">
        <v>68000</v>
      </c>
      <c r="E5987">
        <v>36</v>
      </c>
      <c r="F5987">
        <v>1</v>
      </c>
      <c r="G5987">
        <v>1</v>
      </c>
    </row>
    <row r="5988" spans="1:7" x14ac:dyDescent="0.2">
      <c r="A5988">
        <v>2400</v>
      </c>
      <c r="B5988">
        <v>7.9000000000000001E-2</v>
      </c>
      <c r="C5988" t="s">
        <v>5440</v>
      </c>
      <c r="D5988">
        <v>30000</v>
      </c>
      <c r="E5988">
        <v>36</v>
      </c>
      <c r="F5988">
        <v>5</v>
      </c>
      <c r="G5988">
        <v>0</v>
      </c>
    </row>
    <row r="5989" spans="1:7" x14ac:dyDescent="0.2">
      <c r="A5989">
        <v>16000</v>
      </c>
      <c r="B5989">
        <v>0.13109999999999999</v>
      </c>
      <c r="C5989" t="s">
        <v>5440</v>
      </c>
      <c r="D5989">
        <v>52000</v>
      </c>
      <c r="E5989">
        <v>36</v>
      </c>
      <c r="F5989">
        <v>10</v>
      </c>
      <c r="G5989">
        <v>1</v>
      </c>
    </row>
    <row r="5990" spans="1:7" x14ac:dyDescent="0.2">
      <c r="A5990">
        <v>5000</v>
      </c>
      <c r="B5990">
        <v>8.8999999999999996E-2</v>
      </c>
      <c r="C5990" t="s">
        <v>5440</v>
      </c>
      <c r="D5990">
        <v>20000</v>
      </c>
      <c r="E5990">
        <v>36</v>
      </c>
      <c r="F5990">
        <v>1</v>
      </c>
      <c r="G5990">
        <v>0</v>
      </c>
    </row>
    <row r="5991" spans="1:7" x14ac:dyDescent="0.2">
      <c r="A5991">
        <v>12000</v>
      </c>
      <c r="B5991">
        <v>6.6199999999999995E-2</v>
      </c>
      <c r="C5991" t="s">
        <v>5441</v>
      </c>
      <c r="D5991">
        <v>104500</v>
      </c>
      <c r="E5991">
        <v>36</v>
      </c>
      <c r="F5991">
        <v>3</v>
      </c>
      <c r="G5991">
        <v>0</v>
      </c>
    </row>
    <row r="5992" spans="1:7" x14ac:dyDescent="0.2">
      <c r="A5992">
        <v>10000</v>
      </c>
      <c r="B5992">
        <v>0.1409</v>
      </c>
      <c r="C5992" t="s">
        <v>5440</v>
      </c>
      <c r="D5992">
        <v>53000</v>
      </c>
      <c r="E5992">
        <v>36</v>
      </c>
      <c r="F5992">
        <v>9</v>
      </c>
      <c r="G5992">
        <v>1</v>
      </c>
    </row>
    <row r="5993" spans="1:7" x14ac:dyDescent="0.2">
      <c r="A5993">
        <v>11500</v>
      </c>
      <c r="B5993">
        <v>0.16289999999999999</v>
      </c>
      <c r="C5993" t="s">
        <v>5441</v>
      </c>
      <c r="D5993">
        <v>35000</v>
      </c>
      <c r="E5993">
        <v>36</v>
      </c>
      <c r="F5993">
        <v>10</v>
      </c>
      <c r="G5993">
        <v>0</v>
      </c>
    </row>
    <row r="5994" spans="1:7" x14ac:dyDescent="0.2">
      <c r="A5994">
        <v>6000</v>
      </c>
      <c r="B5994">
        <v>0.1016</v>
      </c>
      <c r="C5994" t="s">
        <v>5440</v>
      </c>
      <c r="D5994">
        <v>66000</v>
      </c>
      <c r="E5994">
        <v>36</v>
      </c>
      <c r="F5994">
        <v>0.5</v>
      </c>
      <c r="G5994">
        <v>0</v>
      </c>
    </row>
    <row r="5995" spans="1:7" x14ac:dyDescent="0.2">
      <c r="A5995">
        <v>16825</v>
      </c>
      <c r="B5995">
        <v>0.14330000000000001</v>
      </c>
      <c r="C5995" t="s">
        <v>5442</v>
      </c>
      <c r="D5995">
        <v>43000</v>
      </c>
      <c r="E5995">
        <v>36</v>
      </c>
      <c r="F5995">
        <v>3</v>
      </c>
      <c r="G5995">
        <v>1</v>
      </c>
    </row>
    <row r="5996" spans="1:7" x14ac:dyDescent="0.2">
      <c r="A5996">
        <v>7000</v>
      </c>
      <c r="B5996">
        <v>6.0299999999999999E-2</v>
      </c>
      <c r="C5996" t="s">
        <v>5440</v>
      </c>
      <c r="D5996">
        <v>96000</v>
      </c>
      <c r="E5996">
        <v>36</v>
      </c>
      <c r="F5996">
        <v>4</v>
      </c>
      <c r="G5996">
        <v>0</v>
      </c>
    </row>
    <row r="5997" spans="1:7" x14ac:dyDescent="0.2">
      <c r="A5997">
        <v>20000</v>
      </c>
      <c r="B5997">
        <v>0.1409</v>
      </c>
      <c r="C5997" t="s">
        <v>5441</v>
      </c>
      <c r="D5997">
        <v>87500</v>
      </c>
      <c r="E5997">
        <v>36</v>
      </c>
      <c r="F5997">
        <v>0.5</v>
      </c>
      <c r="G5997">
        <v>0</v>
      </c>
    </row>
    <row r="5998" spans="1:7" x14ac:dyDescent="0.2">
      <c r="A5998">
        <v>11300</v>
      </c>
      <c r="B5998">
        <v>0.1409</v>
      </c>
      <c r="C5998" t="s">
        <v>5440</v>
      </c>
      <c r="D5998">
        <v>36480</v>
      </c>
      <c r="E5998">
        <v>36</v>
      </c>
      <c r="F5998">
        <v>0.5</v>
      </c>
      <c r="G5998">
        <v>1</v>
      </c>
    </row>
    <row r="5999" spans="1:7" x14ac:dyDescent="0.2">
      <c r="A5999">
        <v>8875</v>
      </c>
      <c r="B5999">
        <v>0.13109999999999999</v>
      </c>
      <c r="C5999" t="s">
        <v>5440</v>
      </c>
      <c r="D5999">
        <v>26500</v>
      </c>
      <c r="E5999">
        <v>36</v>
      </c>
      <c r="F5999">
        <v>5</v>
      </c>
      <c r="G5999">
        <v>0</v>
      </c>
    </row>
    <row r="6000" spans="1:7" x14ac:dyDescent="0.2">
      <c r="A6000">
        <v>10000</v>
      </c>
      <c r="B6000">
        <v>0.18490000000000001</v>
      </c>
      <c r="C6000" t="s">
        <v>5441</v>
      </c>
      <c r="D6000">
        <v>189000</v>
      </c>
      <c r="E6000">
        <v>36</v>
      </c>
      <c r="F6000">
        <v>10</v>
      </c>
      <c r="G6000">
        <v>0</v>
      </c>
    </row>
    <row r="6001" spans="1:7" x14ac:dyDescent="0.2">
      <c r="A6001">
        <v>10000</v>
      </c>
      <c r="B6001">
        <v>8.8999999999999996E-2</v>
      </c>
      <c r="C6001" t="s">
        <v>5441</v>
      </c>
      <c r="D6001">
        <v>52000</v>
      </c>
      <c r="E6001">
        <v>36</v>
      </c>
      <c r="F6001">
        <v>2</v>
      </c>
      <c r="G6001">
        <v>0</v>
      </c>
    </row>
    <row r="6002" spans="1:7" x14ac:dyDescent="0.2">
      <c r="A6002">
        <v>15000</v>
      </c>
      <c r="B6002">
        <v>0.1905</v>
      </c>
      <c r="C6002" t="s">
        <v>5440</v>
      </c>
      <c r="D6002" s="79">
        <v>100000</v>
      </c>
      <c r="E6002">
        <v>36</v>
      </c>
      <c r="F6002">
        <v>6</v>
      </c>
      <c r="G6002">
        <v>0</v>
      </c>
    </row>
    <row r="6003" spans="1:7" x14ac:dyDescent="0.2">
      <c r="A6003">
        <v>11100</v>
      </c>
      <c r="B6003">
        <v>0.1409</v>
      </c>
      <c r="C6003" t="s">
        <v>5440</v>
      </c>
      <c r="D6003">
        <v>41601.06</v>
      </c>
      <c r="E6003">
        <v>36</v>
      </c>
      <c r="F6003">
        <v>10</v>
      </c>
      <c r="G6003">
        <v>1</v>
      </c>
    </row>
    <row r="6004" spans="1:7" x14ac:dyDescent="0.2">
      <c r="A6004">
        <v>13600</v>
      </c>
      <c r="B6004">
        <v>0.14330000000000001</v>
      </c>
      <c r="C6004" t="s">
        <v>5441</v>
      </c>
      <c r="D6004">
        <v>50000</v>
      </c>
      <c r="E6004">
        <v>36</v>
      </c>
      <c r="F6004">
        <v>5</v>
      </c>
      <c r="G6004">
        <v>0</v>
      </c>
    </row>
    <row r="6005" spans="1:7" x14ac:dyDescent="0.2">
      <c r="A6005">
        <v>18225</v>
      </c>
      <c r="B6005">
        <v>0.22470000000000001</v>
      </c>
      <c r="C6005" t="s">
        <v>5441</v>
      </c>
      <c r="D6005">
        <v>47500</v>
      </c>
      <c r="E6005">
        <v>60</v>
      </c>
      <c r="F6005">
        <v>5</v>
      </c>
      <c r="G6005">
        <v>0</v>
      </c>
    </row>
    <row r="6006" spans="1:7" x14ac:dyDescent="0.2">
      <c r="A6006">
        <v>5000</v>
      </c>
      <c r="B6006">
        <v>0.1409</v>
      </c>
      <c r="C6006" t="s">
        <v>5442</v>
      </c>
      <c r="D6006">
        <v>108330</v>
      </c>
      <c r="E6006">
        <v>36</v>
      </c>
      <c r="F6006">
        <v>10</v>
      </c>
      <c r="G6006">
        <v>0</v>
      </c>
    </row>
    <row r="6007" spans="1:7" x14ac:dyDescent="0.2">
      <c r="A6007">
        <v>18000</v>
      </c>
      <c r="B6007">
        <v>0.13109999999999999</v>
      </c>
      <c r="C6007" t="s">
        <v>5441</v>
      </c>
      <c r="D6007">
        <v>55000</v>
      </c>
      <c r="E6007">
        <v>36</v>
      </c>
      <c r="F6007">
        <v>6</v>
      </c>
      <c r="G6007">
        <v>0</v>
      </c>
    </row>
    <row r="6008" spans="1:7" x14ac:dyDescent="0.2">
      <c r="A6008">
        <v>5000</v>
      </c>
      <c r="B6008">
        <v>7.9000000000000001E-2</v>
      </c>
      <c r="C6008" t="s">
        <v>5441</v>
      </c>
      <c r="D6008">
        <v>75000</v>
      </c>
      <c r="E6008">
        <v>36</v>
      </c>
      <c r="F6008">
        <v>2</v>
      </c>
      <c r="G6008">
        <v>1</v>
      </c>
    </row>
    <row r="6009" spans="1:7" x14ac:dyDescent="0.2">
      <c r="A6009">
        <v>8000</v>
      </c>
      <c r="B6009">
        <v>0.18490000000000001</v>
      </c>
      <c r="C6009" t="s">
        <v>5440</v>
      </c>
      <c r="D6009">
        <v>25039</v>
      </c>
      <c r="E6009">
        <v>36</v>
      </c>
      <c r="F6009">
        <v>8</v>
      </c>
      <c r="G6009">
        <v>0</v>
      </c>
    </row>
    <row r="6010" spans="1:7" x14ac:dyDescent="0.2">
      <c r="A6010">
        <v>8725</v>
      </c>
      <c r="B6010">
        <v>0.1212</v>
      </c>
      <c r="C6010" t="s">
        <v>5440</v>
      </c>
      <c r="D6010">
        <v>25000</v>
      </c>
      <c r="E6010">
        <v>36</v>
      </c>
      <c r="F6010">
        <v>3</v>
      </c>
      <c r="G6010">
        <v>0</v>
      </c>
    </row>
    <row r="6011" spans="1:7" x14ac:dyDescent="0.2">
      <c r="A6011">
        <v>6800</v>
      </c>
      <c r="B6011">
        <v>7.9000000000000001E-2</v>
      </c>
      <c r="C6011" t="s">
        <v>5440</v>
      </c>
      <c r="D6011">
        <v>26400</v>
      </c>
      <c r="E6011">
        <v>36</v>
      </c>
      <c r="F6011">
        <v>2</v>
      </c>
      <c r="G6011">
        <v>0</v>
      </c>
    </row>
    <row r="6012" spans="1:7" x14ac:dyDescent="0.2">
      <c r="A6012">
        <v>6000</v>
      </c>
      <c r="B6012">
        <v>0.1409</v>
      </c>
      <c r="C6012" t="s">
        <v>5441</v>
      </c>
      <c r="D6012">
        <v>64512</v>
      </c>
      <c r="E6012">
        <v>36</v>
      </c>
      <c r="F6012">
        <v>10</v>
      </c>
      <c r="G6012">
        <v>0</v>
      </c>
    </row>
    <row r="6013" spans="1:7" x14ac:dyDescent="0.2">
      <c r="A6013">
        <v>10000</v>
      </c>
      <c r="B6013">
        <v>0.1212</v>
      </c>
      <c r="C6013" t="s">
        <v>5441</v>
      </c>
      <c r="D6013">
        <v>53000</v>
      </c>
      <c r="E6013">
        <v>36</v>
      </c>
      <c r="F6013">
        <v>7</v>
      </c>
      <c r="G6013">
        <v>0</v>
      </c>
    </row>
    <row r="6014" spans="1:7" x14ac:dyDescent="0.2">
      <c r="A6014">
        <v>20400</v>
      </c>
      <c r="B6014">
        <v>0.1114</v>
      </c>
      <c r="C6014" t="s">
        <v>5441</v>
      </c>
      <c r="D6014">
        <v>52000</v>
      </c>
      <c r="E6014">
        <v>36</v>
      </c>
      <c r="F6014">
        <v>5</v>
      </c>
      <c r="G6014">
        <v>0</v>
      </c>
    </row>
    <row r="6015" spans="1:7" x14ac:dyDescent="0.2">
      <c r="A6015">
        <v>8000</v>
      </c>
      <c r="B6015">
        <v>0.1409</v>
      </c>
      <c r="C6015" t="s">
        <v>5442</v>
      </c>
      <c r="D6015">
        <v>90000</v>
      </c>
      <c r="E6015">
        <v>36</v>
      </c>
      <c r="F6015">
        <v>10</v>
      </c>
      <c r="G6015">
        <v>0</v>
      </c>
    </row>
    <row r="6016" spans="1:7" x14ac:dyDescent="0.2">
      <c r="A6016">
        <v>15000</v>
      </c>
      <c r="B6016">
        <v>0.15310000000000001</v>
      </c>
      <c r="C6016" t="s">
        <v>5440</v>
      </c>
      <c r="D6016">
        <v>49000</v>
      </c>
      <c r="E6016">
        <v>36</v>
      </c>
      <c r="F6016">
        <v>2</v>
      </c>
      <c r="G6016">
        <v>0</v>
      </c>
    </row>
    <row r="6017" spans="1:7" x14ac:dyDescent="0.2">
      <c r="A6017">
        <v>15500</v>
      </c>
      <c r="B6017">
        <v>0.1777</v>
      </c>
      <c r="C6017" t="s">
        <v>5441</v>
      </c>
      <c r="D6017">
        <v>50000</v>
      </c>
      <c r="E6017">
        <v>36</v>
      </c>
      <c r="F6017">
        <v>9</v>
      </c>
      <c r="G6017">
        <v>0</v>
      </c>
    </row>
    <row r="6018" spans="1:7" x14ac:dyDescent="0.2">
      <c r="A6018">
        <v>15000</v>
      </c>
      <c r="B6018">
        <v>0.18490000000000001</v>
      </c>
      <c r="C6018" t="s">
        <v>5440</v>
      </c>
      <c r="D6018">
        <v>65000</v>
      </c>
      <c r="E6018">
        <v>36</v>
      </c>
      <c r="F6018">
        <v>2</v>
      </c>
      <c r="G6018">
        <v>0</v>
      </c>
    </row>
    <row r="6019" spans="1:7" x14ac:dyDescent="0.2">
      <c r="A6019">
        <v>10000</v>
      </c>
      <c r="B6019">
        <v>0.15310000000000001</v>
      </c>
      <c r="C6019" t="s">
        <v>5440</v>
      </c>
      <c r="D6019">
        <v>36000</v>
      </c>
      <c r="E6019">
        <v>36</v>
      </c>
      <c r="F6019">
        <v>2</v>
      </c>
      <c r="G6019">
        <v>1</v>
      </c>
    </row>
    <row r="6020" spans="1:7" x14ac:dyDescent="0.2">
      <c r="A6020">
        <v>12375</v>
      </c>
      <c r="B6020">
        <v>0.15310000000000001</v>
      </c>
      <c r="C6020" t="s">
        <v>5440</v>
      </c>
      <c r="D6020">
        <v>75000</v>
      </c>
      <c r="E6020">
        <v>36</v>
      </c>
      <c r="F6020">
        <v>5</v>
      </c>
      <c r="G6020">
        <v>0</v>
      </c>
    </row>
    <row r="6021" spans="1:7" x14ac:dyDescent="0.2">
      <c r="A6021">
        <v>12000</v>
      </c>
      <c r="B6021">
        <v>0.17269999999999999</v>
      </c>
      <c r="C6021" t="s">
        <v>5441</v>
      </c>
      <c r="D6021">
        <v>45000</v>
      </c>
      <c r="E6021">
        <v>36</v>
      </c>
      <c r="F6021">
        <v>10</v>
      </c>
      <c r="G6021">
        <v>0</v>
      </c>
    </row>
    <row r="6022" spans="1:7" x14ac:dyDescent="0.2">
      <c r="A6022">
        <v>16800</v>
      </c>
      <c r="B6022">
        <v>0.2198</v>
      </c>
      <c r="C6022" t="s">
        <v>5440</v>
      </c>
      <c r="D6022">
        <v>55000</v>
      </c>
      <c r="E6022">
        <v>60</v>
      </c>
      <c r="F6022">
        <v>0.5</v>
      </c>
      <c r="G6022">
        <v>1</v>
      </c>
    </row>
    <row r="6023" spans="1:7" x14ac:dyDescent="0.2">
      <c r="A6023">
        <v>10000</v>
      </c>
      <c r="B6023">
        <v>0.1409</v>
      </c>
      <c r="C6023" t="s">
        <v>5440</v>
      </c>
      <c r="D6023">
        <v>42000</v>
      </c>
      <c r="E6023">
        <v>36</v>
      </c>
      <c r="F6023">
        <v>2</v>
      </c>
      <c r="G6023">
        <v>0</v>
      </c>
    </row>
    <row r="6024" spans="1:7" x14ac:dyDescent="0.2">
      <c r="A6024">
        <v>9500</v>
      </c>
      <c r="B6024">
        <v>6.6199999999999995E-2</v>
      </c>
      <c r="C6024" t="s">
        <v>5440</v>
      </c>
      <c r="D6024">
        <v>67000</v>
      </c>
      <c r="E6024">
        <v>36</v>
      </c>
      <c r="F6024">
        <v>1</v>
      </c>
      <c r="G6024">
        <v>0</v>
      </c>
    </row>
    <row r="6025" spans="1:7" x14ac:dyDescent="0.2">
      <c r="A6025">
        <v>18000</v>
      </c>
      <c r="B6025">
        <v>0.1409</v>
      </c>
      <c r="C6025" t="s">
        <v>5440</v>
      </c>
      <c r="D6025">
        <v>45600</v>
      </c>
      <c r="E6025">
        <v>36</v>
      </c>
      <c r="F6025">
        <v>10</v>
      </c>
      <c r="G6025">
        <v>0</v>
      </c>
    </row>
    <row r="6026" spans="1:7" x14ac:dyDescent="0.2">
      <c r="A6026">
        <v>4500</v>
      </c>
      <c r="B6026">
        <v>0.13109999999999999</v>
      </c>
      <c r="C6026" t="s">
        <v>5440</v>
      </c>
      <c r="D6026">
        <v>35500</v>
      </c>
      <c r="E6026">
        <v>36</v>
      </c>
      <c r="F6026">
        <v>5</v>
      </c>
      <c r="G6026">
        <v>1</v>
      </c>
    </row>
    <row r="6027" spans="1:7" x14ac:dyDescent="0.2">
      <c r="A6027">
        <v>8000</v>
      </c>
      <c r="B6027">
        <v>7.6200000000000004E-2</v>
      </c>
      <c r="C6027" t="s">
        <v>5440</v>
      </c>
      <c r="D6027">
        <v>40000</v>
      </c>
      <c r="E6027">
        <v>36</v>
      </c>
      <c r="F6027">
        <v>6</v>
      </c>
      <c r="G6027">
        <v>1</v>
      </c>
    </row>
    <row r="6028" spans="1:7" x14ac:dyDescent="0.2">
      <c r="A6028">
        <v>6975</v>
      </c>
      <c r="B6028">
        <v>0.1212</v>
      </c>
      <c r="C6028" t="s">
        <v>5440</v>
      </c>
      <c r="D6028">
        <v>25000</v>
      </c>
      <c r="E6028">
        <v>36</v>
      </c>
      <c r="F6028">
        <v>5</v>
      </c>
      <c r="G6028">
        <v>1</v>
      </c>
    </row>
    <row r="6029" spans="1:7" x14ac:dyDescent="0.2">
      <c r="A6029">
        <v>5500</v>
      </c>
      <c r="B6029">
        <v>7.6200000000000004E-2</v>
      </c>
      <c r="C6029" t="s">
        <v>5440</v>
      </c>
      <c r="D6029">
        <v>66700</v>
      </c>
      <c r="E6029">
        <v>36</v>
      </c>
      <c r="F6029">
        <v>4</v>
      </c>
      <c r="G6029">
        <v>0</v>
      </c>
    </row>
    <row r="6030" spans="1:7" x14ac:dyDescent="0.2">
      <c r="A6030">
        <v>30000</v>
      </c>
      <c r="B6030">
        <v>0.2198</v>
      </c>
      <c r="C6030" t="s">
        <v>5441</v>
      </c>
      <c r="D6030">
        <v>122132</v>
      </c>
      <c r="E6030">
        <v>60</v>
      </c>
      <c r="F6030">
        <v>10</v>
      </c>
      <c r="G6030">
        <v>0</v>
      </c>
    </row>
    <row r="6031" spans="1:7" x14ac:dyDescent="0.2">
      <c r="A6031">
        <v>7000</v>
      </c>
      <c r="B6031">
        <v>7.6200000000000004E-2</v>
      </c>
      <c r="C6031" t="s">
        <v>5441</v>
      </c>
      <c r="D6031">
        <v>45000</v>
      </c>
      <c r="E6031">
        <v>36</v>
      </c>
      <c r="F6031">
        <v>5</v>
      </c>
      <c r="G6031">
        <v>0</v>
      </c>
    </row>
    <row r="6032" spans="1:7" x14ac:dyDescent="0.2">
      <c r="A6032">
        <v>35000</v>
      </c>
      <c r="B6032">
        <v>0.22950000000000001</v>
      </c>
      <c r="C6032" t="s">
        <v>5441</v>
      </c>
      <c r="D6032">
        <v>160000</v>
      </c>
      <c r="E6032">
        <v>60</v>
      </c>
      <c r="F6032">
        <v>0.5</v>
      </c>
      <c r="G6032">
        <v>1</v>
      </c>
    </row>
    <row r="6033" spans="1:7" x14ac:dyDescent="0.2">
      <c r="A6033">
        <v>11850</v>
      </c>
      <c r="B6033">
        <v>0.1777</v>
      </c>
      <c r="C6033" t="s">
        <v>5440</v>
      </c>
      <c r="D6033">
        <v>54000</v>
      </c>
      <c r="E6033">
        <v>36</v>
      </c>
      <c r="F6033">
        <v>2</v>
      </c>
      <c r="G6033">
        <v>1</v>
      </c>
    </row>
    <row r="6034" spans="1:7" x14ac:dyDescent="0.2">
      <c r="A6034">
        <v>27200</v>
      </c>
      <c r="B6034">
        <v>0.1875</v>
      </c>
      <c r="C6034" t="s">
        <v>5441</v>
      </c>
      <c r="D6034">
        <v>105000</v>
      </c>
      <c r="E6034">
        <v>36</v>
      </c>
      <c r="F6034">
        <v>3</v>
      </c>
      <c r="G6034">
        <v>0</v>
      </c>
    </row>
    <row r="6035" spans="1:7" x14ac:dyDescent="0.2">
      <c r="A6035">
        <v>4000</v>
      </c>
      <c r="B6035">
        <v>0.17269999999999999</v>
      </c>
      <c r="C6035" t="s">
        <v>5440</v>
      </c>
      <c r="D6035">
        <v>45000</v>
      </c>
      <c r="E6035">
        <v>36</v>
      </c>
      <c r="F6035">
        <v>7</v>
      </c>
      <c r="G6035">
        <v>0</v>
      </c>
    </row>
    <row r="6036" spans="1:7" x14ac:dyDescent="0.2">
      <c r="A6036">
        <v>8875</v>
      </c>
      <c r="B6036">
        <v>0.15310000000000001</v>
      </c>
      <c r="C6036" t="s">
        <v>5440</v>
      </c>
      <c r="D6036">
        <v>43878.9</v>
      </c>
      <c r="E6036">
        <v>36</v>
      </c>
      <c r="F6036">
        <v>9</v>
      </c>
      <c r="G6036">
        <v>0</v>
      </c>
    </row>
    <row r="6037" spans="1:7" x14ac:dyDescent="0.2">
      <c r="A6037">
        <v>25000</v>
      </c>
      <c r="B6037">
        <v>0.1114</v>
      </c>
      <c r="C6037" t="s">
        <v>5441</v>
      </c>
      <c r="D6037">
        <v>70000</v>
      </c>
      <c r="E6037">
        <v>60</v>
      </c>
      <c r="F6037">
        <v>10</v>
      </c>
      <c r="G6037">
        <v>0</v>
      </c>
    </row>
    <row r="6038" spans="1:7" x14ac:dyDescent="0.2">
      <c r="A6038">
        <v>8975</v>
      </c>
      <c r="B6038">
        <v>0.18490000000000001</v>
      </c>
      <c r="C6038" t="s">
        <v>5440</v>
      </c>
      <c r="D6038">
        <v>45000</v>
      </c>
      <c r="E6038">
        <v>36</v>
      </c>
      <c r="F6038">
        <v>3</v>
      </c>
      <c r="G6038">
        <v>0</v>
      </c>
    </row>
    <row r="6039" spans="1:7" x14ac:dyDescent="0.2">
      <c r="A6039">
        <v>31000</v>
      </c>
      <c r="B6039">
        <v>0.1212</v>
      </c>
      <c r="C6039" t="s">
        <v>5441</v>
      </c>
      <c r="D6039">
        <v>153000</v>
      </c>
      <c r="E6039">
        <v>36</v>
      </c>
      <c r="F6039">
        <v>10</v>
      </c>
      <c r="G6039">
        <v>0</v>
      </c>
    </row>
    <row r="6040" spans="1:7" x14ac:dyDescent="0.2">
      <c r="A6040">
        <v>9175</v>
      </c>
      <c r="B6040">
        <v>0.1875</v>
      </c>
      <c r="C6040" t="s">
        <v>5440</v>
      </c>
      <c r="D6040">
        <v>28139.919999999998</v>
      </c>
      <c r="E6040">
        <v>36</v>
      </c>
      <c r="F6040">
        <v>6</v>
      </c>
      <c r="G6040">
        <v>1</v>
      </c>
    </row>
    <row r="6041" spans="1:7" x14ac:dyDescent="0.2">
      <c r="A6041">
        <v>3000</v>
      </c>
      <c r="B6041">
        <v>0.14330000000000001</v>
      </c>
      <c r="C6041" t="s">
        <v>5440</v>
      </c>
      <c r="D6041">
        <v>18700</v>
      </c>
      <c r="E6041">
        <v>36</v>
      </c>
      <c r="F6041">
        <v>3</v>
      </c>
      <c r="G6041">
        <v>0</v>
      </c>
    </row>
    <row r="6042" spans="1:7" x14ac:dyDescent="0.2">
      <c r="A6042">
        <v>18000</v>
      </c>
      <c r="B6042">
        <v>0.1212</v>
      </c>
      <c r="C6042" t="s">
        <v>5441</v>
      </c>
      <c r="D6042">
        <v>45395</v>
      </c>
      <c r="E6042">
        <v>60</v>
      </c>
      <c r="F6042">
        <v>5</v>
      </c>
      <c r="G6042">
        <v>0</v>
      </c>
    </row>
    <row r="6043" spans="1:7" x14ac:dyDescent="0.2">
      <c r="A6043">
        <v>5400</v>
      </c>
      <c r="B6043">
        <v>0.14330000000000001</v>
      </c>
      <c r="C6043" t="s">
        <v>5441</v>
      </c>
      <c r="D6043" s="79">
        <v>100000</v>
      </c>
      <c r="E6043">
        <v>36</v>
      </c>
      <c r="F6043">
        <v>0.5</v>
      </c>
      <c r="G6043">
        <v>0</v>
      </c>
    </row>
    <row r="6044" spans="1:7" x14ac:dyDescent="0.2">
      <c r="A6044">
        <v>7000</v>
      </c>
      <c r="B6044">
        <v>0.1409</v>
      </c>
      <c r="C6044" t="s">
        <v>5441</v>
      </c>
      <c r="D6044">
        <v>50000</v>
      </c>
      <c r="E6044">
        <v>36</v>
      </c>
      <c r="F6044">
        <v>10</v>
      </c>
      <c r="G6044">
        <v>0</v>
      </c>
    </row>
    <row r="6045" spans="1:7" x14ac:dyDescent="0.2">
      <c r="A6045">
        <v>9600</v>
      </c>
      <c r="B6045">
        <v>0.1409</v>
      </c>
      <c r="C6045" t="s">
        <v>5440</v>
      </c>
      <c r="D6045">
        <v>54000</v>
      </c>
      <c r="E6045">
        <v>36</v>
      </c>
      <c r="F6045">
        <v>6</v>
      </c>
      <c r="G6045">
        <v>0</v>
      </c>
    </row>
    <row r="6046" spans="1:7" x14ac:dyDescent="0.2">
      <c r="A6046">
        <v>6000</v>
      </c>
      <c r="B6046">
        <v>7.9000000000000001E-2</v>
      </c>
      <c r="C6046" t="s">
        <v>5440</v>
      </c>
      <c r="D6046">
        <v>40000</v>
      </c>
      <c r="E6046">
        <v>36</v>
      </c>
      <c r="F6046">
        <v>4</v>
      </c>
      <c r="G6046">
        <v>0</v>
      </c>
    </row>
    <row r="6047" spans="1:7" x14ac:dyDescent="0.2">
      <c r="A6047">
        <v>10000</v>
      </c>
      <c r="B6047">
        <v>0.1016</v>
      </c>
      <c r="C6047" t="s">
        <v>5440</v>
      </c>
      <c r="D6047">
        <v>50000</v>
      </c>
      <c r="E6047">
        <v>36</v>
      </c>
      <c r="F6047">
        <v>4</v>
      </c>
      <c r="G6047">
        <v>0</v>
      </c>
    </row>
    <row r="6048" spans="1:7" x14ac:dyDescent="0.2">
      <c r="A6048">
        <v>8400</v>
      </c>
      <c r="B6048">
        <v>0.17269999999999999</v>
      </c>
      <c r="C6048" t="s">
        <v>5440</v>
      </c>
      <c r="D6048">
        <v>120000</v>
      </c>
      <c r="E6048">
        <v>36</v>
      </c>
      <c r="F6048">
        <v>7</v>
      </c>
      <c r="G6048">
        <v>0</v>
      </c>
    </row>
    <row r="6049" spans="1:7" x14ac:dyDescent="0.2">
      <c r="A6049">
        <v>7500</v>
      </c>
      <c r="B6049">
        <v>0.15310000000000001</v>
      </c>
      <c r="C6049" t="s">
        <v>5442</v>
      </c>
      <c r="D6049">
        <v>24000</v>
      </c>
      <c r="E6049">
        <v>36</v>
      </c>
      <c r="F6049">
        <v>8</v>
      </c>
      <c r="G6049">
        <v>0</v>
      </c>
    </row>
    <row r="6050" spans="1:7" x14ac:dyDescent="0.2">
      <c r="A6050">
        <v>28000</v>
      </c>
      <c r="B6050">
        <v>0.1777</v>
      </c>
      <c r="C6050" t="s">
        <v>5442</v>
      </c>
      <c r="D6050">
        <v>92000</v>
      </c>
      <c r="E6050">
        <v>36</v>
      </c>
      <c r="F6050">
        <v>10</v>
      </c>
      <c r="G6050">
        <v>0</v>
      </c>
    </row>
    <row r="6051" spans="1:7" x14ac:dyDescent="0.2">
      <c r="A6051">
        <v>19000</v>
      </c>
      <c r="B6051">
        <v>0.19719999999999999</v>
      </c>
      <c r="C6051" t="s">
        <v>5440</v>
      </c>
      <c r="D6051" s="79">
        <v>100000</v>
      </c>
      <c r="E6051">
        <v>60</v>
      </c>
      <c r="F6051">
        <v>10</v>
      </c>
      <c r="G6051">
        <v>0</v>
      </c>
    </row>
    <row r="6052" spans="1:7" x14ac:dyDescent="0.2">
      <c r="A6052">
        <v>12000</v>
      </c>
      <c r="B6052">
        <v>6.6199999999999995E-2</v>
      </c>
      <c r="C6052" t="s">
        <v>5441</v>
      </c>
      <c r="D6052">
        <v>90000</v>
      </c>
      <c r="E6052">
        <v>36</v>
      </c>
      <c r="F6052">
        <v>6</v>
      </c>
      <c r="G6052">
        <v>0</v>
      </c>
    </row>
    <row r="6053" spans="1:7" x14ac:dyDescent="0.2">
      <c r="A6053">
        <v>13000</v>
      </c>
      <c r="B6053">
        <v>7.9000000000000001E-2</v>
      </c>
      <c r="C6053" t="s">
        <v>5441</v>
      </c>
      <c r="D6053" s="79">
        <v>100000</v>
      </c>
      <c r="E6053">
        <v>36</v>
      </c>
      <c r="F6053">
        <v>10</v>
      </c>
      <c r="G6053">
        <v>0</v>
      </c>
    </row>
    <row r="6054" spans="1:7" x14ac:dyDescent="0.2">
      <c r="A6054">
        <v>35000</v>
      </c>
      <c r="B6054">
        <v>0.15310000000000001</v>
      </c>
      <c r="C6054" t="s">
        <v>5441</v>
      </c>
      <c r="D6054">
        <v>175000</v>
      </c>
      <c r="E6054">
        <v>60</v>
      </c>
      <c r="F6054">
        <v>0.5</v>
      </c>
      <c r="G6054">
        <v>0</v>
      </c>
    </row>
    <row r="6055" spans="1:7" x14ac:dyDescent="0.2">
      <c r="A6055">
        <v>30000</v>
      </c>
      <c r="B6055">
        <v>0.23630000000000001</v>
      </c>
      <c r="C6055" t="s">
        <v>5441</v>
      </c>
      <c r="D6055">
        <v>85000</v>
      </c>
      <c r="E6055">
        <v>60</v>
      </c>
      <c r="F6055">
        <v>2</v>
      </c>
      <c r="G6055">
        <v>0</v>
      </c>
    </row>
    <row r="6056" spans="1:7" x14ac:dyDescent="0.2">
      <c r="A6056">
        <v>11100</v>
      </c>
      <c r="B6056">
        <v>8.8999999999999996E-2</v>
      </c>
      <c r="C6056" t="s">
        <v>5441</v>
      </c>
      <c r="D6056">
        <v>33000</v>
      </c>
      <c r="E6056">
        <v>36</v>
      </c>
      <c r="F6056">
        <v>4</v>
      </c>
      <c r="G6056">
        <v>0</v>
      </c>
    </row>
    <row r="6057" spans="1:7" x14ac:dyDescent="0.2">
      <c r="A6057">
        <v>10000</v>
      </c>
      <c r="B6057">
        <v>0.1409</v>
      </c>
      <c r="C6057" t="s">
        <v>5441</v>
      </c>
      <c r="D6057">
        <v>79000</v>
      </c>
      <c r="E6057">
        <v>36</v>
      </c>
      <c r="F6057">
        <v>6</v>
      </c>
      <c r="G6057">
        <v>0</v>
      </c>
    </row>
    <row r="6058" spans="1:7" x14ac:dyDescent="0.2">
      <c r="A6058">
        <v>10000</v>
      </c>
      <c r="B6058">
        <v>0.1875</v>
      </c>
      <c r="C6058" t="s">
        <v>5440</v>
      </c>
      <c r="D6058">
        <v>32000</v>
      </c>
      <c r="E6058">
        <v>36</v>
      </c>
      <c r="F6058">
        <v>5</v>
      </c>
      <c r="G6058">
        <v>0</v>
      </c>
    </row>
    <row r="6059" spans="1:7" x14ac:dyDescent="0.2">
      <c r="A6059">
        <v>11875</v>
      </c>
      <c r="B6059">
        <v>0.1212</v>
      </c>
      <c r="C6059" t="s">
        <v>5440</v>
      </c>
      <c r="D6059">
        <v>35859.199999999997</v>
      </c>
      <c r="E6059">
        <v>36</v>
      </c>
      <c r="F6059">
        <v>4</v>
      </c>
      <c r="G6059">
        <v>1</v>
      </c>
    </row>
    <row r="6060" spans="1:7" x14ac:dyDescent="0.2">
      <c r="A6060">
        <v>18000</v>
      </c>
      <c r="B6060">
        <v>0.14330000000000001</v>
      </c>
      <c r="C6060" t="s">
        <v>5440</v>
      </c>
      <c r="D6060">
        <v>51000</v>
      </c>
      <c r="E6060">
        <v>60</v>
      </c>
      <c r="F6060">
        <v>6</v>
      </c>
      <c r="G6060">
        <v>0</v>
      </c>
    </row>
    <row r="6061" spans="1:7" x14ac:dyDescent="0.2">
      <c r="A6061">
        <v>19375</v>
      </c>
      <c r="B6061">
        <v>0.13109999999999999</v>
      </c>
      <c r="C6061" t="s">
        <v>5440</v>
      </c>
      <c r="D6061">
        <v>50000</v>
      </c>
      <c r="E6061">
        <v>36</v>
      </c>
      <c r="F6061">
        <v>5</v>
      </c>
      <c r="G6061">
        <v>0</v>
      </c>
    </row>
    <row r="6062" spans="1:7" x14ac:dyDescent="0.2">
      <c r="A6062">
        <v>5500</v>
      </c>
      <c r="B6062">
        <v>0.13109999999999999</v>
      </c>
      <c r="C6062" t="s">
        <v>5440</v>
      </c>
      <c r="D6062">
        <v>24555.599999999999</v>
      </c>
      <c r="E6062">
        <v>36</v>
      </c>
      <c r="F6062">
        <v>2</v>
      </c>
      <c r="G6062">
        <v>0</v>
      </c>
    </row>
    <row r="6063" spans="1:7" x14ac:dyDescent="0.2">
      <c r="A6063">
        <v>6700</v>
      </c>
      <c r="B6063">
        <v>0.1777</v>
      </c>
      <c r="C6063" t="s">
        <v>5440</v>
      </c>
      <c r="D6063">
        <v>38000</v>
      </c>
      <c r="E6063">
        <v>36</v>
      </c>
      <c r="F6063">
        <v>2</v>
      </c>
      <c r="G6063">
        <v>0</v>
      </c>
    </row>
    <row r="6064" spans="1:7" x14ac:dyDescent="0.2">
      <c r="A6064">
        <v>15000</v>
      </c>
      <c r="B6064">
        <v>0.1212</v>
      </c>
      <c r="C6064" t="s">
        <v>5440</v>
      </c>
      <c r="D6064">
        <v>80000</v>
      </c>
      <c r="E6064">
        <v>36</v>
      </c>
      <c r="F6064">
        <v>8</v>
      </c>
      <c r="G6064">
        <v>0</v>
      </c>
    </row>
    <row r="6065" spans="1:7" x14ac:dyDescent="0.2">
      <c r="A6065">
        <v>7000</v>
      </c>
      <c r="B6065">
        <v>0.1409</v>
      </c>
      <c r="C6065" t="s">
        <v>5441</v>
      </c>
      <c r="D6065">
        <v>68000</v>
      </c>
      <c r="E6065">
        <v>36</v>
      </c>
      <c r="F6065">
        <v>10</v>
      </c>
      <c r="G6065">
        <v>0</v>
      </c>
    </row>
    <row r="6066" spans="1:7" x14ac:dyDescent="0.2">
      <c r="A6066">
        <v>4000</v>
      </c>
      <c r="B6066">
        <v>0.1409</v>
      </c>
      <c r="C6066" t="s">
        <v>5440</v>
      </c>
      <c r="D6066">
        <v>60000</v>
      </c>
      <c r="E6066">
        <v>36</v>
      </c>
      <c r="F6066">
        <v>5</v>
      </c>
      <c r="G6066">
        <v>1</v>
      </c>
    </row>
    <row r="6067" spans="1:7" x14ac:dyDescent="0.2">
      <c r="A6067">
        <v>3000</v>
      </c>
      <c r="B6067">
        <v>0.15310000000000001</v>
      </c>
      <c r="C6067" t="s">
        <v>5441</v>
      </c>
      <c r="D6067">
        <v>55968</v>
      </c>
      <c r="E6067">
        <v>36</v>
      </c>
      <c r="F6067">
        <v>8</v>
      </c>
      <c r="G6067">
        <v>1</v>
      </c>
    </row>
    <row r="6068" spans="1:7" x14ac:dyDescent="0.2">
      <c r="A6068">
        <v>20000</v>
      </c>
      <c r="B6068">
        <v>0.14330000000000001</v>
      </c>
      <c r="C6068" t="s">
        <v>5441</v>
      </c>
      <c r="D6068">
        <v>150000</v>
      </c>
      <c r="E6068">
        <v>36</v>
      </c>
      <c r="F6068">
        <v>5</v>
      </c>
      <c r="G6068">
        <v>0</v>
      </c>
    </row>
    <row r="6069" spans="1:7" x14ac:dyDescent="0.2">
      <c r="A6069">
        <v>10000</v>
      </c>
      <c r="B6069">
        <v>0.1212</v>
      </c>
      <c r="C6069" t="s">
        <v>5440</v>
      </c>
      <c r="D6069">
        <v>80000</v>
      </c>
      <c r="E6069">
        <v>36</v>
      </c>
      <c r="F6069">
        <v>4</v>
      </c>
      <c r="G6069">
        <v>1</v>
      </c>
    </row>
    <row r="6070" spans="1:7" x14ac:dyDescent="0.2">
      <c r="A6070">
        <v>12700</v>
      </c>
      <c r="B6070">
        <v>0.18490000000000001</v>
      </c>
      <c r="C6070" t="s">
        <v>5440</v>
      </c>
      <c r="D6070">
        <v>68000</v>
      </c>
      <c r="E6070">
        <v>36</v>
      </c>
      <c r="F6070">
        <v>2</v>
      </c>
      <c r="G6070">
        <v>0</v>
      </c>
    </row>
    <row r="6071" spans="1:7" x14ac:dyDescent="0.2">
      <c r="A6071">
        <v>28000</v>
      </c>
      <c r="B6071">
        <v>0.158</v>
      </c>
      <c r="C6071" t="s">
        <v>5441</v>
      </c>
      <c r="D6071">
        <v>78000</v>
      </c>
      <c r="E6071">
        <v>60</v>
      </c>
      <c r="F6071">
        <v>10</v>
      </c>
      <c r="G6071">
        <v>0</v>
      </c>
    </row>
    <row r="6072" spans="1:7" x14ac:dyDescent="0.2">
      <c r="A6072">
        <v>8000</v>
      </c>
      <c r="B6072">
        <v>0.1409</v>
      </c>
      <c r="C6072" t="s">
        <v>5441</v>
      </c>
      <c r="D6072">
        <v>165000</v>
      </c>
      <c r="E6072">
        <v>36</v>
      </c>
      <c r="F6072">
        <v>0.5</v>
      </c>
      <c r="G6072">
        <v>0</v>
      </c>
    </row>
    <row r="6073" spans="1:7" x14ac:dyDescent="0.2">
      <c r="A6073">
        <v>2500</v>
      </c>
      <c r="B6073">
        <v>7.9000000000000001E-2</v>
      </c>
      <c r="C6073" t="s">
        <v>5441</v>
      </c>
      <c r="D6073">
        <v>75000</v>
      </c>
      <c r="E6073">
        <v>36</v>
      </c>
      <c r="F6073">
        <v>10</v>
      </c>
      <c r="G6073">
        <v>1</v>
      </c>
    </row>
    <row r="6074" spans="1:7" x14ac:dyDescent="0.2">
      <c r="A6074">
        <v>7300</v>
      </c>
      <c r="B6074">
        <v>0.13109999999999999</v>
      </c>
      <c r="C6074" t="s">
        <v>5442</v>
      </c>
      <c r="D6074">
        <v>45000</v>
      </c>
      <c r="E6074">
        <v>36</v>
      </c>
      <c r="F6074">
        <v>1</v>
      </c>
      <c r="G6074">
        <v>0</v>
      </c>
    </row>
    <row r="6075" spans="1:7" x14ac:dyDescent="0.2">
      <c r="A6075">
        <v>20500</v>
      </c>
      <c r="B6075">
        <v>0.1212</v>
      </c>
      <c r="C6075" t="s">
        <v>5441</v>
      </c>
      <c r="D6075">
        <v>52000</v>
      </c>
      <c r="E6075">
        <v>36</v>
      </c>
      <c r="F6075">
        <v>10</v>
      </c>
      <c r="G6075">
        <v>1</v>
      </c>
    </row>
    <row r="6076" spans="1:7" x14ac:dyDescent="0.2">
      <c r="A6076">
        <v>16000</v>
      </c>
      <c r="B6076">
        <v>0.1212</v>
      </c>
      <c r="C6076" t="s">
        <v>5441</v>
      </c>
      <c r="D6076">
        <v>90000</v>
      </c>
      <c r="E6076">
        <v>36</v>
      </c>
      <c r="F6076">
        <v>10</v>
      </c>
      <c r="G6076">
        <v>1</v>
      </c>
    </row>
    <row r="6077" spans="1:7" x14ac:dyDescent="0.2">
      <c r="A6077">
        <v>3250</v>
      </c>
      <c r="B6077">
        <v>0.1114</v>
      </c>
      <c r="C6077" t="s">
        <v>5440</v>
      </c>
      <c r="D6077">
        <v>25000</v>
      </c>
      <c r="E6077">
        <v>36</v>
      </c>
      <c r="F6077">
        <v>7</v>
      </c>
      <c r="G6077">
        <v>0</v>
      </c>
    </row>
    <row r="6078" spans="1:7" x14ac:dyDescent="0.2">
      <c r="A6078">
        <v>5000</v>
      </c>
      <c r="B6078">
        <v>0.1409</v>
      </c>
      <c r="C6078" t="s">
        <v>5440</v>
      </c>
      <c r="D6078">
        <v>65000</v>
      </c>
      <c r="E6078">
        <v>36</v>
      </c>
      <c r="F6078">
        <v>7</v>
      </c>
      <c r="G6078">
        <v>0</v>
      </c>
    </row>
    <row r="6079" spans="1:7" x14ac:dyDescent="0.2">
      <c r="A6079">
        <v>35000</v>
      </c>
      <c r="B6079">
        <v>0.1875</v>
      </c>
      <c r="C6079" t="s">
        <v>5441</v>
      </c>
      <c r="D6079">
        <v>123948</v>
      </c>
      <c r="E6079">
        <v>36</v>
      </c>
      <c r="F6079">
        <v>3</v>
      </c>
      <c r="G6079">
        <v>0</v>
      </c>
    </row>
    <row r="6080" spans="1:7" x14ac:dyDescent="0.2">
      <c r="A6080">
        <v>4800</v>
      </c>
      <c r="B6080">
        <v>6.6199999999999995E-2</v>
      </c>
      <c r="C6080" t="s">
        <v>5440</v>
      </c>
      <c r="D6080">
        <v>75000</v>
      </c>
      <c r="E6080">
        <v>36</v>
      </c>
      <c r="F6080">
        <v>2</v>
      </c>
      <c r="G6080">
        <v>0</v>
      </c>
    </row>
    <row r="6081" spans="1:7" x14ac:dyDescent="0.2">
      <c r="A6081">
        <v>22125</v>
      </c>
      <c r="B6081">
        <v>0.158</v>
      </c>
      <c r="C6081" t="s">
        <v>5442</v>
      </c>
      <c r="D6081">
        <v>57179</v>
      </c>
      <c r="E6081">
        <v>60</v>
      </c>
      <c r="F6081">
        <v>10</v>
      </c>
      <c r="G6081">
        <v>0</v>
      </c>
    </row>
    <row r="6082" spans="1:7" x14ac:dyDescent="0.2">
      <c r="A6082">
        <v>12500</v>
      </c>
      <c r="B6082">
        <v>6.0299999999999999E-2</v>
      </c>
      <c r="C6082" t="s">
        <v>5441</v>
      </c>
      <c r="D6082">
        <v>62000</v>
      </c>
      <c r="E6082">
        <v>36</v>
      </c>
      <c r="F6082">
        <v>4</v>
      </c>
      <c r="G6082">
        <v>0</v>
      </c>
    </row>
    <row r="6083" spans="1:7" x14ac:dyDescent="0.2">
      <c r="A6083">
        <v>14475</v>
      </c>
      <c r="B6083">
        <v>0.1905</v>
      </c>
      <c r="C6083" t="s">
        <v>5440</v>
      </c>
      <c r="D6083">
        <v>85000</v>
      </c>
      <c r="E6083">
        <v>36</v>
      </c>
      <c r="F6083">
        <v>2</v>
      </c>
      <c r="G6083">
        <v>1</v>
      </c>
    </row>
    <row r="6084" spans="1:7" x14ac:dyDescent="0.2">
      <c r="A6084">
        <v>10000</v>
      </c>
      <c r="B6084">
        <v>0.1409</v>
      </c>
      <c r="C6084" t="s">
        <v>5441</v>
      </c>
      <c r="D6084">
        <v>85000</v>
      </c>
      <c r="E6084">
        <v>36</v>
      </c>
      <c r="F6084">
        <v>5</v>
      </c>
      <c r="G6084">
        <v>0</v>
      </c>
    </row>
    <row r="6085" spans="1:7" x14ac:dyDescent="0.2">
      <c r="A6085">
        <v>21725</v>
      </c>
      <c r="B6085">
        <v>0.15310000000000001</v>
      </c>
      <c r="C6085" t="s">
        <v>5440</v>
      </c>
      <c r="D6085">
        <v>55000</v>
      </c>
      <c r="E6085">
        <v>36</v>
      </c>
      <c r="F6085">
        <v>7</v>
      </c>
      <c r="G6085">
        <v>0</v>
      </c>
    </row>
    <row r="6086" spans="1:7" x14ac:dyDescent="0.2">
      <c r="A6086">
        <v>15000</v>
      </c>
      <c r="B6086">
        <v>0.1409</v>
      </c>
      <c r="C6086" t="s">
        <v>5441</v>
      </c>
      <c r="D6086">
        <v>70000</v>
      </c>
      <c r="E6086">
        <v>36</v>
      </c>
      <c r="F6086">
        <v>10</v>
      </c>
      <c r="G6086">
        <v>0</v>
      </c>
    </row>
    <row r="6087" spans="1:7" x14ac:dyDescent="0.2">
      <c r="A6087">
        <v>9600</v>
      </c>
      <c r="B6087">
        <v>0.1114</v>
      </c>
      <c r="C6087" t="s">
        <v>5441</v>
      </c>
      <c r="D6087">
        <v>113200</v>
      </c>
      <c r="E6087">
        <v>36</v>
      </c>
      <c r="F6087">
        <v>10</v>
      </c>
      <c r="G6087">
        <v>0</v>
      </c>
    </row>
    <row r="6088" spans="1:7" x14ac:dyDescent="0.2">
      <c r="A6088">
        <v>10000</v>
      </c>
      <c r="B6088">
        <v>0.1016</v>
      </c>
      <c r="C6088" t="s">
        <v>5440</v>
      </c>
      <c r="D6088">
        <v>67000</v>
      </c>
      <c r="E6088">
        <v>36</v>
      </c>
      <c r="F6088">
        <v>10</v>
      </c>
      <c r="G6088">
        <v>0</v>
      </c>
    </row>
    <row r="6089" spans="1:7" x14ac:dyDescent="0.2">
      <c r="A6089">
        <v>6400</v>
      </c>
      <c r="B6089">
        <v>0.1114</v>
      </c>
      <c r="C6089" t="s">
        <v>5442</v>
      </c>
      <c r="D6089">
        <v>68000</v>
      </c>
      <c r="E6089">
        <v>36</v>
      </c>
      <c r="F6089">
        <v>1</v>
      </c>
      <c r="G6089">
        <v>0</v>
      </c>
    </row>
    <row r="6090" spans="1:7" x14ac:dyDescent="0.2">
      <c r="A6090">
        <v>24000</v>
      </c>
      <c r="B6090">
        <v>0.16289999999999999</v>
      </c>
      <c r="C6090" t="s">
        <v>5441</v>
      </c>
      <c r="D6090">
        <v>75000</v>
      </c>
      <c r="E6090">
        <v>36</v>
      </c>
      <c r="F6090">
        <v>6</v>
      </c>
      <c r="G6090">
        <v>0</v>
      </c>
    </row>
    <row r="6091" spans="1:7" x14ac:dyDescent="0.2">
      <c r="A6091">
        <v>4375</v>
      </c>
      <c r="B6091">
        <v>6.6199999999999995E-2</v>
      </c>
      <c r="C6091" t="s">
        <v>5440</v>
      </c>
      <c r="D6091">
        <v>47000</v>
      </c>
      <c r="E6091">
        <v>36</v>
      </c>
      <c r="F6091">
        <v>0.5</v>
      </c>
      <c r="G6091">
        <v>0</v>
      </c>
    </row>
    <row r="6092" spans="1:7" x14ac:dyDescent="0.2">
      <c r="A6092">
        <v>32875</v>
      </c>
      <c r="B6092">
        <v>7.6200000000000004E-2</v>
      </c>
      <c r="C6092" t="s">
        <v>5441</v>
      </c>
      <c r="D6092" s="79">
        <v>200000</v>
      </c>
      <c r="E6092">
        <v>36</v>
      </c>
      <c r="F6092">
        <v>10</v>
      </c>
      <c r="G6092">
        <v>0</v>
      </c>
    </row>
    <row r="6093" spans="1:7" x14ac:dyDescent="0.2">
      <c r="A6093">
        <v>7200</v>
      </c>
      <c r="B6093">
        <v>0.14330000000000001</v>
      </c>
      <c r="C6093" t="s">
        <v>5440</v>
      </c>
      <c r="D6093">
        <v>50000</v>
      </c>
      <c r="E6093">
        <v>36</v>
      </c>
      <c r="F6093">
        <v>3</v>
      </c>
      <c r="G6093">
        <v>0</v>
      </c>
    </row>
    <row r="6094" spans="1:7" x14ac:dyDescent="0.2">
      <c r="A6094">
        <v>10000</v>
      </c>
      <c r="B6094">
        <v>0.16289999999999999</v>
      </c>
      <c r="C6094" t="s">
        <v>5441</v>
      </c>
      <c r="D6094">
        <v>50000</v>
      </c>
      <c r="E6094">
        <v>36</v>
      </c>
      <c r="F6094">
        <v>9</v>
      </c>
      <c r="G6094">
        <v>1</v>
      </c>
    </row>
    <row r="6095" spans="1:7" x14ac:dyDescent="0.2">
      <c r="A6095">
        <v>2700</v>
      </c>
      <c r="B6095">
        <v>0.17269999999999999</v>
      </c>
      <c r="C6095" t="s">
        <v>5440</v>
      </c>
      <c r="D6095">
        <v>19488</v>
      </c>
      <c r="E6095">
        <v>36</v>
      </c>
      <c r="F6095">
        <v>0.5</v>
      </c>
      <c r="G6095">
        <v>1</v>
      </c>
    </row>
    <row r="6096" spans="1:7" x14ac:dyDescent="0.2">
      <c r="A6096">
        <v>15000</v>
      </c>
      <c r="B6096">
        <v>0.1875</v>
      </c>
      <c r="C6096" t="s">
        <v>5440</v>
      </c>
      <c r="D6096">
        <v>50000</v>
      </c>
      <c r="E6096">
        <v>36</v>
      </c>
      <c r="F6096">
        <v>3</v>
      </c>
      <c r="G6096">
        <v>0</v>
      </c>
    </row>
    <row r="6097" spans="1:7" x14ac:dyDescent="0.2">
      <c r="A6097">
        <v>9000</v>
      </c>
      <c r="B6097">
        <v>0.1777</v>
      </c>
      <c r="C6097" t="s">
        <v>5441</v>
      </c>
      <c r="D6097">
        <v>70000</v>
      </c>
      <c r="E6097">
        <v>36</v>
      </c>
      <c r="F6097">
        <v>4</v>
      </c>
      <c r="G6097">
        <v>0</v>
      </c>
    </row>
    <row r="6098" spans="1:7" x14ac:dyDescent="0.2">
      <c r="A6098">
        <v>5000</v>
      </c>
      <c r="B6098">
        <v>8.8999999999999996E-2</v>
      </c>
      <c r="C6098" t="s">
        <v>5441</v>
      </c>
      <c r="D6098">
        <v>52000</v>
      </c>
      <c r="E6098">
        <v>36</v>
      </c>
      <c r="F6098">
        <v>10</v>
      </c>
      <c r="G6098">
        <v>0</v>
      </c>
    </row>
    <row r="6099" spans="1:7" x14ac:dyDescent="0.2">
      <c r="A6099">
        <v>30000</v>
      </c>
      <c r="B6099">
        <v>0.21490000000000001</v>
      </c>
      <c r="C6099" t="s">
        <v>5441</v>
      </c>
      <c r="D6099" s="79">
        <v>100000</v>
      </c>
      <c r="E6099">
        <v>60</v>
      </c>
      <c r="F6099">
        <v>10</v>
      </c>
      <c r="G6099">
        <v>0</v>
      </c>
    </row>
    <row r="6100" spans="1:7" x14ac:dyDescent="0.2">
      <c r="A6100">
        <v>6250</v>
      </c>
      <c r="B6100">
        <v>0.1016</v>
      </c>
      <c r="C6100" t="s">
        <v>5440</v>
      </c>
      <c r="D6100">
        <v>35000</v>
      </c>
      <c r="E6100">
        <v>36</v>
      </c>
      <c r="F6100">
        <v>8</v>
      </c>
      <c r="G6100">
        <v>0</v>
      </c>
    </row>
    <row r="6101" spans="1:7" x14ac:dyDescent="0.2">
      <c r="A6101">
        <v>14675</v>
      </c>
      <c r="B6101">
        <v>0.1409</v>
      </c>
      <c r="C6101" t="s">
        <v>5441</v>
      </c>
      <c r="D6101">
        <v>71000</v>
      </c>
      <c r="E6101">
        <v>36</v>
      </c>
      <c r="F6101">
        <v>5</v>
      </c>
      <c r="G6101">
        <v>1</v>
      </c>
    </row>
    <row r="6102" spans="1:7" x14ac:dyDescent="0.2">
      <c r="A6102">
        <v>30000</v>
      </c>
      <c r="B6102">
        <v>0.1875</v>
      </c>
      <c r="C6102" t="s">
        <v>5440</v>
      </c>
      <c r="D6102">
        <v>118450</v>
      </c>
      <c r="E6102">
        <v>36</v>
      </c>
      <c r="F6102">
        <v>1</v>
      </c>
      <c r="G6102">
        <v>0</v>
      </c>
    </row>
    <row r="6103" spans="1:7" x14ac:dyDescent="0.2">
      <c r="A6103">
        <v>12350</v>
      </c>
      <c r="B6103">
        <v>6.6199999999999995E-2</v>
      </c>
      <c r="C6103" t="s">
        <v>5441</v>
      </c>
      <c r="D6103">
        <v>82000</v>
      </c>
      <c r="E6103">
        <v>36</v>
      </c>
      <c r="F6103">
        <v>6</v>
      </c>
      <c r="G6103">
        <v>0</v>
      </c>
    </row>
    <row r="6104" spans="1:7" x14ac:dyDescent="0.2">
      <c r="A6104">
        <v>11000</v>
      </c>
      <c r="B6104">
        <v>0.16289999999999999</v>
      </c>
      <c r="C6104" t="s">
        <v>5440</v>
      </c>
      <c r="D6104">
        <v>72000</v>
      </c>
      <c r="E6104">
        <v>36</v>
      </c>
      <c r="F6104">
        <v>2</v>
      </c>
      <c r="G6104">
        <v>1</v>
      </c>
    </row>
    <row r="6105" spans="1:7" x14ac:dyDescent="0.2">
      <c r="A6105">
        <v>22400</v>
      </c>
      <c r="B6105">
        <v>0.13109999999999999</v>
      </c>
      <c r="C6105" t="s">
        <v>5440</v>
      </c>
      <c r="D6105">
        <v>88500</v>
      </c>
      <c r="E6105">
        <v>36</v>
      </c>
      <c r="F6105">
        <v>10</v>
      </c>
      <c r="G6105">
        <v>0</v>
      </c>
    </row>
    <row r="6106" spans="1:7" x14ac:dyDescent="0.2">
      <c r="A6106">
        <v>18000</v>
      </c>
      <c r="B6106">
        <v>0.17269999999999999</v>
      </c>
      <c r="C6106" t="s">
        <v>5440</v>
      </c>
      <c r="D6106" s="79">
        <v>100000</v>
      </c>
      <c r="E6106">
        <v>36</v>
      </c>
      <c r="F6106">
        <v>7</v>
      </c>
      <c r="G6106">
        <v>0</v>
      </c>
    </row>
    <row r="6107" spans="1:7" x14ac:dyDescent="0.2">
      <c r="A6107">
        <v>32000</v>
      </c>
      <c r="B6107">
        <v>0.21490000000000001</v>
      </c>
      <c r="C6107" t="s">
        <v>5440</v>
      </c>
      <c r="D6107">
        <v>85000</v>
      </c>
      <c r="E6107">
        <v>60</v>
      </c>
      <c r="F6107">
        <v>10</v>
      </c>
      <c r="G6107">
        <v>0</v>
      </c>
    </row>
    <row r="6108" spans="1:7" x14ac:dyDescent="0.2">
      <c r="A6108">
        <v>20000</v>
      </c>
      <c r="B6108">
        <v>7.9000000000000001E-2</v>
      </c>
      <c r="C6108" t="s">
        <v>5441</v>
      </c>
      <c r="D6108">
        <v>350000</v>
      </c>
      <c r="E6108">
        <v>36</v>
      </c>
      <c r="F6108">
        <v>6</v>
      </c>
      <c r="G6108">
        <v>0</v>
      </c>
    </row>
    <row r="6109" spans="1:7" x14ac:dyDescent="0.2">
      <c r="A6109">
        <v>30000</v>
      </c>
      <c r="B6109">
        <v>0.2049</v>
      </c>
      <c r="C6109" t="s">
        <v>5440</v>
      </c>
      <c r="D6109">
        <v>135000</v>
      </c>
      <c r="E6109">
        <v>60</v>
      </c>
      <c r="F6109">
        <v>3</v>
      </c>
      <c r="G6109">
        <v>0</v>
      </c>
    </row>
    <row r="6110" spans="1:7" x14ac:dyDescent="0.2">
      <c r="A6110">
        <v>9975</v>
      </c>
      <c r="B6110">
        <v>0.1212</v>
      </c>
      <c r="C6110" t="s">
        <v>5440</v>
      </c>
      <c r="D6110">
        <v>65000</v>
      </c>
      <c r="E6110">
        <v>36</v>
      </c>
      <c r="F6110">
        <v>2</v>
      </c>
      <c r="G6110">
        <v>0</v>
      </c>
    </row>
    <row r="6111" spans="1:7" x14ac:dyDescent="0.2">
      <c r="A6111">
        <v>9600</v>
      </c>
      <c r="B6111">
        <v>0.1409</v>
      </c>
      <c r="C6111" t="s">
        <v>5441</v>
      </c>
      <c r="D6111">
        <v>70950</v>
      </c>
      <c r="E6111">
        <v>36</v>
      </c>
      <c r="F6111">
        <v>4</v>
      </c>
      <c r="G6111">
        <v>0</v>
      </c>
    </row>
    <row r="6112" spans="1:7" x14ac:dyDescent="0.2">
      <c r="A6112">
        <v>2650</v>
      </c>
      <c r="B6112">
        <v>0.1114</v>
      </c>
      <c r="C6112" t="s">
        <v>5440</v>
      </c>
      <c r="D6112">
        <v>22880</v>
      </c>
      <c r="E6112">
        <v>36</v>
      </c>
      <c r="F6112">
        <v>0.5</v>
      </c>
      <c r="G6112">
        <v>0</v>
      </c>
    </row>
    <row r="6113" spans="1:7" x14ac:dyDescent="0.2">
      <c r="A6113">
        <v>7000</v>
      </c>
      <c r="B6113">
        <v>0.1114</v>
      </c>
      <c r="C6113" t="s">
        <v>5440</v>
      </c>
      <c r="D6113">
        <v>52000</v>
      </c>
      <c r="E6113">
        <v>36</v>
      </c>
      <c r="F6113">
        <v>4</v>
      </c>
      <c r="G6113">
        <v>0</v>
      </c>
    </row>
    <row r="6114" spans="1:7" x14ac:dyDescent="0.2">
      <c r="A6114">
        <v>7550</v>
      </c>
      <c r="B6114">
        <v>0.18490000000000001</v>
      </c>
      <c r="C6114" t="s">
        <v>5441</v>
      </c>
      <c r="D6114">
        <v>33000</v>
      </c>
      <c r="E6114">
        <v>36</v>
      </c>
      <c r="F6114">
        <v>2</v>
      </c>
      <c r="G6114">
        <v>0</v>
      </c>
    </row>
    <row r="6115" spans="1:7" x14ac:dyDescent="0.2">
      <c r="A6115">
        <v>12575</v>
      </c>
      <c r="B6115">
        <v>0.14330000000000001</v>
      </c>
      <c r="C6115" t="s">
        <v>5440</v>
      </c>
      <c r="D6115">
        <v>60000</v>
      </c>
      <c r="E6115">
        <v>36</v>
      </c>
      <c r="F6115">
        <v>5</v>
      </c>
      <c r="G6115">
        <v>0</v>
      </c>
    </row>
    <row r="6116" spans="1:7" x14ac:dyDescent="0.2">
      <c r="A6116">
        <v>10000</v>
      </c>
      <c r="B6116">
        <v>0.1905</v>
      </c>
      <c r="C6116" t="s">
        <v>5440</v>
      </c>
      <c r="D6116">
        <v>70000</v>
      </c>
      <c r="E6116">
        <v>36</v>
      </c>
      <c r="F6116">
        <v>2</v>
      </c>
      <c r="G6116">
        <v>0</v>
      </c>
    </row>
    <row r="6117" spans="1:7" x14ac:dyDescent="0.2">
      <c r="A6117">
        <v>17500</v>
      </c>
      <c r="B6117">
        <v>0.13109999999999999</v>
      </c>
      <c r="C6117" t="s">
        <v>5441</v>
      </c>
      <c r="D6117">
        <v>53615</v>
      </c>
      <c r="E6117">
        <v>60</v>
      </c>
      <c r="F6117">
        <v>4</v>
      </c>
      <c r="G6117">
        <v>0</v>
      </c>
    </row>
    <row r="6118" spans="1:7" x14ac:dyDescent="0.2">
      <c r="A6118">
        <v>12000</v>
      </c>
      <c r="B6118">
        <v>0.1212</v>
      </c>
      <c r="C6118" t="s">
        <v>5441</v>
      </c>
      <c r="D6118">
        <v>215000</v>
      </c>
      <c r="E6118">
        <v>36</v>
      </c>
      <c r="F6118">
        <v>7</v>
      </c>
      <c r="G6118">
        <v>0</v>
      </c>
    </row>
    <row r="6119" spans="1:7" x14ac:dyDescent="0.2">
      <c r="A6119">
        <v>10000</v>
      </c>
      <c r="B6119">
        <v>0.1212</v>
      </c>
      <c r="C6119" t="s">
        <v>5441</v>
      </c>
      <c r="D6119">
        <v>82000</v>
      </c>
      <c r="E6119">
        <v>36</v>
      </c>
      <c r="F6119">
        <v>6</v>
      </c>
      <c r="G6119">
        <v>0</v>
      </c>
    </row>
    <row r="6120" spans="1:7" x14ac:dyDescent="0.2">
      <c r="A6120">
        <v>7125</v>
      </c>
      <c r="B6120">
        <v>0.1114</v>
      </c>
      <c r="C6120" t="s">
        <v>5440</v>
      </c>
      <c r="D6120">
        <v>32000</v>
      </c>
      <c r="E6120">
        <v>36</v>
      </c>
      <c r="F6120">
        <v>2</v>
      </c>
      <c r="G6120">
        <v>0</v>
      </c>
    </row>
    <row r="6121" spans="1:7" x14ac:dyDescent="0.2">
      <c r="A6121">
        <v>2000</v>
      </c>
      <c r="B6121">
        <v>6.6199999999999995E-2</v>
      </c>
      <c r="C6121" t="s">
        <v>5441</v>
      </c>
      <c r="D6121">
        <v>50000</v>
      </c>
      <c r="E6121">
        <v>36</v>
      </c>
      <c r="F6121">
        <v>10</v>
      </c>
      <c r="G6121">
        <v>0</v>
      </c>
    </row>
    <row r="6122" spans="1:7" x14ac:dyDescent="0.2">
      <c r="A6122">
        <v>19075</v>
      </c>
      <c r="B6122">
        <v>0.18490000000000001</v>
      </c>
      <c r="C6122" t="s">
        <v>5441</v>
      </c>
      <c r="D6122">
        <v>64000</v>
      </c>
      <c r="E6122">
        <v>36</v>
      </c>
      <c r="F6122">
        <v>10</v>
      </c>
      <c r="G6122">
        <v>0</v>
      </c>
    </row>
    <row r="6123" spans="1:7" x14ac:dyDescent="0.2">
      <c r="A6123">
        <v>7125</v>
      </c>
      <c r="B6123">
        <v>0.1212</v>
      </c>
      <c r="C6123" t="s">
        <v>5440</v>
      </c>
      <c r="D6123">
        <v>25000</v>
      </c>
      <c r="E6123">
        <v>36</v>
      </c>
      <c r="F6123">
        <v>2</v>
      </c>
      <c r="G6123">
        <v>0</v>
      </c>
    </row>
    <row r="6124" spans="1:7" x14ac:dyDescent="0.2">
      <c r="A6124">
        <v>7000</v>
      </c>
      <c r="B6124">
        <v>0.16289999999999999</v>
      </c>
      <c r="C6124" t="s">
        <v>5440</v>
      </c>
      <c r="D6124">
        <v>39000</v>
      </c>
      <c r="E6124">
        <v>36</v>
      </c>
      <c r="F6124">
        <v>3</v>
      </c>
      <c r="G6124">
        <v>0</v>
      </c>
    </row>
    <row r="6125" spans="1:7" x14ac:dyDescent="0.2">
      <c r="A6125">
        <v>20000</v>
      </c>
      <c r="B6125">
        <v>0.13109999999999999</v>
      </c>
      <c r="C6125" t="s">
        <v>5441</v>
      </c>
      <c r="D6125">
        <v>54000</v>
      </c>
      <c r="E6125">
        <v>36</v>
      </c>
      <c r="F6125">
        <v>2</v>
      </c>
      <c r="G6125">
        <v>0</v>
      </c>
    </row>
    <row r="6126" spans="1:7" x14ac:dyDescent="0.2">
      <c r="A6126">
        <v>18225</v>
      </c>
      <c r="B6126">
        <v>0.17269999999999999</v>
      </c>
      <c r="C6126" t="s">
        <v>5441</v>
      </c>
      <c r="D6126">
        <v>70000</v>
      </c>
      <c r="E6126">
        <v>60</v>
      </c>
      <c r="F6126">
        <v>10</v>
      </c>
      <c r="G6126">
        <v>0</v>
      </c>
    </row>
    <row r="6127" spans="1:7" x14ac:dyDescent="0.2">
      <c r="A6127">
        <v>3500</v>
      </c>
      <c r="B6127">
        <v>0.1212</v>
      </c>
      <c r="C6127" t="s">
        <v>5441</v>
      </c>
      <c r="D6127">
        <v>37000</v>
      </c>
      <c r="E6127">
        <v>36</v>
      </c>
      <c r="F6127">
        <v>0.5</v>
      </c>
      <c r="G6127">
        <v>0</v>
      </c>
    </row>
    <row r="6128" spans="1:7" x14ac:dyDescent="0.2">
      <c r="A6128">
        <v>18000</v>
      </c>
      <c r="B6128">
        <v>0.21490000000000001</v>
      </c>
      <c r="C6128" t="s">
        <v>5440</v>
      </c>
      <c r="D6128">
        <v>107500</v>
      </c>
      <c r="E6128">
        <v>60</v>
      </c>
      <c r="F6128">
        <v>3</v>
      </c>
      <c r="G6128">
        <v>0</v>
      </c>
    </row>
    <row r="6129" spans="1:7" x14ac:dyDescent="0.2">
      <c r="A6129">
        <v>9000</v>
      </c>
      <c r="B6129">
        <v>0.1409</v>
      </c>
      <c r="C6129" t="s">
        <v>5440</v>
      </c>
      <c r="D6129">
        <v>68000</v>
      </c>
      <c r="E6129">
        <v>36</v>
      </c>
      <c r="F6129">
        <v>0.5</v>
      </c>
      <c r="G6129">
        <v>0</v>
      </c>
    </row>
    <row r="6130" spans="1:7" x14ac:dyDescent="0.2">
      <c r="A6130">
        <v>7100</v>
      </c>
      <c r="B6130">
        <v>0.1212</v>
      </c>
      <c r="C6130" t="s">
        <v>5441</v>
      </c>
      <c r="D6130">
        <v>27533.95</v>
      </c>
      <c r="E6130">
        <v>36</v>
      </c>
      <c r="F6130">
        <v>10</v>
      </c>
      <c r="G6130">
        <v>0</v>
      </c>
    </row>
    <row r="6131" spans="1:7" x14ac:dyDescent="0.2">
      <c r="A6131">
        <v>10000</v>
      </c>
      <c r="B6131">
        <v>0.17269999999999999</v>
      </c>
      <c r="C6131" t="s">
        <v>5440</v>
      </c>
      <c r="D6131">
        <v>48000</v>
      </c>
      <c r="E6131">
        <v>36</v>
      </c>
      <c r="F6131">
        <v>3</v>
      </c>
      <c r="G6131">
        <v>0</v>
      </c>
    </row>
    <row r="6132" spans="1:7" x14ac:dyDescent="0.2">
      <c r="A6132">
        <v>25000</v>
      </c>
      <c r="B6132">
        <v>0.1114</v>
      </c>
      <c r="C6132" t="s">
        <v>5442</v>
      </c>
      <c r="D6132">
        <v>90000</v>
      </c>
      <c r="E6132">
        <v>36</v>
      </c>
      <c r="F6132">
        <v>10</v>
      </c>
      <c r="G6132">
        <v>0</v>
      </c>
    </row>
    <row r="6133" spans="1:7" x14ac:dyDescent="0.2">
      <c r="A6133">
        <v>8500</v>
      </c>
      <c r="B6133">
        <v>0.1777</v>
      </c>
      <c r="C6133" t="s">
        <v>5440</v>
      </c>
      <c r="D6133">
        <v>70000</v>
      </c>
      <c r="E6133">
        <v>36</v>
      </c>
      <c r="F6133">
        <v>5</v>
      </c>
      <c r="G6133">
        <v>0</v>
      </c>
    </row>
    <row r="6134" spans="1:7" x14ac:dyDescent="0.2">
      <c r="A6134">
        <v>4000</v>
      </c>
      <c r="B6134">
        <v>0.1016</v>
      </c>
      <c r="C6134" t="s">
        <v>5442</v>
      </c>
      <c r="D6134">
        <v>120000</v>
      </c>
      <c r="E6134">
        <v>36</v>
      </c>
      <c r="F6134">
        <v>6</v>
      </c>
      <c r="G6134">
        <v>1</v>
      </c>
    </row>
    <row r="6135" spans="1:7" x14ac:dyDescent="0.2">
      <c r="A6135">
        <v>2400</v>
      </c>
      <c r="B6135">
        <v>8.8999999999999996E-2</v>
      </c>
      <c r="C6135" t="s">
        <v>5440</v>
      </c>
      <c r="D6135">
        <v>32000</v>
      </c>
      <c r="E6135">
        <v>36</v>
      </c>
      <c r="F6135">
        <v>8</v>
      </c>
      <c r="G6135">
        <v>1</v>
      </c>
    </row>
    <row r="6136" spans="1:7" x14ac:dyDescent="0.2">
      <c r="A6136">
        <v>31825</v>
      </c>
      <c r="B6136">
        <v>0.19719999999999999</v>
      </c>
      <c r="C6136" t="s">
        <v>5440</v>
      </c>
      <c r="D6136">
        <v>80276</v>
      </c>
      <c r="E6136">
        <v>36</v>
      </c>
      <c r="F6136">
        <v>10</v>
      </c>
      <c r="G6136">
        <v>0</v>
      </c>
    </row>
    <row r="6137" spans="1:7" x14ac:dyDescent="0.2">
      <c r="A6137">
        <v>8400</v>
      </c>
      <c r="B6137">
        <v>0.16289999999999999</v>
      </c>
      <c r="C6137" t="s">
        <v>5441</v>
      </c>
      <c r="D6137" s="79">
        <v>100000</v>
      </c>
      <c r="E6137">
        <v>36</v>
      </c>
      <c r="F6137">
        <v>4</v>
      </c>
      <c r="G6137">
        <v>1</v>
      </c>
    </row>
    <row r="6138" spans="1:7" x14ac:dyDescent="0.2">
      <c r="A6138">
        <v>12175</v>
      </c>
      <c r="B6138">
        <v>0.14330000000000001</v>
      </c>
      <c r="C6138" t="s">
        <v>5441</v>
      </c>
      <c r="D6138">
        <v>55000</v>
      </c>
      <c r="E6138">
        <v>36</v>
      </c>
      <c r="F6138">
        <v>8</v>
      </c>
      <c r="G6138">
        <v>0</v>
      </c>
    </row>
    <row r="6139" spans="1:7" x14ac:dyDescent="0.2">
      <c r="A6139">
        <v>8325</v>
      </c>
      <c r="B6139">
        <v>0.15310000000000001</v>
      </c>
      <c r="C6139" t="s">
        <v>5441</v>
      </c>
      <c r="D6139">
        <v>54000</v>
      </c>
      <c r="E6139">
        <v>36</v>
      </c>
      <c r="F6139">
        <v>8</v>
      </c>
      <c r="G6139">
        <v>0</v>
      </c>
    </row>
    <row r="6140" spans="1:7" x14ac:dyDescent="0.2">
      <c r="A6140">
        <v>12000</v>
      </c>
      <c r="B6140">
        <v>0.21490000000000001</v>
      </c>
      <c r="C6140" t="s">
        <v>5440</v>
      </c>
      <c r="D6140">
        <v>99935</v>
      </c>
      <c r="E6140">
        <v>60</v>
      </c>
      <c r="F6140">
        <v>4</v>
      </c>
      <c r="G6140">
        <v>1</v>
      </c>
    </row>
    <row r="6141" spans="1:7" x14ac:dyDescent="0.2">
      <c r="A6141">
        <v>14400</v>
      </c>
      <c r="B6141">
        <v>0.1212</v>
      </c>
      <c r="C6141" t="s">
        <v>5440</v>
      </c>
      <c r="D6141">
        <v>55000</v>
      </c>
      <c r="E6141">
        <v>36</v>
      </c>
      <c r="F6141">
        <v>4</v>
      </c>
      <c r="G6141">
        <v>0</v>
      </c>
    </row>
    <row r="6142" spans="1:7" x14ac:dyDescent="0.2">
      <c r="A6142">
        <v>13100</v>
      </c>
      <c r="B6142">
        <v>0.18490000000000001</v>
      </c>
      <c r="C6142" t="s">
        <v>5440</v>
      </c>
      <c r="D6142">
        <v>40682</v>
      </c>
      <c r="E6142">
        <v>36</v>
      </c>
      <c r="F6142">
        <v>7</v>
      </c>
      <c r="G6142">
        <v>0</v>
      </c>
    </row>
    <row r="6143" spans="1:7" x14ac:dyDescent="0.2">
      <c r="A6143">
        <v>35000</v>
      </c>
      <c r="B6143">
        <v>0.2198</v>
      </c>
      <c r="C6143" t="s">
        <v>5441</v>
      </c>
      <c r="D6143">
        <v>105000</v>
      </c>
      <c r="E6143">
        <v>60</v>
      </c>
      <c r="F6143">
        <v>8</v>
      </c>
      <c r="G6143">
        <v>1</v>
      </c>
    </row>
    <row r="6144" spans="1:7" x14ac:dyDescent="0.2">
      <c r="A6144">
        <v>23500</v>
      </c>
      <c r="B6144">
        <v>0.1905</v>
      </c>
      <c r="C6144" t="s">
        <v>5441</v>
      </c>
      <c r="D6144">
        <v>59000</v>
      </c>
      <c r="E6144">
        <v>60</v>
      </c>
      <c r="F6144">
        <v>10</v>
      </c>
      <c r="G6144">
        <v>0</v>
      </c>
    </row>
    <row r="6145" spans="1:7" x14ac:dyDescent="0.2">
      <c r="A6145">
        <v>10000</v>
      </c>
      <c r="B6145">
        <v>0.18490000000000001</v>
      </c>
      <c r="C6145" t="s">
        <v>5440</v>
      </c>
      <c r="D6145">
        <v>82290.64</v>
      </c>
      <c r="E6145">
        <v>36</v>
      </c>
      <c r="F6145">
        <v>5</v>
      </c>
      <c r="G6145">
        <v>0</v>
      </c>
    </row>
    <row r="6146" spans="1:7" x14ac:dyDescent="0.2">
      <c r="A6146">
        <v>10000</v>
      </c>
      <c r="B6146">
        <v>0.18490000000000001</v>
      </c>
      <c r="C6146" t="s">
        <v>5440</v>
      </c>
      <c r="D6146">
        <v>65000</v>
      </c>
      <c r="E6146">
        <v>36</v>
      </c>
      <c r="F6146">
        <v>0.5</v>
      </c>
      <c r="G6146">
        <v>0</v>
      </c>
    </row>
    <row r="6147" spans="1:7" x14ac:dyDescent="0.2">
      <c r="A6147">
        <v>19600</v>
      </c>
      <c r="B6147">
        <v>0.2198</v>
      </c>
      <c r="C6147" t="s">
        <v>5440</v>
      </c>
      <c r="D6147">
        <v>50300</v>
      </c>
      <c r="E6147">
        <v>60</v>
      </c>
      <c r="F6147">
        <v>7</v>
      </c>
      <c r="G6147">
        <v>1</v>
      </c>
    </row>
    <row r="6148" spans="1:7" x14ac:dyDescent="0.2">
      <c r="A6148">
        <v>12000</v>
      </c>
      <c r="B6148">
        <v>0.15310000000000001</v>
      </c>
      <c r="C6148" t="s">
        <v>5440</v>
      </c>
      <c r="D6148">
        <v>45000</v>
      </c>
      <c r="E6148">
        <v>36</v>
      </c>
      <c r="F6148">
        <v>2</v>
      </c>
      <c r="G6148">
        <v>0</v>
      </c>
    </row>
    <row r="6149" spans="1:7" x14ac:dyDescent="0.2">
      <c r="A6149">
        <v>20000</v>
      </c>
      <c r="B6149">
        <v>0.17269999999999999</v>
      </c>
      <c r="C6149" t="s">
        <v>5441</v>
      </c>
      <c r="D6149">
        <v>99300</v>
      </c>
      <c r="E6149">
        <v>60</v>
      </c>
      <c r="F6149">
        <v>8</v>
      </c>
      <c r="G6149">
        <v>0</v>
      </c>
    </row>
    <row r="6150" spans="1:7" x14ac:dyDescent="0.2">
      <c r="A6150">
        <v>3400</v>
      </c>
      <c r="B6150">
        <v>0.1016</v>
      </c>
      <c r="C6150" t="s">
        <v>5440</v>
      </c>
      <c r="D6150">
        <v>34000</v>
      </c>
      <c r="E6150">
        <v>36</v>
      </c>
      <c r="F6150">
        <v>3</v>
      </c>
      <c r="G6150">
        <v>0</v>
      </c>
    </row>
    <row r="6151" spans="1:7" x14ac:dyDescent="0.2">
      <c r="A6151">
        <v>13000</v>
      </c>
      <c r="B6151">
        <v>6.6199999999999995E-2</v>
      </c>
      <c r="C6151" t="s">
        <v>5442</v>
      </c>
      <c r="D6151">
        <v>45000</v>
      </c>
      <c r="E6151">
        <v>36</v>
      </c>
      <c r="F6151">
        <v>10</v>
      </c>
      <c r="G6151">
        <v>0</v>
      </c>
    </row>
    <row r="6152" spans="1:7" x14ac:dyDescent="0.2">
      <c r="A6152">
        <v>14600</v>
      </c>
      <c r="B6152">
        <v>0.22470000000000001</v>
      </c>
      <c r="C6152" t="s">
        <v>5440</v>
      </c>
      <c r="D6152">
        <v>38000</v>
      </c>
      <c r="E6152">
        <v>60</v>
      </c>
      <c r="F6152">
        <v>10</v>
      </c>
      <c r="G6152">
        <v>1</v>
      </c>
    </row>
    <row r="6153" spans="1:7" x14ac:dyDescent="0.2">
      <c r="A6153">
        <v>9000</v>
      </c>
      <c r="B6153">
        <v>0.15310000000000001</v>
      </c>
      <c r="C6153" t="s">
        <v>5441</v>
      </c>
      <c r="D6153">
        <v>40000</v>
      </c>
      <c r="E6153">
        <v>36</v>
      </c>
      <c r="F6153">
        <v>4</v>
      </c>
      <c r="G6153">
        <v>0</v>
      </c>
    </row>
    <row r="6154" spans="1:7" x14ac:dyDescent="0.2">
      <c r="A6154">
        <v>11000</v>
      </c>
      <c r="B6154">
        <v>0.1875</v>
      </c>
      <c r="C6154" t="s">
        <v>5440</v>
      </c>
      <c r="D6154">
        <v>40000</v>
      </c>
      <c r="E6154">
        <v>36</v>
      </c>
      <c r="F6154">
        <v>0.5</v>
      </c>
      <c r="G6154">
        <v>1</v>
      </c>
    </row>
    <row r="6155" spans="1:7" x14ac:dyDescent="0.2">
      <c r="A6155">
        <v>7000</v>
      </c>
      <c r="B6155">
        <v>0.1777</v>
      </c>
      <c r="C6155" t="s">
        <v>5440</v>
      </c>
      <c r="D6155">
        <v>90000</v>
      </c>
      <c r="E6155">
        <v>36</v>
      </c>
      <c r="F6155">
        <v>10</v>
      </c>
      <c r="G6155">
        <v>1</v>
      </c>
    </row>
    <row r="6156" spans="1:7" x14ac:dyDescent="0.2">
      <c r="A6156">
        <v>15000</v>
      </c>
      <c r="B6156">
        <v>0.14330000000000001</v>
      </c>
      <c r="C6156" t="s">
        <v>5441</v>
      </c>
      <c r="D6156">
        <v>85000</v>
      </c>
      <c r="E6156">
        <v>36</v>
      </c>
      <c r="F6156">
        <v>10</v>
      </c>
      <c r="G6156">
        <v>0</v>
      </c>
    </row>
    <row r="6157" spans="1:7" x14ac:dyDescent="0.2">
      <c r="A6157">
        <v>14825</v>
      </c>
      <c r="B6157">
        <v>7.6200000000000004E-2</v>
      </c>
      <c r="C6157" t="s">
        <v>5441</v>
      </c>
      <c r="D6157">
        <v>55000</v>
      </c>
      <c r="E6157">
        <v>36</v>
      </c>
      <c r="F6157">
        <v>10</v>
      </c>
      <c r="G6157">
        <v>1</v>
      </c>
    </row>
    <row r="6158" spans="1:7" x14ac:dyDescent="0.2">
      <c r="A6158">
        <v>20000</v>
      </c>
      <c r="B6158">
        <v>0.1212</v>
      </c>
      <c r="C6158" t="s">
        <v>5441</v>
      </c>
      <c r="D6158">
        <v>80000</v>
      </c>
      <c r="E6158">
        <v>36</v>
      </c>
      <c r="F6158">
        <v>7</v>
      </c>
      <c r="G6158">
        <v>0</v>
      </c>
    </row>
    <row r="6159" spans="1:7" x14ac:dyDescent="0.2">
      <c r="A6159">
        <v>1800</v>
      </c>
      <c r="B6159">
        <v>0.13109999999999999</v>
      </c>
      <c r="C6159" t="s">
        <v>5440</v>
      </c>
      <c r="D6159">
        <v>38000</v>
      </c>
      <c r="E6159">
        <v>36</v>
      </c>
      <c r="F6159">
        <v>10</v>
      </c>
      <c r="G6159">
        <v>0</v>
      </c>
    </row>
    <row r="6160" spans="1:7" x14ac:dyDescent="0.2">
      <c r="A6160">
        <v>11625</v>
      </c>
      <c r="B6160">
        <v>0.1016</v>
      </c>
      <c r="C6160" t="s">
        <v>5441</v>
      </c>
      <c r="D6160">
        <v>34000</v>
      </c>
      <c r="E6160">
        <v>36</v>
      </c>
      <c r="F6160">
        <v>2</v>
      </c>
      <c r="G6160">
        <v>0</v>
      </c>
    </row>
    <row r="6161" spans="1:7" x14ac:dyDescent="0.2">
      <c r="A6161">
        <v>14300</v>
      </c>
      <c r="B6161">
        <v>0.14330000000000001</v>
      </c>
      <c r="C6161" t="s">
        <v>5441</v>
      </c>
      <c r="D6161">
        <v>95000</v>
      </c>
      <c r="E6161">
        <v>36</v>
      </c>
      <c r="F6161">
        <v>4</v>
      </c>
      <c r="G6161">
        <v>0</v>
      </c>
    </row>
    <row r="6162" spans="1:7" x14ac:dyDescent="0.2">
      <c r="A6162">
        <v>6000</v>
      </c>
      <c r="B6162">
        <v>0.1016</v>
      </c>
      <c r="C6162" t="s">
        <v>5440</v>
      </c>
      <c r="D6162">
        <v>24000</v>
      </c>
      <c r="E6162">
        <v>36</v>
      </c>
      <c r="F6162">
        <v>2</v>
      </c>
      <c r="G6162">
        <v>0</v>
      </c>
    </row>
    <row r="6163" spans="1:7" x14ac:dyDescent="0.2">
      <c r="A6163">
        <v>33950</v>
      </c>
      <c r="B6163">
        <v>0.2198</v>
      </c>
      <c r="C6163" t="s">
        <v>5442</v>
      </c>
      <c r="D6163">
        <v>85000</v>
      </c>
      <c r="E6163">
        <v>60</v>
      </c>
      <c r="F6163">
        <v>7</v>
      </c>
      <c r="G6163">
        <v>1</v>
      </c>
    </row>
    <row r="6164" spans="1:7" x14ac:dyDescent="0.2">
      <c r="A6164">
        <v>11150</v>
      </c>
      <c r="B6164">
        <v>0.1212</v>
      </c>
      <c r="C6164" t="s">
        <v>5440</v>
      </c>
      <c r="D6164">
        <v>35000</v>
      </c>
      <c r="E6164">
        <v>36</v>
      </c>
      <c r="F6164">
        <v>5</v>
      </c>
      <c r="G6164">
        <v>0</v>
      </c>
    </row>
    <row r="6165" spans="1:7" x14ac:dyDescent="0.2">
      <c r="A6165">
        <v>12000</v>
      </c>
      <c r="B6165">
        <v>0.14330000000000001</v>
      </c>
      <c r="C6165" t="s">
        <v>5440</v>
      </c>
      <c r="D6165">
        <v>35000</v>
      </c>
      <c r="E6165">
        <v>36</v>
      </c>
      <c r="F6165">
        <v>10</v>
      </c>
      <c r="G6165">
        <v>0</v>
      </c>
    </row>
    <row r="6166" spans="1:7" x14ac:dyDescent="0.2">
      <c r="A6166">
        <v>13250</v>
      </c>
      <c r="B6166">
        <v>0.13109999999999999</v>
      </c>
      <c r="C6166" t="s">
        <v>5441</v>
      </c>
      <c r="D6166">
        <v>50000</v>
      </c>
      <c r="E6166">
        <v>36</v>
      </c>
      <c r="F6166">
        <v>2</v>
      </c>
      <c r="G6166">
        <v>0</v>
      </c>
    </row>
    <row r="6167" spans="1:7" x14ac:dyDescent="0.2">
      <c r="A6167">
        <v>11000</v>
      </c>
      <c r="B6167">
        <v>0.14330000000000001</v>
      </c>
      <c r="C6167" t="s">
        <v>5440</v>
      </c>
      <c r="D6167">
        <v>32240</v>
      </c>
      <c r="E6167">
        <v>36</v>
      </c>
      <c r="F6167">
        <v>0.5</v>
      </c>
      <c r="G6167">
        <v>0</v>
      </c>
    </row>
    <row r="6168" spans="1:7" x14ac:dyDescent="0.2">
      <c r="A6168">
        <v>3500</v>
      </c>
      <c r="B6168">
        <v>0.17269999999999999</v>
      </c>
      <c r="C6168" t="s">
        <v>5440</v>
      </c>
      <c r="D6168">
        <v>33700</v>
      </c>
      <c r="E6168">
        <v>36</v>
      </c>
      <c r="F6168">
        <v>8</v>
      </c>
      <c r="G6168">
        <v>0</v>
      </c>
    </row>
    <row r="6169" spans="1:7" x14ac:dyDescent="0.2">
      <c r="A6169">
        <v>19750</v>
      </c>
      <c r="B6169">
        <v>0.13109999999999999</v>
      </c>
      <c r="C6169" t="s">
        <v>5441</v>
      </c>
      <c r="D6169">
        <v>50000</v>
      </c>
      <c r="E6169">
        <v>36</v>
      </c>
      <c r="F6169">
        <v>10</v>
      </c>
      <c r="G6169">
        <v>0</v>
      </c>
    </row>
    <row r="6170" spans="1:7" x14ac:dyDescent="0.2">
      <c r="A6170">
        <v>6250</v>
      </c>
      <c r="B6170">
        <v>7.6200000000000004E-2</v>
      </c>
      <c r="C6170" t="s">
        <v>5441</v>
      </c>
      <c r="D6170">
        <v>65000</v>
      </c>
      <c r="E6170">
        <v>36</v>
      </c>
      <c r="F6170">
        <v>6</v>
      </c>
      <c r="G6170">
        <v>0</v>
      </c>
    </row>
    <row r="6171" spans="1:7" x14ac:dyDescent="0.2">
      <c r="A6171">
        <v>8000</v>
      </c>
      <c r="B6171">
        <v>7.9000000000000001E-2</v>
      </c>
      <c r="C6171" t="s">
        <v>5440</v>
      </c>
      <c r="D6171">
        <v>75000</v>
      </c>
      <c r="E6171">
        <v>36</v>
      </c>
      <c r="F6171">
        <v>10</v>
      </c>
      <c r="G6171">
        <v>0</v>
      </c>
    </row>
    <row r="6172" spans="1:7" x14ac:dyDescent="0.2">
      <c r="A6172">
        <v>8800</v>
      </c>
      <c r="B6172">
        <v>0.14330000000000001</v>
      </c>
      <c r="C6172" t="s">
        <v>5441</v>
      </c>
      <c r="D6172">
        <v>55000</v>
      </c>
      <c r="E6172">
        <v>36</v>
      </c>
      <c r="F6172">
        <v>10</v>
      </c>
      <c r="G6172">
        <v>1</v>
      </c>
    </row>
    <row r="6173" spans="1:7" x14ac:dyDescent="0.2">
      <c r="A6173">
        <v>8000</v>
      </c>
      <c r="B6173">
        <v>0.1212</v>
      </c>
      <c r="C6173" t="s">
        <v>5440</v>
      </c>
      <c r="D6173">
        <v>85000</v>
      </c>
      <c r="E6173">
        <v>36</v>
      </c>
      <c r="F6173">
        <v>5</v>
      </c>
      <c r="G6173">
        <v>1</v>
      </c>
    </row>
    <row r="6174" spans="1:7" x14ac:dyDescent="0.2">
      <c r="A6174">
        <v>9000</v>
      </c>
      <c r="B6174">
        <v>0.1114</v>
      </c>
      <c r="C6174" t="s">
        <v>5441</v>
      </c>
      <c r="D6174">
        <v>105000</v>
      </c>
      <c r="E6174">
        <v>36</v>
      </c>
      <c r="F6174">
        <v>6</v>
      </c>
      <c r="G6174">
        <v>0</v>
      </c>
    </row>
    <row r="6175" spans="1:7" x14ac:dyDescent="0.2">
      <c r="A6175">
        <v>7400</v>
      </c>
      <c r="B6175">
        <v>0.16289999999999999</v>
      </c>
      <c r="C6175" t="s">
        <v>5440</v>
      </c>
      <c r="D6175">
        <v>28000</v>
      </c>
      <c r="E6175">
        <v>36</v>
      </c>
      <c r="F6175">
        <v>8</v>
      </c>
      <c r="G6175">
        <v>1</v>
      </c>
    </row>
    <row r="6176" spans="1:7" x14ac:dyDescent="0.2">
      <c r="A6176">
        <v>20000</v>
      </c>
      <c r="B6176">
        <v>0.14330000000000001</v>
      </c>
      <c r="C6176" t="s">
        <v>5441</v>
      </c>
      <c r="D6176">
        <v>57000</v>
      </c>
      <c r="E6176">
        <v>36</v>
      </c>
      <c r="F6176">
        <v>1</v>
      </c>
      <c r="G6176">
        <v>0</v>
      </c>
    </row>
    <row r="6177" spans="1:7" x14ac:dyDescent="0.2">
      <c r="A6177">
        <v>3500</v>
      </c>
      <c r="B6177">
        <v>0.14330000000000001</v>
      </c>
      <c r="C6177" t="s">
        <v>5441</v>
      </c>
      <c r="D6177">
        <v>65000</v>
      </c>
      <c r="E6177">
        <v>36</v>
      </c>
      <c r="F6177">
        <v>0.5</v>
      </c>
      <c r="G6177">
        <v>0</v>
      </c>
    </row>
    <row r="6178" spans="1:7" x14ac:dyDescent="0.2">
      <c r="A6178">
        <v>14000</v>
      </c>
      <c r="B6178">
        <v>7.9000000000000001E-2</v>
      </c>
      <c r="C6178" t="s">
        <v>5441</v>
      </c>
      <c r="D6178">
        <v>75000</v>
      </c>
      <c r="E6178">
        <v>36</v>
      </c>
      <c r="F6178">
        <v>10</v>
      </c>
      <c r="G6178">
        <v>0</v>
      </c>
    </row>
    <row r="6179" spans="1:7" x14ac:dyDescent="0.2">
      <c r="A6179">
        <v>6250</v>
      </c>
      <c r="B6179">
        <v>0.1212</v>
      </c>
      <c r="C6179" t="s">
        <v>5442</v>
      </c>
      <c r="D6179">
        <v>22000</v>
      </c>
      <c r="E6179">
        <v>36</v>
      </c>
      <c r="F6179">
        <v>5</v>
      </c>
      <c r="G6179">
        <v>1</v>
      </c>
    </row>
    <row r="6180" spans="1:7" x14ac:dyDescent="0.2">
      <c r="A6180">
        <v>7500</v>
      </c>
      <c r="B6180">
        <v>7.6200000000000004E-2</v>
      </c>
      <c r="C6180" t="s">
        <v>5440</v>
      </c>
      <c r="D6180">
        <v>33000</v>
      </c>
      <c r="E6180">
        <v>36</v>
      </c>
      <c r="F6180">
        <v>6</v>
      </c>
      <c r="G6180">
        <v>0</v>
      </c>
    </row>
    <row r="6181" spans="1:7" x14ac:dyDescent="0.2">
      <c r="A6181">
        <v>22000</v>
      </c>
      <c r="B6181">
        <v>7.9000000000000001E-2</v>
      </c>
      <c r="C6181" t="s">
        <v>5441</v>
      </c>
      <c r="D6181">
        <v>55000</v>
      </c>
      <c r="E6181">
        <v>36</v>
      </c>
      <c r="F6181">
        <v>10</v>
      </c>
      <c r="G6181">
        <v>1</v>
      </c>
    </row>
    <row r="6182" spans="1:7" x14ac:dyDescent="0.2">
      <c r="A6182">
        <v>30125</v>
      </c>
      <c r="B6182">
        <v>0.2049</v>
      </c>
      <c r="C6182" t="s">
        <v>5441</v>
      </c>
      <c r="D6182">
        <v>105000</v>
      </c>
      <c r="E6182">
        <v>36</v>
      </c>
      <c r="F6182">
        <v>3</v>
      </c>
      <c r="G6182">
        <v>0</v>
      </c>
    </row>
    <row r="6183" spans="1:7" x14ac:dyDescent="0.2">
      <c r="A6183">
        <v>11100</v>
      </c>
      <c r="B6183">
        <v>0.16289999999999999</v>
      </c>
      <c r="C6183" t="s">
        <v>5442</v>
      </c>
      <c r="D6183">
        <v>32000</v>
      </c>
      <c r="E6183">
        <v>36</v>
      </c>
      <c r="F6183">
        <v>4</v>
      </c>
      <c r="G6183">
        <v>0</v>
      </c>
    </row>
    <row r="6184" spans="1:7" x14ac:dyDescent="0.2">
      <c r="A6184">
        <v>12000</v>
      </c>
      <c r="B6184">
        <v>0.1212</v>
      </c>
      <c r="C6184" t="s">
        <v>5440</v>
      </c>
      <c r="D6184">
        <v>45000</v>
      </c>
      <c r="E6184">
        <v>36</v>
      </c>
      <c r="F6184">
        <v>8</v>
      </c>
      <c r="G6184">
        <v>0</v>
      </c>
    </row>
    <row r="6185" spans="1:7" x14ac:dyDescent="0.2">
      <c r="A6185">
        <v>16800</v>
      </c>
      <c r="B6185">
        <v>6.0299999999999999E-2</v>
      </c>
      <c r="C6185" t="s">
        <v>5442</v>
      </c>
      <c r="D6185">
        <v>46000</v>
      </c>
      <c r="E6185">
        <v>36</v>
      </c>
      <c r="F6185">
        <v>10</v>
      </c>
      <c r="G6185">
        <v>1</v>
      </c>
    </row>
    <row r="6186" spans="1:7" x14ac:dyDescent="0.2">
      <c r="A6186">
        <v>8450</v>
      </c>
      <c r="B6186">
        <v>0.14330000000000001</v>
      </c>
      <c r="C6186" t="s">
        <v>5441</v>
      </c>
      <c r="D6186">
        <v>73000</v>
      </c>
      <c r="E6186">
        <v>36</v>
      </c>
      <c r="F6186">
        <v>5</v>
      </c>
      <c r="G6186">
        <v>0</v>
      </c>
    </row>
    <row r="6187" spans="1:7" x14ac:dyDescent="0.2">
      <c r="A6187">
        <v>8000</v>
      </c>
      <c r="B6187">
        <v>0.13109999999999999</v>
      </c>
      <c r="C6187" t="s">
        <v>5440</v>
      </c>
      <c r="D6187">
        <v>64000</v>
      </c>
      <c r="E6187">
        <v>36</v>
      </c>
      <c r="F6187">
        <v>5</v>
      </c>
      <c r="G6187">
        <v>0</v>
      </c>
    </row>
    <row r="6188" spans="1:7" x14ac:dyDescent="0.2">
      <c r="A6188">
        <v>13250</v>
      </c>
      <c r="B6188">
        <v>0.1409</v>
      </c>
      <c r="C6188" t="s">
        <v>5441</v>
      </c>
      <c r="D6188" s="79">
        <v>100000</v>
      </c>
      <c r="E6188">
        <v>36</v>
      </c>
      <c r="F6188">
        <v>10</v>
      </c>
      <c r="G6188">
        <v>0</v>
      </c>
    </row>
    <row r="6189" spans="1:7" x14ac:dyDescent="0.2">
      <c r="A6189">
        <v>20000</v>
      </c>
      <c r="B6189">
        <v>0.1016</v>
      </c>
      <c r="C6189" t="s">
        <v>5440</v>
      </c>
      <c r="D6189">
        <v>96000</v>
      </c>
      <c r="E6189">
        <v>36</v>
      </c>
      <c r="F6189">
        <v>6</v>
      </c>
      <c r="G6189">
        <v>0</v>
      </c>
    </row>
    <row r="6190" spans="1:7" x14ac:dyDescent="0.2">
      <c r="A6190">
        <v>33600</v>
      </c>
      <c r="B6190">
        <v>0.17269999999999999</v>
      </c>
      <c r="C6190" t="s">
        <v>5441</v>
      </c>
      <c r="D6190">
        <v>90000</v>
      </c>
      <c r="E6190">
        <v>36</v>
      </c>
      <c r="F6190">
        <v>9</v>
      </c>
      <c r="G6190">
        <v>0</v>
      </c>
    </row>
    <row r="6191" spans="1:7" x14ac:dyDescent="0.2">
      <c r="A6191">
        <v>5000</v>
      </c>
      <c r="B6191">
        <v>0.1409</v>
      </c>
      <c r="C6191" t="s">
        <v>5440</v>
      </c>
      <c r="D6191">
        <v>32000</v>
      </c>
      <c r="E6191">
        <v>36</v>
      </c>
      <c r="F6191">
        <v>2</v>
      </c>
      <c r="G6191">
        <v>0</v>
      </c>
    </row>
    <row r="6192" spans="1:7" x14ac:dyDescent="0.2">
      <c r="A6192">
        <v>12875</v>
      </c>
      <c r="B6192">
        <v>6.0299999999999999E-2</v>
      </c>
      <c r="C6192" t="s">
        <v>5441</v>
      </c>
      <c r="D6192">
        <v>40000</v>
      </c>
      <c r="E6192">
        <v>36</v>
      </c>
      <c r="F6192">
        <v>8</v>
      </c>
      <c r="G6192">
        <v>0</v>
      </c>
    </row>
    <row r="6193" spans="1:7" x14ac:dyDescent="0.2">
      <c r="A6193">
        <v>9975</v>
      </c>
      <c r="B6193">
        <v>0.13109999999999999</v>
      </c>
      <c r="C6193" t="s">
        <v>5441</v>
      </c>
      <c r="D6193">
        <v>80000</v>
      </c>
      <c r="E6193">
        <v>36</v>
      </c>
      <c r="F6193">
        <v>4</v>
      </c>
      <c r="G6193">
        <v>0</v>
      </c>
    </row>
    <row r="6194" spans="1:7" x14ac:dyDescent="0.2">
      <c r="A6194">
        <v>7000</v>
      </c>
      <c r="B6194">
        <v>0.1114</v>
      </c>
      <c r="C6194" t="s">
        <v>5441</v>
      </c>
      <c r="D6194">
        <v>85000</v>
      </c>
      <c r="E6194">
        <v>36</v>
      </c>
      <c r="F6194">
        <v>5</v>
      </c>
      <c r="G6194">
        <v>0</v>
      </c>
    </row>
    <row r="6195" spans="1:7" x14ac:dyDescent="0.2">
      <c r="A6195">
        <v>11200</v>
      </c>
      <c r="B6195">
        <v>0.13109999999999999</v>
      </c>
      <c r="C6195" t="s">
        <v>5441</v>
      </c>
      <c r="D6195">
        <v>55000</v>
      </c>
      <c r="E6195">
        <v>36</v>
      </c>
      <c r="F6195">
        <v>6</v>
      </c>
      <c r="G6195">
        <v>0</v>
      </c>
    </row>
    <row r="6196" spans="1:7" x14ac:dyDescent="0.2">
      <c r="A6196">
        <v>18225</v>
      </c>
      <c r="B6196">
        <v>0.1016</v>
      </c>
      <c r="C6196" t="s">
        <v>5440</v>
      </c>
      <c r="D6196">
        <v>52500</v>
      </c>
      <c r="E6196">
        <v>36</v>
      </c>
      <c r="F6196">
        <v>9</v>
      </c>
      <c r="G6196">
        <v>0</v>
      </c>
    </row>
    <row r="6197" spans="1:7" x14ac:dyDescent="0.2">
      <c r="A6197">
        <v>10000</v>
      </c>
      <c r="B6197">
        <v>0.1212</v>
      </c>
      <c r="C6197" t="s">
        <v>5442</v>
      </c>
      <c r="D6197">
        <v>55000</v>
      </c>
      <c r="E6197">
        <v>36</v>
      </c>
      <c r="F6197">
        <v>10</v>
      </c>
      <c r="G6197">
        <v>0</v>
      </c>
    </row>
    <row r="6198" spans="1:7" x14ac:dyDescent="0.2">
      <c r="A6198">
        <v>11700</v>
      </c>
      <c r="B6198">
        <v>0.13109999999999999</v>
      </c>
      <c r="C6198" t="s">
        <v>5441</v>
      </c>
      <c r="D6198">
        <v>35000</v>
      </c>
      <c r="E6198">
        <v>36</v>
      </c>
      <c r="F6198">
        <v>4</v>
      </c>
      <c r="G6198">
        <v>0</v>
      </c>
    </row>
    <row r="6199" spans="1:7" x14ac:dyDescent="0.2">
      <c r="A6199">
        <v>8000</v>
      </c>
      <c r="B6199">
        <v>0.1409</v>
      </c>
      <c r="C6199" t="s">
        <v>5441</v>
      </c>
      <c r="D6199">
        <v>61000</v>
      </c>
      <c r="E6199">
        <v>36</v>
      </c>
      <c r="F6199">
        <v>10</v>
      </c>
      <c r="G6199">
        <v>1</v>
      </c>
    </row>
    <row r="6200" spans="1:7" x14ac:dyDescent="0.2">
      <c r="A6200">
        <v>20000</v>
      </c>
      <c r="B6200">
        <v>8.8999999999999996E-2</v>
      </c>
      <c r="C6200" t="s">
        <v>5441</v>
      </c>
      <c r="D6200">
        <v>80000</v>
      </c>
      <c r="E6200">
        <v>36</v>
      </c>
      <c r="F6200">
        <v>10</v>
      </c>
      <c r="G6200">
        <v>0</v>
      </c>
    </row>
    <row r="6201" spans="1:7" x14ac:dyDescent="0.2">
      <c r="A6201">
        <v>11750</v>
      </c>
      <c r="B6201">
        <v>0.1905</v>
      </c>
      <c r="C6201" t="s">
        <v>5440</v>
      </c>
      <c r="D6201">
        <v>37000</v>
      </c>
      <c r="E6201">
        <v>36</v>
      </c>
      <c r="F6201">
        <v>2</v>
      </c>
      <c r="G6201">
        <v>0</v>
      </c>
    </row>
    <row r="6202" spans="1:7" x14ac:dyDescent="0.2">
      <c r="A6202">
        <v>18200</v>
      </c>
      <c r="B6202">
        <v>0.1212</v>
      </c>
      <c r="C6202" t="s">
        <v>5441</v>
      </c>
      <c r="D6202">
        <v>46000</v>
      </c>
      <c r="E6202">
        <v>60</v>
      </c>
      <c r="F6202">
        <v>8</v>
      </c>
      <c r="G6202">
        <v>1</v>
      </c>
    </row>
    <row r="6203" spans="1:7" x14ac:dyDescent="0.2">
      <c r="A6203">
        <v>6625</v>
      </c>
      <c r="B6203">
        <v>0.1777</v>
      </c>
      <c r="C6203" t="s">
        <v>5441</v>
      </c>
      <c r="D6203">
        <v>35000</v>
      </c>
      <c r="E6203">
        <v>36</v>
      </c>
      <c r="F6203">
        <v>2</v>
      </c>
      <c r="G6203">
        <v>1</v>
      </c>
    </row>
    <row r="6204" spans="1:7" x14ac:dyDescent="0.2">
      <c r="A6204">
        <v>4200</v>
      </c>
      <c r="B6204">
        <v>0.158</v>
      </c>
      <c r="C6204" t="s">
        <v>5440</v>
      </c>
      <c r="D6204">
        <v>30000</v>
      </c>
      <c r="E6204">
        <v>36</v>
      </c>
      <c r="F6204">
        <v>2</v>
      </c>
      <c r="G6204">
        <v>0</v>
      </c>
    </row>
    <row r="6205" spans="1:7" x14ac:dyDescent="0.2">
      <c r="A6205">
        <v>7750</v>
      </c>
      <c r="B6205">
        <v>0.1409</v>
      </c>
      <c r="C6205" t="s">
        <v>5441</v>
      </c>
      <c r="D6205">
        <v>33800</v>
      </c>
      <c r="E6205">
        <v>36</v>
      </c>
      <c r="F6205">
        <v>8</v>
      </c>
      <c r="G6205">
        <v>0</v>
      </c>
    </row>
    <row r="6206" spans="1:7" x14ac:dyDescent="0.2">
      <c r="A6206">
        <v>23850</v>
      </c>
      <c r="B6206">
        <v>0.2049</v>
      </c>
      <c r="C6206" t="s">
        <v>5440</v>
      </c>
      <c r="D6206">
        <v>60000</v>
      </c>
      <c r="E6206">
        <v>36</v>
      </c>
      <c r="F6206">
        <v>10</v>
      </c>
      <c r="G6206">
        <v>0</v>
      </c>
    </row>
    <row r="6207" spans="1:7" x14ac:dyDescent="0.2">
      <c r="A6207">
        <v>14400</v>
      </c>
      <c r="B6207">
        <v>0.1212</v>
      </c>
      <c r="C6207" t="s">
        <v>5441</v>
      </c>
      <c r="D6207">
        <v>60000</v>
      </c>
      <c r="E6207">
        <v>36</v>
      </c>
      <c r="F6207">
        <v>4</v>
      </c>
      <c r="G6207">
        <v>0</v>
      </c>
    </row>
    <row r="6208" spans="1:7" x14ac:dyDescent="0.2">
      <c r="A6208">
        <v>4000</v>
      </c>
      <c r="B6208">
        <v>0.1777</v>
      </c>
      <c r="C6208" t="s">
        <v>5442</v>
      </c>
      <c r="D6208">
        <v>45000</v>
      </c>
      <c r="E6208">
        <v>36</v>
      </c>
      <c r="F6208">
        <v>10</v>
      </c>
      <c r="G6208">
        <v>0</v>
      </c>
    </row>
    <row r="6209" spans="1:7" x14ac:dyDescent="0.2">
      <c r="A6209">
        <v>20000</v>
      </c>
      <c r="B6209">
        <v>0.1212</v>
      </c>
      <c r="C6209" t="s">
        <v>5440</v>
      </c>
      <c r="D6209">
        <v>70000</v>
      </c>
      <c r="E6209">
        <v>36</v>
      </c>
      <c r="F6209">
        <v>9</v>
      </c>
      <c r="G6209">
        <v>0</v>
      </c>
    </row>
    <row r="6210" spans="1:7" x14ac:dyDescent="0.2">
      <c r="A6210">
        <v>21000</v>
      </c>
      <c r="B6210">
        <v>0.1905</v>
      </c>
      <c r="C6210" t="s">
        <v>5440</v>
      </c>
      <c r="D6210">
        <v>61000</v>
      </c>
      <c r="E6210">
        <v>60</v>
      </c>
      <c r="F6210">
        <v>6</v>
      </c>
      <c r="G6210">
        <v>1</v>
      </c>
    </row>
    <row r="6211" spans="1:7" x14ac:dyDescent="0.2">
      <c r="A6211">
        <v>14300</v>
      </c>
      <c r="B6211">
        <v>0.13109999999999999</v>
      </c>
      <c r="C6211" t="s">
        <v>5440</v>
      </c>
      <c r="D6211">
        <v>43000</v>
      </c>
      <c r="E6211">
        <v>36</v>
      </c>
      <c r="F6211">
        <v>10</v>
      </c>
      <c r="G6211">
        <v>0</v>
      </c>
    </row>
    <row r="6212" spans="1:7" x14ac:dyDescent="0.2">
      <c r="A6212">
        <v>12000</v>
      </c>
      <c r="B6212">
        <v>8.8999999999999996E-2</v>
      </c>
      <c r="C6212" t="s">
        <v>5441</v>
      </c>
      <c r="D6212">
        <v>40000</v>
      </c>
      <c r="E6212">
        <v>36</v>
      </c>
      <c r="F6212">
        <v>9</v>
      </c>
      <c r="G6212">
        <v>0</v>
      </c>
    </row>
    <row r="6213" spans="1:7" x14ac:dyDescent="0.2">
      <c r="A6213">
        <v>3000</v>
      </c>
      <c r="B6213">
        <v>0.1212</v>
      </c>
      <c r="C6213" t="s">
        <v>5441</v>
      </c>
      <c r="D6213">
        <v>65000</v>
      </c>
      <c r="E6213">
        <v>36</v>
      </c>
      <c r="F6213">
        <v>8</v>
      </c>
      <c r="G6213">
        <v>0</v>
      </c>
    </row>
    <row r="6214" spans="1:7" x14ac:dyDescent="0.2">
      <c r="A6214">
        <v>10000</v>
      </c>
      <c r="B6214">
        <v>0.16289999999999999</v>
      </c>
      <c r="C6214" t="s">
        <v>5441</v>
      </c>
      <c r="D6214">
        <v>36000</v>
      </c>
      <c r="E6214">
        <v>36</v>
      </c>
      <c r="F6214">
        <v>3</v>
      </c>
      <c r="G6214">
        <v>0</v>
      </c>
    </row>
    <row r="6215" spans="1:7" x14ac:dyDescent="0.2">
      <c r="A6215">
        <v>8400</v>
      </c>
      <c r="B6215">
        <v>7.6200000000000004E-2</v>
      </c>
      <c r="C6215" t="s">
        <v>5441</v>
      </c>
      <c r="D6215">
        <v>55000</v>
      </c>
      <c r="E6215">
        <v>36</v>
      </c>
      <c r="F6215">
        <v>2</v>
      </c>
      <c r="G6215">
        <v>0</v>
      </c>
    </row>
    <row r="6216" spans="1:7" x14ac:dyDescent="0.2">
      <c r="A6216">
        <v>3500</v>
      </c>
      <c r="B6216">
        <v>6.6199999999999995E-2</v>
      </c>
      <c r="C6216" t="s">
        <v>5440</v>
      </c>
      <c r="D6216">
        <v>25460</v>
      </c>
      <c r="E6216">
        <v>36</v>
      </c>
      <c r="F6216">
        <v>3</v>
      </c>
      <c r="G6216">
        <v>0</v>
      </c>
    </row>
    <row r="6217" spans="1:7" x14ac:dyDescent="0.2">
      <c r="A6217">
        <v>15000</v>
      </c>
      <c r="B6217">
        <v>0.1212</v>
      </c>
      <c r="C6217" t="s">
        <v>5440</v>
      </c>
      <c r="D6217">
        <v>50000</v>
      </c>
      <c r="E6217">
        <v>36</v>
      </c>
      <c r="F6217">
        <v>4</v>
      </c>
      <c r="G6217">
        <v>0</v>
      </c>
    </row>
    <row r="6218" spans="1:7" x14ac:dyDescent="0.2">
      <c r="A6218">
        <v>14000</v>
      </c>
      <c r="B6218">
        <v>6.0299999999999999E-2</v>
      </c>
      <c r="C6218" t="s">
        <v>5441</v>
      </c>
      <c r="D6218">
        <v>101000</v>
      </c>
      <c r="E6218">
        <v>36</v>
      </c>
      <c r="F6218">
        <v>10</v>
      </c>
      <c r="G6218">
        <v>0</v>
      </c>
    </row>
    <row r="6219" spans="1:7" x14ac:dyDescent="0.2">
      <c r="A6219">
        <v>7200</v>
      </c>
      <c r="B6219">
        <v>0.1875</v>
      </c>
      <c r="C6219" t="s">
        <v>5440</v>
      </c>
      <c r="D6219">
        <v>25000</v>
      </c>
      <c r="E6219">
        <v>36</v>
      </c>
      <c r="F6219">
        <v>6</v>
      </c>
      <c r="G6219">
        <v>0</v>
      </c>
    </row>
    <row r="6220" spans="1:7" x14ac:dyDescent="0.2">
      <c r="A6220">
        <v>11100</v>
      </c>
      <c r="B6220">
        <v>0.1409</v>
      </c>
      <c r="C6220" t="s">
        <v>5440</v>
      </c>
      <c r="D6220">
        <v>40000</v>
      </c>
      <c r="E6220">
        <v>36</v>
      </c>
      <c r="F6220">
        <v>2</v>
      </c>
      <c r="G6220">
        <v>0</v>
      </c>
    </row>
    <row r="6221" spans="1:7" x14ac:dyDescent="0.2">
      <c r="A6221">
        <v>7500</v>
      </c>
      <c r="B6221">
        <v>7.6200000000000004E-2</v>
      </c>
      <c r="C6221" t="s">
        <v>5441</v>
      </c>
      <c r="D6221">
        <v>45000</v>
      </c>
      <c r="E6221">
        <v>36</v>
      </c>
      <c r="F6221">
        <v>10</v>
      </c>
      <c r="G6221">
        <v>0</v>
      </c>
    </row>
    <row r="6222" spans="1:7" x14ac:dyDescent="0.2">
      <c r="A6222">
        <v>24575</v>
      </c>
      <c r="B6222">
        <v>0.14330000000000001</v>
      </c>
      <c r="C6222" t="s">
        <v>5440</v>
      </c>
      <c r="D6222">
        <v>62000</v>
      </c>
      <c r="E6222">
        <v>36</v>
      </c>
      <c r="F6222">
        <v>4</v>
      </c>
      <c r="G6222">
        <v>0</v>
      </c>
    </row>
    <row r="6223" spans="1:7" x14ac:dyDescent="0.2">
      <c r="A6223">
        <v>17000</v>
      </c>
      <c r="B6223">
        <v>0.2049</v>
      </c>
      <c r="C6223" t="s">
        <v>5441</v>
      </c>
      <c r="D6223">
        <v>44000</v>
      </c>
      <c r="E6223">
        <v>60</v>
      </c>
      <c r="F6223">
        <v>2</v>
      </c>
      <c r="G6223">
        <v>0</v>
      </c>
    </row>
    <row r="6224" spans="1:7" x14ac:dyDescent="0.2">
      <c r="A6224">
        <v>19000</v>
      </c>
      <c r="B6224">
        <v>0.1875</v>
      </c>
      <c r="C6224" t="s">
        <v>5440</v>
      </c>
      <c r="D6224">
        <v>65000</v>
      </c>
      <c r="E6224">
        <v>60</v>
      </c>
      <c r="F6224">
        <v>4</v>
      </c>
      <c r="G6224">
        <v>1</v>
      </c>
    </row>
    <row r="6225" spans="1:7" x14ac:dyDescent="0.2">
      <c r="A6225">
        <v>3800</v>
      </c>
      <c r="B6225">
        <v>0.1114</v>
      </c>
      <c r="C6225" t="s">
        <v>5441</v>
      </c>
      <c r="D6225">
        <v>28000</v>
      </c>
      <c r="E6225">
        <v>36</v>
      </c>
      <c r="F6225">
        <v>1</v>
      </c>
      <c r="G6225">
        <v>0</v>
      </c>
    </row>
    <row r="6226" spans="1:7" x14ac:dyDescent="0.2">
      <c r="A6226">
        <v>10000</v>
      </c>
      <c r="B6226">
        <v>0.1777</v>
      </c>
      <c r="C6226" t="s">
        <v>5440</v>
      </c>
      <c r="D6226">
        <v>57000</v>
      </c>
      <c r="E6226">
        <v>36</v>
      </c>
      <c r="F6226">
        <v>10</v>
      </c>
      <c r="G6226">
        <v>0</v>
      </c>
    </row>
    <row r="6227" spans="1:7" x14ac:dyDescent="0.2">
      <c r="A6227">
        <v>1500</v>
      </c>
      <c r="B6227">
        <v>0.15310000000000001</v>
      </c>
      <c r="C6227" t="s">
        <v>5440</v>
      </c>
      <c r="D6227">
        <v>80000</v>
      </c>
      <c r="E6227">
        <v>36</v>
      </c>
      <c r="F6227">
        <v>3</v>
      </c>
      <c r="G6227">
        <v>1</v>
      </c>
    </row>
    <row r="6228" spans="1:7" x14ac:dyDescent="0.2">
      <c r="A6228">
        <v>6000</v>
      </c>
      <c r="B6228">
        <v>0.1212</v>
      </c>
      <c r="C6228" t="s">
        <v>5441</v>
      </c>
      <c r="D6228">
        <v>60000</v>
      </c>
      <c r="E6228">
        <v>36</v>
      </c>
      <c r="F6228">
        <v>2</v>
      </c>
      <c r="G6228">
        <v>0</v>
      </c>
    </row>
    <row r="6229" spans="1:7" x14ac:dyDescent="0.2">
      <c r="A6229">
        <v>15250</v>
      </c>
      <c r="B6229">
        <v>0.15310000000000001</v>
      </c>
      <c r="C6229" t="s">
        <v>5441</v>
      </c>
      <c r="D6229">
        <v>80000</v>
      </c>
      <c r="E6229">
        <v>36</v>
      </c>
      <c r="F6229">
        <v>10</v>
      </c>
      <c r="G6229">
        <v>0</v>
      </c>
    </row>
    <row r="6230" spans="1:7" x14ac:dyDescent="0.2">
      <c r="A6230">
        <v>8500</v>
      </c>
      <c r="B6230">
        <v>0.14330000000000001</v>
      </c>
      <c r="C6230" t="s">
        <v>5440</v>
      </c>
      <c r="D6230">
        <v>38000</v>
      </c>
      <c r="E6230">
        <v>36</v>
      </c>
      <c r="F6230">
        <v>10</v>
      </c>
      <c r="G6230">
        <v>1</v>
      </c>
    </row>
    <row r="6231" spans="1:7" x14ac:dyDescent="0.2">
      <c r="A6231">
        <v>6000</v>
      </c>
      <c r="B6231">
        <v>6.0299999999999999E-2</v>
      </c>
      <c r="C6231" t="s">
        <v>5440</v>
      </c>
      <c r="D6231">
        <v>31000</v>
      </c>
      <c r="E6231">
        <v>36</v>
      </c>
      <c r="F6231">
        <v>10</v>
      </c>
      <c r="G6231">
        <v>0</v>
      </c>
    </row>
    <row r="6232" spans="1:7" x14ac:dyDescent="0.2">
      <c r="A6232">
        <v>10500</v>
      </c>
      <c r="B6232">
        <v>0.158</v>
      </c>
      <c r="C6232" t="s">
        <v>5440</v>
      </c>
      <c r="D6232">
        <v>36000</v>
      </c>
      <c r="E6232">
        <v>36</v>
      </c>
      <c r="F6232">
        <v>10</v>
      </c>
      <c r="G6232">
        <v>0</v>
      </c>
    </row>
    <row r="6233" spans="1:7" x14ac:dyDescent="0.2">
      <c r="A6233">
        <v>25000</v>
      </c>
      <c r="B6233">
        <v>0.15310000000000001</v>
      </c>
      <c r="C6233" t="s">
        <v>5441</v>
      </c>
      <c r="D6233">
        <v>98000</v>
      </c>
      <c r="E6233">
        <v>36</v>
      </c>
      <c r="F6233">
        <v>10</v>
      </c>
      <c r="G6233">
        <v>0</v>
      </c>
    </row>
    <row r="6234" spans="1:7" x14ac:dyDescent="0.2">
      <c r="A6234">
        <v>26600</v>
      </c>
      <c r="B6234">
        <v>0.1016</v>
      </c>
      <c r="C6234" t="s">
        <v>5441</v>
      </c>
      <c r="D6234">
        <v>90000</v>
      </c>
      <c r="E6234">
        <v>60</v>
      </c>
      <c r="F6234">
        <v>10</v>
      </c>
      <c r="G6234">
        <v>0</v>
      </c>
    </row>
    <row r="6235" spans="1:7" x14ac:dyDescent="0.2">
      <c r="A6235">
        <v>8975</v>
      </c>
      <c r="B6235">
        <v>0.1212</v>
      </c>
      <c r="C6235" t="s">
        <v>5441</v>
      </c>
      <c r="D6235">
        <v>27000</v>
      </c>
      <c r="E6235">
        <v>36</v>
      </c>
      <c r="F6235">
        <v>7</v>
      </c>
      <c r="G6235">
        <v>0</v>
      </c>
    </row>
    <row r="6236" spans="1:7" x14ac:dyDescent="0.2">
      <c r="A6236">
        <v>13225</v>
      </c>
      <c r="B6236">
        <v>0.1212</v>
      </c>
      <c r="C6236" t="s">
        <v>5440</v>
      </c>
      <c r="D6236">
        <v>50000</v>
      </c>
      <c r="E6236">
        <v>36</v>
      </c>
      <c r="F6236">
        <v>7</v>
      </c>
      <c r="G6236">
        <v>0</v>
      </c>
    </row>
    <row r="6237" spans="1:7" x14ac:dyDescent="0.2">
      <c r="A6237">
        <v>16000</v>
      </c>
      <c r="B6237">
        <v>0.1905</v>
      </c>
      <c r="C6237" t="s">
        <v>5441</v>
      </c>
      <c r="D6237">
        <v>45000</v>
      </c>
      <c r="E6237">
        <v>36</v>
      </c>
      <c r="F6237">
        <v>7</v>
      </c>
      <c r="G6237">
        <v>0</v>
      </c>
    </row>
    <row r="6238" spans="1:7" x14ac:dyDescent="0.2">
      <c r="A6238">
        <v>14575</v>
      </c>
      <c r="B6238">
        <v>0.1905</v>
      </c>
      <c r="C6238" t="s">
        <v>5440</v>
      </c>
      <c r="D6238">
        <v>46000</v>
      </c>
      <c r="E6238">
        <v>36</v>
      </c>
      <c r="F6238">
        <v>10</v>
      </c>
      <c r="G6238">
        <v>1</v>
      </c>
    </row>
    <row r="6239" spans="1:7" x14ac:dyDescent="0.2">
      <c r="A6239">
        <v>12000</v>
      </c>
      <c r="B6239">
        <v>0.19719999999999999</v>
      </c>
      <c r="C6239" t="s">
        <v>5440</v>
      </c>
      <c r="D6239">
        <v>38690</v>
      </c>
      <c r="E6239">
        <v>36</v>
      </c>
      <c r="F6239">
        <v>7</v>
      </c>
      <c r="G6239">
        <v>0</v>
      </c>
    </row>
    <row r="6240" spans="1:7" x14ac:dyDescent="0.2">
      <c r="A6240">
        <v>24250</v>
      </c>
      <c r="B6240">
        <v>0.21</v>
      </c>
      <c r="C6240" t="s">
        <v>5440</v>
      </c>
      <c r="D6240">
        <v>61500</v>
      </c>
      <c r="E6240">
        <v>60</v>
      </c>
      <c r="F6240">
        <v>10</v>
      </c>
      <c r="G6240">
        <v>1</v>
      </c>
    </row>
    <row r="6241" spans="1:7" x14ac:dyDescent="0.2">
      <c r="A6241">
        <v>13375</v>
      </c>
      <c r="B6241">
        <v>0.18490000000000001</v>
      </c>
      <c r="C6241" t="s">
        <v>5441</v>
      </c>
      <c r="D6241">
        <v>112214</v>
      </c>
      <c r="E6241">
        <v>36</v>
      </c>
      <c r="F6241">
        <v>10</v>
      </c>
      <c r="G6241">
        <v>0</v>
      </c>
    </row>
    <row r="6242" spans="1:7" x14ac:dyDescent="0.2">
      <c r="A6242">
        <v>20000</v>
      </c>
      <c r="B6242">
        <v>0.18490000000000001</v>
      </c>
      <c r="C6242" t="s">
        <v>5441</v>
      </c>
      <c r="D6242">
        <v>68268</v>
      </c>
      <c r="E6242">
        <v>60</v>
      </c>
      <c r="F6242">
        <v>10</v>
      </c>
      <c r="G6242">
        <v>0</v>
      </c>
    </row>
    <row r="6243" spans="1:7" x14ac:dyDescent="0.2">
      <c r="A6243">
        <v>3000</v>
      </c>
      <c r="B6243">
        <v>0.18490000000000001</v>
      </c>
      <c r="C6243" t="s">
        <v>5442</v>
      </c>
      <c r="D6243">
        <v>35000</v>
      </c>
      <c r="E6243">
        <v>36</v>
      </c>
      <c r="F6243">
        <v>0.5</v>
      </c>
      <c r="G6243">
        <v>0</v>
      </c>
    </row>
    <row r="6244" spans="1:7" x14ac:dyDescent="0.2">
      <c r="A6244">
        <v>5600</v>
      </c>
      <c r="B6244">
        <v>8.8999999999999996E-2</v>
      </c>
      <c r="C6244" t="s">
        <v>5441</v>
      </c>
      <c r="D6244">
        <v>75000</v>
      </c>
      <c r="E6244">
        <v>36</v>
      </c>
      <c r="F6244">
        <v>10</v>
      </c>
      <c r="G6244">
        <v>0</v>
      </c>
    </row>
    <row r="6245" spans="1:7" x14ac:dyDescent="0.2">
      <c r="A6245">
        <v>12000</v>
      </c>
      <c r="B6245">
        <v>0.1016</v>
      </c>
      <c r="C6245" t="s">
        <v>5441</v>
      </c>
      <c r="D6245">
        <v>63000</v>
      </c>
      <c r="E6245">
        <v>36</v>
      </c>
      <c r="F6245">
        <v>7</v>
      </c>
      <c r="G6245">
        <v>0</v>
      </c>
    </row>
    <row r="6246" spans="1:7" x14ac:dyDescent="0.2">
      <c r="A6246">
        <v>7000</v>
      </c>
      <c r="B6246">
        <v>0.1016</v>
      </c>
      <c r="C6246" t="s">
        <v>5441</v>
      </c>
      <c r="D6246">
        <v>175000</v>
      </c>
      <c r="E6246">
        <v>36</v>
      </c>
      <c r="F6246">
        <v>1</v>
      </c>
      <c r="G6246">
        <v>0</v>
      </c>
    </row>
    <row r="6247" spans="1:7" x14ac:dyDescent="0.2">
      <c r="A6247">
        <v>7200</v>
      </c>
      <c r="B6247">
        <v>0.14330000000000001</v>
      </c>
      <c r="C6247" t="s">
        <v>5442</v>
      </c>
      <c r="D6247">
        <v>142000</v>
      </c>
      <c r="E6247">
        <v>36</v>
      </c>
      <c r="F6247">
        <v>2</v>
      </c>
      <c r="G6247">
        <v>0</v>
      </c>
    </row>
    <row r="6248" spans="1:7" x14ac:dyDescent="0.2">
      <c r="A6248">
        <v>20000</v>
      </c>
      <c r="B6248">
        <v>7.9000000000000001E-2</v>
      </c>
      <c r="C6248" t="s">
        <v>5441</v>
      </c>
      <c r="D6248">
        <v>83000</v>
      </c>
      <c r="E6248">
        <v>36</v>
      </c>
      <c r="F6248">
        <v>1</v>
      </c>
      <c r="G6248">
        <v>0</v>
      </c>
    </row>
    <row r="6249" spans="1:7" x14ac:dyDescent="0.2">
      <c r="A6249">
        <v>13075</v>
      </c>
      <c r="B6249">
        <v>0.247</v>
      </c>
      <c r="C6249" t="s">
        <v>5442</v>
      </c>
      <c r="D6249">
        <v>71800</v>
      </c>
      <c r="E6249">
        <v>60</v>
      </c>
      <c r="F6249">
        <v>2</v>
      </c>
      <c r="G6249">
        <v>1</v>
      </c>
    </row>
    <row r="6250" spans="1:7" x14ac:dyDescent="0.2">
      <c r="A6250">
        <v>11500</v>
      </c>
      <c r="B6250">
        <v>0.14330000000000001</v>
      </c>
      <c r="C6250" t="s">
        <v>5441</v>
      </c>
      <c r="D6250">
        <v>35000</v>
      </c>
      <c r="E6250">
        <v>36</v>
      </c>
      <c r="F6250">
        <v>10</v>
      </c>
      <c r="G6250">
        <v>0</v>
      </c>
    </row>
    <row r="6251" spans="1:7" x14ac:dyDescent="0.2">
      <c r="A6251">
        <v>12250</v>
      </c>
      <c r="B6251">
        <v>0.1016</v>
      </c>
      <c r="C6251" t="s">
        <v>5440</v>
      </c>
      <c r="D6251">
        <v>35000</v>
      </c>
      <c r="E6251">
        <v>36</v>
      </c>
      <c r="F6251">
        <v>1</v>
      </c>
      <c r="G6251">
        <v>0</v>
      </c>
    </row>
    <row r="6252" spans="1:7" x14ac:dyDescent="0.2">
      <c r="A6252">
        <v>14000</v>
      </c>
      <c r="B6252">
        <v>0.15310000000000001</v>
      </c>
      <c r="C6252" t="s">
        <v>5440</v>
      </c>
      <c r="D6252">
        <v>38400</v>
      </c>
      <c r="E6252">
        <v>36</v>
      </c>
      <c r="F6252">
        <v>0.5</v>
      </c>
      <c r="G6252">
        <v>0</v>
      </c>
    </row>
    <row r="6253" spans="1:7" x14ac:dyDescent="0.2">
      <c r="A6253">
        <v>25000</v>
      </c>
      <c r="B6253">
        <v>7.9000000000000001E-2</v>
      </c>
      <c r="C6253" t="s">
        <v>5440</v>
      </c>
      <c r="D6253">
        <v>90000</v>
      </c>
      <c r="E6253">
        <v>36</v>
      </c>
      <c r="F6253">
        <v>10</v>
      </c>
      <c r="G6253">
        <v>0</v>
      </c>
    </row>
    <row r="6254" spans="1:7" x14ac:dyDescent="0.2">
      <c r="A6254">
        <v>16000</v>
      </c>
      <c r="B6254">
        <v>0.1905</v>
      </c>
      <c r="C6254" t="s">
        <v>5440</v>
      </c>
      <c r="D6254">
        <v>40000</v>
      </c>
      <c r="E6254">
        <v>60</v>
      </c>
      <c r="F6254">
        <v>6</v>
      </c>
      <c r="G6254">
        <v>0</v>
      </c>
    </row>
    <row r="6255" spans="1:7" x14ac:dyDescent="0.2">
      <c r="A6255">
        <v>24000</v>
      </c>
      <c r="B6255">
        <v>0.23630000000000001</v>
      </c>
      <c r="C6255" t="s">
        <v>5441</v>
      </c>
      <c r="D6255">
        <v>95000</v>
      </c>
      <c r="E6255">
        <v>60</v>
      </c>
      <c r="F6255">
        <v>5</v>
      </c>
      <c r="G6255">
        <v>0</v>
      </c>
    </row>
    <row r="6256" spans="1:7" x14ac:dyDescent="0.2">
      <c r="A6256">
        <v>4375</v>
      </c>
      <c r="B6256">
        <v>0.13109999999999999</v>
      </c>
      <c r="C6256" t="s">
        <v>5440</v>
      </c>
      <c r="D6256">
        <v>15000</v>
      </c>
      <c r="E6256">
        <v>36</v>
      </c>
      <c r="F6256">
        <v>6</v>
      </c>
      <c r="G6256">
        <v>0</v>
      </c>
    </row>
    <row r="6257" spans="1:7" x14ac:dyDescent="0.2">
      <c r="A6257">
        <v>9275</v>
      </c>
      <c r="B6257">
        <v>7.6200000000000004E-2</v>
      </c>
      <c r="C6257" t="s">
        <v>5442</v>
      </c>
      <c r="D6257">
        <v>107000</v>
      </c>
      <c r="E6257">
        <v>36</v>
      </c>
      <c r="F6257">
        <v>4</v>
      </c>
      <c r="G6257">
        <v>0</v>
      </c>
    </row>
    <row r="6258" spans="1:7" x14ac:dyDescent="0.2">
      <c r="A6258">
        <v>14000</v>
      </c>
      <c r="B6258">
        <v>7.9000000000000001E-2</v>
      </c>
      <c r="C6258" t="s">
        <v>5441</v>
      </c>
      <c r="D6258">
        <v>113318</v>
      </c>
      <c r="E6258">
        <v>36</v>
      </c>
      <c r="F6258">
        <v>10</v>
      </c>
      <c r="G6258">
        <v>0</v>
      </c>
    </row>
    <row r="6259" spans="1:7" x14ac:dyDescent="0.2">
      <c r="A6259">
        <v>2000</v>
      </c>
      <c r="B6259">
        <v>0.1114</v>
      </c>
      <c r="C6259" t="s">
        <v>5442</v>
      </c>
      <c r="D6259">
        <v>50000</v>
      </c>
      <c r="E6259">
        <v>36</v>
      </c>
      <c r="F6259">
        <v>10</v>
      </c>
      <c r="G6259">
        <v>1</v>
      </c>
    </row>
    <row r="6260" spans="1:7" x14ac:dyDescent="0.2">
      <c r="A6260">
        <v>7300</v>
      </c>
      <c r="B6260">
        <v>0.1777</v>
      </c>
      <c r="C6260" t="s">
        <v>5441</v>
      </c>
      <c r="D6260">
        <v>106000</v>
      </c>
      <c r="E6260">
        <v>36</v>
      </c>
      <c r="F6260">
        <v>4</v>
      </c>
      <c r="G6260">
        <v>0</v>
      </c>
    </row>
    <row r="6261" spans="1:7" x14ac:dyDescent="0.2">
      <c r="A6261">
        <v>23850</v>
      </c>
      <c r="B6261">
        <v>0.21</v>
      </c>
      <c r="C6261" t="s">
        <v>5440</v>
      </c>
      <c r="D6261" s="79">
        <v>100000</v>
      </c>
      <c r="E6261">
        <v>60</v>
      </c>
      <c r="F6261">
        <v>10</v>
      </c>
      <c r="G6261">
        <v>1</v>
      </c>
    </row>
    <row r="6262" spans="1:7" x14ac:dyDescent="0.2">
      <c r="A6262">
        <v>6000</v>
      </c>
      <c r="B6262">
        <v>0.1212</v>
      </c>
      <c r="C6262" t="s">
        <v>5440</v>
      </c>
      <c r="D6262">
        <v>45000</v>
      </c>
      <c r="E6262">
        <v>36</v>
      </c>
      <c r="F6262">
        <v>10</v>
      </c>
      <c r="G6262">
        <v>1</v>
      </c>
    </row>
    <row r="6263" spans="1:7" x14ac:dyDescent="0.2">
      <c r="A6263">
        <v>18000</v>
      </c>
      <c r="B6263">
        <v>0.158</v>
      </c>
      <c r="C6263" t="s">
        <v>5440</v>
      </c>
      <c r="D6263">
        <v>74000</v>
      </c>
      <c r="E6263">
        <v>36</v>
      </c>
      <c r="F6263">
        <v>7</v>
      </c>
      <c r="G6263">
        <v>1</v>
      </c>
    </row>
    <row r="6264" spans="1:7" x14ac:dyDescent="0.2">
      <c r="A6264">
        <v>24000</v>
      </c>
      <c r="B6264">
        <v>8.8999999999999996E-2</v>
      </c>
      <c r="C6264" t="s">
        <v>5441</v>
      </c>
      <c r="D6264">
        <v>95000</v>
      </c>
      <c r="E6264">
        <v>36</v>
      </c>
      <c r="F6264">
        <v>10</v>
      </c>
      <c r="G6264">
        <v>1</v>
      </c>
    </row>
    <row r="6265" spans="1:7" x14ac:dyDescent="0.2">
      <c r="A6265">
        <v>8400</v>
      </c>
      <c r="B6265">
        <v>0.14330000000000001</v>
      </c>
      <c r="C6265" t="s">
        <v>5441</v>
      </c>
      <c r="D6265">
        <v>75000</v>
      </c>
      <c r="E6265">
        <v>36</v>
      </c>
      <c r="F6265">
        <v>4</v>
      </c>
      <c r="G6265">
        <v>1</v>
      </c>
    </row>
    <row r="6266" spans="1:7" x14ac:dyDescent="0.2">
      <c r="A6266">
        <v>10625</v>
      </c>
      <c r="B6266">
        <v>0.13109999999999999</v>
      </c>
      <c r="C6266" t="s">
        <v>5440</v>
      </c>
      <c r="D6266">
        <v>31300</v>
      </c>
      <c r="E6266">
        <v>36</v>
      </c>
      <c r="F6266">
        <v>3</v>
      </c>
      <c r="G6266">
        <v>0</v>
      </c>
    </row>
    <row r="6267" spans="1:7" x14ac:dyDescent="0.2">
      <c r="A6267">
        <v>10000</v>
      </c>
      <c r="B6267">
        <v>0.15310000000000001</v>
      </c>
      <c r="C6267" t="s">
        <v>5441</v>
      </c>
      <c r="D6267">
        <v>65000</v>
      </c>
      <c r="E6267">
        <v>36</v>
      </c>
      <c r="F6267">
        <v>6</v>
      </c>
      <c r="G6267">
        <v>1</v>
      </c>
    </row>
    <row r="6268" spans="1:7" x14ac:dyDescent="0.2">
      <c r="A6268">
        <v>20000</v>
      </c>
      <c r="B6268">
        <v>0.1212</v>
      </c>
      <c r="C6268" t="s">
        <v>5441</v>
      </c>
      <c r="D6268">
        <v>52000</v>
      </c>
      <c r="E6268">
        <v>36</v>
      </c>
      <c r="F6268">
        <v>6</v>
      </c>
      <c r="G6268">
        <v>0</v>
      </c>
    </row>
    <row r="6269" spans="1:7" x14ac:dyDescent="0.2">
      <c r="A6269">
        <v>6000</v>
      </c>
      <c r="B6269">
        <v>0.1212</v>
      </c>
      <c r="C6269" t="s">
        <v>5440</v>
      </c>
      <c r="D6269">
        <v>42560</v>
      </c>
      <c r="E6269">
        <v>36</v>
      </c>
      <c r="F6269">
        <v>5</v>
      </c>
      <c r="G6269">
        <v>0</v>
      </c>
    </row>
    <row r="6270" spans="1:7" x14ac:dyDescent="0.2">
      <c r="A6270">
        <v>16000</v>
      </c>
      <c r="B6270">
        <v>0.2049</v>
      </c>
      <c r="C6270" t="s">
        <v>5441</v>
      </c>
      <c r="D6270">
        <v>140000</v>
      </c>
      <c r="E6270">
        <v>60</v>
      </c>
      <c r="F6270">
        <v>5</v>
      </c>
      <c r="G6270">
        <v>0</v>
      </c>
    </row>
    <row r="6271" spans="1:7" x14ac:dyDescent="0.2">
      <c r="A6271">
        <v>16000</v>
      </c>
      <c r="B6271">
        <v>0.158</v>
      </c>
      <c r="C6271" t="s">
        <v>5440</v>
      </c>
      <c r="D6271">
        <v>56000</v>
      </c>
      <c r="E6271">
        <v>36</v>
      </c>
      <c r="F6271">
        <v>10</v>
      </c>
      <c r="G6271">
        <v>0</v>
      </c>
    </row>
    <row r="6272" spans="1:7" x14ac:dyDescent="0.2">
      <c r="A6272">
        <v>28100</v>
      </c>
      <c r="B6272">
        <v>0.2049</v>
      </c>
      <c r="C6272" t="s">
        <v>5440</v>
      </c>
      <c r="D6272">
        <v>70500</v>
      </c>
      <c r="E6272">
        <v>60</v>
      </c>
      <c r="F6272">
        <v>10</v>
      </c>
      <c r="G6272">
        <v>0</v>
      </c>
    </row>
    <row r="6273" spans="1:7" x14ac:dyDescent="0.2">
      <c r="A6273">
        <v>8875</v>
      </c>
      <c r="B6273">
        <v>0.1409</v>
      </c>
      <c r="C6273" t="s">
        <v>5440</v>
      </c>
      <c r="D6273">
        <v>26000</v>
      </c>
      <c r="E6273">
        <v>36</v>
      </c>
      <c r="F6273">
        <v>7</v>
      </c>
      <c r="G6273">
        <v>0</v>
      </c>
    </row>
    <row r="6274" spans="1:7" x14ac:dyDescent="0.2">
      <c r="A6274">
        <v>5000</v>
      </c>
      <c r="B6274">
        <v>6.0299999999999999E-2</v>
      </c>
      <c r="C6274" t="s">
        <v>5440</v>
      </c>
      <c r="D6274">
        <v>50000</v>
      </c>
      <c r="E6274">
        <v>36</v>
      </c>
      <c r="F6274">
        <v>2</v>
      </c>
      <c r="G6274">
        <v>0</v>
      </c>
    </row>
    <row r="6275" spans="1:7" x14ac:dyDescent="0.2">
      <c r="A6275">
        <v>20000</v>
      </c>
      <c r="B6275">
        <v>0.2049</v>
      </c>
      <c r="C6275" t="s">
        <v>5441</v>
      </c>
      <c r="D6275">
        <v>65000</v>
      </c>
      <c r="E6275">
        <v>60</v>
      </c>
      <c r="F6275">
        <v>10</v>
      </c>
      <c r="G6275">
        <v>1</v>
      </c>
    </row>
    <row r="6276" spans="1:7" x14ac:dyDescent="0.2">
      <c r="A6276">
        <v>9000</v>
      </c>
      <c r="B6276">
        <v>6.6199999999999995E-2</v>
      </c>
      <c r="C6276" t="s">
        <v>5441</v>
      </c>
      <c r="D6276">
        <v>88000</v>
      </c>
      <c r="E6276">
        <v>36</v>
      </c>
      <c r="F6276">
        <v>4</v>
      </c>
      <c r="G6276">
        <v>0</v>
      </c>
    </row>
    <row r="6277" spans="1:7" x14ac:dyDescent="0.2">
      <c r="A6277">
        <v>22000</v>
      </c>
      <c r="B6277">
        <v>0.19719999999999999</v>
      </c>
      <c r="C6277" t="s">
        <v>5441</v>
      </c>
      <c r="D6277">
        <v>65000</v>
      </c>
      <c r="E6277">
        <v>60</v>
      </c>
      <c r="F6277">
        <v>3</v>
      </c>
      <c r="G6277">
        <v>1</v>
      </c>
    </row>
    <row r="6278" spans="1:7" x14ac:dyDescent="0.2">
      <c r="A6278">
        <v>16000</v>
      </c>
      <c r="B6278">
        <v>0.16289999999999999</v>
      </c>
      <c r="C6278" t="s">
        <v>5441</v>
      </c>
      <c r="D6278">
        <v>58000</v>
      </c>
      <c r="E6278">
        <v>36</v>
      </c>
      <c r="F6278">
        <v>10</v>
      </c>
      <c r="G6278">
        <v>0</v>
      </c>
    </row>
    <row r="6279" spans="1:7" x14ac:dyDescent="0.2">
      <c r="A6279">
        <v>12000</v>
      </c>
      <c r="B6279">
        <v>8.8999999999999996E-2</v>
      </c>
      <c r="C6279" t="s">
        <v>5440</v>
      </c>
      <c r="D6279">
        <v>47000</v>
      </c>
      <c r="E6279">
        <v>36</v>
      </c>
      <c r="F6279">
        <v>0.5</v>
      </c>
      <c r="G6279">
        <v>0</v>
      </c>
    </row>
    <row r="6280" spans="1:7" x14ac:dyDescent="0.2">
      <c r="A6280">
        <v>20000</v>
      </c>
      <c r="B6280">
        <v>0.1409</v>
      </c>
      <c r="C6280" t="s">
        <v>5440</v>
      </c>
      <c r="D6280">
        <v>80000</v>
      </c>
      <c r="E6280">
        <v>36</v>
      </c>
      <c r="F6280">
        <v>1</v>
      </c>
      <c r="G6280">
        <v>0</v>
      </c>
    </row>
    <row r="6281" spans="1:7" x14ac:dyDescent="0.2">
      <c r="A6281">
        <v>20500</v>
      </c>
      <c r="B6281">
        <v>0.15310000000000001</v>
      </c>
      <c r="C6281" t="s">
        <v>5441</v>
      </c>
      <c r="D6281">
        <v>52000</v>
      </c>
      <c r="E6281">
        <v>60</v>
      </c>
      <c r="F6281">
        <v>2</v>
      </c>
      <c r="G6281">
        <v>1</v>
      </c>
    </row>
    <row r="6282" spans="1:7" x14ac:dyDescent="0.2">
      <c r="A6282">
        <v>15000</v>
      </c>
      <c r="B6282">
        <v>0.13109999999999999</v>
      </c>
      <c r="C6282" t="s">
        <v>5440</v>
      </c>
      <c r="D6282">
        <v>60000</v>
      </c>
      <c r="E6282">
        <v>36</v>
      </c>
      <c r="F6282">
        <v>0.5</v>
      </c>
      <c r="G6282">
        <v>0</v>
      </c>
    </row>
    <row r="6283" spans="1:7" x14ac:dyDescent="0.2">
      <c r="A6283">
        <v>10800</v>
      </c>
      <c r="B6283">
        <v>0.1409</v>
      </c>
      <c r="C6283" t="s">
        <v>5441</v>
      </c>
      <c r="D6283">
        <v>65000</v>
      </c>
      <c r="E6283">
        <v>36</v>
      </c>
      <c r="F6283">
        <v>4</v>
      </c>
      <c r="G6283">
        <v>0</v>
      </c>
    </row>
    <row r="6284" spans="1:7" x14ac:dyDescent="0.2">
      <c r="A6284">
        <v>8000</v>
      </c>
      <c r="B6284">
        <v>6.6199999999999995E-2</v>
      </c>
      <c r="C6284" t="s">
        <v>5440</v>
      </c>
      <c r="D6284">
        <v>80000</v>
      </c>
      <c r="E6284">
        <v>36</v>
      </c>
      <c r="F6284">
        <v>9</v>
      </c>
      <c r="G6284">
        <v>0</v>
      </c>
    </row>
    <row r="6285" spans="1:7" x14ac:dyDescent="0.2">
      <c r="A6285">
        <v>11000</v>
      </c>
      <c r="B6285">
        <v>0.1777</v>
      </c>
      <c r="C6285" t="s">
        <v>5440</v>
      </c>
      <c r="D6285">
        <v>35150</v>
      </c>
      <c r="E6285">
        <v>36</v>
      </c>
      <c r="F6285">
        <v>6</v>
      </c>
      <c r="G6285">
        <v>1</v>
      </c>
    </row>
    <row r="6286" spans="1:7" x14ac:dyDescent="0.2">
      <c r="A6286">
        <v>6000</v>
      </c>
      <c r="B6286">
        <v>0.1409</v>
      </c>
      <c r="C6286" t="s">
        <v>5441</v>
      </c>
      <c r="D6286">
        <v>70600</v>
      </c>
      <c r="E6286">
        <v>36</v>
      </c>
      <c r="F6286">
        <v>10</v>
      </c>
      <c r="G6286">
        <v>0</v>
      </c>
    </row>
    <row r="6287" spans="1:7" x14ac:dyDescent="0.2">
      <c r="A6287">
        <v>7000</v>
      </c>
      <c r="B6287">
        <v>7.9000000000000001E-2</v>
      </c>
      <c r="C6287" t="s">
        <v>5441</v>
      </c>
      <c r="D6287">
        <v>190000</v>
      </c>
      <c r="E6287">
        <v>36</v>
      </c>
      <c r="F6287">
        <v>10</v>
      </c>
      <c r="G6287">
        <v>0</v>
      </c>
    </row>
    <row r="6288" spans="1:7" x14ac:dyDescent="0.2">
      <c r="A6288">
        <v>12000</v>
      </c>
      <c r="B6288">
        <v>0.14330000000000001</v>
      </c>
      <c r="C6288" t="s">
        <v>5441</v>
      </c>
      <c r="D6288">
        <v>60000</v>
      </c>
      <c r="E6288">
        <v>36</v>
      </c>
      <c r="F6288">
        <v>3</v>
      </c>
      <c r="G6288">
        <v>0</v>
      </c>
    </row>
    <row r="6289" spans="1:7" x14ac:dyDescent="0.2">
      <c r="A6289">
        <v>12750</v>
      </c>
      <c r="B6289">
        <v>0.1875</v>
      </c>
      <c r="C6289" t="s">
        <v>5440</v>
      </c>
      <c r="D6289">
        <v>53500</v>
      </c>
      <c r="E6289">
        <v>36</v>
      </c>
      <c r="F6289">
        <v>8</v>
      </c>
      <c r="G6289">
        <v>0</v>
      </c>
    </row>
    <row r="6290" spans="1:7" x14ac:dyDescent="0.2">
      <c r="A6290">
        <v>16000</v>
      </c>
      <c r="B6290">
        <v>0.14330000000000001</v>
      </c>
      <c r="C6290" t="s">
        <v>5440</v>
      </c>
      <c r="D6290">
        <v>125000</v>
      </c>
      <c r="E6290">
        <v>36</v>
      </c>
      <c r="F6290">
        <v>5</v>
      </c>
      <c r="G6290">
        <v>0</v>
      </c>
    </row>
    <row r="6291" spans="1:7" x14ac:dyDescent="0.2">
      <c r="A6291">
        <v>12500</v>
      </c>
      <c r="B6291">
        <v>6.6199999999999995E-2</v>
      </c>
      <c r="C6291" t="s">
        <v>5441</v>
      </c>
      <c r="D6291">
        <v>44000</v>
      </c>
      <c r="E6291">
        <v>36</v>
      </c>
      <c r="F6291">
        <v>7</v>
      </c>
      <c r="G6291">
        <v>0</v>
      </c>
    </row>
    <row r="6292" spans="1:7" x14ac:dyDescent="0.2">
      <c r="A6292">
        <v>9000</v>
      </c>
      <c r="B6292">
        <v>6.6199999999999995E-2</v>
      </c>
      <c r="C6292" t="s">
        <v>5441</v>
      </c>
      <c r="D6292">
        <v>81000</v>
      </c>
      <c r="E6292">
        <v>36</v>
      </c>
      <c r="F6292">
        <v>7</v>
      </c>
      <c r="G6292">
        <v>0</v>
      </c>
    </row>
    <row r="6293" spans="1:7" x14ac:dyDescent="0.2">
      <c r="A6293">
        <v>20000</v>
      </c>
      <c r="B6293">
        <v>0.13109999999999999</v>
      </c>
      <c r="C6293" t="s">
        <v>5440</v>
      </c>
      <c r="D6293">
        <v>90000</v>
      </c>
      <c r="E6293">
        <v>36</v>
      </c>
      <c r="F6293">
        <v>5</v>
      </c>
      <c r="G6293">
        <v>0</v>
      </c>
    </row>
    <row r="6294" spans="1:7" x14ac:dyDescent="0.2">
      <c r="A6294">
        <v>13200</v>
      </c>
      <c r="B6294">
        <v>0.1212</v>
      </c>
      <c r="C6294" t="s">
        <v>5441</v>
      </c>
      <c r="D6294">
        <v>90000</v>
      </c>
      <c r="E6294">
        <v>36</v>
      </c>
      <c r="F6294">
        <v>0.5</v>
      </c>
      <c r="G6294">
        <v>0</v>
      </c>
    </row>
    <row r="6295" spans="1:7" x14ac:dyDescent="0.2">
      <c r="A6295">
        <v>12000</v>
      </c>
      <c r="B6295">
        <v>0.1409</v>
      </c>
      <c r="C6295" t="s">
        <v>5440</v>
      </c>
      <c r="D6295">
        <v>35000</v>
      </c>
      <c r="E6295">
        <v>36</v>
      </c>
      <c r="F6295">
        <v>7</v>
      </c>
      <c r="G6295">
        <v>0</v>
      </c>
    </row>
    <row r="6296" spans="1:7" x14ac:dyDescent="0.2">
      <c r="A6296">
        <v>5600</v>
      </c>
      <c r="B6296">
        <v>0.16289999999999999</v>
      </c>
      <c r="C6296" t="s">
        <v>5441</v>
      </c>
      <c r="D6296">
        <v>52000</v>
      </c>
      <c r="E6296">
        <v>36</v>
      </c>
      <c r="F6296">
        <v>2</v>
      </c>
      <c r="G6296">
        <v>0</v>
      </c>
    </row>
    <row r="6297" spans="1:7" x14ac:dyDescent="0.2">
      <c r="A6297">
        <v>28000</v>
      </c>
      <c r="B6297">
        <v>0.21</v>
      </c>
      <c r="C6297" t="s">
        <v>5441</v>
      </c>
      <c r="D6297">
        <v>105000</v>
      </c>
      <c r="E6297">
        <v>60</v>
      </c>
      <c r="F6297">
        <v>10</v>
      </c>
      <c r="G6297">
        <v>0</v>
      </c>
    </row>
    <row r="6298" spans="1:7" x14ac:dyDescent="0.2">
      <c r="A6298">
        <v>16000</v>
      </c>
      <c r="B6298">
        <v>0.1905</v>
      </c>
      <c r="C6298" t="s">
        <v>5441</v>
      </c>
      <c r="D6298">
        <v>120000</v>
      </c>
      <c r="E6298">
        <v>36</v>
      </c>
      <c r="F6298">
        <v>5</v>
      </c>
      <c r="G6298">
        <v>0</v>
      </c>
    </row>
    <row r="6299" spans="1:7" x14ac:dyDescent="0.2">
      <c r="A6299">
        <v>3000</v>
      </c>
      <c r="B6299">
        <v>0.14330000000000001</v>
      </c>
      <c r="C6299" t="s">
        <v>5440</v>
      </c>
      <c r="D6299">
        <v>28800</v>
      </c>
      <c r="E6299">
        <v>36</v>
      </c>
      <c r="F6299">
        <v>0.5</v>
      </c>
      <c r="G6299">
        <v>0</v>
      </c>
    </row>
    <row r="6300" spans="1:7" x14ac:dyDescent="0.2">
      <c r="A6300">
        <v>3250</v>
      </c>
      <c r="B6300">
        <v>0.13109999999999999</v>
      </c>
      <c r="C6300" t="s">
        <v>5440</v>
      </c>
      <c r="D6300">
        <v>24000</v>
      </c>
      <c r="E6300">
        <v>36</v>
      </c>
      <c r="F6300">
        <v>1</v>
      </c>
      <c r="G6300">
        <v>0</v>
      </c>
    </row>
    <row r="6301" spans="1:7" x14ac:dyDescent="0.2">
      <c r="A6301">
        <v>10000</v>
      </c>
      <c r="B6301">
        <v>0.13109999999999999</v>
      </c>
      <c r="C6301" t="s">
        <v>5440</v>
      </c>
      <c r="D6301">
        <v>45000</v>
      </c>
      <c r="E6301">
        <v>36</v>
      </c>
      <c r="F6301">
        <v>6</v>
      </c>
      <c r="G6301">
        <v>0</v>
      </c>
    </row>
    <row r="6302" spans="1:7" x14ac:dyDescent="0.2">
      <c r="A6302">
        <v>7000</v>
      </c>
      <c r="B6302">
        <v>6.6199999999999995E-2</v>
      </c>
      <c r="C6302" t="s">
        <v>5440</v>
      </c>
      <c r="D6302">
        <v>70000</v>
      </c>
      <c r="E6302">
        <v>36</v>
      </c>
      <c r="F6302">
        <v>2</v>
      </c>
      <c r="G6302">
        <v>0</v>
      </c>
    </row>
    <row r="6303" spans="1:7" x14ac:dyDescent="0.2">
      <c r="A6303">
        <v>13250</v>
      </c>
      <c r="B6303">
        <v>0.1016</v>
      </c>
      <c r="C6303" t="s">
        <v>5442</v>
      </c>
      <c r="D6303">
        <v>40000</v>
      </c>
      <c r="E6303">
        <v>36</v>
      </c>
      <c r="F6303">
        <v>3</v>
      </c>
      <c r="G6303">
        <v>0</v>
      </c>
    </row>
    <row r="6304" spans="1:7" x14ac:dyDescent="0.2">
      <c r="A6304">
        <v>3000</v>
      </c>
      <c r="B6304">
        <v>0.1114</v>
      </c>
      <c r="C6304" t="s">
        <v>5442</v>
      </c>
      <c r="D6304">
        <v>48000</v>
      </c>
      <c r="E6304">
        <v>36</v>
      </c>
      <c r="F6304">
        <v>10</v>
      </c>
      <c r="G6304">
        <v>0</v>
      </c>
    </row>
    <row r="6305" spans="1:7" x14ac:dyDescent="0.2">
      <c r="A6305">
        <v>4000</v>
      </c>
      <c r="B6305">
        <v>7.9000000000000001E-2</v>
      </c>
      <c r="C6305" t="s">
        <v>5440</v>
      </c>
      <c r="D6305">
        <v>24000</v>
      </c>
      <c r="E6305">
        <v>36</v>
      </c>
      <c r="F6305">
        <v>4</v>
      </c>
      <c r="G6305">
        <v>0</v>
      </c>
    </row>
    <row r="6306" spans="1:7" x14ac:dyDescent="0.2">
      <c r="A6306">
        <v>7000</v>
      </c>
      <c r="B6306">
        <v>0.13109999999999999</v>
      </c>
      <c r="C6306" t="s">
        <v>5440</v>
      </c>
      <c r="D6306">
        <v>63000</v>
      </c>
      <c r="E6306">
        <v>36</v>
      </c>
      <c r="F6306">
        <v>1</v>
      </c>
      <c r="G6306">
        <v>0</v>
      </c>
    </row>
    <row r="6307" spans="1:7" x14ac:dyDescent="0.2">
      <c r="A6307">
        <v>8000</v>
      </c>
      <c r="B6307">
        <v>0.1777</v>
      </c>
      <c r="C6307" t="s">
        <v>5440</v>
      </c>
      <c r="D6307">
        <v>58932</v>
      </c>
      <c r="E6307">
        <v>36</v>
      </c>
      <c r="F6307">
        <v>4</v>
      </c>
      <c r="G6307">
        <v>0</v>
      </c>
    </row>
    <row r="6308" spans="1:7" x14ac:dyDescent="0.2">
      <c r="A6308">
        <v>1000</v>
      </c>
      <c r="B6308">
        <v>0.1016</v>
      </c>
      <c r="C6308" t="s">
        <v>5440</v>
      </c>
      <c r="D6308">
        <v>47000</v>
      </c>
      <c r="E6308">
        <v>36</v>
      </c>
      <c r="F6308">
        <v>3</v>
      </c>
      <c r="G6308">
        <v>0</v>
      </c>
    </row>
    <row r="6309" spans="1:7" x14ac:dyDescent="0.2">
      <c r="A6309">
        <v>5000</v>
      </c>
      <c r="B6309">
        <v>0.1114</v>
      </c>
      <c r="C6309" t="s">
        <v>5441</v>
      </c>
      <c r="D6309">
        <v>63000</v>
      </c>
      <c r="E6309">
        <v>36</v>
      </c>
      <c r="F6309">
        <v>10</v>
      </c>
      <c r="G6309">
        <v>0</v>
      </c>
    </row>
    <row r="6310" spans="1:7" x14ac:dyDescent="0.2">
      <c r="A6310">
        <v>14000</v>
      </c>
      <c r="B6310">
        <v>6.6199999999999995E-2</v>
      </c>
      <c r="C6310" t="s">
        <v>5441</v>
      </c>
      <c r="D6310">
        <v>150000</v>
      </c>
      <c r="E6310">
        <v>36</v>
      </c>
      <c r="F6310">
        <v>10</v>
      </c>
      <c r="G6310">
        <v>0</v>
      </c>
    </row>
    <row r="6311" spans="1:7" x14ac:dyDescent="0.2">
      <c r="A6311">
        <v>8500</v>
      </c>
      <c r="B6311">
        <v>0.19719999999999999</v>
      </c>
      <c r="C6311" t="s">
        <v>5441</v>
      </c>
      <c r="D6311">
        <v>62000</v>
      </c>
      <c r="E6311">
        <v>36</v>
      </c>
      <c r="F6311">
        <v>2</v>
      </c>
      <c r="G6311">
        <v>0</v>
      </c>
    </row>
    <row r="6312" spans="1:7" x14ac:dyDescent="0.2">
      <c r="A6312">
        <v>21000</v>
      </c>
      <c r="B6312">
        <v>0.19719999999999999</v>
      </c>
      <c r="C6312" t="s">
        <v>5442</v>
      </c>
      <c r="D6312">
        <v>95000</v>
      </c>
      <c r="E6312">
        <v>36</v>
      </c>
      <c r="F6312">
        <v>10</v>
      </c>
      <c r="G6312">
        <v>0</v>
      </c>
    </row>
    <row r="6313" spans="1:7" x14ac:dyDescent="0.2">
      <c r="A6313">
        <v>18000</v>
      </c>
      <c r="B6313">
        <v>0.14330000000000001</v>
      </c>
      <c r="C6313" t="s">
        <v>5440</v>
      </c>
      <c r="D6313">
        <v>67000</v>
      </c>
      <c r="E6313">
        <v>36</v>
      </c>
      <c r="F6313">
        <v>2</v>
      </c>
      <c r="G6313">
        <v>0</v>
      </c>
    </row>
    <row r="6314" spans="1:7" x14ac:dyDescent="0.2">
      <c r="A6314">
        <v>5000</v>
      </c>
      <c r="B6314">
        <v>7.6200000000000004E-2</v>
      </c>
      <c r="C6314" t="s">
        <v>5440</v>
      </c>
      <c r="D6314">
        <v>59000</v>
      </c>
      <c r="E6314">
        <v>36</v>
      </c>
      <c r="F6314">
        <v>5</v>
      </c>
      <c r="G6314">
        <v>0</v>
      </c>
    </row>
    <row r="6315" spans="1:7" x14ac:dyDescent="0.2">
      <c r="A6315">
        <v>21850</v>
      </c>
      <c r="B6315">
        <v>0.13109999999999999</v>
      </c>
      <c r="C6315" t="s">
        <v>5440</v>
      </c>
      <c r="D6315">
        <v>56000</v>
      </c>
      <c r="E6315">
        <v>36</v>
      </c>
      <c r="F6315">
        <v>7</v>
      </c>
      <c r="G6315">
        <v>1</v>
      </c>
    </row>
    <row r="6316" spans="1:7" x14ac:dyDescent="0.2">
      <c r="A6316">
        <v>12000</v>
      </c>
      <c r="B6316">
        <v>6.6199999999999995E-2</v>
      </c>
      <c r="C6316" t="s">
        <v>5441</v>
      </c>
      <c r="D6316">
        <v>130000</v>
      </c>
      <c r="E6316">
        <v>36</v>
      </c>
      <c r="F6316">
        <v>10</v>
      </c>
      <c r="G6316">
        <v>0</v>
      </c>
    </row>
    <row r="6317" spans="1:7" x14ac:dyDescent="0.2">
      <c r="A6317">
        <v>18500</v>
      </c>
      <c r="B6317">
        <v>7.9000000000000001E-2</v>
      </c>
      <c r="C6317" t="s">
        <v>5440</v>
      </c>
      <c r="D6317">
        <v>56000</v>
      </c>
      <c r="E6317">
        <v>36</v>
      </c>
      <c r="F6317">
        <v>2</v>
      </c>
      <c r="G6317">
        <v>0</v>
      </c>
    </row>
    <row r="6318" spans="1:7" x14ac:dyDescent="0.2">
      <c r="A6318">
        <v>25000</v>
      </c>
      <c r="B6318">
        <v>0.19719999999999999</v>
      </c>
      <c r="C6318" t="s">
        <v>5440</v>
      </c>
      <c r="D6318">
        <v>72836.88</v>
      </c>
      <c r="E6318">
        <v>60</v>
      </c>
      <c r="F6318">
        <v>10</v>
      </c>
      <c r="G6318">
        <v>0</v>
      </c>
    </row>
    <row r="6319" spans="1:7" x14ac:dyDescent="0.2">
      <c r="A6319">
        <v>5000</v>
      </c>
      <c r="B6319">
        <v>6.6199999999999995E-2</v>
      </c>
      <c r="C6319" t="s">
        <v>5442</v>
      </c>
      <c r="D6319" s="79">
        <v>100000</v>
      </c>
      <c r="E6319">
        <v>36</v>
      </c>
      <c r="F6319">
        <v>4</v>
      </c>
      <c r="G6319">
        <v>0</v>
      </c>
    </row>
    <row r="6320" spans="1:7" x14ac:dyDescent="0.2">
      <c r="A6320">
        <v>7500</v>
      </c>
      <c r="B6320">
        <v>0.14330000000000001</v>
      </c>
      <c r="C6320" t="s">
        <v>5440</v>
      </c>
      <c r="D6320">
        <v>56000</v>
      </c>
      <c r="E6320">
        <v>36</v>
      </c>
      <c r="F6320">
        <v>6</v>
      </c>
      <c r="G6320">
        <v>0</v>
      </c>
    </row>
    <row r="6321" spans="1:7" x14ac:dyDescent="0.2">
      <c r="A6321">
        <v>12200</v>
      </c>
      <c r="B6321">
        <v>0.1114</v>
      </c>
      <c r="C6321" t="s">
        <v>5441</v>
      </c>
      <c r="D6321">
        <v>46000</v>
      </c>
      <c r="E6321">
        <v>36</v>
      </c>
      <c r="F6321">
        <v>3</v>
      </c>
      <c r="G6321">
        <v>0</v>
      </c>
    </row>
    <row r="6322" spans="1:7" x14ac:dyDescent="0.2">
      <c r="A6322">
        <v>5925</v>
      </c>
      <c r="B6322">
        <v>6.6199999999999995E-2</v>
      </c>
      <c r="C6322" t="s">
        <v>5441</v>
      </c>
      <c r="D6322">
        <v>46000</v>
      </c>
      <c r="E6322">
        <v>36</v>
      </c>
      <c r="F6322">
        <v>4</v>
      </c>
      <c r="G6322">
        <v>0</v>
      </c>
    </row>
    <row r="6323" spans="1:7" x14ac:dyDescent="0.2">
      <c r="A6323">
        <v>10400</v>
      </c>
      <c r="B6323">
        <v>0.1212</v>
      </c>
      <c r="C6323" t="s">
        <v>5440</v>
      </c>
      <c r="D6323">
        <v>40000</v>
      </c>
      <c r="E6323">
        <v>36</v>
      </c>
      <c r="F6323">
        <v>4</v>
      </c>
      <c r="G6323">
        <v>1</v>
      </c>
    </row>
    <row r="6324" spans="1:7" x14ac:dyDescent="0.2">
      <c r="A6324">
        <v>30000</v>
      </c>
      <c r="B6324">
        <v>7.6200000000000004E-2</v>
      </c>
      <c r="C6324" t="s">
        <v>5441</v>
      </c>
      <c r="D6324">
        <v>140000</v>
      </c>
      <c r="E6324">
        <v>36</v>
      </c>
      <c r="F6324">
        <v>1</v>
      </c>
      <c r="G6324">
        <v>0</v>
      </c>
    </row>
    <row r="6325" spans="1:7" x14ac:dyDescent="0.2">
      <c r="A6325">
        <v>12000</v>
      </c>
      <c r="B6325">
        <v>0.1212</v>
      </c>
      <c r="C6325" t="s">
        <v>5441</v>
      </c>
      <c r="D6325">
        <v>78000</v>
      </c>
      <c r="E6325">
        <v>36</v>
      </c>
      <c r="F6325">
        <v>4</v>
      </c>
      <c r="G6325">
        <v>0</v>
      </c>
    </row>
    <row r="6326" spans="1:7" x14ac:dyDescent="0.2">
      <c r="A6326">
        <v>12000</v>
      </c>
      <c r="B6326">
        <v>6.6199999999999995E-2</v>
      </c>
      <c r="C6326" t="s">
        <v>5441</v>
      </c>
      <c r="D6326">
        <v>75000</v>
      </c>
      <c r="E6326">
        <v>36</v>
      </c>
      <c r="F6326">
        <v>8</v>
      </c>
      <c r="G6326">
        <v>0</v>
      </c>
    </row>
    <row r="6327" spans="1:7" x14ac:dyDescent="0.2">
      <c r="A6327">
        <v>1900</v>
      </c>
      <c r="B6327">
        <v>0.18490000000000001</v>
      </c>
      <c r="C6327" t="s">
        <v>5440</v>
      </c>
      <c r="D6327">
        <v>26000</v>
      </c>
      <c r="E6327">
        <v>36</v>
      </c>
      <c r="F6327">
        <v>2</v>
      </c>
      <c r="G6327">
        <v>0</v>
      </c>
    </row>
    <row r="6328" spans="1:7" x14ac:dyDescent="0.2">
      <c r="A6328">
        <v>28100</v>
      </c>
      <c r="B6328">
        <v>0.23830000000000001</v>
      </c>
      <c r="C6328" t="s">
        <v>5440</v>
      </c>
      <c r="D6328">
        <v>120000</v>
      </c>
      <c r="E6328">
        <v>36</v>
      </c>
      <c r="F6328">
        <v>1</v>
      </c>
      <c r="G6328">
        <v>1</v>
      </c>
    </row>
    <row r="6329" spans="1:7" x14ac:dyDescent="0.2">
      <c r="A6329">
        <v>6250</v>
      </c>
      <c r="B6329">
        <v>0.16289999999999999</v>
      </c>
      <c r="C6329" t="s">
        <v>5440</v>
      </c>
      <c r="D6329">
        <v>38279</v>
      </c>
      <c r="E6329">
        <v>36</v>
      </c>
      <c r="F6329">
        <v>6</v>
      </c>
      <c r="G6329">
        <v>0</v>
      </c>
    </row>
    <row r="6330" spans="1:7" x14ac:dyDescent="0.2">
      <c r="A6330">
        <v>35000</v>
      </c>
      <c r="B6330">
        <v>0.21</v>
      </c>
      <c r="C6330" t="s">
        <v>5441</v>
      </c>
      <c r="D6330">
        <v>170000</v>
      </c>
      <c r="E6330">
        <v>60</v>
      </c>
      <c r="F6330">
        <v>10</v>
      </c>
      <c r="G6330">
        <v>0</v>
      </c>
    </row>
    <row r="6331" spans="1:7" x14ac:dyDescent="0.2">
      <c r="A6331">
        <v>15000</v>
      </c>
      <c r="B6331">
        <v>7.6200000000000004E-2</v>
      </c>
      <c r="C6331" t="s">
        <v>5440</v>
      </c>
      <c r="D6331">
        <v>44000</v>
      </c>
      <c r="E6331">
        <v>36</v>
      </c>
      <c r="F6331">
        <v>7</v>
      </c>
      <c r="G6331">
        <v>0</v>
      </c>
    </row>
    <row r="6332" spans="1:7" x14ac:dyDescent="0.2">
      <c r="A6332">
        <v>6775</v>
      </c>
      <c r="B6332">
        <v>7.6200000000000004E-2</v>
      </c>
      <c r="C6332" t="s">
        <v>5441</v>
      </c>
      <c r="D6332">
        <v>43000</v>
      </c>
      <c r="E6332">
        <v>36</v>
      </c>
      <c r="F6332">
        <v>4</v>
      </c>
      <c r="G6332">
        <v>0</v>
      </c>
    </row>
    <row r="6333" spans="1:7" x14ac:dyDescent="0.2">
      <c r="A6333">
        <v>35000</v>
      </c>
      <c r="B6333">
        <v>0.1212</v>
      </c>
      <c r="C6333" t="s">
        <v>5441</v>
      </c>
      <c r="D6333">
        <v>112000</v>
      </c>
      <c r="E6333">
        <v>60</v>
      </c>
      <c r="F6333">
        <v>0.5</v>
      </c>
      <c r="G6333">
        <v>0</v>
      </c>
    </row>
    <row r="6334" spans="1:7" x14ac:dyDescent="0.2">
      <c r="A6334">
        <v>6000</v>
      </c>
      <c r="B6334">
        <v>0.158</v>
      </c>
      <c r="C6334" t="s">
        <v>5440</v>
      </c>
      <c r="D6334">
        <v>70000</v>
      </c>
      <c r="E6334">
        <v>36</v>
      </c>
      <c r="F6334">
        <v>9</v>
      </c>
      <c r="G6334">
        <v>0</v>
      </c>
    </row>
    <row r="6335" spans="1:7" x14ac:dyDescent="0.2">
      <c r="A6335">
        <v>4750</v>
      </c>
      <c r="B6335">
        <v>0.16289999999999999</v>
      </c>
      <c r="C6335" t="s">
        <v>5440</v>
      </c>
      <c r="D6335">
        <v>51500</v>
      </c>
      <c r="E6335">
        <v>36</v>
      </c>
      <c r="F6335">
        <v>2</v>
      </c>
      <c r="G6335">
        <v>1</v>
      </c>
    </row>
    <row r="6336" spans="1:7" x14ac:dyDescent="0.2">
      <c r="A6336">
        <v>13150</v>
      </c>
      <c r="B6336">
        <v>0.22470000000000001</v>
      </c>
      <c r="C6336" t="s">
        <v>5441</v>
      </c>
      <c r="D6336">
        <v>55000</v>
      </c>
      <c r="E6336">
        <v>60</v>
      </c>
      <c r="F6336">
        <v>3</v>
      </c>
      <c r="G6336">
        <v>1</v>
      </c>
    </row>
    <row r="6337" spans="1:7" x14ac:dyDescent="0.2">
      <c r="A6337">
        <v>24375</v>
      </c>
      <c r="B6337">
        <v>0.1905</v>
      </c>
      <c r="C6337" t="s">
        <v>5442</v>
      </c>
      <c r="D6337">
        <v>61000</v>
      </c>
      <c r="E6337">
        <v>36</v>
      </c>
      <c r="F6337">
        <v>10</v>
      </c>
      <c r="G6337">
        <v>0</v>
      </c>
    </row>
    <row r="6338" spans="1:7" x14ac:dyDescent="0.2">
      <c r="A6338">
        <v>7000</v>
      </c>
      <c r="B6338">
        <v>0.1114</v>
      </c>
      <c r="C6338" t="s">
        <v>5440</v>
      </c>
      <c r="D6338">
        <v>48000</v>
      </c>
      <c r="E6338">
        <v>36</v>
      </c>
      <c r="F6338">
        <v>10</v>
      </c>
      <c r="G6338">
        <v>0</v>
      </c>
    </row>
    <row r="6339" spans="1:7" x14ac:dyDescent="0.2">
      <c r="A6339">
        <v>21050</v>
      </c>
      <c r="B6339">
        <v>0.2198</v>
      </c>
      <c r="C6339" t="s">
        <v>5441</v>
      </c>
      <c r="D6339">
        <v>67000</v>
      </c>
      <c r="E6339">
        <v>60</v>
      </c>
      <c r="F6339">
        <v>10</v>
      </c>
      <c r="G6339">
        <v>1</v>
      </c>
    </row>
    <row r="6340" spans="1:7" x14ac:dyDescent="0.2">
      <c r="A6340">
        <v>6550</v>
      </c>
      <c r="B6340">
        <v>8.8999999999999996E-2</v>
      </c>
      <c r="C6340" t="s">
        <v>5441</v>
      </c>
      <c r="D6340">
        <v>25000</v>
      </c>
      <c r="E6340">
        <v>36</v>
      </c>
      <c r="F6340">
        <v>1</v>
      </c>
      <c r="G6340">
        <v>0</v>
      </c>
    </row>
    <row r="6341" spans="1:7" x14ac:dyDescent="0.2">
      <c r="A6341">
        <v>7000</v>
      </c>
      <c r="B6341">
        <v>0.16289999999999999</v>
      </c>
      <c r="C6341" t="s">
        <v>5441</v>
      </c>
      <c r="D6341">
        <v>58000</v>
      </c>
      <c r="E6341">
        <v>36</v>
      </c>
      <c r="F6341">
        <v>1</v>
      </c>
      <c r="G6341">
        <v>1</v>
      </c>
    </row>
    <row r="6342" spans="1:7" x14ac:dyDescent="0.2">
      <c r="A6342">
        <v>20000</v>
      </c>
      <c r="B6342">
        <v>0.23280000000000001</v>
      </c>
      <c r="C6342" t="s">
        <v>5441</v>
      </c>
      <c r="D6342">
        <v>70000</v>
      </c>
      <c r="E6342">
        <v>60</v>
      </c>
      <c r="F6342">
        <v>10</v>
      </c>
      <c r="G6342">
        <v>1</v>
      </c>
    </row>
    <row r="6343" spans="1:7" x14ac:dyDescent="0.2">
      <c r="A6343">
        <v>4700</v>
      </c>
      <c r="B6343">
        <v>0.1114</v>
      </c>
      <c r="C6343" t="s">
        <v>5440</v>
      </c>
      <c r="D6343">
        <v>65000</v>
      </c>
      <c r="E6343">
        <v>36</v>
      </c>
      <c r="F6343">
        <v>2</v>
      </c>
      <c r="G6343">
        <v>0</v>
      </c>
    </row>
    <row r="6344" spans="1:7" x14ac:dyDescent="0.2">
      <c r="A6344">
        <v>1550</v>
      </c>
      <c r="B6344">
        <v>0.16289999999999999</v>
      </c>
      <c r="C6344" t="s">
        <v>5440</v>
      </c>
      <c r="D6344">
        <v>82000</v>
      </c>
      <c r="E6344">
        <v>36</v>
      </c>
      <c r="F6344">
        <v>1</v>
      </c>
      <c r="G6344">
        <v>0</v>
      </c>
    </row>
    <row r="6345" spans="1:7" x14ac:dyDescent="0.2">
      <c r="A6345">
        <v>9600</v>
      </c>
      <c r="B6345">
        <v>0.1777</v>
      </c>
      <c r="C6345" t="s">
        <v>5441</v>
      </c>
      <c r="D6345">
        <v>56000</v>
      </c>
      <c r="E6345">
        <v>36</v>
      </c>
      <c r="F6345">
        <v>7</v>
      </c>
      <c r="G6345">
        <v>1</v>
      </c>
    </row>
    <row r="6346" spans="1:7" x14ac:dyDescent="0.2">
      <c r="A6346">
        <v>4000</v>
      </c>
      <c r="B6346">
        <v>0.14330000000000001</v>
      </c>
      <c r="C6346" t="s">
        <v>5441</v>
      </c>
      <c r="D6346">
        <v>52000</v>
      </c>
      <c r="E6346">
        <v>36</v>
      </c>
      <c r="F6346">
        <v>6</v>
      </c>
      <c r="G6346">
        <v>1</v>
      </c>
    </row>
    <row r="6347" spans="1:7" x14ac:dyDescent="0.2">
      <c r="A6347">
        <v>4125</v>
      </c>
      <c r="B6347">
        <v>0.1212</v>
      </c>
      <c r="C6347" t="s">
        <v>5440</v>
      </c>
      <c r="D6347">
        <v>35000</v>
      </c>
      <c r="E6347">
        <v>36</v>
      </c>
      <c r="F6347">
        <v>2</v>
      </c>
      <c r="G6347">
        <v>0</v>
      </c>
    </row>
    <row r="6348" spans="1:7" x14ac:dyDescent="0.2">
      <c r="A6348">
        <v>6000</v>
      </c>
      <c r="B6348">
        <v>0.14330000000000001</v>
      </c>
      <c r="C6348" t="s">
        <v>5440</v>
      </c>
      <c r="D6348">
        <v>75000</v>
      </c>
      <c r="E6348">
        <v>36</v>
      </c>
      <c r="F6348">
        <v>7</v>
      </c>
      <c r="G6348">
        <v>0</v>
      </c>
    </row>
    <row r="6349" spans="1:7" x14ac:dyDescent="0.2">
      <c r="A6349">
        <v>10000</v>
      </c>
      <c r="B6349">
        <v>8.8999999999999996E-2</v>
      </c>
      <c r="C6349" t="s">
        <v>5441</v>
      </c>
      <c r="D6349">
        <v>77385</v>
      </c>
      <c r="E6349">
        <v>36</v>
      </c>
      <c r="F6349">
        <v>10</v>
      </c>
      <c r="G6349">
        <v>0</v>
      </c>
    </row>
    <row r="6350" spans="1:7" x14ac:dyDescent="0.2">
      <c r="A6350">
        <v>24000</v>
      </c>
      <c r="B6350">
        <v>7.9000000000000001E-2</v>
      </c>
      <c r="C6350" t="s">
        <v>5441</v>
      </c>
      <c r="D6350">
        <v>96000</v>
      </c>
      <c r="E6350">
        <v>36</v>
      </c>
      <c r="F6350">
        <v>6</v>
      </c>
      <c r="G6350">
        <v>0</v>
      </c>
    </row>
    <row r="6351" spans="1:7" x14ac:dyDescent="0.2">
      <c r="A6351">
        <v>28000</v>
      </c>
      <c r="B6351">
        <v>7.6200000000000004E-2</v>
      </c>
      <c r="C6351" t="s">
        <v>5441</v>
      </c>
      <c r="D6351">
        <v>120000</v>
      </c>
      <c r="E6351">
        <v>36</v>
      </c>
      <c r="F6351">
        <v>3</v>
      </c>
      <c r="G6351">
        <v>0</v>
      </c>
    </row>
    <row r="6352" spans="1:7" x14ac:dyDescent="0.2">
      <c r="A6352">
        <v>3000</v>
      </c>
      <c r="B6352">
        <v>7.6200000000000004E-2</v>
      </c>
      <c r="C6352" t="s">
        <v>5441</v>
      </c>
      <c r="D6352">
        <v>45000</v>
      </c>
      <c r="E6352">
        <v>36</v>
      </c>
      <c r="F6352">
        <v>0.5</v>
      </c>
      <c r="G6352">
        <v>0</v>
      </c>
    </row>
    <row r="6353" spans="1:7" x14ac:dyDescent="0.2">
      <c r="A6353">
        <v>21000</v>
      </c>
      <c r="B6353">
        <v>0.22950000000000001</v>
      </c>
      <c r="C6353" t="s">
        <v>5441</v>
      </c>
      <c r="D6353">
        <v>250000</v>
      </c>
      <c r="E6353">
        <v>60</v>
      </c>
      <c r="F6353">
        <v>10</v>
      </c>
      <c r="G6353">
        <v>0</v>
      </c>
    </row>
    <row r="6354" spans="1:7" x14ac:dyDescent="0.2">
      <c r="A6354">
        <v>20500</v>
      </c>
      <c r="B6354">
        <v>0.13109999999999999</v>
      </c>
      <c r="C6354" t="s">
        <v>5441</v>
      </c>
      <c r="D6354">
        <v>52000</v>
      </c>
      <c r="E6354">
        <v>60</v>
      </c>
      <c r="F6354">
        <v>3</v>
      </c>
      <c r="G6354">
        <v>0</v>
      </c>
    </row>
    <row r="6355" spans="1:7" x14ac:dyDescent="0.2">
      <c r="A6355">
        <v>10000</v>
      </c>
      <c r="B6355">
        <v>0.1875</v>
      </c>
      <c r="C6355" t="s">
        <v>5442</v>
      </c>
      <c r="D6355">
        <v>30000</v>
      </c>
      <c r="E6355">
        <v>36</v>
      </c>
      <c r="F6355">
        <v>3</v>
      </c>
      <c r="G6355">
        <v>0</v>
      </c>
    </row>
    <row r="6356" spans="1:7" x14ac:dyDescent="0.2">
      <c r="A6356">
        <v>33950</v>
      </c>
      <c r="B6356">
        <v>0.247</v>
      </c>
      <c r="C6356" t="s">
        <v>5441</v>
      </c>
      <c r="D6356">
        <v>85000</v>
      </c>
      <c r="E6356">
        <v>60</v>
      </c>
      <c r="F6356">
        <v>10</v>
      </c>
      <c r="G6356">
        <v>1</v>
      </c>
    </row>
    <row r="6357" spans="1:7" x14ac:dyDescent="0.2">
      <c r="A6357">
        <v>8700</v>
      </c>
      <c r="B6357">
        <v>7.9000000000000001E-2</v>
      </c>
      <c r="C6357" t="s">
        <v>5441</v>
      </c>
      <c r="D6357">
        <v>48438</v>
      </c>
      <c r="E6357">
        <v>36</v>
      </c>
      <c r="F6357">
        <v>2</v>
      </c>
      <c r="G6357">
        <v>0</v>
      </c>
    </row>
    <row r="6358" spans="1:7" x14ac:dyDescent="0.2">
      <c r="A6358">
        <v>8000</v>
      </c>
      <c r="B6358">
        <v>0.14330000000000001</v>
      </c>
      <c r="C6358" t="s">
        <v>5440</v>
      </c>
      <c r="D6358">
        <v>24000</v>
      </c>
      <c r="E6358">
        <v>36</v>
      </c>
      <c r="F6358">
        <v>0.5</v>
      </c>
      <c r="G6358">
        <v>1</v>
      </c>
    </row>
    <row r="6359" spans="1:7" x14ac:dyDescent="0.2">
      <c r="A6359">
        <v>5500</v>
      </c>
      <c r="B6359">
        <v>0.15310000000000001</v>
      </c>
      <c r="C6359" t="s">
        <v>5440</v>
      </c>
      <c r="D6359">
        <v>31000</v>
      </c>
      <c r="E6359">
        <v>36</v>
      </c>
      <c r="F6359">
        <v>7</v>
      </c>
      <c r="G6359">
        <v>0</v>
      </c>
    </row>
    <row r="6360" spans="1:7" x14ac:dyDescent="0.2">
      <c r="A6360">
        <v>25875</v>
      </c>
      <c r="B6360">
        <v>0.23830000000000001</v>
      </c>
      <c r="C6360" t="s">
        <v>5441</v>
      </c>
      <c r="D6360">
        <v>90000</v>
      </c>
      <c r="E6360">
        <v>60</v>
      </c>
      <c r="F6360">
        <v>5</v>
      </c>
      <c r="G6360">
        <v>1</v>
      </c>
    </row>
    <row r="6361" spans="1:7" x14ac:dyDescent="0.2">
      <c r="A6361">
        <v>9950</v>
      </c>
      <c r="B6361">
        <v>0.16289999999999999</v>
      </c>
      <c r="C6361" t="s">
        <v>5440</v>
      </c>
      <c r="D6361">
        <v>40000</v>
      </c>
      <c r="E6361">
        <v>36</v>
      </c>
      <c r="F6361">
        <v>5</v>
      </c>
      <c r="G6361">
        <v>1</v>
      </c>
    </row>
    <row r="6362" spans="1:7" x14ac:dyDescent="0.2">
      <c r="A6362">
        <v>10000</v>
      </c>
      <c r="B6362">
        <v>0.1777</v>
      </c>
      <c r="C6362" t="s">
        <v>5441</v>
      </c>
      <c r="D6362">
        <v>68500</v>
      </c>
      <c r="E6362">
        <v>36</v>
      </c>
      <c r="F6362">
        <v>7</v>
      </c>
      <c r="G6362">
        <v>0</v>
      </c>
    </row>
    <row r="6363" spans="1:7" x14ac:dyDescent="0.2">
      <c r="A6363">
        <v>6000</v>
      </c>
      <c r="B6363">
        <v>0.1212</v>
      </c>
      <c r="C6363" t="s">
        <v>5441</v>
      </c>
      <c r="D6363">
        <v>127000</v>
      </c>
      <c r="E6363">
        <v>36</v>
      </c>
      <c r="F6363">
        <v>5</v>
      </c>
      <c r="G6363">
        <v>1</v>
      </c>
    </row>
    <row r="6364" spans="1:7" x14ac:dyDescent="0.2">
      <c r="A6364">
        <v>12000</v>
      </c>
      <c r="B6364">
        <v>0.15310000000000001</v>
      </c>
      <c r="C6364" t="s">
        <v>5441</v>
      </c>
      <c r="D6364">
        <v>50000</v>
      </c>
      <c r="E6364">
        <v>36</v>
      </c>
      <c r="F6364">
        <v>4</v>
      </c>
      <c r="G6364">
        <v>0</v>
      </c>
    </row>
    <row r="6365" spans="1:7" x14ac:dyDescent="0.2">
      <c r="A6365">
        <v>21000</v>
      </c>
      <c r="B6365">
        <v>0.16289999999999999</v>
      </c>
      <c r="C6365" t="s">
        <v>5441</v>
      </c>
      <c r="D6365">
        <v>143000</v>
      </c>
      <c r="E6365">
        <v>36</v>
      </c>
      <c r="F6365">
        <v>8</v>
      </c>
      <c r="G6365">
        <v>0</v>
      </c>
    </row>
    <row r="6366" spans="1:7" x14ac:dyDescent="0.2">
      <c r="A6366">
        <v>2500</v>
      </c>
      <c r="B6366">
        <v>0.1409</v>
      </c>
      <c r="C6366" t="s">
        <v>5440</v>
      </c>
      <c r="D6366">
        <v>39000</v>
      </c>
      <c r="E6366">
        <v>36</v>
      </c>
      <c r="F6366">
        <v>10</v>
      </c>
      <c r="G6366">
        <v>0</v>
      </c>
    </row>
    <row r="6367" spans="1:7" x14ac:dyDescent="0.2">
      <c r="A6367">
        <v>12000</v>
      </c>
      <c r="B6367">
        <v>0.1212</v>
      </c>
      <c r="C6367" t="s">
        <v>5441</v>
      </c>
      <c r="D6367">
        <v>62000</v>
      </c>
      <c r="E6367">
        <v>36</v>
      </c>
      <c r="F6367">
        <v>4</v>
      </c>
      <c r="G6367">
        <v>0</v>
      </c>
    </row>
    <row r="6368" spans="1:7" x14ac:dyDescent="0.2">
      <c r="A6368">
        <v>10000</v>
      </c>
      <c r="B6368">
        <v>0.19719999999999999</v>
      </c>
      <c r="C6368" t="s">
        <v>5440</v>
      </c>
      <c r="D6368">
        <v>72000</v>
      </c>
      <c r="E6368">
        <v>36</v>
      </c>
      <c r="F6368">
        <v>9</v>
      </c>
      <c r="G6368">
        <v>0</v>
      </c>
    </row>
    <row r="6369" spans="1:7" x14ac:dyDescent="0.2">
      <c r="A6369">
        <v>8875</v>
      </c>
      <c r="B6369">
        <v>0.17269999999999999</v>
      </c>
      <c r="C6369" t="s">
        <v>5440</v>
      </c>
      <c r="D6369">
        <v>27000</v>
      </c>
      <c r="E6369">
        <v>36</v>
      </c>
      <c r="F6369">
        <v>6</v>
      </c>
      <c r="G6369">
        <v>0</v>
      </c>
    </row>
    <row r="6370" spans="1:7" x14ac:dyDescent="0.2">
      <c r="A6370">
        <v>6000</v>
      </c>
      <c r="B6370">
        <v>0.15310000000000001</v>
      </c>
      <c r="C6370" t="s">
        <v>5440</v>
      </c>
      <c r="D6370">
        <v>72000</v>
      </c>
      <c r="E6370">
        <v>36</v>
      </c>
      <c r="F6370">
        <v>4</v>
      </c>
      <c r="G6370">
        <v>0</v>
      </c>
    </row>
    <row r="6371" spans="1:7" x14ac:dyDescent="0.2">
      <c r="A6371">
        <v>6000</v>
      </c>
      <c r="B6371">
        <v>0.1016</v>
      </c>
      <c r="C6371" t="s">
        <v>5440</v>
      </c>
      <c r="D6371">
        <v>39000</v>
      </c>
      <c r="E6371">
        <v>36</v>
      </c>
      <c r="F6371">
        <v>2</v>
      </c>
      <c r="G6371">
        <v>0</v>
      </c>
    </row>
    <row r="6372" spans="1:7" x14ac:dyDescent="0.2">
      <c r="A6372">
        <v>14400</v>
      </c>
      <c r="B6372">
        <v>0.13109999999999999</v>
      </c>
      <c r="C6372" t="s">
        <v>5440</v>
      </c>
      <c r="D6372">
        <v>45000</v>
      </c>
      <c r="E6372">
        <v>36</v>
      </c>
      <c r="F6372">
        <v>7</v>
      </c>
      <c r="G6372">
        <v>0</v>
      </c>
    </row>
    <row r="6373" spans="1:7" x14ac:dyDescent="0.2">
      <c r="A6373">
        <v>16000</v>
      </c>
      <c r="B6373">
        <v>0.13109999999999999</v>
      </c>
      <c r="C6373" t="s">
        <v>5440</v>
      </c>
      <c r="D6373">
        <v>56400</v>
      </c>
      <c r="E6373">
        <v>36</v>
      </c>
      <c r="F6373">
        <v>10</v>
      </c>
      <c r="G6373">
        <v>0</v>
      </c>
    </row>
    <row r="6374" spans="1:7" x14ac:dyDescent="0.2">
      <c r="A6374">
        <v>10500</v>
      </c>
      <c r="B6374">
        <v>0.1212</v>
      </c>
      <c r="C6374" t="s">
        <v>5442</v>
      </c>
      <c r="D6374">
        <v>30000</v>
      </c>
      <c r="E6374">
        <v>36</v>
      </c>
      <c r="F6374">
        <v>5</v>
      </c>
      <c r="G6374">
        <v>0</v>
      </c>
    </row>
    <row r="6375" spans="1:7" x14ac:dyDescent="0.2">
      <c r="A6375">
        <v>15000</v>
      </c>
      <c r="B6375">
        <v>0.1905</v>
      </c>
      <c r="C6375" t="s">
        <v>5440</v>
      </c>
      <c r="D6375">
        <v>86250</v>
      </c>
      <c r="E6375">
        <v>36</v>
      </c>
      <c r="F6375">
        <v>10</v>
      </c>
      <c r="G6375">
        <v>1</v>
      </c>
    </row>
    <row r="6376" spans="1:7" x14ac:dyDescent="0.2">
      <c r="A6376">
        <v>16000</v>
      </c>
      <c r="B6376">
        <v>0.1905</v>
      </c>
      <c r="C6376" t="s">
        <v>5441</v>
      </c>
      <c r="D6376">
        <v>58000</v>
      </c>
      <c r="E6376">
        <v>60</v>
      </c>
      <c r="F6376">
        <v>2</v>
      </c>
      <c r="G6376">
        <v>0</v>
      </c>
    </row>
    <row r="6377" spans="1:7" x14ac:dyDescent="0.2">
      <c r="A6377">
        <v>7200</v>
      </c>
      <c r="B6377">
        <v>0.1114</v>
      </c>
      <c r="C6377" t="s">
        <v>5440</v>
      </c>
      <c r="D6377">
        <v>57500</v>
      </c>
      <c r="E6377">
        <v>36</v>
      </c>
      <c r="F6377">
        <v>1</v>
      </c>
      <c r="G6377">
        <v>0</v>
      </c>
    </row>
    <row r="6378" spans="1:7" x14ac:dyDescent="0.2">
      <c r="A6378">
        <v>3500</v>
      </c>
      <c r="B6378">
        <v>0.1212</v>
      </c>
      <c r="C6378" t="s">
        <v>5440</v>
      </c>
      <c r="D6378">
        <v>27000</v>
      </c>
      <c r="E6378">
        <v>36</v>
      </c>
      <c r="F6378">
        <v>5</v>
      </c>
      <c r="G6378">
        <v>0</v>
      </c>
    </row>
    <row r="6379" spans="1:7" x14ac:dyDescent="0.2">
      <c r="A6379">
        <v>18225</v>
      </c>
      <c r="B6379">
        <v>0.2198</v>
      </c>
      <c r="C6379" t="s">
        <v>5440</v>
      </c>
      <c r="D6379">
        <v>47000</v>
      </c>
      <c r="E6379">
        <v>60</v>
      </c>
      <c r="F6379">
        <v>10</v>
      </c>
      <c r="G6379">
        <v>1</v>
      </c>
    </row>
    <row r="6380" spans="1:7" x14ac:dyDescent="0.2">
      <c r="A6380">
        <v>18000</v>
      </c>
      <c r="B6380">
        <v>0.16289999999999999</v>
      </c>
      <c r="C6380" t="s">
        <v>5441</v>
      </c>
      <c r="D6380">
        <v>62000</v>
      </c>
      <c r="E6380">
        <v>36</v>
      </c>
      <c r="F6380">
        <v>10</v>
      </c>
      <c r="G6380">
        <v>1</v>
      </c>
    </row>
    <row r="6381" spans="1:7" x14ac:dyDescent="0.2">
      <c r="A6381">
        <v>9000</v>
      </c>
      <c r="B6381">
        <v>0.158</v>
      </c>
      <c r="C6381" t="s">
        <v>5441</v>
      </c>
      <c r="D6381">
        <v>60000</v>
      </c>
      <c r="E6381">
        <v>36</v>
      </c>
      <c r="F6381">
        <v>10</v>
      </c>
      <c r="G6381">
        <v>1</v>
      </c>
    </row>
    <row r="6382" spans="1:7" x14ac:dyDescent="0.2">
      <c r="A6382">
        <v>7200</v>
      </c>
      <c r="B6382">
        <v>7.9000000000000001E-2</v>
      </c>
      <c r="C6382" t="s">
        <v>5442</v>
      </c>
      <c r="D6382">
        <v>54000</v>
      </c>
      <c r="E6382">
        <v>36</v>
      </c>
      <c r="F6382">
        <v>0.5</v>
      </c>
      <c r="G6382">
        <v>0</v>
      </c>
    </row>
    <row r="6383" spans="1:7" x14ac:dyDescent="0.2">
      <c r="A6383">
        <v>6000</v>
      </c>
      <c r="B6383">
        <v>0.14330000000000001</v>
      </c>
      <c r="C6383" t="s">
        <v>5440</v>
      </c>
      <c r="D6383">
        <v>56000</v>
      </c>
      <c r="E6383">
        <v>36</v>
      </c>
      <c r="F6383">
        <v>10</v>
      </c>
      <c r="G6383">
        <v>0</v>
      </c>
    </row>
    <row r="6384" spans="1:7" x14ac:dyDescent="0.2">
      <c r="A6384">
        <v>10800</v>
      </c>
      <c r="B6384">
        <v>7.9000000000000001E-2</v>
      </c>
      <c r="C6384" t="s">
        <v>5440</v>
      </c>
      <c r="D6384">
        <v>45000</v>
      </c>
      <c r="E6384">
        <v>36</v>
      </c>
      <c r="F6384">
        <v>0.5</v>
      </c>
      <c r="G6384">
        <v>0</v>
      </c>
    </row>
    <row r="6385" spans="1:7" x14ac:dyDescent="0.2">
      <c r="A6385">
        <v>19200</v>
      </c>
      <c r="B6385">
        <v>0.158</v>
      </c>
      <c r="C6385" t="s">
        <v>5440</v>
      </c>
      <c r="D6385">
        <v>125000</v>
      </c>
      <c r="E6385">
        <v>36</v>
      </c>
      <c r="F6385">
        <v>10</v>
      </c>
      <c r="G6385">
        <v>0</v>
      </c>
    </row>
    <row r="6386" spans="1:7" x14ac:dyDescent="0.2">
      <c r="A6386">
        <v>23675</v>
      </c>
      <c r="B6386">
        <v>0.23630000000000001</v>
      </c>
      <c r="C6386" t="s">
        <v>5442</v>
      </c>
      <c r="D6386">
        <v>60000</v>
      </c>
      <c r="E6386">
        <v>60</v>
      </c>
      <c r="F6386">
        <v>0.5</v>
      </c>
      <c r="G6386">
        <v>1</v>
      </c>
    </row>
    <row r="6387" spans="1:7" x14ac:dyDescent="0.2">
      <c r="A6387">
        <v>5000</v>
      </c>
      <c r="B6387">
        <v>0.1409</v>
      </c>
      <c r="C6387" t="s">
        <v>5441</v>
      </c>
      <c r="D6387">
        <v>30348.5</v>
      </c>
      <c r="E6387">
        <v>36</v>
      </c>
      <c r="F6387">
        <v>4</v>
      </c>
      <c r="G6387">
        <v>0</v>
      </c>
    </row>
    <row r="6388" spans="1:7" x14ac:dyDescent="0.2">
      <c r="A6388">
        <v>3000</v>
      </c>
      <c r="B6388">
        <v>0.14330000000000001</v>
      </c>
      <c r="C6388" t="s">
        <v>5440</v>
      </c>
      <c r="D6388">
        <v>105000</v>
      </c>
      <c r="E6388">
        <v>36</v>
      </c>
      <c r="F6388">
        <v>10</v>
      </c>
      <c r="G6388">
        <v>0</v>
      </c>
    </row>
    <row r="6389" spans="1:7" x14ac:dyDescent="0.2">
      <c r="A6389">
        <v>12000</v>
      </c>
      <c r="B6389">
        <v>6.0299999999999999E-2</v>
      </c>
      <c r="C6389" t="s">
        <v>5441</v>
      </c>
      <c r="D6389">
        <v>35700</v>
      </c>
      <c r="E6389">
        <v>36</v>
      </c>
      <c r="F6389">
        <v>8</v>
      </c>
      <c r="G6389">
        <v>1</v>
      </c>
    </row>
    <row r="6390" spans="1:7" x14ac:dyDescent="0.2">
      <c r="A6390">
        <v>9750</v>
      </c>
      <c r="B6390">
        <v>0.1212</v>
      </c>
      <c r="C6390" t="s">
        <v>5440</v>
      </c>
      <c r="D6390">
        <v>61678</v>
      </c>
      <c r="E6390">
        <v>36</v>
      </c>
      <c r="F6390">
        <v>10</v>
      </c>
      <c r="G6390">
        <v>0</v>
      </c>
    </row>
    <row r="6391" spans="1:7" x14ac:dyDescent="0.2">
      <c r="A6391">
        <v>2800</v>
      </c>
      <c r="B6391">
        <v>6.6199999999999995E-2</v>
      </c>
      <c r="C6391" t="s">
        <v>5440</v>
      </c>
      <c r="D6391">
        <v>50000</v>
      </c>
      <c r="E6391">
        <v>36</v>
      </c>
      <c r="F6391">
        <v>10</v>
      </c>
      <c r="G6391">
        <v>0</v>
      </c>
    </row>
    <row r="6392" spans="1:7" x14ac:dyDescent="0.2">
      <c r="A6392">
        <v>13250</v>
      </c>
      <c r="B6392">
        <v>0.18490000000000001</v>
      </c>
      <c r="C6392" t="s">
        <v>5440</v>
      </c>
      <c r="D6392">
        <v>66000</v>
      </c>
      <c r="E6392">
        <v>36</v>
      </c>
      <c r="F6392">
        <v>3</v>
      </c>
      <c r="G6392">
        <v>0</v>
      </c>
    </row>
    <row r="6393" spans="1:7" x14ac:dyDescent="0.2">
      <c r="A6393">
        <v>12000</v>
      </c>
      <c r="B6393">
        <v>8.8999999999999996E-2</v>
      </c>
      <c r="C6393" t="s">
        <v>5442</v>
      </c>
      <c r="D6393" s="79">
        <v>100000</v>
      </c>
      <c r="E6393">
        <v>36</v>
      </c>
      <c r="F6393">
        <v>10</v>
      </c>
      <c r="G6393">
        <v>0</v>
      </c>
    </row>
    <row r="6394" spans="1:7" x14ac:dyDescent="0.2">
      <c r="A6394">
        <v>17625</v>
      </c>
      <c r="B6394">
        <v>0.19719999999999999</v>
      </c>
      <c r="C6394" t="s">
        <v>5440</v>
      </c>
      <c r="D6394">
        <v>110000</v>
      </c>
      <c r="E6394">
        <v>60</v>
      </c>
      <c r="F6394">
        <v>0.5</v>
      </c>
      <c r="G6394">
        <v>0</v>
      </c>
    </row>
    <row r="6395" spans="1:7" x14ac:dyDescent="0.2">
      <c r="A6395">
        <v>25000</v>
      </c>
      <c r="B6395">
        <v>0.1409</v>
      </c>
      <c r="C6395" t="s">
        <v>5440</v>
      </c>
      <c r="D6395" s="79">
        <v>100000</v>
      </c>
      <c r="E6395">
        <v>36</v>
      </c>
      <c r="F6395">
        <v>2</v>
      </c>
      <c r="G6395">
        <v>0</v>
      </c>
    </row>
    <row r="6396" spans="1:7" x14ac:dyDescent="0.2">
      <c r="A6396">
        <v>20000</v>
      </c>
      <c r="B6396">
        <v>0.1016</v>
      </c>
      <c r="C6396" t="s">
        <v>5440</v>
      </c>
      <c r="D6396">
        <v>51000</v>
      </c>
      <c r="E6396">
        <v>36</v>
      </c>
      <c r="F6396">
        <v>10</v>
      </c>
      <c r="G6396">
        <v>0</v>
      </c>
    </row>
    <row r="6397" spans="1:7" x14ac:dyDescent="0.2">
      <c r="A6397">
        <v>5000</v>
      </c>
      <c r="B6397">
        <v>0.1016</v>
      </c>
      <c r="C6397" t="s">
        <v>5440</v>
      </c>
      <c r="D6397">
        <v>60000</v>
      </c>
      <c r="E6397">
        <v>36</v>
      </c>
      <c r="F6397">
        <v>10</v>
      </c>
      <c r="G6397">
        <v>0</v>
      </c>
    </row>
    <row r="6398" spans="1:7" x14ac:dyDescent="0.2">
      <c r="A6398">
        <v>18200</v>
      </c>
      <c r="B6398">
        <v>0.13109999999999999</v>
      </c>
      <c r="C6398" t="s">
        <v>5441</v>
      </c>
      <c r="D6398">
        <v>72000</v>
      </c>
      <c r="E6398">
        <v>36</v>
      </c>
      <c r="F6398">
        <v>2</v>
      </c>
      <c r="G6398">
        <v>0</v>
      </c>
    </row>
    <row r="6399" spans="1:7" x14ac:dyDescent="0.2">
      <c r="A6399">
        <v>2000</v>
      </c>
      <c r="B6399">
        <v>0.1016</v>
      </c>
      <c r="C6399" t="s">
        <v>5442</v>
      </c>
      <c r="D6399">
        <v>30000</v>
      </c>
      <c r="E6399">
        <v>36</v>
      </c>
      <c r="F6399">
        <v>10</v>
      </c>
      <c r="G6399">
        <v>0</v>
      </c>
    </row>
    <row r="6400" spans="1:7" x14ac:dyDescent="0.2">
      <c r="A6400">
        <v>1500</v>
      </c>
      <c r="B6400">
        <v>0.14330000000000001</v>
      </c>
      <c r="C6400" t="s">
        <v>5441</v>
      </c>
      <c r="D6400">
        <v>34944</v>
      </c>
      <c r="E6400">
        <v>36</v>
      </c>
      <c r="F6400">
        <v>3</v>
      </c>
      <c r="G6400">
        <v>0</v>
      </c>
    </row>
    <row r="6401" spans="1:7" x14ac:dyDescent="0.2">
      <c r="A6401">
        <v>4000</v>
      </c>
      <c r="B6401">
        <v>0.14330000000000001</v>
      </c>
      <c r="C6401" t="s">
        <v>5441</v>
      </c>
      <c r="D6401">
        <v>84000</v>
      </c>
      <c r="E6401">
        <v>36</v>
      </c>
      <c r="F6401">
        <v>3</v>
      </c>
      <c r="G6401">
        <v>0</v>
      </c>
    </row>
    <row r="6402" spans="1:7" x14ac:dyDescent="0.2">
      <c r="A6402">
        <v>14500</v>
      </c>
      <c r="B6402">
        <v>0.1905</v>
      </c>
      <c r="C6402" t="s">
        <v>5441</v>
      </c>
      <c r="D6402">
        <v>47000</v>
      </c>
      <c r="E6402">
        <v>36</v>
      </c>
      <c r="F6402">
        <v>7</v>
      </c>
      <c r="G6402">
        <v>0</v>
      </c>
    </row>
    <row r="6403" spans="1:7" x14ac:dyDescent="0.2">
      <c r="A6403">
        <v>9750</v>
      </c>
      <c r="B6403">
        <v>0.14330000000000001</v>
      </c>
      <c r="C6403" t="s">
        <v>5440</v>
      </c>
      <c r="D6403">
        <v>30000</v>
      </c>
      <c r="E6403">
        <v>36</v>
      </c>
      <c r="F6403">
        <v>7</v>
      </c>
      <c r="G6403">
        <v>0</v>
      </c>
    </row>
    <row r="6404" spans="1:7" x14ac:dyDescent="0.2">
      <c r="A6404">
        <v>9000</v>
      </c>
      <c r="B6404">
        <v>0.19719999999999999</v>
      </c>
      <c r="C6404" t="s">
        <v>5441</v>
      </c>
      <c r="D6404">
        <v>68065</v>
      </c>
      <c r="E6404">
        <v>36</v>
      </c>
      <c r="F6404">
        <v>2</v>
      </c>
      <c r="G6404">
        <v>0</v>
      </c>
    </row>
    <row r="6405" spans="1:7" x14ac:dyDescent="0.2">
      <c r="A6405">
        <v>1300</v>
      </c>
      <c r="B6405">
        <v>0.1212</v>
      </c>
      <c r="C6405" t="s">
        <v>5440</v>
      </c>
      <c r="D6405">
        <v>25000</v>
      </c>
      <c r="E6405">
        <v>60</v>
      </c>
      <c r="F6405">
        <v>1</v>
      </c>
      <c r="G6405">
        <v>0</v>
      </c>
    </row>
    <row r="6406" spans="1:7" x14ac:dyDescent="0.2">
      <c r="A6406">
        <v>35000</v>
      </c>
      <c r="B6406">
        <v>0.18490000000000001</v>
      </c>
      <c r="C6406" t="s">
        <v>5441</v>
      </c>
      <c r="D6406">
        <v>130000</v>
      </c>
      <c r="E6406">
        <v>36</v>
      </c>
      <c r="F6406">
        <v>4</v>
      </c>
      <c r="G6406">
        <v>0</v>
      </c>
    </row>
    <row r="6407" spans="1:7" x14ac:dyDescent="0.2">
      <c r="A6407">
        <v>8325</v>
      </c>
      <c r="B6407">
        <v>0.18490000000000001</v>
      </c>
      <c r="C6407" t="s">
        <v>5440</v>
      </c>
      <c r="D6407">
        <v>30000</v>
      </c>
      <c r="E6407">
        <v>36</v>
      </c>
      <c r="F6407">
        <v>7</v>
      </c>
      <c r="G6407">
        <v>1</v>
      </c>
    </row>
    <row r="6408" spans="1:7" x14ac:dyDescent="0.2">
      <c r="A6408">
        <v>14000</v>
      </c>
      <c r="B6408">
        <v>0.1875</v>
      </c>
      <c r="C6408" t="s">
        <v>5441</v>
      </c>
      <c r="D6408">
        <v>250000</v>
      </c>
      <c r="E6408">
        <v>36</v>
      </c>
      <c r="F6408">
        <v>10</v>
      </c>
      <c r="G6408">
        <v>0</v>
      </c>
    </row>
    <row r="6409" spans="1:7" x14ac:dyDescent="0.2">
      <c r="A6409">
        <v>3975</v>
      </c>
      <c r="B6409">
        <v>8.8999999999999996E-2</v>
      </c>
      <c r="C6409" t="s">
        <v>5440</v>
      </c>
      <c r="D6409">
        <v>23000</v>
      </c>
      <c r="E6409">
        <v>36</v>
      </c>
      <c r="F6409">
        <v>4</v>
      </c>
      <c r="G6409">
        <v>0</v>
      </c>
    </row>
    <row r="6410" spans="1:7" x14ac:dyDescent="0.2">
      <c r="A6410">
        <v>10000</v>
      </c>
      <c r="B6410">
        <v>6.6199999999999995E-2</v>
      </c>
      <c r="C6410" t="s">
        <v>5440</v>
      </c>
      <c r="D6410">
        <v>39000</v>
      </c>
      <c r="E6410">
        <v>36</v>
      </c>
      <c r="F6410">
        <v>5</v>
      </c>
      <c r="G6410">
        <v>0</v>
      </c>
    </row>
    <row r="6411" spans="1:7" x14ac:dyDescent="0.2">
      <c r="A6411">
        <v>16000</v>
      </c>
      <c r="B6411">
        <v>0.15310000000000001</v>
      </c>
      <c r="C6411" t="s">
        <v>5441</v>
      </c>
      <c r="D6411">
        <v>72000</v>
      </c>
      <c r="E6411">
        <v>36</v>
      </c>
      <c r="F6411">
        <v>10</v>
      </c>
      <c r="G6411">
        <v>0</v>
      </c>
    </row>
    <row r="6412" spans="1:7" x14ac:dyDescent="0.2">
      <c r="A6412">
        <v>1550</v>
      </c>
      <c r="B6412">
        <v>0.1212</v>
      </c>
      <c r="C6412" t="s">
        <v>5440</v>
      </c>
      <c r="D6412">
        <v>61000</v>
      </c>
      <c r="E6412">
        <v>36</v>
      </c>
      <c r="F6412">
        <v>6</v>
      </c>
      <c r="G6412">
        <v>0</v>
      </c>
    </row>
    <row r="6413" spans="1:7" x14ac:dyDescent="0.2">
      <c r="A6413">
        <v>21200</v>
      </c>
      <c r="B6413">
        <v>0.13109999999999999</v>
      </c>
      <c r="C6413" t="s">
        <v>5441</v>
      </c>
      <c r="D6413">
        <v>180000</v>
      </c>
      <c r="E6413">
        <v>36</v>
      </c>
      <c r="F6413">
        <v>0.5</v>
      </c>
      <c r="G6413">
        <v>0</v>
      </c>
    </row>
    <row r="6414" spans="1:7" x14ac:dyDescent="0.2">
      <c r="A6414">
        <v>12000</v>
      </c>
      <c r="B6414">
        <v>6.0299999999999999E-2</v>
      </c>
      <c r="C6414" t="s">
        <v>5441</v>
      </c>
      <c r="D6414">
        <v>40000</v>
      </c>
      <c r="E6414">
        <v>36</v>
      </c>
      <c r="F6414">
        <v>10</v>
      </c>
      <c r="G6414">
        <v>0</v>
      </c>
    </row>
    <row r="6415" spans="1:7" x14ac:dyDescent="0.2">
      <c r="A6415">
        <v>5000</v>
      </c>
      <c r="B6415">
        <v>0.1409</v>
      </c>
      <c r="C6415" t="s">
        <v>5441</v>
      </c>
      <c r="D6415">
        <v>54000</v>
      </c>
      <c r="E6415">
        <v>36</v>
      </c>
      <c r="F6415">
        <v>2</v>
      </c>
      <c r="G6415">
        <v>0</v>
      </c>
    </row>
    <row r="6416" spans="1:7" x14ac:dyDescent="0.2">
      <c r="A6416">
        <v>15000</v>
      </c>
      <c r="B6416">
        <v>0.17269999999999999</v>
      </c>
      <c r="C6416" t="s">
        <v>5440</v>
      </c>
      <c r="D6416">
        <v>165000</v>
      </c>
      <c r="E6416">
        <v>36</v>
      </c>
      <c r="F6416">
        <v>8</v>
      </c>
      <c r="G6416">
        <v>1</v>
      </c>
    </row>
    <row r="6417" spans="1:7" x14ac:dyDescent="0.2">
      <c r="A6417">
        <v>20000</v>
      </c>
      <c r="B6417">
        <v>0.158</v>
      </c>
      <c r="C6417" t="s">
        <v>5441</v>
      </c>
      <c r="D6417">
        <v>65000</v>
      </c>
      <c r="E6417">
        <v>36</v>
      </c>
      <c r="F6417">
        <v>10</v>
      </c>
      <c r="G6417">
        <v>0</v>
      </c>
    </row>
    <row r="6418" spans="1:7" x14ac:dyDescent="0.2">
      <c r="A6418">
        <v>11850</v>
      </c>
      <c r="B6418">
        <v>6.6199999999999995E-2</v>
      </c>
      <c r="C6418" t="s">
        <v>5440</v>
      </c>
      <c r="D6418">
        <v>80000</v>
      </c>
      <c r="E6418">
        <v>36</v>
      </c>
      <c r="F6418">
        <v>2</v>
      </c>
      <c r="G6418">
        <v>0</v>
      </c>
    </row>
    <row r="6419" spans="1:7" x14ac:dyDescent="0.2">
      <c r="A6419">
        <v>19000</v>
      </c>
      <c r="B6419">
        <v>0.2049</v>
      </c>
      <c r="C6419" t="s">
        <v>5441</v>
      </c>
      <c r="D6419">
        <v>97936</v>
      </c>
      <c r="E6419">
        <v>36</v>
      </c>
      <c r="F6419">
        <v>5</v>
      </c>
      <c r="G6419">
        <v>0</v>
      </c>
    </row>
    <row r="6420" spans="1:7" x14ac:dyDescent="0.2">
      <c r="A6420">
        <v>6000</v>
      </c>
      <c r="B6420">
        <v>0.1016</v>
      </c>
      <c r="C6420" t="s">
        <v>5442</v>
      </c>
      <c r="D6420">
        <v>62000</v>
      </c>
      <c r="E6420">
        <v>36</v>
      </c>
      <c r="F6420">
        <v>7</v>
      </c>
      <c r="G6420">
        <v>0</v>
      </c>
    </row>
    <row r="6421" spans="1:7" x14ac:dyDescent="0.2">
      <c r="A6421">
        <v>3000</v>
      </c>
      <c r="B6421">
        <v>7.9000000000000001E-2</v>
      </c>
      <c r="C6421" t="s">
        <v>5440</v>
      </c>
      <c r="D6421">
        <v>41500</v>
      </c>
      <c r="E6421">
        <v>36</v>
      </c>
      <c r="F6421">
        <v>1</v>
      </c>
      <c r="G6421">
        <v>0</v>
      </c>
    </row>
    <row r="6422" spans="1:7" x14ac:dyDescent="0.2">
      <c r="A6422">
        <v>13000</v>
      </c>
      <c r="B6422">
        <v>0.1114</v>
      </c>
      <c r="C6422" t="s">
        <v>5440</v>
      </c>
      <c r="D6422">
        <v>39000</v>
      </c>
      <c r="E6422">
        <v>36</v>
      </c>
      <c r="F6422">
        <v>6</v>
      </c>
      <c r="G6422">
        <v>0</v>
      </c>
    </row>
    <row r="6423" spans="1:7" x14ac:dyDescent="0.2">
      <c r="A6423">
        <v>12000</v>
      </c>
      <c r="B6423">
        <v>0.1212</v>
      </c>
      <c r="C6423" t="s">
        <v>5440</v>
      </c>
      <c r="D6423">
        <v>50000</v>
      </c>
      <c r="E6423">
        <v>36</v>
      </c>
      <c r="F6423">
        <v>5</v>
      </c>
      <c r="G6423">
        <v>0</v>
      </c>
    </row>
    <row r="6424" spans="1:7" x14ac:dyDescent="0.2">
      <c r="A6424">
        <v>19425</v>
      </c>
      <c r="B6424">
        <v>0.22470000000000001</v>
      </c>
      <c r="C6424" t="s">
        <v>5441</v>
      </c>
      <c r="D6424">
        <v>90000</v>
      </c>
      <c r="E6424">
        <v>60</v>
      </c>
      <c r="F6424">
        <v>7</v>
      </c>
      <c r="G6424">
        <v>0</v>
      </c>
    </row>
    <row r="6425" spans="1:7" x14ac:dyDescent="0.2">
      <c r="A6425">
        <v>27300</v>
      </c>
      <c r="B6425">
        <v>0.19719999999999999</v>
      </c>
      <c r="C6425" t="s">
        <v>5441</v>
      </c>
      <c r="D6425">
        <v>70000</v>
      </c>
      <c r="E6425">
        <v>60</v>
      </c>
      <c r="F6425">
        <v>10</v>
      </c>
      <c r="G6425">
        <v>0</v>
      </c>
    </row>
    <row r="6426" spans="1:7" x14ac:dyDescent="0.2">
      <c r="A6426">
        <v>10075</v>
      </c>
      <c r="B6426">
        <v>0.15310000000000001</v>
      </c>
      <c r="C6426" t="s">
        <v>5442</v>
      </c>
      <c r="D6426">
        <v>73000</v>
      </c>
      <c r="E6426">
        <v>36</v>
      </c>
      <c r="F6426">
        <v>8</v>
      </c>
      <c r="G6426">
        <v>0</v>
      </c>
    </row>
    <row r="6427" spans="1:7" x14ac:dyDescent="0.2">
      <c r="A6427">
        <v>10000</v>
      </c>
      <c r="B6427">
        <v>0.18490000000000001</v>
      </c>
      <c r="C6427" t="s">
        <v>5440</v>
      </c>
      <c r="D6427">
        <v>115000</v>
      </c>
      <c r="E6427">
        <v>36</v>
      </c>
      <c r="F6427">
        <v>5</v>
      </c>
      <c r="G6427">
        <v>0</v>
      </c>
    </row>
    <row r="6428" spans="1:7" x14ac:dyDescent="0.2">
      <c r="A6428">
        <v>8325</v>
      </c>
      <c r="B6428">
        <v>0.1212</v>
      </c>
      <c r="C6428" t="s">
        <v>5441</v>
      </c>
      <c r="D6428">
        <v>25000</v>
      </c>
      <c r="E6428">
        <v>36</v>
      </c>
      <c r="F6428">
        <v>8</v>
      </c>
      <c r="G6428">
        <v>0</v>
      </c>
    </row>
    <row r="6429" spans="1:7" x14ac:dyDescent="0.2">
      <c r="A6429">
        <v>19075</v>
      </c>
      <c r="B6429">
        <v>0.22950000000000001</v>
      </c>
      <c r="C6429" t="s">
        <v>5441</v>
      </c>
      <c r="D6429">
        <v>68000</v>
      </c>
      <c r="E6429">
        <v>60</v>
      </c>
      <c r="F6429">
        <v>1</v>
      </c>
      <c r="G6429">
        <v>1</v>
      </c>
    </row>
    <row r="6430" spans="1:7" x14ac:dyDescent="0.2">
      <c r="A6430">
        <v>7000</v>
      </c>
      <c r="B6430">
        <v>0.1114</v>
      </c>
      <c r="C6430" t="s">
        <v>5440</v>
      </c>
      <c r="D6430">
        <v>111333</v>
      </c>
      <c r="E6430">
        <v>36</v>
      </c>
      <c r="F6430">
        <v>8</v>
      </c>
      <c r="G6430">
        <v>0</v>
      </c>
    </row>
    <row r="6431" spans="1:7" x14ac:dyDescent="0.2">
      <c r="A6431">
        <v>3250</v>
      </c>
      <c r="B6431">
        <v>6.0299999999999999E-2</v>
      </c>
      <c r="C6431" t="s">
        <v>5441</v>
      </c>
      <c r="D6431">
        <v>92000</v>
      </c>
      <c r="E6431">
        <v>36</v>
      </c>
      <c r="F6431">
        <v>10</v>
      </c>
      <c r="G6431">
        <v>0</v>
      </c>
    </row>
    <row r="6432" spans="1:7" x14ac:dyDescent="0.2">
      <c r="A6432">
        <v>6000</v>
      </c>
      <c r="B6432">
        <v>0.14330000000000001</v>
      </c>
      <c r="C6432" t="s">
        <v>5440</v>
      </c>
      <c r="D6432">
        <v>35000</v>
      </c>
      <c r="E6432">
        <v>36</v>
      </c>
      <c r="F6432">
        <v>1</v>
      </c>
      <c r="G6432">
        <v>0</v>
      </c>
    </row>
    <row r="6433" spans="1:7" x14ac:dyDescent="0.2">
      <c r="A6433">
        <v>20050</v>
      </c>
      <c r="B6433">
        <v>0.18490000000000001</v>
      </c>
      <c r="C6433" t="s">
        <v>5441</v>
      </c>
      <c r="D6433">
        <v>270000</v>
      </c>
      <c r="E6433">
        <v>60</v>
      </c>
      <c r="F6433">
        <v>3</v>
      </c>
      <c r="G6433">
        <v>0</v>
      </c>
    </row>
    <row r="6434" spans="1:7" x14ac:dyDescent="0.2">
      <c r="A6434">
        <v>15000</v>
      </c>
      <c r="B6434">
        <v>0.13109999999999999</v>
      </c>
      <c r="C6434" t="s">
        <v>5441</v>
      </c>
      <c r="D6434">
        <v>56000</v>
      </c>
      <c r="E6434">
        <v>36</v>
      </c>
      <c r="F6434">
        <v>3</v>
      </c>
      <c r="G6434">
        <v>0</v>
      </c>
    </row>
    <row r="6435" spans="1:7" x14ac:dyDescent="0.2">
      <c r="A6435">
        <v>22400</v>
      </c>
      <c r="B6435">
        <v>0.158</v>
      </c>
      <c r="C6435" t="s">
        <v>5441</v>
      </c>
      <c r="D6435">
        <v>85000</v>
      </c>
      <c r="E6435">
        <v>60</v>
      </c>
      <c r="F6435">
        <v>0.5</v>
      </c>
      <c r="G6435">
        <v>0</v>
      </c>
    </row>
    <row r="6436" spans="1:7" x14ac:dyDescent="0.2">
      <c r="A6436">
        <v>8000</v>
      </c>
      <c r="B6436">
        <v>6.6199999999999995E-2</v>
      </c>
      <c r="C6436" t="s">
        <v>5441</v>
      </c>
      <c r="D6436" s="79">
        <v>300000</v>
      </c>
      <c r="E6436">
        <v>36</v>
      </c>
      <c r="F6436">
        <v>8</v>
      </c>
      <c r="G6436">
        <v>0</v>
      </c>
    </row>
    <row r="6437" spans="1:7" x14ac:dyDescent="0.2">
      <c r="A6437">
        <v>21850</v>
      </c>
      <c r="B6437">
        <v>0.18490000000000001</v>
      </c>
      <c r="C6437" t="s">
        <v>5440</v>
      </c>
      <c r="D6437">
        <v>93000</v>
      </c>
      <c r="E6437">
        <v>36</v>
      </c>
      <c r="F6437">
        <v>10</v>
      </c>
      <c r="G6437">
        <v>0</v>
      </c>
    </row>
    <row r="6438" spans="1:7" x14ac:dyDescent="0.2">
      <c r="A6438">
        <v>6000</v>
      </c>
      <c r="B6438">
        <v>7.9000000000000001E-2</v>
      </c>
      <c r="C6438" t="s">
        <v>5441</v>
      </c>
      <c r="D6438">
        <v>145000</v>
      </c>
      <c r="E6438">
        <v>36</v>
      </c>
      <c r="F6438">
        <v>0.5</v>
      </c>
      <c r="G6438">
        <v>0</v>
      </c>
    </row>
    <row r="6439" spans="1:7" x14ac:dyDescent="0.2">
      <c r="A6439">
        <v>7200</v>
      </c>
      <c r="B6439">
        <v>0.13109999999999999</v>
      </c>
      <c r="C6439" t="s">
        <v>5440</v>
      </c>
      <c r="D6439">
        <v>44000</v>
      </c>
      <c r="E6439">
        <v>36</v>
      </c>
      <c r="F6439">
        <v>10</v>
      </c>
      <c r="G6439">
        <v>0</v>
      </c>
    </row>
    <row r="6440" spans="1:7" x14ac:dyDescent="0.2">
      <c r="A6440">
        <v>6250</v>
      </c>
      <c r="B6440">
        <v>0.2049</v>
      </c>
      <c r="C6440" t="s">
        <v>5440</v>
      </c>
      <c r="D6440">
        <v>24000</v>
      </c>
      <c r="E6440">
        <v>60</v>
      </c>
      <c r="F6440">
        <v>0.5</v>
      </c>
      <c r="G6440">
        <v>1</v>
      </c>
    </row>
    <row r="6441" spans="1:7" x14ac:dyDescent="0.2">
      <c r="A6441">
        <v>10000</v>
      </c>
      <c r="B6441">
        <v>0.14330000000000001</v>
      </c>
      <c r="C6441" t="s">
        <v>5441</v>
      </c>
      <c r="D6441">
        <v>111000</v>
      </c>
      <c r="E6441">
        <v>36</v>
      </c>
      <c r="F6441">
        <v>10</v>
      </c>
      <c r="G6441">
        <v>0</v>
      </c>
    </row>
    <row r="6442" spans="1:7" x14ac:dyDescent="0.2">
      <c r="A6442">
        <v>19200</v>
      </c>
      <c r="B6442">
        <v>0.19719999999999999</v>
      </c>
      <c r="C6442" t="s">
        <v>5440</v>
      </c>
      <c r="D6442">
        <v>79000</v>
      </c>
      <c r="E6442">
        <v>60</v>
      </c>
      <c r="F6442">
        <v>1</v>
      </c>
      <c r="G6442">
        <v>0</v>
      </c>
    </row>
    <row r="6443" spans="1:7" x14ac:dyDescent="0.2">
      <c r="A6443">
        <v>12000</v>
      </c>
      <c r="B6443">
        <v>0.1114</v>
      </c>
      <c r="C6443" t="s">
        <v>5441</v>
      </c>
      <c r="D6443">
        <v>75000</v>
      </c>
      <c r="E6443">
        <v>36</v>
      </c>
      <c r="F6443">
        <v>4</v>
      </c>
      <c r="G6443">
        <v>0</v>
      </c>
    </row>
    <row r="6444" spans="1:7" x14ac:dyDescent="0.2">
      <c r="A6444">
        <v>14000</v>
      </c>
      <c r="B6444">
        <v>0.15310000000000001</v>
      </c>
      <c r="C6444" t="s">
        <v>5440</v>
      </c>
      <c r="D6444">
        <v>67000</v>
      </c>
      <c r="E6444">
        <v>36</v>
      </c>
      <c r="F6444">
        <v>10</v>
      </c>
      <c r="G6444">
        <v>0</v>
      </c>
    </row>
    <row r="6445" spans="1:7" x14ac:dyDescent="0.2">
      <c r="A6445">
        <v>15000</v>
      </c>
      <c r="B6445">
        <v>0.17269999999999999</v>
      </c>
      <c r="C6445" t="s">
        <v>5441</v>
      </c>
      <c r="D6445">
        <v>67000</v>
      </c>
      <c r="E6445">
        <v>36</v>
      </c>
      <c r="F6445">
        <v>10</v>
      </c>
      <c r="G6445">
        <v>0</v>
      </c>
    </row>
    <row r="6446" spans="1:7" x14ac:dyDescent="0.2">
      <c r="A6446">
        <v>30000</v>
      </c>
      <c r="B6446">
        <v>0.247</v>
      </c>
      <c r="C6446" t="s">
        <v>5442</v>
      </c>
      <c r="D6446">
        <v>110000</v>
      </c>
      <c r="E6446">
        <v>60</v>
      </c>
      <c r="F6446">
        <v>10</v>
      </c>
      <c r="G6446">
        <v>1</v>
      </c>
    </row>
    <row r="6447" spans="1:7" x14ac:dyDescent="0.2">
      <c r="A6447">
        <v>24000</v>
      </c>
      <c r="B6447">
        <v>0.23830000000000001</v>
      </c>
      <c r="C6447" t="s">
        <v>5441</v>
      </c>
      <c r="D6447">
        <v>75000</v>
      </c>
      <c r="E6447">
        <v>60</v>
      </c>
      <c r="F6447">
        <v>10</v>
      </c>
      <c r="G6447">
        <v>1</v>
      </c>
    </row>
    <row r="6448" spans="1:7" x14ac:dyDescent="0.2">
      <c r="A6448">
        <v>4000</v>
      </c>
      <c r="B6448">
        <v>0.1114</v>
      </c>
      <c r="C6448" t="s">
        <v>5440</v>
      </c>
      <c r="D6448">
        <v>48000</v>
      </c>
      <c r="E6448">
        <v>36</v>
      </c>
      <c r="F6448">
        <v>8</v>
      </c>
      <c r="G6448">
        <v>1</v>
      </c>
    </row>
    <row r="6449" spans="1:7" x14ac:dyDescent="0.2">
      <c r="A6449">
        <v>3075</v>
      </c>
      <c r="B6449">
        <v>0.17269999999999999</v>
      </c>
      <c r="C6449" t="s">
        <v>5442</v>
      </c>
      <c r="D6449">
        <v>65000</v>
      </c>
      <c r="E6449">
        <v>36</v>
      </c>
      <c r="F6449">
        <v>10</v>
      </c>
      <c r="G6449">
        <v>0</v>
      </c>
    </row>
    <row r="6450" spans="1:7" x14ac:dyDescent="0.2">
      <c r="A6450">
        <v>5800</v>
      </c>
      <c r="B6450">
        <v>0.13109999999999999</v>
      </c>
      <c r="C6450" t="s">
        <v>5441</v>
      </c>
      <c r="D6450">
        <v>50000</v>
      </c>
      <c r="E6450">
        <v>36</v>
      </c>
      <c r="F6450">
        <v>5</v>
      </c>
      <c r="G6450">
        <v>0</v>
      </c>
    </row>
    <row r="6451" spans="1:7" x14ac:dyDescent="0.2">
      <c r="A6451">
        <v>4800</v>
      </c>
      <c r="B6451">
        <v>0.1212</v>
      </c>
      <c r="C6451" t="s">
        <v>5441</v>
      </c>
      <c r="D6451">
        <v>55000</v>
      </c>
      <c r="E6451">
        <v>36</v>
      </c>
      <c r="F6451">
        <v>4</v>
      </c>
      <c r="G6451">
        <v>0</v>
      </c>
    </row>
    <row r="6452" spans="1:7" x14ac:dyDescent="0.2">
      <c r="A6452">
        <v>12000</v>
      </c>
      <c r="B6452">
        <v>8.8999999999999996E-2</v>
      </c>
      <c r="C6452" t="s">
        <v>5441</v>
      </c>
      <c r="D6452">
        <v>75000</v>
      </c>
      <c r="E6452">
        <v>36</v>
      </c>
      <c r="F6452">
        <v>10</v>
      </c>
      <c r="G6452">
        <v>0</v>
      </c>
    </row>
    <row r="6453" spans="1:7" x14ac:dyDescent="0.2">
      <c r="A6453">
        <v>3600</v>
      </c>
      <c r="B6453">
        <v>0.14330000000000001</v>
      </c>
      <c r="C6453" t="s">
        <v>5440</v>
      </c>
      <c r="D6453">
        <v>70000</v>
      </c>
      <c r="E6453">
        <v>36</v>
      </c>
      <c r="F6453">
        <v>3</v>
      </c>
      <c r="G6453">
        <v>0</v>
      </c>
    </row>
    <row r="6454" spans="1:7" x14ac:dyDescent="0.2">
      <c r="A6454">
        <v>11500</v>
      </c>
      <c r="B6454">
        <v>0.15310000000000001</v>
      </c>
      <c r="C6454" t="s">
        <v>5441</v>
      </c>
      <c r="D6454">
        <v>35000</v>
      </c>
      <c r="E6454">
        <v>36</v>
      </c>
      <c r="F6454">
        <v>6</v>
      </c>
      <c r="G6454">
        <v>1</v>
      </c>
    </row>
    <row r="6455" spans="1:7" x14ac:dyDescent="0.2">
      <c r="A6455">
        <v>2500</v>
      </c>
      <c r="B6455">
        <v>0.14330000000000001</v>
      </c>
      <c r="C6455" t="s">
        <v>5441</v>
      </c>
      <c r="D6455">
        <v>60000</v>
      </c>
      <c r="E6455">
        <v>36</v>
      </c>
      <c r="F6455">
        <v>6</v>
      </c>
      <c r="G6455">
        <v>0</v>
      </c>
    </row>
    <row r="6456" spans="1:7" x14ac:dyDescent="0.2">
      <c r="A6456">
        <v>18000</v>
      </c>
      <c r="B6456">
        <v>0.2198</v>
      </c>
      <c r="C6456" t="s">
        <v>5441</v>
      </c>
      <c r="D6456">
        <v>86980</v>
      </c>
      <c r="E6456">
        <v>60</v>
      </c>
      <c r="F6456">
        <v>10</v>
      </c>
      <c r="G6456">
        <v>1</v>
      </c>
    </row>
    <row r="6457" spans="1:7" x14ac:dyDescent="0.2">
      <c r="A6457">
        <v>19000</v>
      </c>
      <c r="B6457">
        <v>0.19719999999999999</v>
      </c>
      <c r="C6457" t="s">
        <v>5440</v>
      </c>
      <c r="D6457">
        <v>48000</v>
      </c>
      <c r="E6457">
        <v>36</v>
      </c>
      <c r="F6457">
        <v>3</v>
      </c>
      <c r="G6457">
        <v>0</v>
      </c>
    </row>
    <row r="6458" spans="1:7" x14ac:dyDescent="0.2">
      <c r="A6458">
        <v>14000</v>
      </c>
      <c r="B6458">
        <v>0.15310000000000001</v>
      </c>
      <c r="C6458" t="s">
        <v>5441</v>
      </c>
      <c r="D6458">
        <v>42500</v>
      </c>
      <c r="E6458">
        <v>36</v>
      </c>
      <c r="F6458">
        <v>10</v>
      </c>
      <c r="G6458">
        <v>1</v>
      </c>
    </row>
    <row r="6459" spans="1:7" x14ac:dyDescent="0.2">
      <c r="A6459">
        <v>28000</v>
      </c>
      <c r="B6459">
        <v>0.1409</v>
      </c>
      <c r="C6459" t="s">
        <v>5442</v>
      </c>
      <c r="D6459">
        <v>110000</v>
      </c>
      <c r="E6459">
        <v>36</v>
      </c>
      <c r="F6459">
        <v>7</v>
      </c>
      <c r="G6459">
        <v>0</v>
      </c>
    </row>
    <row r="6460" spans="1:7" x14ac:dyDescent="0.2">
      <c r="A6460">
        <v>9000</v>
      </c>
      <c r="B6460">
        <v>0.158</v>
      </c>
      <c r="C6460" t="s">
        <v>5440</v>
      </c>
      <c r="D6460">
        <v>75000</v>
      </c>
      <c r="E6460">
        <v>36</v>
      </c>
      <c r="F6460">
        <v>10</v>
      </c>
      <c r="G6460">
        <v>0</v>
      </c>
    </row>
    <row r="6461" spans="1:7" x14ac:dyDescent="0.2">
      <c r="A6461">
        <v>16000</v>
      </c>
      <c r="B6461">
        <v>0.14330000000000001</v>
      </c>
      <c r="C6461" t="s">
        <v>5441</v>
      </c>
      <c r="D6461" s="79">
        <v>100000</v>
      </c>
      <c r="E6461">
        <v>36</v>
      </c>
      <c r="F6461">
        <v>5</v>
      </c>
      <c r="G6461">
        <v>1</v>
      </c>
    </row>
    <row r="6462" spans="1:7" x14ac:dyDescent="0.2">
      <c r="A6462">
        <v>8325</v>
      </c>
      <c r="B6462">
        <v>0.1875</v>
      </c>
      <c r="C6462" t="s">
        <v>5440</v>
      </c>
      <c r="D6462">
        <v>24000</v>
      </c>
      <c r="E6462">
        <v>36</v>
      </c>
      <c r="F6462">
        <v>0.5</v>
      </c>
      <c r="G6462">
        <v>0</v>
      </c>
    </row>
    <row r="6463" spans="1:7" x14ac:dyDescent="0.2">
      <c r="A6463">
        <v>22000</v>
      </c>
      <c r="B6463">
        <v>0.14330000000000001</v>
      </c>
      <c r="C6463" t="s">
        <v>5440</v>
      </c>
      <c r="D6463">
        <v>65000</v>
      </c>
      <c r="E6463">
        <v>36</v>
      </c>
      <c r="F6463">
        <v>6</v>
      </c>
      <c r="G6463">
        <v>0</v>
      </c>
    </row>
    <row r="6464" spans="1:7" x14ac:dyDescent="0.2">
      <c r="A6464">
        <v>14825</v>
      </c>
      <c r="B6464">
        <v>0.1114</v>
      </c>
      <c r="C6464" t="s">
        <v>5440</v>
      </c>
      <c r="D6464">
        <v>39500</v>
      </c>
      <c r="E6464">
        <v>36</v>
      </c>
      <c r="F6464">
        <v>2</v>
      </c>
      <c r="G6464">
        <v>0</v>
      </c>
    </row>
    <row r="6465" spans="1:7" x14ac:dyDescent="0.2">
      <c r="A6465">
        <v>6500</v>
      </c>
      <c r="B6465">
        <v>0.1212</v>
      </c>
      <c r="C6465" t="s">
        <v>5440</v>
      </c>
      <c r="D6465">
        <v>29000</v>
      </c>
      <c r="E6465">
        <v>36</v>
      </c>
      <c r="F6465">
        <v>1</v>
      </c>
      <c r="G6465">
        <v>0</v>
      </c>
    </row>
    <row r="6466" spans="1:7" x14ac:dyDescent="0.2">
      <c r="A6466">
        <v>6000</v>
      </c>
      <c r="B6466">
        <v>6.6199999999999995E-2</v>
      </c>
      <c r="C6466" t="s">
        <v>5441</v>
      </c>
      <c r="D6466">
        <v>93500</v>
      </c>
      <c r="E6466">
        <v>36</v>
      </c>
      <c r="F6466">
        <v>5</v>
      </c>
      <c r="G6466">
        <v>0</v>
      </c>
    </row>
    <row r="6467" spans="1:7" x14ac:dyDescent="0.2">
      <c r="A6467">
        <v>11000</v>
      </c>
      <c r="B6467">
        <v>6.0299999999999999E-2</v>
      </c>
      <c r="C6467" t="s">
        <v>5441</v>
      </c>
      <c r="D6467">
        <v>118000</v>
      </c>
      <c r="E6467">
        <v>36</v>
      </c>
      <c r="F6467">
        <v>0.5</v>
      </c>
      <c r="G6467">
        <v>0</v>
      </c>
    </row>
    <row r="6468" spans="1:7" x14ac:dyDescent="0.2">
      <c r="A6468">
        <v>7000</v>
      </c>
      <c r="B6468">
        <v>7.6200000000000004E-2</v>
      </c>
      <c r="C6468" t="s">
        <v>5440</v>
      </c>
      <c r="D6468">
        <v>65000</v>
      </c>
      <c r="E6468">
        <v>36</v>
      </c>
      <c r="F6468">
        <v>10</v>
      </c>
      <c r="G6468">
        <v>0</v>
      </c>
    </row>
    <row r="6469" spans="1:7" x14ac:dyDescent="0.2">
      <c r="A6469">
        <v>10000</v>
      </c>
      <c r="B6469">
        <v>0.1212</v>
      </c>
      <c r="C6469" t="s">
        <v>5441</v>
      </c>
      <c r="D6469">
        <v>63000</v>
      </c>
      <c r="E6469">
        <v>36</v>
      </c>
      <c r="F6469">
        <v>6</v>
      </c>
      <c r="G6469">
        <v>0</v>
      </c>
    </row>
    <row r="6470" spans="1:7" x14ac:dyDescent="0.2">
      <c r="A6470">
        <v>14000</v>
      </c>
      <c r="B6470">
        <v>0.1212</v>
      </c>
      <c r="C6470" t="s">
        <v>5440</v>
      </c>
      <c r="D6470">
        <v>46000</v>
      </c>
      <c r="E6470">
        <v>36</v>
      </c>
      <c r="F6470">
        <v>8</v>
      </c>
      <c r="G6470">
        <v>0</v>
      </c>
    </row>
    <row r="6471" spans="1:7" x14ac:dyDescent="0.2">
      <c r="A6471">
        <v>34000</v>
      </c>
      <c r="B6471">
        <v>7.6200000000000004E-2</v>
      </c>
      <c r="C6471" t="s">
        <v>5441</v>
      </c>
      <c r="D6471">
        <v>92000</v>
      </c>
      <c r="E6471">
        <v>36</v>
      </c>
      <c r="F6471">
        <v>10</v>
      </c>
      <c r="G6471">
        <v>0</v>
      </c>
    </row>
    <row r="6472" spans="1:7" x14ac:dyDescent="0.2">
      <c r="A6472">
        <v>6300</v>
      </c>
      <c r="B6472">
        <v>0.1777</v>
      </c>
      <c r="C6472" t="s">
        <v>5440</v>
      </c>
      <c r="D6472">
        <v>130000</v>
      </c>
      <c r="E6472">
        <v>36</v>
      </c>
      <c r="F6472">
        <v>3</v>
      </c>
      <c r="G6472">
        <v>0</v>
      </c>
    </row>
    <row r="6473" spans="1:7" x14ac:dyDescent="0.2">
      <c r="A6473">
        <v>14400</v>
      </c>
      <c r="B6473">
        <v>0.14330000000000001</v>
      </c>
      <c r="C6473" t="s">
        <v>5441</v>
      </c>
      <c r="D6473">
        <v>60000</v>
      </c>
      <c r="E6473">
        <v>36</v>
      </c>
      <c r="F6473">
        <v>1</v>
      </c>
      <c r="G6473">
        <v>0</v>
      </c>
    </row>
    <row r="6474" spans="1:7" x14ac:dyDescent="0.2">
      <c r="A6474">
        <v>7000</v>
      </c>
      <c r="B6474">
        <v>0.2049</v>
      </c>
      <c r="C6474" t="s">
        <v>5440</v>
      </c>
      <c r="D6474">
        <v>104000</v>
      </c>
      <c r="E6474">
        <v>36</v>
      </c>
      <c r="F6474">
        <v>3</v>
      </c>
      <c r="G6474">
        <v>1</v>
      </c>
    </row>
    <row r="6475" spans="1:7" x14ac:dyDescent="0.2">
      <c r="A6475">
        <v>16950</v>
      </c>
      <c r="B6475">
        <v>0.1114</v>
      </c>
      <c r="C6475" t="s">
        <v>5441</v>
      </c>
      <c r="D6475">
        <v>43000</v>
      </c>
      <c r="E6475">
        <v>60</v>
      </c>
      <c r="F6475">
        <v>2</v>
      </c>
      <c r="G6475">
        <v>0</v>
      </c>
    </row>
    <row r="6476" spans="1:7" x14ac:dyDescent="0.2">
      <c r="A6476">
        <v>16000</v>
      </c>
      <c r="B6476">
        <v>0.1212</v>
      </c>
      <c r="C6476" t="s">
        <v>5441</v>
      </c>
      <c r="D6476">
        <v>55000</v>
      </c>
      <c r="E6476">
        <v>36</v>
      </c>
      <c r="F6476">
        <v>10</v>
      </c>
      <c r="G6476">
        <v>0</v>
      </c>
    </row>
    <row r="6477" spans="1:7" x14ac:dyDescent="0.2">
      <c r="A6477">
        <v>32875</v>
      </c>
      <c r="B6477">
        <v>0.1212</v>
      </c>
      <c r="C6477" t="s">
        <v>5441</v>
      </c>
      <c r="D6477">
        <v>102500</v>
      </c>
      <c r="E6477">
        <v>36</v>
      </c>
      <c r="F6477">
        <v>2</v>
      </c>
      <c r="G6477">
        <v>0</v>
      </c>
    </row>
    <row r="6478" spans="1:7" x14ac:dyDescent="0.2">
      <c r="A6478">
        <v>9000</v>
      </c>
      <c r="B6478">
        <v>7.6200000000000004E-2</v>
      </c>
      <c r="C6478" t="s">
        <v>5440</v>
      </c>
      <c r="D6478">
        <v>49000</v>
      </c>
      <c r="E6478">
        <v>36</v>
      </c>
      <c r="F6478">
        <v>10</v>
      </c>
      <c r="G6478">
        <v>0</v>
      </c>
    </row>
    <row r="6479" spans="1:7" x14ac:dyDescent="0.2">
      <c r="A6479">
        <v>12175</v>
      </c>
      <c r="B6479">
        <v>0.15310000000000001</v>
      </c>
      <c r="C6479" t="s">
        <v>5441</v>
      </c>
      <c r="D6479">
        <v>43000</v>
      </c>
      <c r="E6479">
        <v>36</v>
      </c>
      <c r="F6479">
        <v>5</v>
      </c>
      <c r="G6479">
        <v>0</v>
      </c>
    </row>
    <row r="6480" spans="1:7" x14ac:dyDescent="0.2">
      <c r="A6480">
        <v>16000</v>
      </c>
      <c r="B6480">
        <v>7.9000000000000001E-2</v>
      </c>
      <c r="C6480" t="s">
        <v>5441</v>
      </c>
      <c r="D6480">
        <v>95000</v>
      </c>
      <c r="E6480">
        <v>60</v>
      </c>
      <c r="F6480">
        <v>10</v>
      </c>
      <c r="G6480">
        <v>0</v>
      </c>
    </row>
    <row r="6481" spans="1:7" x14ac:dyDescent="0.2">
      <c r="A6481">
        <v>6000</v>
      </c>
      <c r="B6481">
        <v>0.1016</v>
      </c>
      <c r="C6481" t="s">
        <v>5440</v>
      </c>
      <c r="D6481">
        <v>73000</v>
      </c>
      <c r="E6481">
        <v>36</v>
      </c>
      <c r="F6481">
        <v>2</v>
      </c>
      <c r="G6481">
        <v>0</v>
      </c>
    </row>
    <row r="6482" spans="1:7" x14ac:dyDescent="0.2">
      <c r="A6482">
        <v>28100</v>
      </c>
      <c r="B6482">
        <v>0.2198</v>
      </c>
      <c r="C6482" t="s">
        <v>5441</v>
      </c>
      <c r="D6482">
        <v>70720</v>
      </c>
      <c r="E6482">
        <v>60</v>
      </c>
      <c r="F6482">
        <v>2</v>
      </c>
      <c r="G6482">
        <v>0</v>
      </c>
    </row>
    <row r="6483" spans="1:7" x14ac:dyDescent="0.2">
      <c r="A6483">
        <v>19600</v>
      </c>
      <c r="B6483">
        <v>7.9000000000000001E-2</v>
      </c>
      <c r="C6483" t="s">
        <v>5442</v>
      </c>
      <c r="D6483">
        <v>50000</v>
      </c>
      <c r="E6483">
        <v>36</v>
      </c>
      <c r="F6483">
        <v>10</v>
      </c>
      <c r="G6483">
        <v>1</v>
      </c>
    </row>
    <row r="6484" spans="1:7" x14ac:dyDescent="0.2">
      <c r="A6484">
        <v>14000</v>
      </c>
      <c r="B6484">
        <v>7.9000000000000001E-2</v>
      </c>
      <c r="C6484" t="s">
        <v>5441</v>
      </c>
      <c r="D6484">
        <v>58000</v>
      </c>
      <c r="E6484">
        <v>36</v>
      </c>
      <c r="F6484">
        <v>10</v>
      </c>
      <c r="G6484">
        <v>0</v>
      </c>
    </row>
    <row r="6485" spans="1:7" x14ac:dyDescent="0.2">
      <c r="A6485">
        <v>11100</v>
      </c>
      <c r="B6485">
        <v>0.16289999999999999</v>
      </c>
      <c r="C6485" t="s">
        <v>5440</v>
      </c>
      <c r="D6485">
        <v>50000</v>
      </c>
      <c r="E6485">
        <v>36</v>
      </c>
      <c r="F6485">
        <v>10</v>
      </c>
      <c r="G6485">
        <v>1</v>
      </c>
    </row>
    <row r="6486" spans="1:7" x14ac:dyDescent="0.2">
      <c r="A6486">
        <v>10625</v>
      </c>
      <c r="B6486">
        <v>0.14330000000000001</v>
      </c>
      <c r="C6486" t="s">
        <v>5440</v>
      </c>
      <c r="D6486">
        <v>50000</v>
      </c>
      <c r="E6486">
        <v>36</v>
      </c>
      <c r="F6486">
        <v>2</v>
      </c>
      <c r="G6486">
        <v>1</v>
      </c>
    </row>
    <row r="6487" spans="1:7" x14ac:dyDescent="0.2">
      <c r="A6487">
        <v>6000</v>
      </c>
      <c r="B6487">
        <v>0.1114</v>
      </c>
      <c r="C6487" t="s">
        <v>5441</v>
      </c>
      <c r="D6487">
        <v>62000</v>
      </c>
      <c r="E6487">
        <v>36</v>
      </c>
      <c r="F6487">
        <v>10</v>
      </c>
      <c r="G6487">
        <v>1</v>
      </c>
    </row>
    <row r="6488" spans="1:7" x14ac:dyDescent="0.2">
      <c r="A6488">
        <v>14600</v>
      </c>
      <c r="B6488">
        <v>0.1212</v>
      </c>
      <c r="C6488" t="s">
        <v>5440</v>
      </c>
      <c r="D6488">
        <v>89000</v>
      </c>
      <c r="E6488">
        <v>36</v>
      </c>
      <c r="F6488">
        <v>5</v>
      </c>
      <c r="G6488">
        <v>0</v>
      </c>
    </row>
    <row r="6489" spans="1:7" x14ac:dyDescent="0.2">
      <c r="A6489">
        <v>3000</v>
      </c>
      <c r="B6489">
        <v>0.16289999999999999</v>
      </c>
      <c r="C6489" t="s">
        <v>5441</v>
      </c>
      <c r="D6489">
        <v>52994</v>
      </c>
      <c r="E6489">
        <v>36</v>
      </c>
      <c r="F6489">
        <v>10</v>
      </c>
      <c r="G6489">
        <v>0</v>
      </c>
    </row>
    <row r="6490" spans="1:7" x14ac:dyDescent="0.2">
      <c r="A6490">
        <v>8725</v>
      </c>
      <c r="B6490">
        <v>0.15310000000000001</v>
      </c>
      <c r="C6490" t="s">
        <v>5440</v>
      </c>
      <c r="D6490">
        <v>25000</v>
      </c>
      <c r="E6490">
        <v>36</v>
      </c>
      <c r="F6490">
        <v>5</v>
      </c>
      <c r="G6490">
        <v>0</v>
      </c>
    </row>
    <row r="6491" spans="1:7" x14ac:dyDescent="0.2">
      <c r="A6491">
        <v>7000</v>
      </c>
      <c r="B6491">
        <v>0.1409</v>
      </c>
      <c r="C6491" t="s">
        <v>5440</v>
      </c>
      <c r="D6491">
        <v>62000</v>
      </c>
      <c r="E6491">
        <v>36</v>
      </c>
      <c r="F6491">
        <v>3</v>
      </c>
      <c r="G6491">
        <v>0</v>
      </c>
    </row>
    <row r="6492" spans="1:7" x14ac:dyDescent="0.2">
      <c r="A6492">
        <v>6000</v>
      </c>
      <c r="B6492">
        <v>6.0299999999999999E-2</v>
      </c>
      <c r="C6492" t="s">
        <v>5441</v>
      </c>
      <c r="D6492">
        <v>136000</v>
      </c>
      <c r="E6492">
        <v>36</v>
      </c>
      <c r="F6492">
        <v>10</v>
      </c>
      <c r="G6492">
        <v>0</v>
      </c>
    </row>
    <row r="6493" spans="1:7" x14ac:dyDescent="0.2">
      <c r="A6493">
        <v>23500</v>
      </c>
      <c r="B6493">
        <v>0.1875</v>
      </c>
      <c r="C6493" t="s">
        <v>5441</v>
      </c>
      <c r="D6493">
        <v>60000</v>
      </c>
      <c r="E6493">
        <v>60</v>
      </c>
      <c r="F6493">
        <v>10</v>
      </c>
      <c r="G6493">
        <v>1</v>
      </c>
    </row>
    <row r="6494" spans="1:7" x14ac:dyDescent="0.2">
      <c r="A6494">
        <v>16000</v>
      </c>
      <c r="B6494">
        <v>0.14330000000000001</v>
      </c>
      <c r="C6494" t="s">
        <v>5440</v>
      </c>
      <c r="D6494">
        <v>47890</v>
      </c>
      <c r="E6494">
        <v>60</v>
      </c>
      <c r="F6494">
        <v>3</v>
      </c>
      <c r="G6494">
        <v>1</v>
      </c>
    </row>
    <row r="6495" spans="1:7" x14ac:dyDescent="0.2">
      <c r="A6495">
        <v>18200</v>
      </c>
      <c r="B6495">
        <v>0.1212</v>
      </c>
      <c r="C6495" t="s">
        <v>5441</v>
      </c>
      <c r="D6495">
        <v>50000</v>
      </c>
      <c r="E6495">
        <v>36</v>
      </c>
      <c r="F6495">
        <v>2</v>
      </c>
      <c r="G6495">
        <v>0</v>
      </c>
    </row>
    <row r="6496" spans="1:7" x14ac:dyDescent="0.2">
      <c r="A6496">
        <v>10000</v>
      </c>
      <c r="B6496">
        <v>8.8999999999999996E-2</v>
      </c>
      <c r="C6496" t="s">
        <v>5442</v>
      </c>
      <c r="D6496">
        <v>38000</v>
      </c>
      <c r="E6496">
        <v>36</v>
      </c>
      <c r="F6496">
        <v>4</v>
      </c>
      <c r="G6496">
        <v>0</v>
      </c>
    </row>
    <row r="6497" spans="1:7" x14ac:dyDescent="0.2">
      <c r="A6497">
        <v>11000</v>
      </c>
      <c r="B6497">
        <v>0.1016</v>
      </c>
      <c r="C6497" t="s">
        <v>5440</v>
      </c>
      <c r="D6497">
        <v>80787</v>
      </c>
      <c r="E6497">
        <v>36</v>
      </c>
      <c r="F6497">
        <v>10</v>
      </c>
      <c r="G6497">
        <v>0</v>
      </c>
    </row>
    <row r="6498" spans="1:7" x14ac:dyDescent="0.2">
      <c r="A6498">
        <v>3000</v>
      </c>
      <c r="B6498">
        <v>0.13109999999999999</v>
      </c>
      <c r="C6498" t="s">
        <v>5441</v>
      </c>
      <c r="D6498">
        <v>70000</v>
      </c>
      <c r="E6498">
        <v>36</v>
      </c>
      <c r="F6498">
        <v>10</v>
      </c>
      <c r="G6498">
        <v>1</v>
      </c>
    </row>
    <row r="6499" spans="1:7" x14ac:dyDescent="0.2">
      <c r="A6499">
        <v>2400</v>
      </c>
      <c r="B6499">
        <v>0.1409</v>
      </c>
      <c r="C6499" t="s">
        <v>5441</v>
      </c>
      <c r="D6499">
        <v>94000</v>
      </c>
      <c r="E6499">
        <v>36</v>
      </c>
      <c r="F6499">
        <v>10</v>
      </c>
      <c r="G6499">
        <v>0</v>
      </c>
    </row>
    <row r="6500" spans="1:7" x14ac:dyDescent="0.2">
      <c r="A6500">
        <v>12000</v>
      </c>
      <c r="B6500">
        <v>0.1777</v>
      </c>
      <c r="C6500" t="s">
        <v>5440</v>
      </c>
      <c r="D6500">
        <v>58000</v>
      </c>
      <c r="E6500">
        <v>36</v>
      </c>
      <c r="F6500">
        <v>5</v>
      </c>
      <c r="G6500">
        <v>0</v>
      </c>
    </row>
    <row r="6501" spans="1:7" x14ac:dyDescent="0.2">
      <c r="A6501">
        <v>10000</v>
      </c>
      <c r="B6501">
        <v>0.1409</v>
      </c>
      <c r="C6501" t="s">
        <v>5441</v>
      </c>
      <c r="D6501">
        <v>79000</v>
      </c>
      <c r="E6501">
        <v>36</v>
      </c>
      <c r="F6501">
        <v>10</v>
      </c>
      <c r="G6501">
        <v>0</v>
      </c>
    </row>
    <row r="6502" spans="1:7" x14ac:dyDescent="0.2">
      <c r="A6502">
        <v>11000</v>
      </c>
      <c r="B6502">
        <v>0.1777</v>
      </c>
      <c r="C6502" t="s">
        <v>5441</v>
      </c>
      <c r="D6502">
        <v>56000</v>
      </c>
      <c r="E6502">
        <v>36</v>
      </c>
      <c r="F6502">
        <v>10</v>
      </c>
      <c r="G6502">
        <v>0</v>
      </c>
    </row>
    <row r="6503" spans="1:7" x14ac:dyDescent="0.2">
      <c r="A6503">
        <v>13000</v>
      </c>
      <c r="B6503">
        <v>8.8999999999999996E-2</v>
      </c>
      <c r="C6503" t="s">
        <v>5440</v>
      </c>
      <c r="D6503">
        <v>51000</v>
      </c>
      <c r="E6503">
        <v>36</v>
      </c>
      <c r="F6503">
        <v>5</v>
      </c>
      <c r="G6503">
        <v>0</v>
      </c>
    </row>
    <row r="6504" spans="1:7" x14ac:dyDescent="0.2">
      <c r="A6504">
        <v>13000</v>
      </c>
      <c r="B6504">
        <v>0.1114</v>
      </c>
      <c r="C6504" t="s">
        <v>5440</v>
      </c>
      <c r="D6504">
        <v>42000</v>
      </c>
      <c r="E6504">
        <v>36</v>
      </c>
      <c r="F6504">
        <v>10</v>
      </c>
      <c r="G6504">
        <v>0</v>
      </c>
    </row>
    <row r="6505" spans="1:7" x14ac:dyDescent="0.2">
      <c r="A6505">
        <v>8000</v>
      </c>
      <c r="B6505">
        <v>0.1409</v>
      </c>
      <c r="C6505" t="s">
        <v>5442</v>
      </c>
      <c r="D6505">
        <v>68000</v>
      </c>
      <c r="E6505">
        <v>36</v>
      </c>
      <c r="F6505">
        <v>7</v>
      </c>
      <c r="G6505">
        <v>0</v>
      </c>
    </row>
    <row r="6506" spans="1:7" x14ac:dyDescent="0.2">
      <c r="A6506">
        <v>3000</v>
      </c>
      <c r="B6506">
        <v>0.1212</v>
      </c>
      <c r="C6506" t="s">
        <v>5440</v>
      </c>
      <c r="D6506">
        <v>48000</v>
      </c>
      <c r="E6506">
        <v>36</v>
      </c>
      <c r="F6506">
        <v>8</v>
      </c>
      <c r="G6506">
        <v>0</v>
      </c>
    </row>
    <row r="6507" spans="1:7" x14ac:dyDescent="0.2">
      <c r="A6507">
        <v>4800</v>
      </c>
      <c r="B6507">
        <v>0.15310000000000001</v>
      </c>
      <c r="C6507" t="s">
        <v>5440</v>
      </c>
      <c r="D6507">
        <v>75000</v>
      </c>
      <c r="E6507">
        <v>36</v>
      </c>
      <c r="F6507">
        <v>2</v>
      </c>
      <c r="G6507">
        <v>0</v>
      </c>
    </row>
    <row r="6508" spans="1:7" x14ac:dyDescent="0.2">
      <c r="A6508">
        <v>8000</v>
      </c>
      <c r="B6508">
        <v>0.1777</v>
      </c>
      <c r="C6508" t="s">
        <v>5440</v>
      </c>
      <c r="D6508">
        <v>35750</v>
      </c>
      <c r="E6508">
        <v>36</v>
      </c>
      <c r="F6508">
        <v>1</v>
      </c>
      <c r="G6508">
        <v>0</v>
      </c>
    </row>
    <row r="6509" spans="1:7" x14ac:dyDescent="0.2">
      <c r="A6509">
        <v>10000</v>
      </c>
      <c r="B6509">
        <v>0.1777</v>
      </c>
      <c r="C6509" t="s">
        <v>5440</v>
      </c>
      <c r="D6509">
        <v>48000</v>
      </c>
      <c r="E6509">
        <v>36</v>
      </c>
      <c r="F6509">
        <v>10</v>
      </c>
      <c r="G6509">
        <v>0</v>
      </c>
    </row>
    <row r="6510" spans="1:7" x14ac:dyDescent="0.2">
      <c r="A6510">
        <v>4000</v>
      </c>
      <c r="B6510">
        <v>7.6200000000000004E-2</v>
      </c>
      <c r="C6510" t="s">
        <v>5442</v>
      </c>
      <c r="D6510">
        <v>37000</v>
      </c>
      <c r="E6510">
        <v>36</v>
      </c>
      <c r="F6510">
        <v>6</v>
      </c>
      <c r="G6510">
        <v>0</v>
      </c>
    </row>
    <row r="6511" spans="1:7" x14ac:dyDescent="0.2">
      <c r="A6511">
        <v>17000</v>
      </c>
      <c r="B6511">
        <v>0.18490000000000001</v>
      </c>
      <c r="C6511" t="s">
        <v>5442</v>
      </c>
      <c r="D6511">
        <v>50000</v>
      </c>
      <c r="E6511">
        <v>36</v>
      </c>
      <c r="F6511">
        <v>6</v>
      </c>
      <c r="G6511">
        <v>0</v>
      </c>
    </row>
    <row r="6512" spans="1:7" x14ac:dyDescent="0.2">
      <c r="A6512">
        <v>7400</v>
      </c>
      <c r="B6512">
        <v>0.1016</v>
      </c>
      <c r="C6512" t="s">
        <v>5441</v>
      </c>
      <c r="D6512">
        <v>82000</v>
      </c>
      <c r="E6512">
        <v>36</v>
      </c>
      <c r="F6512">
        <v>10</v>
      </c>
      <c r="G6512">
        <v>0</v>
      </c>
    </row>
    <row r="6513" spans="1:7" x14ac:dyDescent="0.2">
      <c r="A6513">
        <v>8325</v>
      </c>
      <c r="B6513">
        <v>0.1114</v>
      </c>
      <c r="C6513" t="s">
        <v>5440</v>
      </c>
      <c r="D6513">
        <v>24000</v>
      </c>
      <c r="E6513">
        <v>36</v>
      </c>
      <c r="F6513">
        <v>0.5</v>
      </c>
      <c r="G6513">
        <v>0</v>
      </c>
    </row>
    <row r="6514" spans="1:7" x14ac:dyDescent="0.2">
      <c r="A6514">
        <v>7000</v>
      </c>
      <c r="B6514">
        <v>0.14330000000000001</v>
      </c>
      <c r="C6514" t="s">
        <v>5442</v>
      </c>
      <c r="D6514">
        <v>48000</v>
      </c>
      <c r="E6514">
        <v>36</v>
      </c>
      <c r="F6514">
        <v>2</v>
      </c>
      <c r="G6514">
        <v>0</v>
      </c>
    </row>
    <row r="6515" spans="1:7" x14ac:dyDescent="0.2">
      <c r="A6515">
        <v>14000</v>
      </c>
      <c r="B6515">
        <v>0.14330000000000001</v>
      </c>
      <c r="C6515" t="s">
        <v>5440</v>
      </c>
      <c r="D6515">
        <v>45000</v>
      </c>
      <c r="E6515">
        <v>36</v>
      </c>
      <c r="F6515">
        <v>8</v>
      </c>
      <c r="G6515">
        <v>0</v>
      </c>
    </row>
    <row r="6516" spans="1:7" x14ac:dyDescent="0.2">
      <c r="A6516">
        <v>8000</v>
      </c>
      <c r="B6516">
        <v>0.1777</v>
      </c>
      <c r="C6516" t="s">
        <v>5441</v>
      </c>
      <c r="D6516">
        <v>60000</v>
      </c>
      <c r="E6516">
        <v>36</v>
      </c>
      <c r="F6516">
        <v>2</v>
      </c>
      <c r="G6516">
        <v>0</v>
      </c>
    </row>
    <row r="6517" spans="1:7" x14ac:dyDescent="0.2">
      <c r="A6517">
        <v>35000</v>
      </c>
      <c r="B6517">
        <v>0.2198</v>
      </c>
      <c r="C6517" t="s">
        <v>5441</v>
      </c>
      <c r="D6517">
        <v>100500</v>
      </c>
      <c r="E6517">
        <v>60</v>
      </c>
      <c r="F6517">
        <v>4</v>
      </c>
      <c r="G6517">
        <v>0</v>
      </c>
    </row>
    <row r="6518" spans="1:7" x14ac:dyDescent="0.2">
      <c r="A6518">
        <v>8875</v>
      </c>
      <c r="B6518">
        <v>0.158</v>
      </c>
      <c r="C6518" t="s">
        <v>5440</v>
      </c>
      <c r="D6518">
        <v>34000</v>
      </c>
      <c r="E6518">
        <v>36</v>
      </c>
      <c r="F6518">
        <v>5</v>
      </c>
      <c r="G6518">
        <v>0</v>
      </c>
    </row>
    <row r="6519" spans="1:7" x14ac:dyDescent="0.2">
      <c r="A6519">
        <v>8650</v>
      </c>
      <c r="B6519">
        <v>0.1777</v>
      </c>
      <c r="C6519" t="s">
        <v>5440</v>
      </c>
      <c r="D6519">
        <v>62000</v>
      </c>
      <c r="E6519">
        <v>36</v>
      </c>
      <c r="F6519">
        <v>9</v>
      </c>
      <c r="G6519">
        <v>0</v>
      </c>
    </row>
    <row r="6520" spans="1:7" x14ac:dyDescent="0.2">
      <c r="A6520">
        <v>7200</v>
      </c>
      <c r="B6520">
        <v>0.1409</v>
      </c>
      <c r="C6520" t="s">
        <v>5441</v>
      </c>
      <c r="D6520">
        <v>60000</v>
      </c>
      <c r="E6520">
        <v>36</v>
      </c>
      <c r="F6520">
        <v>1</v>
      </c>
      <c r="G6520">
        <v>0</v>
      </c>
    </row>
    <row r="6521" spans="1:7" x14ac:dyDescent="0.2">
      <c r="A6521">
        <v>7000</v>
      </c>
      <c r="B6521">
        <v>6.6199999999999995E-2</v>
      </c>
      <c r="C6521" t="s">
        <v>5440</v>
      </c>
      <c r="D6521">
        <v>60000</v>
      </c>
      <c r="E6521">
        <v>36</v>
      </c>
      <c r="F6521">
        <v>2</v>
      </c>
      <c r="G6521">
        <v>0</v>
      </c>
    </row>
    <row r="6522" spans="1:7" x14ac:dyDescent="0.2">
      <c r="A6522">
        <v>15000</v>
      </c>
      <c r="B6522">
        <v>0.1409</v>
      </c>
      <c r="C6522" t="s">
        <v>5441</v>
      </c>
      <c r="D6522">
        <v>85000</v>
      </c>
      <c r="E6522">
        <v>36</v>
      </c>
      <c r="F6522">
        <v>10</v>
      </c>
      <c r="G6522">
        <v>1</v>
      </c>
    </row>
    <row r="6523" spans="1:7" x14ac:dyDescent="0.2">
      <c r="A6523">
        <v>12000</v>
      </c>
      <c r="B6523">
        <v>6.0299999999999999E-2</v>
      </c>
      <c r="C6523" t="s">
        <v>5440</v>
      </c>
      <c r="D6523">
        <v>52000</v>
      </c>
      <c r="E6523">
        <v>36</v>
      </c>
      <c r="F6523">
        <v>10</v>
      </c>
      <c r="G6523">
        <v>0</v>
      </c>
    </row>
    <row r="6524" spans="1:7" x14ac:dyDescent="0.2">
      <c r="A6524">
        <v>9600</v>
      </c>
      <c r="B6524">
        <v>0.1212</v>
      </c>
      <c r="C6524" t="s">
        <v>5442</v>
      </c>
      <c r="D6524">
        <v>82000</v>
      </c>
      <c r="E6524">
        <v>36</v>
      </c>
      <c r="F6524">
        <v>6</v>
      </c>
      <c r="G6524">
        <v>1</v>
      </c>
    </row>
    <row r="6525" spans="1:7" x14ac:dyDescent="0.2">
      <c r="A6525">
        <v>10575</v>
      </c>
      <c r="B6525">
        <v>0.158</v>
      </c>
      <c r="C6525" t="s">
        <v>5440</v>
      </c>
      <c r="D6525">
        <v>32000</v>
      </c>
      <c r="E6525">
        <v>36</v>
      </c>
      <c r="F6525">
        <v>4</v>
      </c>
      <c r="G6525">
        <v>1</v>
      </c>
    </row>
    <row r="6526" spans="1:7" x14ac:dyDescent="0.2">
      <c r="A6526">
        <v>26000</v>
      </c>
      <c r="B6526">
        <v>0.21</v>
      </c>
      <c r="C6526" t="s">
        <v>5442</v>
      </c>
      <c r="D6526">
        <v>70000</v>
      </c>
      <c r="E6526">
        <v>60</v>
      </c>
      <c r="F6526">
        <v>0.5</v>
      </c>
      <c r="G6526">
        <v>0</v>
      </c>
    </row>
    <row r="6527" spans="1:7" x14ac:dyDescent="0.2">
      <c r="A6527">
        <v>20000</v>
      </c>
      <c r="B6527">
        <v>0.1114</v>
      </c>
      <c r="C6527" t="s">
        <v>5441</v>
      </c>
      <c r="D6527">
        <v>75000</v>
      </c>
      <c r="E6527">
        <v>60</v>
      </c>
      <c r="F6527">
        <v>10</v>
      </c>
      <c r="G6527">
        <v>1</v>
      </c>
    </row>
    <row r="6528" spans="1:7" x14ac:dyDescent="0.2">
      <c r="A6528">
        <v>15000</v>
      </c>
      <c r="B6528">
        <v>0.17269999999999999</v>
      </c>
      <c r="C6528" t="s">
        <v>5441</v>
      </c>
      <c r="D6528">
        <v>47000</v>
      </c>
      <c r="E6528">
        <v>36</v>
      </c>
      <c r="F6528">
        <v>8</v>
      </c>
      <c r="G6528">
        <v>1</v>
      </c>
    </row>
    <row r="6529" spans="1:7" x14ac:dyDescent="0.2">
      <c r="A6529">
        <v>7500</v>
      </c>
      <c r="B6529">
        <v>0.1114</v>
      </c>
      <c r="C6529" t="s">
        <v>5441</v>
      </c>
      <c r="D6529">
        <v>56000</v>
      </c>
      <c r="E6529">
        <v>36</v>
      </c>
      <c r="F6529">
        <v>10</v>
      </c>
      <c r="G6529">
        <v>0</v>
      </c>
    </row>
    <row r="6530" spans="1:7" x14ac:dyDescent="0.2">
      <c r="A6530">
        <v>6000</v>
      </c>
      <c r="B6530">
        <v>0.1212</v>
      </c>
      <c r="C6530" t="s">
        <v>5441</v>
      </c>
      <c r="D6530">
        <v>60000</v>
      </c>
      <c r="E6530">
        <v>36</v>
      </c>
      <c r="F6530">
        <v>0.5</v>
      </c>
      <c r="G6530">
        <v>0</v>
      </c>
    </row>
    <row r="6531" spans="1:7" x14ac:dyDescent="0.2">
      <c r="A6531">
        <v>5000</v>
      </c>
      <c r="B6531">
        <v>0.1114</v>
      </c>
      <c r="C6531" t="s">
        <v>5442</v>
      </c>
      <c r="D6531">
        <v>39000</v>
      </c>
      <c r="E6531">
        <v>36</v>
      </c>
      <c r="F6531">
        <v>4</v>
      </c>
      <c r="G6531">
        <v>0</v>
      </c>
    </row>
    <row r="6532" spans="1:7" x14ac:dyDescent="0.2">
      <c r="A6532">
        <v>8500</v>
      </c>
      <c r="B6532">
        <v>0.1212</v>
      </c>
      <c r="C6532" t="s">
        <v>5440</v>
      </c>
      <c r="D6532">
        <v>27000</v>
      </c>
      <c r="E6532">
        <v>36</v>
      </c>
      <c r="F6532">
        <v>8</v>
      </c>
      <c r="G6532">
        <v>0</v>
      </c>
    </row>
    <row r="6533" spans="1:7" x14ac:dyDescent="0.2">
      <c r="A6533">
        <v>7200</v>
      </c>
      <c r="B6533">
        <v>0.13109999999999999</v>
      </c>
      <c r="C6533" t="s">
        <v>5441</v>
      </c>
      <c r="D6533">
        <v>98000</v>
      </c>
      <c r="E6533">
        <v>36</v>
      </c>
      <c r="F6533">
        <v>10</v>
      </c>
      <c r="G6533">
        <v>0</v>
      </c>
    </row>
    <row r="6534" spans="1:7" x14ac:dyDescent="0.2">
      <c r="A6534">
        <v>6250</v>
      </c>
      <c r="B6534">
        <v>0.1409</v>
      </c>
      <c r="C6534" t="s">
        <v>5440</v>
      </c>
      <c r="D6534">
        <v>60000</v>
      </c>
      <c r="E6534">
        <v>36</v>
      </c>
      <c r="F6534">
        <v>1</v>
      </c>
      <c r="G6534">
        <v>0</v>
      </c>
    </row>
    <row r="6535" spans="1:7" x14ac:dyDescent="0.2">
      <c r="A6535">
        <v>18450</v>
      </c>
      <c r="B6535">
        <v>7.9000000000000001E-2</v>
      </c>
      <c r="C6535" t="s">
        <v>5440</v>
      </c>
      <c r="D6535">
        <v>50000</v>
      </c>
      <c r="E6535">
        <v>36</v>
      </c>
      <c r="F6535">
        <v>3</v>
      </c>
      <c r="G6535">
        <v>1</v>
      </c>
    </row>
    <row r="6536" spans="1:7" x14ac:dyDescent="0.2">
      <c r="A6536">
        <v>14800</v>
      </c>
      <c r="B6536">
        <v>0.1875</v>
      </c>
      <c r="C6536" t="s">
        <v>5440</v>
      </c>
      <c r="D6536">
        <v>84000</v>
      </c>
      <c r="E6536">
        <v>36</v>
      </c>
      <c r="F6536">
        <v>5</v>
      </c>
      <c r="G6536">
        <v>0</v>
      </c>
    </row>
    <row r="6537" spans="1:7" x14ac:dyDescent="0.2">
      <c r="A6537">
        <v>20000</v>
      </c>
      <c r="B6537">
        <v>0.1114</v>
      </c>
      <c r="C6537" t="s">
        <v>5441</v>
      </c>
      <c r="D6537">
        <v>78000</v>
      </c>
      <c r="E6537">
        <v>36</v>
      </c>
      <c r="F6537">
        <v>9</v>
      </c>
      <c r="G6537">
        <v>0</v>
      </c>
    </row>
    <row r="6538" spans="1:7" x14ac:dyDescent="0.2">
      <c r="A6538">
        <v>11525</v>
      </c>
      <c r="B6538">
        <v>8.8999999999999996E-2</v>
      </c>
      <c r="C6538" t="s">
        <v>5440</v>
      </c>
      <c r="D6538">
        <v>125000</v>
      </c>
      <c r="E6538">
        <v>36</v>
      </c>
      <c r="F6538">
        <v>6</v>
      </c>
      <c r="G6538">
        <v>0</v>
      </c>
    </row>
    <row r="6539" spans="1:7" x14ac:dyDescent="0.2">
      <c r="A6539">
        <v>17050</v>
      </c>
      <c r="B6539">
        <v>0.23280000000000001</v>
      </c>
      <c r="C6539" t="s">
        <v>5440</v>
      </c>
      <c r="D6539">
        <v>44000</v>
      </c>
      <c r="E6539">
        <v>60</v>
      </c>
      <c r="F6539">
        <v>10</v>
      </c>
      <c r="G6539">
        <v>0</v>
      </c>
    </row>
    <row r="6540" spans="1:7" x14ac:dyDescent="0.2">
      <c r="A6540">
        <v>9000</v>
      </c>
      <c r="B6540">
        <v>0.14330000000000001</v>
      </c>
      <c r="C6540" t="s">
        <v>5441</v>
      </c>
      <c r="D6540">
        <v>85000</v>
      </c>
      <c r="E6540">
        <v>36</v>
      </c>
      <c r="F6540">
        <v>2</v>
      </c>
      <c r="G6540">
        <v>0</v>
      </c>
    </row>
    <row r="6541" spans="1:7" x14ac:dyDescent="0.2">
      <c r="A6541">
        <v>8000</v>
      </c>
      <c r="B6541">
        <v>0.1114</v>
      </c>
      <c r="C6541" t="s">
        <v>5441</v>
      </c>
      <c r="D6541">
        <v>95000</v>
      </c>
      <c r="E6541">
        <v>36</v>
      </c>
      <c r="F6541">
        <v>1</v>
      </c>
      <c r="G6541">
        <v>0</v>
      </c>
    </row>
    <row r="6542" spans="1:7" x14ac:dyDescent="0.2">
      <c r="A6542">
        <v>20500</v>
      </c>
      <c r="B6542">
        <v>0.1409</v>
      </c>
      <c r="C6542" t="s">
        <v>5440</v>
      </c>
      <c r="D6542">
        <v>53000</v>
      </c>
      <c r="E6542">
        <v>36</v>
      </c>
      <c r="F6542">
        <v>1</v>
      </c>
      <c r="G6542">
        <v>0</v>
      </c>
    </row>
    <row r="6543" spans="1:7" x14ac:dyDescent="0.2">
      <c r="A6543">
        <v>15000</v>
      </c>
      <c r="B6543">
        <v>0.1875</v>
      </c>
      <c r="C6543" t="s">
        <v>5441</v>
      </c>
      <c r="D6543">
        <v>57700</v>
      </c>
      <c r="E6543">
        <v>60</v>
      </c>
      <c r="F6543">
        <v>3</v>
      </c>
      <c r="G6543">
        <v>1</v>
      </c>
    </row>
    <row r="6544" spans="1:7" x14ac:dyDescent="0.2">
      <c r="A6544">
        <v>32000</v>
      </c>
      <c r="B6544">
        <v>0.2049</v>
      </c>
      <c r="C6544" t="s">
        <v>5442</v>
      </c>
      <c r="D6544" s="79">
        <v>100000</v>
      </c>
      <c r="E6544">
        <v>60</v>
      </c>
      <c r="F6544">
        <v>1</v>
      </c>
      <c r="G6544">
        <v>1</v>
      </c>
    </row>
    <row r="6545" spans="1:7" x14ac:dyDescent="0.2">
      <c r="A6545">
        <v>6050</v>
      </c>
      <c r="B6545">
        <v>0.16289999999999999</v>
      </c>
      <c r="C6545" t="s">
        <v>5442</v>
      </c>
      <c r="D6545">
        <v>60000</v>
      </c>
      <c r="E6545">
        <v>36</v>
      </c>
      <c r="F6545">
        <v>10</v>
      </c>
      <c r="G6545">
        <v>0</v>
      </c>
    </row>
    <row r="6546" spans="1:7" x14ac:dyDescent="0.2">
      <c r="A6546">
        <v>12000</v>
      </c>
      <c r="B6546">
        <v>0.16289999999999999</v>
      </c>
      <c r="C6546" t="s">
        <v>5440</v>
      </c>
      <c r="D6546">
        <v>47000</v>
      </c>
      <c r="E6546">
        <v>36</v>
      </c>
      <c r="F6546">
        <v>8</v>
      </c>
      <c r="G6546">
        <v>0</v>
      </c>
    </row>
    <row r="6547" spans="1:7" x14ac:dyDescent="0.2">
      <c r="A6547">
        <v>5000</v>
      </c>
      <c r="B6547">
        <v>7.9000000000000001E-2</v>
      </c>
      <c r="C6547" t="s">
        <v>5440</v>
      </c>
      <c r="D6547">
        <v>45000</v>
      </c>
      <c r="E6547">
        <v>36</v>
      </c>
      <c r="F6547">
        <v>4</v>
      </c>
      <c r="G6547">
        <v>0</v>
      </c>
    </row>
    <row r="6548" spans="1:7" x14ac:dyDescent="0.2">
      <c r="A6548">
        <v>26500</v>
      </c>
      <c r="B6548">
        <v>0.1875</v>
      </c>
      <c r="C6548" t="s">
        <v>5442</v>
      </c>
      <c r="D6548">
        <v>67000</v>
      </c>
      <c r="E6548">
        <v>36</v>
      </c>
      <c r="F6548">
        <v>3</v>
      </c>
      <c r="G6548">
        <v>0</v>
      </c>
    </row>
    <row r="6549" spans="1:7" x14ac:dyDescent="0.2">
      <c r="A6549">
        <v>8000</v>
      </c>
      <c r="B6549">
        <v>0.1016</v>
      </c>
      <c r="C6549" t="s">
        <v>5440</v>
      </c>
      <c r="D6549">
        <v>40000</v>
      </c>
      <c r="E6549">
        <v>36</v>
      </c>
      <c r="F6549">
        <v>0.5</v>
      </c>
      <c r="G6549">
        <v>0</v>
      </c>
    </row>
    <row r="6550" spans="1:7" x14ac:dyDescent="0.2">
      <c r="A6550">
        <v>16300</v>
      </c>
      <c r="B6550">
        <v>0.17269999999999999</v>
      </c>
      <c r="C6550" t="s">
        <v>5441</v>
      </c>
      <c r="D6550">
        <v>175000</v>
      </c>
      <c r="E6550">
        <v>60</v>
      </c>
      <c r="F6550">
        <v>3</v>
      </c>
      <c r="G6550">
        <v>0</v>
      </c>
    </row>
    <row r="6551" spans="1:7" x14ac:dyDescent="0.2">
      <c r="A6551">
        <v>12000</v>
      </c>
      <c r="B6551">
        <v>0.1212</v>
      </c>
      <c r="C6551" t="s">
        <v>5440</v>
      </c>
      <c r="D6551">
        <v>92250</v>
      </c>
      <c r="E6551">
        <v>36</v>
      </c>
      <c r="F6551">
        <v>1</v>
      </c>
      <c r="G6551">
        <v>0</v>
      </c>
    </row>
    <row r="6552" spans="1:7" x14ac:dyDescent="0.2">
      <c r="A6552">
        <v>15850</v>
      </c>
      <c r="B6552">
        <v>0.15310000000000001</v>
      </c>
      <c r="C6552" t="s">
        <v>5441</v>
      </c>
      <c r="D6552">
        <v>41000</v>
      </c>
      <c r="E6552">
        <v>36</v>
      </c>
      <c r="F6552">
        <v>6</v>
      </c>
      <c r="G6552">
        <v>0</v>
      </c>
    </row>
    <row r="6553" spans="1:7" x14ac:dyDescent="0.2">
      <c r="A6553">
        <v>10000</v>
      </c>
      <c r="B6553">
        <v>0.1777</v>
      </c>
      <c r="C6553" t="s">
        <v>5440</v>
      </c>
      <c r="D6553">
        <v>29000</v>
      </c>
      <c r="E6553">
        <v>36</v>
      </c>
      <c r="F6553">
        <v>10</v>
      </c>
      <c r="G6553">
        <v>0</v>
      </c>
    </row>
    <row r="6554" spans="1:7" x14ac:dyDescent="0.2">
      <c r="A6554">
        <v>20000</v>
      </c>
      <c r="B6554">
        <v>0.16289999999999999</v>
      </c>
      <c r="C6554" t="s">
        <v>5440</v>
      </c>
      <c r="D6554">
        <v>52000</v>
      </c>
      <c r="E6554">
        <v>36</v>
      </c>
      <c r="F6554">
        <v>5</v>
      </c>
      <c r="G6554">
        <v>0</v>
      </c>
    </row>
    <row r="6555" spans="1:7" x14ac:dyDescent="0.2">
      <c r="A6555">
        <v>4500</v>
      </c>
      <c r="B6555">
        <v>0.158</v>
      </c>
      <c r="C6555" t="s">
        <v>5440</v>
      </c>
      <c r="D6555">
        <v>25000</v>
      </c>
      <c r="E6555">
        <v>36</v>
      </c>
      <c r="F6555">
        <v>3</v>
      </c>
      <c r="G6555">
        <v>0</v>
      </c>
    </row>
    <row r="6556" spans="1:7" x14ac:dyDescent="0.2">
      <c r="A6556">
        <v>2400</v>
      </c>
      <c r="B6556">
        <v>8.8999999999999996E-2</v>
      </c>
      <c r="C6556" t="s">
        <v>5440</v>
      </c>
      <c r="D6556">
        <v>56000</v>
      </c>
      <c r="E6556">
        <v>36</v>
      </c>
      <c r="F6556">
        <v>0.5</v>
      </c>
      <c r="G6556">
        <v>0</v>
      </c>
    </row>
    <row r="6557" spans="1:7" x14ac:dyDescent="0.2">
      <c r="A6557">
        <v>16000</v>
      </c>
      <c r="B6557">
        <v>6.6199999999999995E-2</v>
      </c>
      <c r="C6557" t="s">
        <v>5441</v>
      </c>
      <c r="D6557">
        <v>130000</v>
      </c>
      <c r="E6557">
        <v>36</v>
      </c>
      <c r="F6557">
        <v>5</v>
      </c>
      <c r="G6557">
        <v>0</v>
      </c>
    </row>
    <row r="6558" spans="1:7" x14ac:dyDescent="0.2">
      <c r="A6558">
        <v>2000</v>
      </c>
      <c r="B6558">
        <v>7.9000000000000001E-2</v>
      </c>
      <c r="C6558" t="s">
        <v>5441</v>
      </c>
      <c r="D6558">
        <v>72000</v>
      </c>
      <c r="E6558">
        <v>36</v>
      </c>
      <c r="F6558">
        <v>6</v>
      </c>
      <c r="G6558">
        <v>0</v>
      </c>
    </row>
    <row r="6559" spans="1:7" x14ac:dyDescent="0.2">
      <c r="A6559">
        <v>10000</v>
      </c>
      <c r="B6559">
        <v>6.0299999999999999E-2</v>
      </c>
      <c r="C6559" t="s">
        <v>5442</v>
      </c>
      <c r="D6559">
        <v>32001</v>
      </c>
      <c r="E6559">
        <v>36</v>
      </c>
      <c r="F6559">
        <v>5</v>
      </c>
      <c r="G6559">
        <v>0</v>
      </c>
    </row>
    <row r="6560" spans="1:7" x14ac:dyDescent="0.2">
      <c r="A6560">
        <v>12000</v>
      </c>
      <c r="B6560">
        <v>0.1212</v>
      </c>
      <c r="C6560" t="s">
        <v>5440</v>
      </c>
      <c r="D6560">
        <v>45000</v>
      </c>
      <c r="E6560">
        <v>36</v>
      </c>
      <c r="F6560">
        <v>10</v>
      </c>
      <c r="G6560">
        <v>0</v>
      </c>
    </row>
    <row r="6561" spans="1:7" x14ac:dyDescent="0.2">
      <c r="A6561">
        <v>28000</v>
      </c>
      <c r="B6561">
        <v>7.6200000000000004E-2</v>
      </c>
      <c r="C6561" t="s">
        <v>5441</v>
      </c>
      <c r="D6561" s="79">
        <v>100000</v>
      </c>
      <c r="E6561">
        <v>36</v>
      </c>
      <c r="F6561">
        <v>4</v>
      </c>
      <c r="G6561">
        <v>0</v>
      </c>
    </row>
    <row r="6562" spans="1:7" x14ac:dyDescent="0.2">
      <c r="A6562">
        <v>5000</v>
      </c>
      <c r="B6562">
        <v>8.8999999999999996E-2</v>
      </c>
      <c r="C6562" t="s">
        <v>5440</v>
      </c>
      <c r="D6562">
        <v>21000</v>
      </c>
      <c r="E6562">
        <v>36</v>
      </c>
      <c r="F6562">
        <v>2</v>
      </c>
      <c r="G6562">
        <v>0</v>
      </c>
    </row>
    <row r="6563" spans="1:7" x14ac:dyDescent="0.2">
      <c r="A6563">
        <v>10050</v>
      </c>
      <c r="B6563">
        <v>6.6199999999999995E-2</v>
      </c>
      <c r="C6563" t="s">
        <v>5441</v>
      </c>
      <c r="D6563">
        <v>51000</v>
      </c>
      <c r="E6563">
        <v>36</v>
      </c>
      <c r="F6563">
        <v>3</v>
      </c>
      <c r="G6563">
        <v>0</v>
      </c>
    </row>
    <row r="6564" spans="1:7" x14ac:dyDescent="0.2">
      <c r="A6564">
        <v>8000</v>
      </c>
      <c r="B6564">
        <v>7.6200000000000004E-2</v>
      </c>
      <c r="C6564" t="s">
        <v>5441</v>
      </c>
      <c r="D6564">
        <v>73000</v>
      </c>
      <c r="E6564">
        <v>36</v>
      </c>
      <c r="F6564">
        <v>4</v>
      </c>
      <c r="G6564">
        <v>0</v>
      </c>
    </row>
    <row r="6565" spans="1:7" x14ac:dyDescent="0.2">
      <c r="A6565">
        <v>12000</v>
      </c>
      <c r="B6565">
        <v>0.1212</v>
      </c>
      <c r="C6565" t="s">
        <v>5441</v>
      </c>
      <c r="D6565">
        <v>52000</v>
      </c>
      <c r="E6565">
        <v>36</v>
      </c>
      <c r="F6565">
        <v>0.5</v>
      </c>
      <c r="G6565">
        <v>0</v>
      </c>
    </row>
    <row r="6566" spans="1:7" x14ac:dyDescent="0.2">
      <c r="A6566">
        <v>11125</v>
      </c>
      <c r="B6566">
        <v>0.1016</v>
      </c>
      <c r="C6566" t="s">
        <v>5441</v>
      </c>
      <c r="D6566">
        <v>57600</v>
      </c>
      <c r="E6566">
        <v>36</v>
      </c>
      <c r="F6566">
        <v>3</v>
      </c>
      <c r="G6566">
        <v>0</v>
      </c>
    </row>
    <row r="6567" spans="1:7" x14ac:dyDescent="0.2">
      <c r="A6567">
        <v>4500</v>
      </c>
      <c r="B6567">
        <v>0.15310000000000001</v>
      </c>
      <c r="C6567" t="s">
        <v>5441</v>
      </c>
      <c r="D6567">
        <v>37000</v>
      </c>
      <c r="E6567">
        <v>36</v>
      </c>
      <c r="F6567">
        <v>8</v>
      </c>
      <c r="G6567">
        <v>0</v>
      </c>
    </row>
    <row r="6568" spans="1:7" x14ac:dyDescent="0.2">
      <c r="A6568">
        <v>14975</v>
      </c>
      <c r="B6568">
        <v>0.1114</v>
      </c>
      <c r="C6568" t="s">
        <v>5440</v>
      </c>
      <c r="D6568">
        <v>77200</v>
      </c>
      <c r="E6568">
        <v>36</v>
      </c>
      <c r="F6568">
        <v>6</v>
      </c>
      <c r="G6568">
        <v>0</v>
      </c>
    </row>
    <row r="6569" spans="1:7" x14ac:dyDescent="0.2">
      <c r="A6569">
        <v>20000</v>
      </c>
      <c r="B6569">
        <v>0.1409</v>
      </c>
      <c r="C6569" t="s">
        <v>5441</v>
      </c>
      <c r="D6569">
        <v>55000</v>
      </c>
      <c r="E6569">
        <v>36</v>
      </c>
      <c r="F6569">
        <v>6</v>
      </c>
      <c r="G6569">
        <v>0</v>
      </c>
    </row>
    <row r="6570" spans="1:7" x14ac:dyDescent="0.2">
      <c r="A6570">
        <v>15100</v>
      </c>
      <c r="B6570">
        <v>7.9000000000000001E-2</v>
      </c>
      <c r="C6570" t="s">
        <v>5441</v>
      </c>
      <c r="D6570">
        <v>39000</v>
      </c>
      <c r="E6570">
        <v>36</v>
      </c>
      <c r="F6570">
        <v>10</v>
      </c>
      <c r="G6570">
        <v>0</v>
      </c>
    </row>
    <row r="6571" spans="1:7" x14ac:dyDescent="0.2">
      <c r="A6571">
        <v>1625</v>
      </c>
      <c r="B6571">
        <v>0.1114</v>
      </c>
      <c r="C6571" t="s">
        <v>5440</v>
      </c>
      <c r="D6571">
        <v>50000</v>
      </c>
      <c r="E6571">
        <v>36</v>
      </c>
      <c r="F6571">
        <v>6</v>
      </c>
      <c r="G6571">
        <v>0</v>
      </c>
    </row>
    <row r="6572" spans="1:7" x14ac:dyDescent="0.2">
      <c r="A6572">
        <v>14400</v>
      </c>
      <c r="B6572">
        <v>8.8999999999999996E-2</v>
      </c>
      <c r="C6572" t="s">
        <v>5440</v>
      </c>
      <c r="D6572">
        <v>40000</v>
      </c>
      <c r="E6572">
        <v>36</v>
      </c>
      <c r="F6572">
        <v>2</v>
      </c>
      <c r="G6572">
        <v>1</v>
      </c>
    </row>
    <row r="6573" spans="1:7" x14ac:dyDescent="0.2">
      <c r="A6573">
        <v>15125</v>
      </c>
      <c r="B6573">
        <v>0.21490000000000001</v>
      </c>
      <c r="C6573" t="s">
        <v>5441</v>
      </c>
      <c r="D6573">
        <v>90000</v>
      </c>
      <c r="E6573">
        <v>60</v>
      </c>
      <c r="F6573">
        <v>10</v>
      </c>
      <c r="G6573">
        <v>0</v>
      </c>
    </row>
    <row r="6574" spans="1:7" x14ac:dyDescent="0.2">
      <c r="A6574">
        <v>10000</v>
      </c>
      <c r="B6574">
        <v>0.1409</v>
      </c>
      <c r="C6574" t="s">
        <v>5441</v>
      </c>
      <c r="D6574">
        <v>79000</v>
      </c>
      <c r="E6574">
        <v>36</v>
      </c>
      <c r="F6574">
        <v>1</v>
      </c>
      <c r="G6574">
        <v>1</v>
      </c>
    </row>
    <row r="6575" spans="1:7" x14ac:dyDescent="0.2">
      <c r="A6575">
        <v>15000</v>
      </c>
      <c r="B6575">
        <v>7.9000000000000001E-2</v>
      </c>
      <c r="C6575" t="s">
        <v>5440</v>
      </c>
      <c r="D6575">
        <v>42000</v>
      </c>
      <c r="E6575">
        <v>36</v>
      </c>
      <c r="F6575">
        <v>9</v>
      </c>
      <c r="G6575">
        <v>0</v>
      </c>
    </row>
    <row r="6576" spans="1:7" x14ac:dyDescent="0.2">
      <c r="A6576">
        <v>10975</v>
      </c>
      <c r="B6576">
        <v>0.1409</v>
      </c>
      <c r="C6576" t="s">
        <v>5440</v>
      </c>
      <c r="D6576">
        <v>72000</v>
      </c>
      <c r="E6576">
        <v>36</v>
      </c>
      <c r="F6576">
        <v>10</v>
      </c>
      <c r="G6576">
        <v>0</v>
      </c>
    </row>
    <row r="6577" spans="1:7" x14ac:dyDescent="0.2">
      <c r="A6577">
        <v>9250</v>
      </c>
      <c r="B6577">
        <v>0.1114</v>
      </c>
      <c r="C6577" t="s">
        <v>5441</v>
      </c>
      <c r="D6577">
        <v>27700</v>
      </c>
      <c r="E6577">
        <v>36</v>
      </c>
      <c r="F6577">
        <v>6</v>
      </c>
      <c r="G6577">
        <v>0</v>
      </c>
    </row>
    <row r="6578" spans="1:7" x14ac:dyDescent="0.2">
      <c r="A6578">
        <v>8000</v>
      </c>
      <c r="B6578">
        <v>0.15310000000000001</v>
      </c>
      <c r="C6578" t="s">
        <v>5442</v>
      </c>
      <c r="D6578">
        <v>79000</v>
      </c>
      <c r="E6578">
        <v>36</v>
      </c>
      <c r="F6578">
        <v>5</v>
      </c>
      <c r="G6578">
        <v>0</v>
      </c>
    </row>
    <row r="6579" spans="1:7" x14ac:dyDescent="0.2">
      <c r="A6579">
        <v>14000</v>
      </c>
      <c r="B6579">
        <v>6.6199999999999995E-2</v>
      </c>
      <c r="C6579" t="s">
        <v>5441</v>
      </c>
      <c r="D6579">
        <v>125000</v>
      </c>
      <c r="E6579">
        <v>36</v>
      </c>
      <c r="F6579">
        <v>10</v>
      </c>
      <c r="G6579">
        <v>0</v>
      </c>
    </row>
    <row r="6580" spans="1:7" x14ac:dyDescent="0.2">
      <c r="A6580">
        <v>13300</v>
      </c>
      <c r="B6580">
        <v>0.1409</v>
      </c>
      <c r="C6580" t="s">
        <v>5440</v>
      </c>
      <c r="D6580">
        <v>65000</v>
      </c>
      <c r="E6580">
        <v>36</v>
      </c>
      <c r="F6580">
        <v>7</v>
      </c>
      <c r="G6580">
        <v>0</v>
      </c>
    </row>
    <row r="6581" spans="1:7" x14ac:dyDescent="0.2">
      <c r="A6581">
        <v>7500</v>
      </c>
      <c r="B6581">
        <v>0.1016</v>
      </c>
      <c r="C6581" t="s">
        <v>5441</v>
      </c>
      <c r="D6581">
        <v>32000</v>
      </c>
      <c r="E6581">
        <v>36</v>
      </c>
      <c r="F6581">
        <v>10</v>
      </c>
      <c r="G6581">
        <v>0</v>
      </c>
    </row>
    <row r="6582" spans="1:7" x14ac:dyDescent="0.2">
      <c r="A6582">
        <v>13000</v>
      </c>
      <c r="B6582">
        <v>0.13109999999999999</v>
      </c>
      <c r="C6582" t="s">
        <v>5440</v>
      </c>
      <c r="D6582">
        <v>39000</v>
      </c>
      <c r="E6582">
        <v>36</v>
      </c>
      <c r="F6582">
        <v>7</v>
      </c>
      <c r="G6582">
        <v>1</v>
      </c>
    </row>
    <row r="6583" spans="1:7" x14ac:dyDescent="0.2">
      <c r="A6583">
        <v>2500</v>
      </c>
      <c r="B6583">
        <v>8.8999999999999996E-2</v>
      </c>
      <c r="C6583" t="s">
        <v>5440</v>
      </c>
      <c r="D6583">
        <v>21000</v>
      </c>
      <c r="E6583">
        <v>36</v>
      </c>
      <c r="F6583">
        <v>0.5</v>
      </c>
      <c r="G6583">
        <v>0</v>
      </c>
    </row>
    <row r="6584" spans="1:7" x14ac:dyDescent="0.2">
      <c r="A6584">
        <v>20000</v>
      </c>
      <c r="B6584">
        <v>0.1212</v>
      </c>
      <c r="C6584" t="s">
        <v>5440</v>
      </c>
      <c r="D6584">
        <v>73000</v>
      </c>
      <c r="E6584">
        <v>36</v>
      </c>
      <c r="F6584">
        <v>6</v>
      </c>
      <c r="G6584">
        <v>0</v>
      </c>
    </row>
    <row r="6585" spans="1:7" x14ac:dyDescent="0.2">
      <c r="A6585">
        <v>7500</v>
      </c>
      <c r="B6585">
        <v>0.15310000000000001</v>
      </c>
      <c r="C6585" t="s">
        <v>5440</v>
      </c>
      <c r="D6585">
        <v>31500</v>
      </c>
      <c r="E6585">
        <v>36</v>
      </c>
      <c r="F6585">
        <v>2</v>
      </c>
      <c r="G6585">
        <v>0</v>
      </c>
    </row>
    <row r="6586" spans="1:7" x14ac:dyDescent="0.2">
      <c r="A6586">
        <v>16000</v>
      </c>
      <c r="B6586">
        <v>0.1016</v>
      </c>
      <c r="C6586" t="s">
        <v>5441</v>
      </c>
      <c r="D6586">
        <v>57000</v>
      </c>
      <c r="E6586">
        <v>60</v>
      </c>
      <c r="F6586">
        <v>9</v>
      </c>
      <c r="G6586">
        <v>0</v>
      </c>
    </row>
    <row r="6587" spans="1:7" x14ac:dyDescent="0.2">
      <c r="A6587">
        <v>24925</v>
      </c>
      <c r="B6587">
        <v>0.158</v>
      </c>
      <c r="C6587" t="s">
        <v>5441</v>
      </c>
      <c r="D6587">
        <v>63855.839999999997</v>
      </c>
      <c r="E6587">
        <v>36</v>
      </c>
      <c r="F6587">
        <v>10</v>
      </c>
      <c r="G6587">
        <v>0</v>
      </c>
    </row>
    <row r="6588" spans="1:7" x14ac:dyDescent="0.2">
      <c r="A6588">
        <v>12000</v>
      </c>
      <c r="B6588">
        <v>0.14330000000000001</v>
      </c>
      <c r="C6588" t="s">
        <v>5441</v>
      </c>
      <c r="D6588">
        <v>80000</v>
      </c>
      <c r="E6588">
        <v>36</v>
      </c>
      <c r="F6588">
        <v>10</v>
      </c>
      <c r="G6588">
        <v>0</v>
      </c>
    </row>
    <row r="6589" spans="1:7" x14ac:dyDescent="0.2">
      <c r="A6589">
        <v>10000</v>
      </c>
      <c r="B6589">
        <v>0.15310000000000001</v>
      </c>
      <c r="C6589" t="s">
        <v>5440</v>
      </c>
      <c r="D6589">
        <v>44000</v>
      </c>
      <c r="E6589">
        <v>36</v>
      </c>
      <c r="F6589">
        <v>2</v>
      </c>
      <c r="G6589">
        <v>1</v>
      </c>
    </row>
    <row r="6590" spans="1:7" x14ac:dyDescent="0.2">
      <c r="A6590">
        <v>16000</v>
      </c>
      <c r="B6590">
        <v>0.18490000000000001</v>
      </c>
      <c r="C6590" t="s">
        <v>5441</v>
      </c>
      <c r="D6590">
        <v>44366</v>
      </c>
      <c r="E6590">
        <v>60</v>
      </c>
      <c r="F6590">
        <v>10</v>
      </c>
      <c r="G6590">
        <v>0</v>
      </c>
    </row>
    <row r="6591" spans="1:7" x14ac:dyDescent="0.2">
      <c r="A6591">
        <v>7000</v>
      </c>
      <c r="B6591">
        <v>0.1016</v>
      </c>
      <c r="C6591" t="s">
        <v>5442</v>
      </c>
      <c r="D6591">
        <v>30000</v>
      </c>
      <c r="E6591">
        <v>36</v>
      </c>
      <c r="F6591">
        <v>0.5</v>
      </c>
      <c r="G6591">
        <v>0</v>
      </c>
    </row>
    <row r="6592" spans="1:7" x14ac:dyDescent="0.2">
      <c r="A6592">
        <v>8500</v>
      </c>
      <c r="B6592">
        <v>0.1905</v>
      </c>
      <c r="C6592" t="s">
        <v>5440</v>
      </c>
      <c r="D6592">
        <v>47000</v>
      </c>
      <c r="E6592">
        <v>60</v>
      </c>
      <c r="F6592">
        <v>7</v>
      </c>
      <c r="G6592">
        <v>1</v>
      </c>
    </row>
    <row r="6593" spans="1:7" x14ac:dyDescent="0.2">
      <c r="A6593">
        <v>21000</v>
      </c>
      <c r="B6593">
        <v>0.1905</v>
      </c>
      <c r="C6593" t="s">
        <v>5440</v>
      </c>
      <c r="D6593">
        <v>101000</v>
      </c>
      <c r="E6593">
        <v>60</v>
      </c>
      <c r="F6593">
        <v>5</v>
      </c>
      <c r="G6593">
        <v>0</v>
      </c>
    </row>
    <row r="6594" spans="1:7" x14ac:dyDescent="0.2">
      <c r="A6594">
        <v>2500</v>
      </c>
      <c r="B6594">
        <v>7.9000000000000001E-2</v>
      </c>
      <c r="C6594" t="s">
        <v>5441</v>
      </c>
      <c r="D6594">
        <v>60000</v>
      </c>
      <c r="E6594">
        <v>36</v>
      </c>
      <c r="F6594">
        <v>0.5</v>
      </c>
      <c r="G6594">
        <v>0</v>
      </c>
    </row>
    <row r="6595" spans="1:7" x14ac:dyDescent="0.2">
      <c r="A6595">
        <v>2500</v>
      </c>
      <c r="B6595">
        <v>6.0299999999999999E-2</v>
      </c>
      <c r="C6595" t="s">
        <v>5441</v>
      </c>
      <c r="D6595">
        <v>37000</v>
      </c>
      <c r="E6595">
        <v>36</v>
      </c>
      <c r="F6595">
        <v>3</v>
      </c>
      <c r="G6595">
        <v>0</v>
      </c>
    </row>
    <row r="6596" spans="1:7" x14ac:dyDescent="0.2">
      <c r="A6596">
        <v>4950</v>
      </c>
      <c r="B6596">
        <v>0.15310000000000001</v>
      </c>
      <c r="C6596" t="s">
        <v>5440</v>
      </c>
      <c r="D6596">
        <v>17550</v>
      </c>
      <c r="E6596">
        <v>36</v>
      </c>
      <c r="F6596">
        <v>0.5</v>
      </c>
      <c r="G6596">
        <v>0</v>
      </c>
    </row>
    <row r="6597" spans="1:7" x14ac:dyDescent="0.2">
      <c r="A6597">
        <v>2000</v>
      </c>
      <c r="B6597">
        <v>0.1409</v>
      </c>
      <c r="C6597" t="s">
        <v>5440</v>
      </c>
      <c r="D6597">
        <v>30000</v>
      </c>
      <c r="E6597">
        <v>36</v>
      </c>
      <c r="F6597">
        <v>1</v>
      </c>
      <c r="G6597">
        <v>0</v>
      </c>
    </row>
    <row r="6598" spans="1:7" x14ac:dyDescent="0.2">
      <c r="A6598">
        <v>16100</v>
      </c>
      <c r="B6598">
        <v>7.9000000000000001E-2</v>
      </c>
      <c r="C6598" t="s">
        <v>5441</v>
      </c>
      <c r="D6598">
        <v>41000</v>
      </c>
      <c r="E6598">
        <v>36</v>
      </c>
      <c r="F6598">
        <v>3</v>
      </c>
      <c r="G6598">
        <v>0</v>
      </c>
    </row>
    <row r="6599" spans="1:7" x14ac:dyDescent="0.2">
      <c r="A6599">
        <v>10400</v>
      </c>
      <c r="B6599">
        <v>0.1114</v>
      </c>
      <c r="C6599" t="s">
        <v>5440</v>
      </c>
      <c r="D6599">
        <v>60000</v>
      </c>
      <c r="E6599">
        <v>36</v>
      </c>
      <c r="F6599">
        <v>1</v>
      </c>
      <c r="G6599">
        <v>0</v>
      </c>
    </row>
    <row r="6600" spans="1:7" x14ac:dyDescent="0.2">
      <c r="A6600">
        <v>5000</v>
      </c>
      <c r="B6600">
        <v>0.1409</v>
      </c>
      <c r="C6600" t="s">
        <v>5441</v>
      </c>
      <c r="D6600">
        <v>54000</v>
      </c>
      <c r="E6600">
        <v>36</v>
      </c>
      <c r="F6600">
        <v>10</v>
      </c>
      <c r="G6600">
        <v>0</v>
      </c>
    </row>
    <row r="6601" spans="1:7" x14ac:dyDescent="0.2">
      <c r="A6601">
        <v>18250</v>
      </c>
      <c r="B6601">
        <v>0.16289999999999999</v>
      </c>
      <c r="C6601" t="s">
        <v>5441</v>
      </c>
      <c r="D6601">
        <v>137000</v>
      </c>
      <c r="E6601">
        <v>60</v>
      </c>
      <c r="F6601">
        <v>1</v>
      </c>
      <c r="G6601">
        <v>1</v>
      </c>
    </row>
    <row r="6602" spans="1:7" x14ac:dyDescent="0.2">
      <c r="A6602">
        <v>20000</v>
      </c>
      <c r="B6602">
        <v>0.14330000000000001</v>
      </c>
      <c r="C6602" t="s">
        <v>5441</v>
      </c>
      <c r="D6602">
        <v>88000</v>
      </c>
      <c r="E6602">
        <v>36</v>
      </c>
      <c r="F6602">
        <v>5</v>
      </c>
      <c r="G6602">
        <v>1</v>
      </c>
    </row>
    <row r="6603" spans="1:7" x14ac:dyDescent="0.2">
      <c r="A6603">
        <v>3825</v>
      </c>
      <c r="B6603">
        <v>8.8999999999999996E-2</v>
      </c>
      <c r="C6603" t="s">
        <v>5441</v>
      </c>
      <c r="D6603">
        <v>20000</v>
      </c>
      <c r="E6603">
        <v>36</v>
      </c>
      <c r="F6603">
        <v>5</v>
      </c>
      <c r="G6603">
        <v>1</v>
      </c>
    </row>
    <row r="6604" spans="1:7" x14ac:dyDescent="0.2">
      <c r="A6604">
        <v>8000</v>
      </c>
      <c r="B6604">
        <v>0.158</v>
      </c>
      <c r="C6604" t="s">
        <v>5440</v>
      </c>
      <c r="D6604">
        <v>48700</v>
      </c>
      <c r="E6604">
        <v>36</v>
      </c>
      <c r="F6604">
        <v>2</v>
      </c>
      <c r="G6604">
        <v>0</v>
      </c>
    </row>
    <row r="6605" spans="1:7" x14ac:dyDescent="0.2">
      <c r="A6605">
        <v>30000</v>
      </c>
      <c r="B6605">
        <v>0.21490000000000001</v>
      </c>
      <c r="C6605" t="s">
        <v>5440</v>
      </c>
      <c r="D6605">
        <v>95000</v>
      </c>
      <c r="E6605">
        <v>36</v>
      </c>
      <c r="F6605">
        <v>1</v>
      </c>
      <c r="G6605">
        <v>0</v>
      </c>
    </row>
    <row r="6606" spans="1:7" x14ac:dyDescent="0.2">
      <c r="A6606">
        <v>21000</v>
      </c>
      <c r="B6606">
        <v>0.17269999999999999</v>
      </c>
      <c r="C6606" t="s">
        <v>5441</v>
      </c>
      <c r="D6606">
        <v>60000</v>
      </c>
      <c r="E6606">
        <v>60</v>
      </c>
      <c r="F6606">
        <v>4</v>
      </c>
      <c r="G6606">
        <v>1</v>
      </c>
    </row>
    <row r="6607" spans="1:7" x14ac:dyDescent="0.2">
      <c r="A6607">
        <v>12000</v>
      </c>
      <c r="B6607">
        <v>0.13109999999999999</v>
      </c>
      <c r="C6607" t="s">
        <v>5441</v>
      </c>
      <c r="D6607">
        <v>65000</v>
      </c>
      <c r="E6607">
        <v>36</v>
      </c>
      <c r="F6607">
        <v>10</v>
      </c>
      <c r="G6607">
        <v>0</v>
      </c>
    </row>
    <row r="6608" spans="1:7" x14ac:dyDescent="0.2">
      <c r="A6608">
        <v>3000</v>
      </c>
      <c r="B6608">
        <v>0.14330000000000001</v>
      </c>
      <c r="C6608" t="s">
        <v>5441</v>
      </c>
      <c r="D6608">
        <v>28000</v>
      </c>
      <c r="E6608">
        <v>36</v>
      </c>
      <c r="F6608">
        <v>7</v>
      </c>
      <c r="G6608">
        <v>0</v>
      </c>
    </row>
    <row r="6609" spans="1:7" x14ac:dyDescent="0.2">
      <c r="A6609">
        <v>21000</v>
      </c>
      <c r="B6609">
        <v>0.1409</v>
      </c>
      <c r="C6609" t="s">
        <v>5440</v>
      </c>
      <c r="D6609">
        <v>205000</v>
      </c>
      <c r="E6609">
        <v>36</v>
      </c>
      <c r="F6609">
        <v>1</v>
      </c>
      <c r="G6609">
        <v>0</v>
      </c>
    </row>
    <row r="6610" spans="1:7" x14ac:dyDescent="0.2">
      <c r="A6610">
        <v>14500</v>
      </c>
      <c r="B6610">
        <v>0.1212</v>
      </c>
      <c r="C6610" t="s">
        <v>5441</v>
      </c>
      <c r="D6610">
        <v>50000</v>
      </c>
      <c r="E6610">
        <v>36</v>
      </c>
      <c r="F6610">
        <v>10</v>
      </c>
      <c r="G6610">
        <v>0</v>
      </c>
    </row>
    <row r="6611" spans="1:7" x14ac:dyDescent="0.2">
      <c r="A6611">
        <v>6800</v>
      </c>
      <c r="B6611">
        <v>0.1114</v>
      </c>
      <c r="C6611" t="s">
        <v>5441</v>
      </c>
      <c r="D6611">
        <v>72000</v>
      </c>
      <c r="E6611">
        <v>36</v>
      </c>
      <c r="F6611">
        <v>4</v>
      </c>
      <c r="G6611">
        <v>0</v>
      </c>
    </row>
    <row r="6612" spans="1:7" x14ac:dyDescent="0.2">
      <c r="A6612">
        <v>10000</v>
      </c>
      <c r="B6612">
        <v>0.15310000000000001</v>
      </c>
      <c r="C6612" t="s">
        <v>5442</v>
      </c>
      <c r="D6612">
        <v>48000</v>
      </c>
      <c r="E6612">
        <v>36</v>
      </c>
      <c r="F6612">
        <v>2</v>
      </c>
      <c r="G6612">
        <v>0</v>
      </c>
    </row>
    <row r="6613" spans="1:7" x14ac:dyDescent="0.2">
      <c r="A6613">
        <v>4000</v>
      </c>
      <c r="B6613">
        <v>7.9000000000000001E-2</v>
      </c>
      <c r="C6613" t="s">
        <v>5440</v>
      </c>
      <c r="D6613">
        <v>52500</v>
      </c>
      <c r="E6613">
        <v>36</v>
      </c>
      <c r="F6613">
        <v>10</v>
      </c>
      <c r="G6613">
        <v>0</v>
      </c>
    </row>
    <row r="6614" spans="1:7" x14ac:dyDescent="0.2">
      <c r="A6614">
        <v>22000</v>
      </c>
      <c r="B6614">
        <v>0.158</v>
      </c>
      <c r="C6614" t="s">
        <v>5440</v>
      </c>
      <c r="D6614">
        <v>55000</v>
      </c>
      <c r="E6614">
        <v>36</v>
      </c>
      <c r="F6614">
        <v>5</v>
      </c>
      <c r="G6614">
        <v>0</v>
      </c>
    </row>
    <row r="6615" spans="1:7" x14ac:dyDescent="0.2">
      <c r="A6615">
        <v>11500</v>
      </c>
      <c r="B6615">
        <v>0.16289999999999999</v>
      </c>
      <c r="C6615" t="s">
        <v>5440</v>
      </c>
      <c r="D6615">
        <v>73000</v>
      </c>
      <c r="E6615">
        <v>36</v>
      </c>
      <c r="F6615">
        <v>0.5</v>
      </c>
      <c r="G6615">
        <v>0</v>
      </c>
    </row>
    <row r="6616" spans="1:7" x14ac:dyDescent="0.2">
      <c r="A6616">
        <v>12000</v>
      </c>
      <c r="B6616">
        <v>6.0299999999999999E-2</v>
      </c>
      <c r="C6616" t="s">
        <v>5441</v>
      </c>
      <c r="D6616">
        <v>120000</v>
      </c>
      <c r="E6616">
        <v>36</v>
      </c>
      <c r="F6616">
        <v>1</v>
      </c>
      <c r="G6616">
        <v>0</v>
      </c>
    </row>
    <row r="6617" spans="1:7" x14ac:dyDescent="0.2">
      <c r="A6617">
        <v>10000</v>
      </c>
      <c r="B6617">
        <v>0.14330000000000001</v>
      </c>
      <c r="C6617" t="s">
        <v>5440</v>
      </c>
      <c r="D6617">
        <v>60000</v>
      </c>
      <c r="E6617">
        <v>36</v>
      </c>
      <c r="F6617">
        <v>5</v>
      </c>
      <c r="G6617">
        <v>0</v>
      </c>
    </row>
    <row r="6618" spans="1:7" x14ac:dyDescent="0.2">
      <c r="A6618">
        <v>6700</v>
      </c>
      <c r="B6618">
        <v>0.1212</v>
      </c>
      <c r="C6618" t="s">
        <v>5440</v>
      </c>
      <c r="D6618">
        <v>28000</v>
      </c>
      <c r="E6618">
        <v>36</v>
      </c>
      <c r="F6618">
        <v>3</v>
      </c>
      <c r="G6618">
        <v>0</v>
      </c>
    </row>
    <row r="6619" spans="1:7" x14ac:dyDescent="0.2">
      <c r="A6619">
        <v>10200</v>
      </c>
      <c r="B6619">
        <v>0.13109999999999999</v>
      </c>
      <c r="C6619" t="s">
        <v>5440</v>
      </c>
      <c r="D6619">
        <v>48900</v>
      </c>
      <c r="E6619">
        <v>36</v>
      </c>
      <c r="F6619">
        <v>2</v>
      </c>
      <c r="G6619">
        <v>0</v>
      </c>
    </row>
    <row r="6620" spans="1:7" x14ac:dyDescent="0.2">
      <c r="A6620">
        <v>19000</v>
      </c>
      <c r="B6620">
        <v>0.1114</v>
      </c>
      <c r="C6620" t="s">
        <v>5441</v>
      </c>
      <c r="D6620">
        <v>48000</v>
      </c>
      <c r="E6620">
        <v>36</v>
      </c>
      <c r="F6620">
        <v>10</v>
      </c>
      <c r="G6620">
        <v>0</v>
      </c>
    </row>
    <row r="6621" spans="1:7" x14ac:dyDescent="0.2">
      <c r="A6621">
        <v>12700</v>
      </c>
      <c r="B6621">
        <v>0.1409</v>
      </c>
      <c r="C6621" t="s">
        <v>5440</v>
      </c>
      <c r="D6621">
        <v>40000</v>
      </c>
      <c r="E6621">
        <v>36</v>
      </c>
      <c r="F6621">
        <v>1</v>
      </c>
      <c r="G6621">
        <v>0</v>
      </c>
    </row>
    <row r="6622" spans="1:7" x14ac:dyDescent="0.2">
      <c r="A6622">
        <v>15075</v>
      </c>
      <c r="B6622">
        <v>0.13109999999999999</v>
      </c>
      <c r="C6622" t="s">
        <v>5442</v>
      </c>
      <c r="D6622">
        <v>38000</v>
      </c>
      <c r="E6622">
        <v>36</v>
      </c>
      <c r="F6622">
        <v>10</v>
      </c>
      <c r="G6622">
        <v>0</v>
      </c>
    </row>
    <row r="6623" spans="1:7" x14ac:dyDescent="0.2">
      <c r="A6623">
        <v>19200</v>
      </c>
      <c r="B6623">
        <v>0.17269999999999999</v>
      </c>
      <c r="C6623" t="s">
        <v>5440</v>
      </c>
      <c r="D6623">
        <v>130000</v>
      </c>
      <c r="E6623">
        <v>36</v>
      </c>
      <c r="F6623">
        <v>9</v>
      </c>
      <c r="G6623">
        <v>0</v>
      </c>
    </row>
    <row r="6624" spans="1:7" x14ac:dyDescent="0.2">
      <c r="A6624">
        <v>11200</v>
      </c>
      <c r="B6624">
        <v>7.6200000000000004E-2</v>
      </c>
      <c r="C6624" t="s">
        <v>5441</v>
      </c>
      <c r="D6624">
        <v>128000</v>
      </c>
      <c r="E6624">
        <v>36</v>
      </c>
      <c r="F6624">
        <v>5</v>
      </c>
      <c r="G6624">
        <v>0</v>
      </c>
    </row>
    <row r="6625" spans="1:7" x14ac:dyDescent="0.2">
      <c r="A6625">
        <v>10000</v>
      </c>
      <c r="B6625">
        <v>0.15310000000000001</v>
      </c>
      <c r="C6625" t="s">
        <v>5441</v>
      </c>
      <c r="D6625">
        <v>37000</v>
      </c>
      <c r="E6625">
        <v>36</v>
      </c>
      <c r="F6625">
        <v>3</v>
      </c>
      <c r="G6625">
        <v>0</v>
      </c>
    </row>
    <row r="6626" spans="1:7" x14ac:dyDescent="0.2">
      <c r="A6626">
        <v>16000</v>
      </c>
      <c r="B6626">
        <v>0.14330000000000001</v>
      </c>
      <c r="C6626" t="s">
        <v>5441</v>
      </c>
      <c r="D6626">
        <v>56000</v>
      </c>
      <c r="E6626">
        <v>60</v>
      </c>
      <c r="F6626">
        <v>10</v>
      </c>
      <c r="G6626">
        <v>0</v>
      </c>
    </row>
    <row r="6627" spans="1:7" x14ac:dyDescent="0.2">
      <c r="A6627">
        <v>3600</v>
      </c>
      <c r="B6627">
        <v>0.1016</v>
      </c>
      <c r="C6627" t="s">
        <v>5441</v>
      </c>
      <c r="D6627">
        <v>60000</v>
      </c>
      <c r="E6627">
        <v>36</v>
      </c>
      <c r="F6627">
        <v>6</v>
      </c>
      <c r="G6627">
        <v>1</v>
      </c>
    </row>
    <row r="6628" spans="1:7" x14ac:dyDescent="0.2">
      <c r="A6628">
        <v>6000</v>
      </c>
      <c r="B6628">
        <v>0.15310000000000001</v>
      </c>
      <c r="C6628" t="s">
        <v>5442</v>
      </c>
      <c r="D6628">
        <v>58000</v>
      </c>
      <c r="E6628">
        <v>36</v>
      </c>
      <c r="F6628">
        <v>8</v>
      </c>
      <c r="G6628">
        <v>0</v>
      </c>
    </row>
    <row r="6629" spans="1:7" x14ac:dyDescent="0.2">
      <c r="A6629">
        <v>12000</v>
      </c>
      <c r="B6629">
        <v>0.13109999999999999</v>
      </c>
      <c r="C6629" t="s">
        <v>5441</v>
      </c>
      <c r="D6629">
        <v>88000</v>
      </c>
      <c r="E6629">
        <v>36</v>
      </c>
      <c r="F6629">
        <v>10</v>
      </c>
      <c r="G6629">
        <v>0</v>
      </c>
    </row>
    <row r="6630" spans="1:7" x14ac:dyDescent="0.2">
      <c r="A6630">
        <v>4000</v>
      </c>
      <c r="B6630">
        <v>0.158</v>
      </c>
      <c r="C6630" t="s">
        <v>5440</v>
      </c>
      <c r="D6630">
        <v>38000</v>
      </c>
      <c r="E6630">
        <v>36</v>
      </c>
      <c r="F6630">
        <v>10</v>
      </c>
      <c r="G6630">
        <v>1</v>
      </c>
    </row>
    <row r="6631" spans="1:7" x14ac:dyDescent="0.2">
      <c r="A6631">
        <v>2500</v>
      </c>
      <c r="B6631">
        <v>8.8999999999999996E-2</v>
      </c>
      <c r="C6631" t="s">
        <v>5440</v>
      </c>
      <c r="D6631">
        <v>86000</v>
      </c>
      <c r="E6631">
        <v>36</v>
      </c>
      <c r="F6631">
        <v>1</v>
      </c>
      <c r="G6631">
        <v>0</v>
      </c>
    </row>
    <row r="6632" spans="1:7" x14ac:dyDescent="0.2">
      <c r="A6632">
        <v>11975</v>
      </c>
      <c r="B6632">
        <v>0.1409</v>
      </c>
      <c r="C6632" t="s">
        <v>5440</v>
      </c>
      <c r="D6632">
        <v>55000</v>
      </c>
      <c r="E6632">
        <v>36</v>
      </c>
      <c r="F6632">
        <v>1</v>
      </c>
      <c r="G6632">
        <v>0</v>
      </c>
    </row>
    <row r="6633" spans="1:7" x14ac:dyDescent="0.2">
      <c r="A6633">
        <v>6250</v>
      </c>
      <c r="B6633">
        <v>0.13109999999999999</v>
      </c>
      <c r="C6633" t="s">
        <v>5440</v>
      </c>
      <c r="D6633">
        <v>50000</v>
      </c>
      <c r="E6633">
        <v>36</v>
      </c>
      <c r="F6633">
        <v>0.5</v>
      </c>
      <c r="G6633">
        <v>0</v>
      </c>
    </row>
    <row r="6634" spans="1:7" x14ac:dyDescent="0.2">
      <c r="A6634">
        <v>30000</v>
      </c>
      <c r="B6634">
        <v>0.23760000000000001</v>
      </c>
      <c r="C6634" t="s">
        <v>5441</v>
      </c>
      <c r="D6634">
        <v>110000</v>
      </c>
      <c r="E6634">
        <v>60</v>
      </c>
      <c r="F6634">
        <v>6</v>
      </c>
      <c r="G6634">
        <v>1</v>
      </c>
    </row>
    <row r="6635" spans="1:7" x14ac:dyDescent="0.2">
      <c r="A6635">
        <v>8000</v>
      </c>
      <c r="B6635">
        <v>0.15310000000000001</v>
      </c>
      <c r="C6635" t="s">
        <v>5441</v>
      </c>
      <c r="D6635">
        <v>60000</v>
      </c>
      <c r="E6635">
        <v>36</v>
      </c>
      <c r="F6635">
        <v>6</v>
      </c>
      <c r="G6635">
        <v>0</v>
      </c>
    </row>
    <row r="6636" spans="1:7" x14ac:dyDescent="0.2">
      <c r="A6636">
        <v>7000</v>
      </c>
      <c r="B6636">
        <v>0.1212</v>
      </c>
      <c r="C6636" t="s">
        <v>5441</v>
      </c>
      <c r="D6636">
        <v>55000</v>
      </c>
      <c r="E6636">
        <v>36</v>
      </c>
      <c r="F6636">
        <v>8</v>
      </c>
      <c r="G6636">
        <v>0</v>
      </c>
    </row>
    <row r="6637" spans="1:7" x14ac:dyDescent="0.2">
      <c r="A6637">
        <v>5000</v>
      </c>
      <c r="B6637">
        <v>7.9000000000000001E-2</v>
      </c>
      <c r="C6637" t="s">
        <v>5441</v>
      </c>
      <c r="D6637" s="79">
        <v>100000</v>
      </c>
      <c r="E6637">
        <v>36</v>
      </c>
      <c r="F6637">
        <v>10</v>
      </c>
      <c r="G6637">
        <v>0</v>
      </c>
    </row>
    <row r="6638" spans="1:7" x14ac:dyDescent="0.2">
      <c r="A6638">
        <v>4375</v>
      </c>
      <c r="B6638">
        <v>0.1409</v>
      </c>
      <c r="C6638" t="s">
        <v>5440</v>
      </c>
      <c r="D6638">
        <v>28000</v>
      </c>
      <c r="E6638">
        <v>36</v>
      </c>
      <c r="F6638">
        <v>6</v>
      </c>
      <c r="G6638">
        <v>0</v>
      </c>
    </row>
    <row r="6639" spans="1:7" x14ac:dyDescent="0.2">
      <c r="A6639">
        <v>8350</v>
      </c>
      <c r="B6639">
        <v>8.8999999999999996E-2</v>
      </c>
      <c r="C6639" t="s">
        <v>5440</v>
      </c>
      <c r="D6639">
        <v>55000</v>
      </c>
      <c r="E6639">
        <v>36</v>
      </c>
      <c r="F6639">
        <v>10</v>
      </c>
      <c r="G6639">
        <v>0</v>
      </c>
    </row>
    <row r="6640" spans="1:7" x14ac:dyDescent="0.2">
      <c r="A6640">
        <v>10000</v>
      </c>
      <c r="B6640">
        <v>0.18490000000000001</v>
      </c>
      <c r="C6640" t="s">
        <v>5440</v>
      </c>
      <c r="D6640">
        <v>49256</v>
      </c>
      <c r="E6640">
        <v>60</v>
      </c>
      <c r="F6640">
        <v>5</v>
      </c>
      <c r="G6640">
        <v>0</v>
      </c>
    </row>
    <row r="6641" spans="1:7" x14ac:dyDescent="0.2">
      <c r="A6641">
        <v>10500</v>
      </c>
      <c r="B6641">
        <v>0.19719999999999999</v>
      </c>
      <c r="C6641" t="s">
        <v>5442</v>
      </c>
      <c r="D6641">
        <v>30000</v>
      </c>
      <c r="E6641">
        <v>36</v>
      </c>
      <c r="F6641">
        <v>0.5</v>
      </c>
      <c r="G6641">
        <v>0</v>
      </c>
    </row>
    <row r="6642" spans="1:7" x14ac:dyDescent="0.2">
      <c r="A6642">
        <v>12000</v>
      </c>
      <c r="B6642">
        <v>8.8999999999999996E-2</v>
      </c>
      <c r="C6642" t="s">
        <v>5441</v>
      </c>
      <c r="D6642">
        <v>50000</v>
      </c>
      <c r="E6642">
        <v>36</v>
      </c>
      <c r="F6642">
        <v>7</v>
      </c>
      <c r="G6642">
        <v>0</v>
      </c>
    </row>
    <row r="6643" spans="1:7" x14ac:dyDescent="0.2">
      <c r="A6643">
        <v>11500</v>
      </c>
      <c r="B6643">
        <v>0.1409</v>
      </c>
      <c r="C6643" t="s">
        <v>5441</v>
      </c>
      <c r="D6643">
        <v>73923</v>
      </c>
      <c r="E6643">
        <v>36</v>
      </c>
      <c r="F6643">
        <v>10</v>
      </c>
      <c r="G6643">
        <v>0</v>
      </c>
    </row>
    <row r="6644" spans="1:7" x14ac:dyDescent="0.2">
      <c r="A6644">
        <v>25450</v>
      </c>
      <c r="B6644">
        <v>0.2049</v>
      </c>
      <c r="C6644" t="s">
        <v>5440</v>
      </c>
      <c r="D6644">
        <v>64000</v>
      </c>
      <c r="E6644">
        <v>36</v>
      </c>
      <c r="F6644">
        <v>4</v>
      </c>
      <c r="G6644">
        <v>1</v>
      </c>
    </row>
    <row r="6645" spans="1:7" x14ac:dyDescent="0.2">
      <c r="A6645">
        <v>9000</v>
      </c>
      <c r="B6645">
        <v>6.0299999999999999E-2</v>
      </c>
      <c r="C6645" t="s">
        <v>5441</v>
      </c>
      <c r="D6645">
        <v>85000</v>
      </c>
      <c r="E6645">
        <v>36</v>
      </c>
      <c r="F6645">
        <v>9</v>
      </c>
      <c r="G6645">
        <v>0</v>
      </c>
    </row>
    <row r="6646" spans="1:7" x14ac:dyDescent="0.2">
      <c r="A6646">
        <v>10000</v>
      </c>
      <c r="B6646">
        <v>0.16289999999999999</v>
      </c>
      <c r="C6646" t="s">
        <v>5440</v>
      </c>
      <c r="D6646">
        <v>32400</v>
      </c>
      <c r="E6646">
        <v>36</v>
      </c>
      <c r="F6646">
        <v>4</v>
      </c>
      <c r="G6646">
        <v>0</v>
      </c>
    </row>
    <row r="6647" spans="1:7" x14ac:dyDescent="0.2">
      <c r="A6647">
        <v>6000</v>
      </c>
      <c r="B6647">
        <v>0.1409</v>
      </c>
      <c r="C6647" t="s">
        <v>5441</v>
      </c>
      <c r="D6647">
        <v>57000</v>
      </c>
      <c r="E6647">
        <v>36</v>
      </c>
      <c r="F6647">
        <v>7</v>
      </c>
      <c r="G6647">
        <v>0</v>
      </c>
    </row>
    <row r="6648" spans="1:7" x14ac:dyDescent="0.2">
      <c r="A6648">
        <v>10000</v>
      </c>
      <c r="B6648">
        <v>0.18490000000000001</v>
      </c>
      <c r="C6648" t="s">
        <v>5440</v>
      </c>
      <c r="D6648">
        <v>96000</v>
      </c>
      <c r="E6648">
        <v>36</v>
      </c>
      <c r="F6648">
        <v>1</v>
      </c>
      <c r="G6648">
        <v>0</v>
      </c>
    </row>
    <row r="6649" spans="1:7" x14ac:dyDescent="0.2">
      <c r="A6649">
        <v>2900</v>
      </c>
      <c r="B6649">
        <v>6.6199999999999995E-2</v>
      </c>
      <c r="C6649" t="s">
        <v>5441</v>
      </c>
      <c r="D6649">
        <v>80000</v>
      </c>
      <c r="E6649">
        <v>36</v>
      </c>
      <c r="F6649">
        <v>10</v>
      </c>
      <c r="G6649">
        <v>0</v>
      </c>
    </row>
    <row r="6650" spans="1:7" x14ac:dyDescent="0.2">
      <c r="A6650">
        <v>4000</v>
      </c>
      <c r="B6650">
        <v>0.17269999999999999</v>
      </c>
      <c r="C6650" t="s">
        <v>5440</v>
      </c>
      <c r="D6650">
        <v>24000</v>
      </c>
      <c r="E6650">
        <v>36</v>
      </c>
      <c r="F6650">
        <v>1</v>
      </c>
      <c r="G6650">
        <v>1</v>
      </c>
    </row>
    <row r="6651" spans="1:7" x14ac:dyDescent="0.2">
      <c r="A6651">
        <v>18550</v>
      </c>
      <c r="B6651">
        <v>0.15310000000000001</v>
      </c>
      <c r="C6651" t="s">
        <v>5441</v>
      </c>
      <c r="D6651">
        <v>46500</v>
      </c>
      <c r="E6651">
        <v>36</v>
      </c>
      <c r="F6651">
        <v>4</v>
      </c>
      <c r="G6651">
        <v>1</v>
      </c>
    </row>
    <row r="6652" spans="1:7" x14ac:dyDescent="0.2">
      <c r="A6652">
        <v>4500</v>
      </c>
      <c r="B6652">
        <v>6.0299999999999999E-2</v>
      </c>
      <c r="C6652" t="s">
        <v>5441</v>
      </c>
      <c r="D6652">
        <v>50000</v>
      </c>
      <c r="E6652">
        <v>36</v>
      </c>
      <c r="F6652">
        <v>3</v>
      </c>
      <c r="G6652">
        <v>0</v>
      </c>
    </row>
    <row r="6653" spans="1:7" x14ac:dyDescent="0.2">
      <c r="A6653">
        <v>5000</v>
      </c>
      <c r="B6653">
        <v>0.18490000000000001</v>
      </c>
      <c r="C6653" t="s">
        <v>5441</v>
      </c>
      <c r="D6653">
        <v>51000</v>
      </c>
      <c r="E6653">
        <v>36</v>
      </c>
      <c r="F6653">
        <v>2</v>
      </c>
      <c r="G6653">
        <v>1</v>
      </c>
    </row>
    <row r="6654" spans="1:7" x14ac:dyDescent="0.2">
      <c r="A6654">
        <v>2000</v>
      </c>
      <c r="B6654">
        <v>8.8999999999999996E-2</v>
      </c>
      <c r="C6654" t="s">
        <v>5440</v>
      </c>
      <c r="D6654">
        <v>25000</v>
      </c>
      <c r="E6654">
        <v>36</v>
      </c>
      <c r="F6654">
        <v>3</v>
      </c>
      <c r="G6654">
        <v>1</v>
      </c>
    </row>
    <row r="6655" spans="1:7" x14ac:dyDescent="0.2">
      <c r="A6655">
        <v>4000</v>
      </c>
      <c r="B6655">
        <v>0.14330000000000001</v>
      </c>
      <c r="C6655" t="s">
        <v>5440</v>
      </c>
      <c r="D6655">
        <v>32000</v>
      </c>
      <c r="E6655">
        <v>36</v>
      </c>
      <c r="F6655">
        <v>8</v>
      </c>
      <c r="G6655">
        <v>0</v>
      </c>
    </row>
    <row r="6656" spans="1:7" x14ac:dyDescent="0.2">
      <c r="A6656">
        <v>6000</v>
      </c>
      <c r="B6656">
        <v>0.1409</v>
      </c>
      <c r="C6656" t="s">
        <v>5440</v>
      </c>
      <c r="D6656">
        <v>55000</v>
      </c>
      <c r="E6656">
        <v>36</v>
      </c>
      <c r="F6656">
        <v>1</v>
      </c>
      <c r="G6656">
        <v>0</v>
      </c>
    </row>
    <row r="6657" spans="1:7" x14ac:dyDescent="0.2">
      <c r="A6657">
        <v>12000</v>
      </c>
      <c r="B6657">
        <v>0.1016</v>
      </c>
      <c r="C6657" t="s">
        <v>5440</v>
      </c>
      <c r="D6657">
        <v>50000</v>
      </c>
      <c r="E6657">
        <v>36</v>
      </c>
      <c r="F6657">
        <v>7</v>
      </c>
      <c r="G6657">
        <v>0</v>
      </c>
    </row>
    <row r="6658" spans="1:7" x14ac:dyDescent="0.2">
      <c r="A6658">
        <v>26000</v>
      </c>
      <c r="B6658">
        <v>0.15310000000000001</v>
      </c>
      <c r="C6658" t="s">
        <v>5441</v>
      </c>
      <c r="D6658" s="79">
        <v>100000</v>
      </c>
      <c r="E6658">
        <v>36</v>
      </c>
      <c r="F6658">
        <v>0.5</v>
      </c>
      <c r="G6658">
        <v>0</v>
      </c>
    </row>
    <row r="6659" spans="1:7" x14ac:dyDescent="0.2">
      <c r="A6659">
        <v>18250</v>
      </c>
      <c r="B6659">
        <v>0.21490000000000001</v>
      </c>
      <c r="C6659" t="s">
        <v>5442</v>
      </c>
      <c r="D6659">
        <v>46000</v>
      </c>
      <c r="E6659">
        <v>60</v>
      </c>
      <c r="F6659">
        <v>9</v>
      </c>
      <c r="G6659">
        <v>1</v>
      </c>
    </row>
    <row r="6660" spans="1:7" x14ac:dyDescent="0.2">
      <c r="A6660">
        <v>12000</v>
      </c>
      <c r="B6660">
        <v>0.1114</v>
      </c>
      <c r="C6660" t="s">
        <v>5441</v>
      </c>
      <c r="D6660">
        <v>64000</v>
      </c>
      <c r="E6660">
        <v>36</v>
      </c>
      <c r="F6660">
        <v>4</v>
      </c>
      <c r="G6660">
        <v>0</v>
      </c>
    </row>
    <row r="6661" spans="1:7" x14ac:dyDescent="0.2">
      <c r="A6661">
        <v>9800</v>
      </c>
      <c r="B6661">
        <v>7.6200000000000004E-2</v>
      </c>
      <c r="C6661" t="s">
        <v>5441</v>
      </c>
      <c r="D6661">
        <v>79000</v>
      </c>
      <c r="E6661">
        <v>36</v>
      </c>
      <c r="F6661">
        <v>10</v>
      </c>
      <c r="G6661">
        <v>0</v>
      </c>
    </row>
    <row r="6662" spans="1:7" x14ac:dyDescent="0.2">
      <c r="A6662">
        <v>21000</v>
      </c>
      <c r="B6662">
        <v>0.1409</v>
      </c>
      <c r="C6662" t="s">
        <v>5441</v>
      </c>
      <c r="D6662">
        <v>91000</v>
      </c>
      <c r="E6662">
        <v>36</v>
      </c>
      <c r="F6662">
        <v>10</v>
      </c>
      <c r="G6662">
        <v>0</v>
      </c>
    </row>
    <row r="6663" spans="1:7" x14ac:dyDescent="0.2">
      <c r="A6663">
        <v>23675</v>
      </c>
      <c r="B6663">
        <v>0.1212</v>
      </c>
      <c r="C6663" t="s">
        <v>5440</v>
      </c>
      <c r="D6663">
        <v>60000</v>
      </c>
      <c r="E6663">
        <v>60</v>
      </c>
      <c r="F6663">
        <v>7</v>
      </c>
      <c r="G6663">
        <v>0</v>
      </c>
    </row>
    <row r="6664" spans="1:7" x14ac:dyDescent="0.2">
      <c r="A6664">
        <v>5000</v>
      </c>
      <c r="B6664">
        <v>7.9000000000000001E-2</v>
      </c>
      <c r="C6664" t="s">
        <v>5442</v>
      </c>
      <c r="D6664">
        <v>28800</v>
      </c>
      <c r="E6664">
        <v>36</v>
      </c>
      <c r="F6664">
        <v>5</v>
      </c>
      <c r="G6664">
        <v>0</v>
      </c>
    </row>
    <row r="6665" spans="1:7" x14ac:dyDescent="0.2">
      <c r="A6665">
        <v>33950</v>
      </c>
      <c r="B6665">
        <v>0.1016</v>
      </c>
      <c r="C6665" t="s">
        <v>5440</v>
      </c>
      <c r="D6665">
        <v>128000</v>
      </c>
      <c r="E6665">
        <v>36</v>
      </c>
      <c r="F6665">
        <v>1</v>
      </c>
      <c r="G6665">
        <v>0</v>
      </c>
    </row>
    <row r="6666" spans="1:7" x14ac:dyDescent="0.2">
      <c r="A6666">
        <v>9750</v>
      </c>
      <c r="B6666">
        <v>0.1212</v>
      </c>
      <c r="C6666" t="s">
        <v>5440</v>
      </c>
      <c r="D6666">
        <v>30000</v>
      </c>
      <c r="E6666">
        <v>36</v>
      </c>
      <c r="F6666">
        <v>10</v>
      </c>
      <c r="G6666">
        <v>1</v>
      </c>
    </row>
    <row r="6667" spans="1:7" x14ac:dyDescent="0.2">
      <c r="A6667">
        <v>3500</v>
      </c>
      <c r="B6667">
        <v>7.9000000000000001E-2</v>
      </c>
      <c r="C6667" t="s">
        <v>5441</v>
      </c>
      <c r="D6667">
        <v>79500</v>
      </c>
      <c r="E6667">
        <v>36</v>
      </c>
      <c r="F6667">
        <v>10</v>
      </c>
      <c r="G6667">
        <v>0</v>
      </c>
    </row>
    <row r="6668" spans="1:7" x14ac:dyDescent="0.2">
      <c r="A6668">
        <v>13500</v>
      </c>
      <c r="B6668">
        <v>8.8999999999999996E-2</v>
      </c>
      <c r="C6668" t="s">
        <v>5440</v>
      </c>
      <c r="D6668">
        <v>50000</v>
      </c>
      <c r="E6668">
        <v>36</v>
      </c>
      <c r="F6668">
        <v>2</v>
      </c>
      <c r="G6668">
        <v>0</v>
      </c>
    </row>
    <row r="6669" spans="1:7" x14ac:dyDescent="0.2">
      <c r="A6669">
        <v>14400</v>
      </c>
      <c r="B6669">
        <v>0.1905</v>
      </c>
      <c r="C6669" t="s">
        <v>5440</v>
      </c>
      <c r="D6669">
        <v>37000</v>
      </c>
      <c r="E6669">
        <v>36</v>
      </c>
      <c r="F6669">
        <v>10</v>
      </c>
      <c r="G6669">
        <v>0</v>
      </c>
    </row>
    <row r="6670" spans="1:7" x14ac:dyDescent="0.2">
      <c r="A6670">
        <v>12250</v>
      </c>
      <c r="B6670">
        <v>0.1409</v>
      </c>
      <c r="C6670" t="s">
        <v>5441</v>
      </c>
      <c r="D6670">
        <v>35000</v>
      </c>
      <c r="E6670">
        <v>36</v>
      </c>
      <c r="F6670">
        <v>2</v>
      </c>
      <c r="G6670">
        <v>0</v>
      </c>
    </row>
    <row r="6671" spans="1:7" x14ac:dyDescent="0.2">
      <c r="A6671">
        <v>6950</v>
      </c>
      <c r="B6671">
        <v>0.1212</v>
      </c>
      <c r="C6671" t="s">
        <v>5440</v>
      </c>
      <c r="D6671">
        <v>23350</v>
      </c>
      <c r="E6671">
        <v>36</v>
      </c>
      <c r="F6671">
        <v>2</v>
      </c>
      <c r="G6671">
        <v>0</v>
      </c>
    </row>
    <row r="6672" spans="1:7" x14ac:dyDescent="0.2">
      <c r="A6672">
        <v>6100</v>
      </c>
      <c r="B6672">
        <v>6.0299999999999999E-2</v>
      </c>
      <c r="C6672" t="s">
        <v>5441</v>
      </c>
      <c r="D6672">
        <v>80000</v>
      </c>
      <c r="E6672">
        <v>36</v>
      </c>
      <c r="F6672">
        <v>10</v>
      </c>
      <c r="G6672">
        <v>0</v>
      </c>
    </row>
    <row r="6673" spans="1:7" x14ac:dyDescent="0.2">
      <c r="A6673">
        <v>16000</v>
      </c>
      <c r="B6673">
        <v>0.1905</v>
      </c>
      <c r="C6673" t="s">
        <v>5441</v>
      </c>
      <c r="D6673">
        <v>91000</v>
      </c>
      <c r="E6673">
        <v>60</v>
      </c>
      <c r="F6673">
        <v>4</v>
      </c>
      <c r="G6673">
        <v>0</v>
      </c>
    </row>
    <row r="6674" spans="1:7" x14ac:dyDescent="0.2">
      <c r="A6674">
        <v>9000</v>
      </c>
      <c r="B6674">
        <v>0.158</v>
      </c>
      <c r="C6674" t="s">
        <v>5440</v>
      </c>
      <c r="D6674">
        <v>44523.4</v>
      </c>
      <c r="E6674">
        <v>36</v>
      </c>
      <c r="F6674">
        <v>10</v>
      </c>
      <c r="G6674">
        <v>0</v>
      </c>
    </row>
    <row r="6675" spans="1:7" x14ac:dyDescent="0.2">
      <c r="A6675">
        <v>5300</v>
      </c>
      <c r="B6675">
        <v>0.14330000000000001</v>
      </c>
      <c r="C6675" t="s">
        <v>5441</v>
      </c>
      <c r="D6675">
        <v>35000</v>
      </c>
      <c r="E6675">
        <v>36</v>
      </c>
      <c r="F6675">
        <v>10</v>
      </c>
      <c r="G6675">
        <v>0</v>
      </c>
    </row>
    <row r="6676" spans="1:7" x14ac:dyDescent="0.2">
      <c r="A6676">
        <v>2000</v>
      </c>
      <c r="B6676">
        <v>0.1409</v>
      </c>
      <c r="C6676" t="s">
        <v>5442</v>
      </c>
      <c r="D6676">
        <v>45000</v>
      </c>
      <c r="E6676">
        <v>36</v>
      </c>
      <c r="F6676">
        <v>10</v>
      </c>
      <c r="G6676">
        <v>0</v>
      </c>
    </row>
    <row r="6677" spans="1:7" x14ac:dyDescent="0.2">
      <c r="A6677">
        <v>4800</v>
      </c>
      <c r="B6677">
        <v>0.17269999999999999</v>
      </c>
      <c r="C6677" t="s">
        <v>5441</v>
      </c>
      <c r="D6677">
        <v>58500</v>
      </c>
      <c r="E6677">
        <v>36</v>
      </c>
      <c r="F6677">
        <v>2</v>
      </c>
      <c r="G6677">
        <v>0</v>
      </c>
    </row>
    <row r="6678" spans="1:7" x14ac:dyDescent="0.2">
      <c r="A6678">
        <v>8000</v>
      </c>
      <c r="B6678">
        <v>0.158</v>
      </c>
      <c r="C6678" t="s">
        <v>5440</v>
      </c>
      <c r="D6678">
        <v>56000</v>
      </c>
      <c r="E6678">
        <v>36</v>
      </c>
      <c r="F6678">
        <v>3</v>
      </c>
      <c r="G6678">
        <v>0</v>
      </c>
    </row>
    <row r="6679" spans="1:7" x14ac:dyDescent="0.2">
      <c r="A6679">
        <v>6000</v>
      </c>
      <c r="B6679">
        <v>0.1114</v>
      </c>
      <c r="C6679" t="s">
        <v>5441</v>
      </c>
      <c r="D6679">
        <v>70000</v>
      </c>
      <c r="E6679">
        <v>36</v>
      </c>
      <c r="F6679">
        <v>1</v>
      </c>
      <c r="G6679">
        <v>0</v>
      </c>
    </row>
    <row r="6680" spans="1:7" x14ac:dyDescent="0.2">
      <c r="A6680">
        <v>22000</v>
      </c>
      <c r="B6680">
        <v>0.15310000000000001</v>
      </c>
      <c r="C6680" t="s">
        <v>5441</v>
      </c>
      <c r="D6680">
        <v>115000</v>
      </c>
      <c r="E6680">
        <v>36</v>
      </c>
      <c r="F6680">
        <v>2</v>
      </c>
      <c r="G6680">
        <v>1</v>
      </c>
    </row>
    <row r="6681" spans="1:7" x14ac:dyDescent="0.2">
      <c r="A6681">
        <v>18000</v>
      </c>
      <c r="B6681">
        <v>0.17269999999999999</v>
      </c>
      <c r="C6681" t="s">
        <v>5440</v>
      </c>
      <c r="D6681">
        <v>52000</v>
      </c>
      <c r="E6681">
        <v>36</v>
      </c>
      <c r="F6681">
        <v>0.5</v>
      </c>
      <c r="G6681">
        <v>0</v>
      </c>
    </row>
    <row r="6682" spans="1:7" x14ac:dyDescent="0.2">
      <c r="A6682">
        <v>10000</v>
      </c>
      <c r="B6682">
        <v>7.9000000000000001E-2</v>
      </c>
      <c r="C6682" t="s">
        <v>5440</v>
      </c>
      <c r="D6682">
        <v>36400</v>
      </c>
      <c r="E6682">
        <v>36</v>
      </c>
      <c r="F6682">
        <v>9</v>
      </c>
      <c r="G6682">
        <v>0</v>
      </c>
    </row>
    <row r="6683" spans="1:7" x14ac:dyDescent="0.2">
      <c r="A6683">
        <v>10000</v>
      </c>
      <c r="B6683">
        <v>6.6199999999999995E-2</v>
      </c>
      <c r="C6683" t="s">
        <v>5440</v>
      </c>
      <c r="D6683">
        <v>44000</v>
      </c>
      <c r="E6683">
        <v>36</v>
      </c>
      <c r="F6683">
        <v>3</v>
      </c>
      <c r="G6683">
        <v>0</v>
      </c>
    </row>
    <row r="6684" spans="1:7" x14ac:dyDescent="0.2">
      <c r="A6684">
        <v>17000</v>
      </c>
      <c r="B6684">
        <v>0.1875</v>
      </c>
      <c r="C6684" t="s">
        <v>5440</v>
      </c>
      <c r="D6684">
        <v>70000</v>
      </c>
      <c r="E6684">
        <v>36</v>
      </c>
      <c r="F6684">
        <v>1</v>
      </c>
      <c r="G6684">
        <v>0</v>
      </c>
    </row>
    <row r="6685" spans="1:7" x14ac:dyDescent="0.2">
      <c r="A6685">
        <v>11000</v>
      </c>
      <c r="B6685">
        <v>7.9000000000000001E-2</v>
      </c>
      <c r="C6685" t="s">
        <v>5440</v>
      </c>
      <c r="D6685">
        <v>63000</v>
      </c>
      <c r="E6685">
        <v>36</v>
      </c>
      <c r="F6685">
        <v>6</v>
      </c>
      <c r="G6685">
        <v>0</v>
      </c>
    </row>
    <row r="6686" spans="1:7" x14ac:dyDescent="0.2">
      <c r="A6686">
        <v>18000</v>
      </c>
      <c r="B6686">
        <v>0.13109999999999999</v>
      </c>
      <c r="C6686" t="s">
        <v>5441</v>
      </c>
      <c r="D6686">
        <v>118500</v>
      </c>
      <c r="E6686">
        <v>60</v>
      </c>
      <c r="F6686">
        <v>0.5</v>
      </c>
      <c r="G6686">
        <v>0</v>
      </c>
    </row>
    <row r="6687" spans="1:7" x14ac:dyDescent="0.2">
      <c r="A6687">
        <v>16000</v>
      </c>
      <c r="B6687">
        <v>0.1212</v>
      </c>
      <c r="C6687" t="s">
        <v>5441</v>
      </c>
      <c r="D6687">
        <v>90000</v>
      </c>
      <c r="E6687">
        <v>36</v>
      </c>
      <c r="F6687">
        <v>8</v>
      </c>
      <c r="G6687">
        <v>1</v>
      </c>
    </row>
    <row r="6688" spans="1:7" x14ac:dyDescent="0.2">
      <c r="A6688">
        <v>5000</v>
      </c>
      <c r="B6688">
        <v>8.8999999999999996E-2</v>
      </c>
      <c r="C6688" t="s">
        <v>5441</v>
      </c>
      <c r="D6688">
        <v>50000</v>
      </c>
      <c r="E6688">
        <v>36</v>
      </c>
      <c r="F6688">
        <v>8</v>
      </c>
      <c r="G6688">
        <v>0</v>
      </c>
    </row>
    <row r="6689" spans="1:7" x14ac:dyDescent="0.2">
      <c r="A6689">
        <v>18800</v>
      </c>
      <c r="B6689">
        <v>7.6200000000000004E-2</v>
      </c>
      <c r="C6689" t="s">
        <v>5440</v>
      </c>
      <c r="D6689">
        <v>60000</v>
      </c>
      <c r="E6689">
        <v>36</v>
      </c>
      <c r="F6689">
        <v>1</v>
      </c>
      <c r="G6689">
        <v>0</v>
      </c>
    </row>
    <row r="6690" spans="1:7" x14ac:dyDescent="0.2">
      <c r="A6690">
        <v>15000</v>
      </c>
      <c r="B6690">
        <v>0.15310000000000001</v>
      </c>
      <c r="C6690" t="s">
        <v>5440</v>
      </c>
      <c r="D6690">
        <v>49920</v>
      </c>
      <c r="E6690">
        <v>36</v>
      </c>
      <c r="F6690">
        <v>2</v>
      </c>
      <c r="G6690">
        <v>0</v>
      </c>
    </row>
    <row r="6691" spans="1:7" x14ac:dyDescent="0.2">
      <c r="A6691">
        <v>3000</v>
      </c>
      <c r="B6691">
        <v>0.1114</v>
      </c>
      <c r="C6691" t="s">
        <v>5442</v>
      </c>
      <c r="D6691">
        <v>130000</v>
      </c>
      <c r="E6691">
        <v>36</v>
      </c>
      <c r="F6691">
        <v>10</v>
      </c>
      <c r="G6691">
        <v>0</v>
      </c>
    </row>
    <row r="6692" spans="1:7" x14ac:dyDescent="0.2">
      <c r="A6692">
        <v>25000</v>
      </c>
      <c r="B6692">
        <v>0.1777</v>
      </c>
      <c r="C6692" t="s">
        <v>5440</v>
      </c>
      <c r="D6692">
        <v>65000</v>
      </c>
      <c r="E6692">
        <v>36</v>
      </c>
      <c r="F6692">
        <v>10</v>
      </c>
      <c r="G6692">
        <v>0</v>
      </c>
    </row>
    <row r="6693" spans="1:7" x14ac:dyDescent="0.2">
      <c r="A6693">
        <v>18000</v>
      </c>
      <c r="B6693">
        <v>0.21</v>
      </c>
      <c r="C6693" t="s">
        <v>5440</v>
      </c>
      <c r="D6693">
        <v>45000</v>
      </c>
      <c r="E6693">
        <v>60</v>
      </c>
      <c r="F6693">
        <v>9</v>
      </c>
      <c r="G6693">
        <v>1</v>
      </c>
    </row>
    <row r="6694" spans="1:7" x14ac:dyDescent="0.2">
      <c r="A6694">
        <v>1200</v>
      </c>
      <c r="B6694">
        <v>0.1212</v>
      </c>
      <c r="C6694" t="s">
        <v>5440</v>
      </c>
      <c r="D6694">
        <v>60000</v>
      </c>
      <c r="E6694">
        <v>36</v>
      </c>
      <c r="F6694">
        <v>6</v>
      </c>
      <c r="G6694">
        <v>0</v>
      </c>
    </row>
    <row r="6695" spans="1:7" x14ac:dyDescent="0.2">
      <c r="A6695">
        <v>20000</v>
      </c>
      <c r="B6695">
        <v>0.23280000000000001</v>
      </c>
      <c r="C6695" t="s">
        <v>5442</v>
      </c>
      <c r="D6695">
        <v>50000</v>
      </c>
      <c r="E6695">
        <v>60</v>
      </c>
      <c r="F6695">
        <v>6</v>
      </c>
      <c r="G6695">
        <v>0</v>
      </c>
    </row>
    <row r="6696" spans="1:7" x14ac:dyDescent="0.2">
      <c r="A6696">
        <v>26000</v>
      </c>
      <c r="B6696">
        <v>0.2049</v>
      </c>
      <c r="C6696" t="s">
        <v>5440</v>
      </c>
      <c r="D6696">
        <v>65000</v>
      </c>
      <c r="E6696">
        <v>60</v>
      </c>
      <c r="F6696">
        <v>5</v>
      </c>
      <c r="G6696">
        <v>0</v>
      </c>
    </row>
    <row r="6697" spans="1:7" x14ac:dyDescent="0.2">
      <c r="A6697">
        <v>7200</v>
      </c>
      <c r="B6697">
        <v>0.1875</v>
      </c>
      <c r="C6697" t="s">
        <v>5440</v>
      </c>
      <c r="D6697">
        <v>38013</v>
      </c>
      <c r="E6697">
        <v>36</v>
      </c>
      <c r="F6697">
        <v>6</v>
      </c>
      <c r="G6697">
        <v>0</v>
      </c>
    </row>
    <row r="6698" spans="1:7" x14ac:dyDescent="0.2">
      <c r="A6698">
        <v>10000</v>
      </c>
      <c r="B6698">
        <v>6.6199999999999995E-2</v>
      </c>
      <c r="C6698" t="s">
        <v>5440</v>
      </c>
      <c r="D6698">
        <v>68000</v>
      </c>
      <c r="E6698">
        <v>36</v>
      </c>
      <c r="F6698">
        <v>1</v>
      </c>
      <c r="G6698">
        <v>0</v>
      </c>
    </row>
    <row r="6699" spans="1:7" x14ac:dyDescent="0.2">
      <c r="A6699">
        <v>8975</v>
      </c>
      <c r="B6699">
        <v>0.1409</v>
      </c>
      <c r="C6699" t="s">
        <v>5442</v>
      </c>
      <c r="D6699">
        <v>42000</v>
      </c>
      <c r="E6699">
        <v>36</v>
      </c>
      <c r="F6699">
        <v>3</v>
      </c>
      <c r="G6699">
        <v>1</v>
      </c>
    </row>
    <row r="6700" spans="1:7" x14ac:dyDescent="0.2">
      <c r="A6700">
        <v>5675</v>
      </c>
      <c r="B6700">
        <v>7.9000000000000001E-2</v>
      </c>
      <c r="C6700" t="s">
        <v>5442</v>
      </c>
      <c r="D6700">
        <v>28000</v>
      </c>
      <c r="E6700">
        <v>36</v>
      </c>
      <c r="F6700">
        <v>3</v>
      </c>
      <c r="G6700">
        <v>0</v>
      </c>
    </row>
    <row r="6701" spans="1:7" x14ac:dyDescent="0.2">
      <c r="A6701">
        <v>22050</v>
      </c>
      <c r="B6701">
        <v>7.9000000000000001E-2</v>
      </c>
      <c r="C6701" t="s">
        <v>5440</v>
      </c>
      <c r="D6701">
        <v>160000</v>
      </c>
      <c r="E6701">
        <v>36</v>
      </c>
      <c r="F6701">
        <v>1</v>
      </c>
      <c r="G6701">
        <v>0</v>
      </c>
    </row>
    <row r="6702" spans="1:7" x14ac:dyDescent="0.2">
      <c r="A6702">
        <v>4000</v>
      </c>
      <c r="B6702">
        <v>6.0299999999999999E-2</v>
      </c>
      <c r="C6702" t="s">
        <v>5440</v>
      </c>
      <c r="D6702">
        <v>40000</v>
      </c>
      <c r="E6702">
        <v>36</v>
      </c>
      <c r="F6702">
        <v>0.5</v>
      </c>
      <c r="G6702">
        <v>0</v>
      </c>
    </row>
    <row r="6703" spans="1:7" x14ac:dyDescent="0.2">
      <c r="A6703">
        <v>19075</v>
      </c>
      <c r="B6703">
        <v>0.14330000000000001</v>
      </c>
      <c r="C6703" t="s">
        <v>5441</v>
      </c>
      <c r="D6703">
        <v>48000</v>
      </c>
      <c r="E6703">
        <v>36</v>
      </c>
      <c r="F6703">
        <v>10</v>
      </c>
      <c r="G6703">
        <v>0</v>
      </c>
    </row>
    <row r="6704" spans="1:7" x14ac:dyDescent="0.2">
      <c r="A6704">
        <v>4500</v>
      </c>
      <c r="B6704">
        <v>6.0299999999999999E-2</v>
      </c>
      <c r="C6704" t="s">
        <v>5441</v>
      </c>
      <c r="D6704">
        <v>39600</v>
      </c>
      <c r="E6704">
        <v>36</v>
      </c>
      <c r="F6704">
        <v>6</v>
      </c>
      <c r="G6704">
        <v>0</v>
      </c>
    </row>
    <row r="6705" spans="1:7" x14ac:dyDescent="0.2">
      <c r="A6705">
        <v>9450</v>
      </c>
      <c r="B6705">
        <v>0.1409</v>
      </c>
      <c r="C6705" t="s">
        <v>5441</v>
      </c>
      <c r="D6705">
        <v>40000</v>
      </c>
      <c r="E6705">
        <v>36</v>
      </c>
      <c r="F6705">
        <v>9</v>
      </c>
      <c r="G6705">
        <v>0</v>
      </c>
    </row>
    <row r="6706" spans="1:7" x14ac:dyDescent="0.2">
      <c r="A6706">
        <v>8500</v>
      </c>
      <c r="B6706">
        <v>0.1777</v>
      </c>
      <c r="C6706" t="s">
        <v>5442</v>
      </c>
      <c r="D6706">
        <v>25000</v>
      </c>
      <c r="E6706">
        <v>36</v>
      </c>
      <c r="F6706">
        <v>10</v>
      </c>
      <c r="G6706">
        <v>0</v>
      </c>
    </row>
    <row r="6707" spans="1:7" x14ac:dyDescent="0.2">
      <c r="A6707">
        <v>14575</v>
      </c>
      <c r="B6707">
        <v>6.0299999999999999E-2</v>
      </c>
      <c r="C6707" t="s">
        <v>5441</v>
      </c>
      <c r="D6707">
        <v>47000</v>
      </c>
      <c r="E6707">
        <v>36</v>
      </c>
      <c r="F6707">
        <v>10</v>
      </c>
      <c r="G6707">
        <v>0</v>
      </c>
    </row>
    <row r="6708" spans="1:7" x14ac:dyDescent="0.2">
      <c r="A6708">
        <v>11200</v>
      </c>
      <c r="B6708">
        <v>0.1114</v>
      </c>
      <c r="C6708" t="s">
        <v>5441</v>
      </c>
      <c r="D6708">
        <v>42000</v>
      </c>
      <c r="E6708">
        <v>36</v>
      </c>
      <c r="F6708">
        <v>4</v>
      </c>
      <c r="G6708">
        <v>0</v>
      </c>
    </row>
    <row r="6709" spans="1:7" x14ac:dyDescent="0.2">
      <c r="A6709">
        <v>5000</v>
      </c>
      <c r="B6709">
        <v>0.1016</v>
      </c>
      <c r="C6709" t="s">
        <v>5441</v>
      </c>
      <c r="D6709">
        <v>39000</v>
      </c>
      <c r="E6709">
        <v>36</v>
      </c>
      <c r="F6709">
        <v>7</v>
      </c>
      <c r="G6709">
        <v>0</v>
      </c>
    </row>
    <row r="6710" spans="1:7" x14ac:dyDescent="0.2">
      <c r="A6710">
        <v>23675</v>
      </c>
      <c r="B6710">
        <v>0.23760000000000001</v>
      </c>
      <c r="C6710" t="s">
        <v>5441</v>
      </c>
      <c r="D6710">
        <v>62750</v>
      </c>
      <c r="E6710">
        <v>60</v>
      </c>
      <c r="F6710">
        <v>0.5</v>
      </c>
      <c r="G6710">
        <v>0</v>
      </c>
    </row>
    <row r="6711" spans="1:7" x14ac:dyDescent="0.2">
      <c r="A6711">
        <v>10000</v>
      </c>
      <c r="B6711">
        <v>0.18490000000000001</v>
      </c>
      <c r="C6711" t="s">
        <v>5440</v>
      </c>
      <c r="D6711">
        <v>125000</v>
      </c>
      <c r="E6711">
        <v>36</v>
      </c>
      <c r="F6711">
        <v>0.5</v>
      </c>
      <c r="G6711">
        <v>1</v>
      </c>
    </row>
    <row r="6712" spans="1:7" x14ac:dyDescent="0.2">
      <c r="A6712">
        <v>12000</v>
      </c>
      <c r="B6712">
        <v>0.1114</v>
      </c>
      <c r="C6712" t="s">
        <v>5440</v>
      </c>
      <c r="D6712">
        <v>89000</v>
      </c>
      <c r="E6712">
        <v>36</v>
      </c>
      <c r="F6712">
        <v>5</v>
      </c>
      <c r="G6712">
        <v>0</v>
      </c>
    </row>
    <row r="6713" spans="1:7" x14ac:dyDescent="0.2">
      <c r="A6713">
        <v>30750</v>
      </c>
      <c r="B6713">
        <v>0.22950000000000001</v>
      </c>
      <c r="C6713" t="s">
        <v>5441</v>
      </c>
      <c r="D6713">
        <v>77862</v>
      </c>
      <c r="E6713">
        <v>60</v>
      </c>
      <c r="F6713">
        <v>10</v>
      </c>
      <c r="G6713">
        <v>1</v>
      </c>
    </row>
    <row r="6714" spans="1:7" x14ac:dyDescent="0.2">
      <c r="A6714">
        <v>8325</v>
      </c>
      <c r="B6714">
        <v>0.14330000000000001</v>
      </c>
      <c r="C6714" t="s">
        <v>5440</v>
      </c>
      <c r="D6714">
        <v>25000</v>
      </c>
      <c r="E6714">
        <v>36</v>
      </c>
      <c r="F6714">
        <v>4</v>
      </c>
      <c r="G6714">
        <v>0</v>
      </c>
    </row>
    <row r="6715" spans="1:7" x14ac:dyDescent="0.2">
      <c r="A6715">
        <v>8000</v>
      </c>
      <c r="B6715">
        <v>0.17269999999999999</v>
      </c>
      <c r="C6715" t="s">
        <v>5441</v>
      </c>
      <c r="D6715">
        <v>45000</v>
      </c>
      <c r="E6715">
        <v>36</v>
      </c>
      <c r="F6715">
        <v>4</v>
      </c>
      <c r="G6715">
        <v>0</v>
      </c>
    </row>
    <row r="6716" spans="1:7" x14ac:dyDescent="0.2">
      <c r="A6716">
        <v>28100</v>
      </c>
      <c r="B6716">
        <v>0.1114</v>
      </c>
      <c r="C6716" t="s">
        <v>5441</v>
      </c>
      <c r="D6716">
        <v>80000</v>
      </c>
      <c r="E6716">
        <v>60</v>
      </c>
      <c r="F6716">
        <v>2</v>
      </c>
      <c r="G6716">
        <v>0</v>
      </c>
    </row>
    <row r="6717" spans="1:7" x14ac:dyDescent="0.2">
      <c r="A6717">
        <v>30000</v>
      </c>
      <c r="B6717">
        <v>0.23630000000000001</v>
      </c>
      <c r="C6717" t="s">
        <v>5441</v>
      </c>
      <c r="D6717">
        <v>76500</v>
      </c>
      <c r="E6717">
        <v>60</v>
      </c>
      <c r="F6717">
        <v>2</v>
      </c>
      <c r="G6717">
        <v>0</v>
      </c>
    </row>
    <row r="6718" spans="1:7" x14ac:dyDescent="0.2">
      <c r="A6718">
        <v>12000</v>
      </c>
      <c r="B6718">
        <v>0.1212</v>
      </c>
      <c r="C6718" t="s">
        <v>5441</v>
      </c>
      <c r="D6718">
        <v>61387</v>
      </c>
      <c r="E6718">
        <v>36</v>
      </c>
      <c r="F6718">
        <v>10</v>
      </c>
      <c r="G6718">
        <v>0</v>
      </c>
    </row>
    <row r="6719" spans="1:7" x14ac:dyDescent="0.2">
      <c r="A6719">
        <v>14000</v>
      </c>
      <c r="B6719">
        <v>0.1212</v>
      </c>
      <c r="C6719" t="s">
        <v>5442</v>
      </c>
      <c r="D6719">
        <v>38000</v>
      </c>
      <c r="E6719">
        <v>36</v>
      </c>
      <c r="F6719">
        <v>0.5</v>
      </c>
      <c r="G6719">
        <v>0</v>
      </c>
    </row>
    <row r="6720" spans="1:7" x14ac:dyDescent="0.2">
      <c r="A6720">
        <v>2000</v>
      </c>
      <c r="B6720">
        <v>7.6200000000000004E-2</v>
      </c>
      <c r="C6720" t="s">
        <v>5441</v>
      </c>
      <c r="D6720">
        <v>32000</v>
      </c>
      <c r="E6720">
        <v>36</v>
      </c>
      <c r="F6720">
        <v>10</v>
      </c>
      <c r="G6720">
        <v>0</v>
      </c>
    </row>
    <row r="6721" spans="1:7" x14ac:dyDescent="0.2">
      <c r="A6721">
        <v>4500</v>
      </c>
      <c r="B6721">
        <v>0.13109999999999999</v>
      </c>
      <c r="C6721" t="s">
        <v>5440</v>
      </c>
      <c r="D6721">
        <v>50000</v>
      </c>
      <c r="E6721">
        <v>36</v>
      </c>
      <c r="F6721">
        <v>10</v>
      </c>
      <c r="G6721">
        <v>0</v>
      </c>
    </row>
    <row r="6722" spans="1:7" x14ac:dyDescent="0.2">
      <c r="A6722">
        <v>16000</v>
      </c>
      <c r="B6722">
        <v>0.1777</v>
      </c>
      <c r="C6722" t="s">
        <v>5440</v>
      </c>
      <c r="D6722">
        <v>50000</v>
      </c>
      <c r="E6722">
        <v>36</v>
      </c>
      <c r="F6722">
        <v>10</v>
      </c>
      <c r="G6722">
        <v>0</v>
      </c>
    </row>
    <row r="6723" spans="1:7" x14ac:dyDescent="0.2">
      <c r="A6723">
        <v>5000</v>
      </c>
      <c r="B6723">
        <v>0.158</v>
      </c>
      <c r="C6723" t="s">
        <v>5440</v>
      </c>
      <c r="D6723">
        <v>37500</v>
      </c>
      <c r="E6723">
        <v>36</v>
      </c>
      <c r="F6723">
        <v>4</v>
      </c>
      <c r="G6723">
        <v>0</v>
      </c>
    </row>
    <row r="6724" spans="1:7" x14ac:dyDescent="0.2">
      <c r="A6724">
        <v>7500</v>
      </c>
      <c r="B6724">
        <v>0.1016</v>
      </c>
      <c r="C6724" t="s">
        <v>5441</v>
      </c>
      <c r="D6724">
        <v>60000</v>
      </c>
      <c r="E6724">
        <v>36</v>
      </c>
      <c r="F6724">
        <v>6</v>
      </c>
      <c r="G6724">
        <v>0</v>
      </c>
    </row>
    <row r="6725" spans="1:7" x14ac:dyDescent="0.2">
      <c r="A6725">
        <v>5000</v>
      </c>
      <c r="B6725">
        <v>0.1212</v>
      </c>
      <c r="C6725" t="s">
        <v>5440</v>
      </c>
      <c r="D6725">
        <v>54000</v>
      </c>
      <c r="E6725">
        <v>36</v>
      </c>
      <c r="F6725">
        <v>10</v>
      </c>
      <c r="G6725">
        <v>0</v>
      </c>
    </row>
    <row r="6726" spans="1:7" x14ac:dyDescent="0.2">
      <c r="A6726">
        <v>24000</v>
      </c>
      <c r="B6726">
        <v>0.15310000000000001</v>
      </c>
      <c r="C6726" t="s">
        <v>5441</v>
      </c>
      <c r="D6726">
        <v>80000</v>
      </c>
      <c r="E6726">
        <v>36</v>
      </c>
      <c r="F6726">
        <v>5</v>
      </c>
      <c r="G6726">
        <v>0</v>
      </c>
    </row>
    <row r="6727" spans="1:7" x14ac:dyDescent="0.2">
      <c r="A6727">
        <v>12000</v>
      </c>
      <c r="B6727">
        <v>0.1409</v>
      </c>
      <c r="C6727" t="s">
        <v>5442</v>
      </c>
      <c r="D6727">
        <v>52000</v>
      </c>
      <c r="E6727">
        <v>36</v>
      </c>
      <c r="F6727">
        <v>10</v>
      </c>
      <c r="G6727">
        <v>0</v>
      </c>
    </row>
    <row r="6728" spans="1:7" x14ac:dyDescent="0.2">
      <c r="A6728">
        <v>12000</v>
      </c>
      <c r="B6728">
        <v>0.1016</v>
      </c>
      <c r="C6728" t="s">
        <v>5440</v>
      </c>
      <c r="D6728">
        <v>65000</v>
      </c>
      <c r="E6728">
        <v>36</v>
      </c>
      <c r="F6728">
        <v>10</v>
      </c>
      <c r="G6728">
        <v>0</v>
      </c>
    </row>
    <row r="6729" spans="1:7" x14ac:dyDescent="0.2">
      <c r="A6729">
        <v>9000</v>
      </c>
      <c r="B6729">
        <v>7.9000000000000001E-2</v>
      </c>
      <c r="C6729" t="s">
        <v>5440</v>
      </c>
      <c r="D6729">
        <v>50000</v>
      </c>
      <c r="E6729">
        <v>36</v>
      </c>
      <c r="F6729">
        <v>10</v>
      </c>
      <c r="G6729">
        <v>0</v>
      </c>
    </row>
    <row r="6730" spans="1:7" x14ac:dyDescent="0.2">
      <c r="A6730">
        <v>3000</v>
      </c>
      <c r="B6730">
        <v>0.16289999999999999</v>
      </c>
      <c r="C6730" t="s">
        <v>5440</v>
      </c>
      <c r="D6730">
        <v>32000</v>
      </c>
      <c r="E6730">
        <v>36</v>
      </c>
      <c r="F6730">
        <v>7</v>
      </c>
      <c r="G6730">
        <v>0</v>
      </c>
    </row>
    <row r="6731" spans="1:7" x14ac:dyDescent="0.2">
      <c r="A6731">
        <v>1800</v>
      </c>
      <c r="B6731">
        <v>0.16289999999999999</v>
      </c>
      <c r="C6731" t="s">
        <v>5440</v>
      </c>
      <c r="D6731">
        <v>110000</v>
      </c>
      <c r="E6731">
        <v>36</v>
      </c>
      <c r="F6731">
        <v>1</v>
      </c>
      <c r="G6731">
        <v>0</v>
      </c>
    </row>
    <row r="6732" spans="1:7" x14ac:dyDescent="0.2">
      <c r="A6732">
        <v>15000</v>
      </c>
      <c r="B6732">
        <v>0.1409</v>
      </c>
      <c r="C6732" t="s">
        <v>5440</v>
      </c>
      <c r="D6732">
        <v>40000</v>
      </c>
      <c r="E6732">
        <v>36</v>
      </c>
      <c r="F6732">
        <v>10</v>
      </c>
      <c r="G6732">
        <v>0</v>
      </c>
    </row>
    <row r="6733" spans="1:7" x14ac:dyDescent="0.2">
      <c r="A6733">
        <v>8800</v>
      </c>
      <c r="B6733">
        <v>0.1016</v>
      </c>
      <c r="C6733" t="s">
        <v>5440</v>
      </c>
      <c r="D6733">
        <v>130000</v>
      </c>
      <c r="E6733">
        <v>36</v>
      </c>
      <c r="F6733">
        <v>5</v>
      </c>
      <c r="G6733">
        <v>0</v>
      </c>
    </row>
    <row r="6734" spans="1:7" x14ac:dyDescent="0.2">
      <c r="A6734">
        <v>10000</v>
      </c>
      <c r="B6734">
        <v>0.1114</v>
      </c>
      <c r="C6734" t="s">
        <v>5441</v>
      </c>
      <c r="D6734">
        <v>79000</v>
      </c>
      <c r="E6734">
        <v>36</v>
      </c>
      <c r="F6734">
        <v>0.5</v>
      </c>
      <c r="G6734">
        <v>0</v>
      </c>
    </row>
    <row r="6735" spans="1:7" x14ac:dyDescent="0.2">
      <c r="A6735">
        <v>9050</v>
      </c>
      <c r="B6735">
        <v>0.18490000000000001</v>
      </c>
      <c r="C6735" t="s">
        <v>5440</v>
      </c>
      <c r="D6735">
        <v>70000</v>
      </c>
      <c r="E6735">
        <v>36</v>
      </c>
      <c r="F6735">
        <v>7</v>
      </c>
      <c r="G6735">
        <v>1</v>
      </c>
    </row>
    <row r="6736" spans="1:7" x14ac:dyDescent="0.2">
      <c r="A6736">
        <v>12425</v>
      </c>
      <c r="B6736">
        <v>0.15310000000000001</v>
      </c>
      <c r="C6736" t="s">
        <v>5441</v>
      </c>
      <c r="D6736">
        <v>87000</v>
      </c>
      <c r="E6736">
        <v>36</v>
      </c>
      <c r="F6736">
        <v>10</v>
      </c>
      <c r="G6736">
        <v>1</v>
      </c>
    </row>
    <row r="6737" spans="1:7" x14ac:dyDescent="0.2">
      <c r="A6737">
        <v>4800</v>
      </c>
      <c r="B6737">
        <v>0.17269999999999999</v>
      </c>
      <c r="C6737" t="s">
        <v>5441</v>
      </c>
      <c r="D6737">
        <v>35000</v>
      </c>
      <c r="E6737">
        <v>36</v>
      </c>
      <c r="F6737">
        <v>4</v>
      </c>
      <c r="G6737">
        <v>0</v>
      </c>
    </row>
    <row r="6738" spans="1:7" x14ac:dyDescent="0.2">
      <c r="A6738">
        <v>24575</v>
      </c>
      <c r="B6738">
        <v>0.1777</v>
      </c>
      <c r="C6738" t="s">
        <v>5440</v>
      </c>
      <c r="D6738">
        <v>67942.55</v>
      </c>
      <c r="E6738">
        <v>36</v>
      </c>
      <c r="F6738">
        <v>7</v>
      </c>
      <c r="G6738">
        <v>0</v>
      </c>
    </row>
    <row r="6739" spans="1:7" x14ac:dyDescent="0.2">
      <c r="A6739">
        <v>18000</v>
      </c>
      <c r="B6739">
        <v>0.18490000000000001</v>
      </c>
      <c r="C6739" t="s">
        <v>5442</v>
      </c>
      <c r="D6739">
        <v>84500</v>
      </c>
      <c r="E6739">
        <v>36</v>
      </c>
      <c r="F6739">
        <v>10</v>
      </c>
      <c r="G6739">
        <v>0</v>
      </c>
    </row>
    <row r="6740" spans="1:7" x14ac:dyDescent="0.2">
      <c r="A6740">
        <v>9450</v>
      </c>
      <c r="B6740">
        <v>7.6200000000000004E-2</v>
      </c>
      <c r="C6740" t="s">
        <v>5441</v>
      </c>
      <c r="D6740">
        <v>45000</v>
      </c>
      <c r="E6740">
        <v>36</v>
      </c>
      <c r="F6740">
        <v>1</v>
      </c>
      <c r="G6740">
        <v>0</v>
      </c>
    </row>
    <row r="6741" spans="1:7" x14ac:dyDescent="0.2">
      <c r="A6741">
        <v>20000</v>
      </c>
      <c r="B6741">
        <v>0.1212</v>
      </c>
      <c r="C6741" t="s">
        <v>5441</v>
      </c>
      <c r="D6741">
        <v>80000</v>
      </c>
      <c r="E6741">
        <v>36</v>
      </c>
      <c r="F6741">
        <v>6</v>
      </c>
      <c r="G6741">
        <v>0</v>
      </c>
    </row>
    <row r="6742" spans="1:7" x14ac:dyDescent="0.2">
      <c r="A6742">
        <v>10000</v>
      </c>
      <c r="B6742">
        <v>0.16289999999999999</v>
      </c>
      <c r="C6742" t="s">
        <v>5441</v>
      </c>
      <c r="D6742">
        <v>49000</v>
      </c>
      <c r="E6742">
        <v>36</v>
      </c>
      <c r="F6742">
        <v>4</v>
      </c>
      <c r="G6742">
        <v>1</v>
      </c>
    </row>
    <row r="6743" spans="1:7" x14ac:dyDescent="0.2">
      <c r="A6743">
        <v>9350</v>
      </c>
      <c r="B6743">
        <v>0.1016</v>
      </c>
      <c r="C6743" t="s">
        <v>5440</v>
      </c>
      <c r="D6743">
        <v>55000</v>
      </c>
      <c r="E6743">
        <v>36</v>
      </c>
      <c r="F6743">
        <v>1</v>
      </c>
      <c r="G6743">
        <v>0</v>
      </c>
    </row>
    <row r="6744" spans="1:7" x14ac:dyDescent="0.2">
      <c r="A6744">
        <v>10000</v>
      </c>
      <c r="B6744">
        <v>0.1409</v>
      </c>
      <c r="C6744" t="s">
        <v>5441</v>
      </c>
      <c r="D6744">
        <v>72000</v>
      </c>
      <c r="E6744">
        <v>36</v>
      </c>
      <c r="F6744">
        <v>8</v>
      </c>
      <c r="G6744">
        <v>0</v>
      </c>
    </row>
    <row r="6745" spans="1:7" x14ac:dyDescent="0.2">
      <c r="A6745">
        <v>7000</v>
      </c>
      <c r="B6745">
        <v>7.9000000000000001E-2</v>
      </c>
      <c r="C6745" t="s">
        <v>5440</v>
      </c>
      <c r="D6745">
        <v>60000</v>
      </c>
      <c r="E6745">
        <v>36</v>
      </c>
      <c r="F6745">
        <v>5</v>
      </c>
      <c r="G6745">
        <v>0</v>
      </c>
    </row>
    <row r="6746" spans="1:7" x14ac:dyDescent="0.2">
      <c r="A6746">
        <v>5000</v>
      </c>
      <c r="B6746">
        <v>8.8999999999999996E-2</v>
      </c>
      <c r="C6746" t="s">
        <v>5440</v>
      </c>
      <c r="D6746">
        <v>33000</v>
      </c>
      <c r="E6746">
        <v>36</v>
      </c>
      <c r="F6746">
        <v>2</v>
      </c>
      <c r="G6746">
        <v>0</v>
      </c>
    </row>
    <row r="6747" spans="1:7" x14ac:dyDescent="0.2">
      <c r="A6747">
        <v>4000</v>
      </c>
      <c r="B6747">
        <v>0.13109999999999999</v>
      </c>
      <c r="C6747" t="s">
        <v>5441</v>
      </c>
      <c r="D6747">
        <v>72000</v>
      </c>
      <c r="E6747">
        <v>36</v>
      </c>
      <c r="F6747">
        <v>5</v>
      </c>
      <c r="G6747">
        <v>0</v>
      </c>
    </row>
    <row r="6748" spans="1:7" x14ac:dyDescent="0.2">
      <c r="A6748">
        <v>2400</v>
      </c>
      <c r="B6748">
        <v>0.15310000000000001</v>
      </c>
      <c r="C6748" t="s">
        <v>5440</v>
      </c>
      <c r="D6748">
        <v>40000</v>
      </c>
      <c r="E6748">
        <v>36</v>
      </c>
      <c r="F6748">
        <v>9</v>
      </c>
      <c r="G6748">
        <v>0</v>
      </c>
    </row>
    <row r="6749" spans="1:7" x14ac:dyDescent="0.2">
      <c r="A6749">
        <v>2100</v>
      </c>
      <c r="B6749">
        <v>0.1114</v>
      </c>
      <c r="C6749" t="s">
        <v>5440</v>
      </c>
      <c r="D6749">
        <v>30000</v>
      </c>
      <c r="E6749">
        <v>36</v>
      </c>
      <c r="F6749">
        <v>0.5</v>
      </c>
      <c r="G6749">
        <v>1</v>
      </c>
    </row>
    <row r="6750" spans="1:7" x14ac:dyDescent="0.2">
      <c r="A6750">
        <v>19750</v>
      </c>
      <c r="B6750">
        <v>0.15310000000000001</v>
      </c>
      <c r="C6750" t="s">
        <v>5442</v>
      </c>
      <c r="D6750">
        <v>50000</v>
      </c>
      <c r="E6750">
        <v>60</v>
      </c>
      <c r="F6750">
        <v>4</v>
      </c>
      <c r="G6750">
        <v>0</v>
      </c>
    </row>
    <row r="6751" spans="1:7" x14ac:dyDescent="0.2">
      <c r="A6751">
        <v>6000</v>
      </c>
      <c r="B6751">
        <v>0.13109999999999999</v>
      </c>
      <c r="C6751" t="s">
        <v>5440</v>
      </c>
      <c r="D6751">
        <v>43000</v>
      </c>
      <c r="E6751">
        <v>36</v>
      </c>
      <c r="F6751">
        <v>2</v>
      </c>
      <c r="G6751">
        <v>0</v>
      </c>
    </row>
    <row r="6752" spans="1:7" x14ac:dyDescent="0.2">
      <c r="A6752">
        <v>15000</v>
      </c>
      <c r="B6752">
        <v>0.15310000000000001</v>
      </c>
      <c r="C6752" t="s">
        <v>5440</v>
      </c>
      <c r="D6752">
        <v>151255</v>
      </c>
      <c r="E6752">
        <v>36</v>
      </c>
      <c r="F6752">
        <v>1</v>
      </c>
      <c r="G6752">
        <v>0</v>
      </c>
    </row>
    <row r="6753" spans="1:7" x14ac:dyDescent="0.2">
      <c r="A6753">
        <v>4200</v>
      </c>
      <c r="B6753">
        <v>0.15310000000000001</v>
      </c>
      <c r="C6753" t="s">
        <v>5440</v>
      </c>
      <c r="D6753">
        <v>30000</v>
      </c>
      <c r="E6753">
        <v>36</v>
      </c>
      <c r="F6753">
        <v>2</v>
      </c>
      <c r="G6753">
        <v>0</v>
      </c>
    </row>
    <row r="6754" spans="1:7" x14ac:dyDescent="0.2">
      <c r="A6754">
        <v>6175</v>
      </c>
      <c r="B6754">
        <v>8.8999999999999996E-2</v>
      </c>
      <c r="C6754" t="s">
        <v>5440</v>
      </c>
      <c r="D6754">
        <v>45000</v>
      </c>
      <c r="E6754">
        <v>36</v>
      </c>
      <c r="F6754">
        <v>10</v>
      </c>
      <c r="G6754">
        <v>0</v>
      </c>
    </row>
    <row r="6755" spans="1:7" x14ac:dyDescent="0.2">
      <c r="A6755">
        <v>35000</v>
      </c>
      <c r="B6755">
        <v>0.22470000000000001</v>
      </c>
      <c r="C6755" t="s">
        <v>5440</v>
      </c>
      <c r="D6755">
        <v>104000</v>
      </c>
      <c r="E6755">
        <v>60</v>
      </c>
      <c r="F6755">
        <v>6</v>
      </c>
      <c r="G6755">
        <v>0</v>
      </c>
    </row>
    <row r="6756" spans="1:7" x14ac:dyDescent="0.2">
      <c r="A6756">
        <v>20000</v>
      </c>
      <c r="B6756">
        <v>0.1212</v>
      </c>
      <c r="C6756" t="s">
        <v>5442</v>
      </c>
      <c r="D6756">
        <v>50000</v>
      </c>
      <c r="E6756">
        <v>36</v>
      </c>
      <c r="F6756">
        <v>4</v>
      </c>
      <c r="G6756">
        <v>1</v>
      </c>
    </row>
    <row r="6757" spans="1:7" x14ac:dyDescent="0.2">
      <c r="A6757">
        <v>4000</v>
      </c>
      <c r="B6757">
        <v>0.15310000000000001</v>
      </c>
      <c r="C6757" t="s">
        <v>5441</v>
      </c>
      <c r="D6757">
        <v>42000</v>
      </c>
      <c r="E6757">
        <v>36</v>
      </c>
      <c r="F6757">
        <v>10</v>
      </c>
      <c r="G6757">
        <v>0</v>
      </c>
    </row>
    <row r="6758" spans="1:7" x14ac:dyDescent="0.2">
      <c r="A6758">
        <v>33600</v>
      </c>
      <c r="B6758">
        <v>0.15310000000000001</v>
      </c>
      <c r="C6758" t="s">
        <v>5440</v>
      </c>
      <c r="D6758">
        <v>96000</v>
      </c>
      <c r="E6758">
        <v>60</v>
      </c>
      <c r="F6758">
        <v>10</v>
      </c>
      <c r="G6758">
        <v>0</v>
      </c>
    </row>
    <row r="6759" spans="1:7" x14ac:dyDescent="0.2">
      <c r="A6759">
        <v>7150</v>
      </c>
      <c r="B6759">
        <v>0.16289999999999999</v>
      </c>
      <c r="C6759" t="s">
        <v>5440</v>
      </c>
      <c r="D6759">
        <v>84000</v>
      </c>
      <c r="E6759">
        <v>36</v>
      </c>
      <c r="F6759">
        <v>3</v>
      </c>
      <c r="G6759">
        <v>0</v>
      </c>
    </row>
    <row r="6760" spans="1:7" x14ac:dyDescent="0.2">
      <c r="A6760">
        <v>5400</v>
      </c>
      <c r="B6760">
        <v>8.8999999999999996E-2</v>
      </c>
      <c r="C6760" t="s">
        <v>5440</v>
      </c>
      <c r="D6760">
        <v>56000</v>
      </c>
      <c r="E6760">
        <v>36</v>
      </c>
      <c r="F6760">
        <v>0.5</v>
      </c>
      <c r="G6760">
        <v>1</v>
      </c>
    </row>
    <row r="6761" spans="1:7" x14ac:dyDescent="0.2">
      <c r="A6761">
        <v>11500</v>
      </c>
      <c r="B6761">
        <v>0.14330000000000001</v>
      </c>
      <c r="C6761" t="s">
        <v>5440</v>
      </c>
      <c r="D6761">
        <v>78000</v>
      </c>
      <c r="E6761">
        <v>36</v>
      </c>
      <c r="F6761">
        <v>2</v>
      </c>
      <c r="G6761">
        <v>0</v>
      </c>
    </row>
    <row r="6762" spans="1:7" x14ac:dyDescent="0.2">
      <c r="A6762">
        <v>3800</v>
      </c>
      <c r="B6762">
        <v>6.6199999999999995E-2</v>
      </c>
      <c r="C6762" t="s">
        <v>5441</v>
      </c>
      <c r="D6762">
        <v>27000</v>
      </c>
      <c r="E6762">
        <v>36</v>
      </c>
      <c r="F6762">
        <v>2</v>
      </c>
      <c r="G6762">
        <v>0</v>
      </c>
    </row>
    <row r="6763" spans="1:7" x14ac:dyDescent="0.2">
      <c r="A6763">
        <v>7650</v>
      </c>
      <c r="B6763">
        <v>0.13109999999999999</v>
      </c>
      <c r="C6763" t="s">
        <v>5440</v>
      </c>
      <c r="D6763">
        <v>43000</v>
      </c>
      <c r="E6763">
        <v>36</v>
      </c>
      <c r="F6763">
        <v>1</v>
      </c>
      <c r="G6763">
        <v>0</v>
      </c>
    </row>
    <row r="6764" spans="1:7" x14ac:dyDescent="0.2">
      <c r="A6764">
        <v>18000</v>
      </c>
      <c r="B6764">
        <v>0.1875</v>
      </c>
      <c r="C6764" t="s">
        <v>5441</v>
      </c>
      <c r="D6764">
        <v>45000</v>
      </c>
      <c r="E6764">
        <v>36</v>
      </c>
      <c r="F6764">
        <v>6</v>
      </c>
      <c r="G6764">
        <v>1</v>
      </c>
    </row>
    <row r="6765" spans="1:7" x14ac:dyDescent="0.2">
      <c r="A6765">
        <v>14000</v>
      </c>
      <c r="B6765">
        <v>0.1875</v>
      </c>
      <c r="C6765" t="s">
        <v>5440</v>
      </c>
      <c r="D6765">
        <v>160000</v>
      </c>
      <c r="E6765">
        <v>36</v>
      </c>
      <c r="F6765">
        <v>7</v>
      </c>
      <c r="G6765">
        <v>0</v>
      </c>
    </row>
    <row r="6766" spans="1:7" x14ac:dyDescent="0.2">
      <c r="A6766">
        <v>6000</v>
      </c>
      <c r="B6766">
        <v>0.15310000000000001</v>
      </c>
      <c r="C6766" t="s">
        <v>5440</v>
      </c>
      <c r="D6766">
        <v>70000</v>
      </c>
      <c r="E6766">
        <v>36</v>
      </c>
      <c r="F6766">
        <v>2</v>
      </c>
      <c r="G6766">
        <v>0</v>
      </c>
    </row>
    <row r="6767" spans="1:7" x14ac:dyDescent="0.2">
      <c r="A6767">
        <v>10400</v>
      </c>
      <c r="B6767">
        <v>0.1777</v>
      </c>
      <c r="C6767" t="s">
        <v>5440</v>
      </c>
      <c r="D6767">
        <v>42000</v>
      </c>
      <c r="E6767">
        <v>36</v>
      </c>
      <c r="F6767">
        <v>3</v>
      </c>
      <c r="G6767">
        <v>1</v>
      </c>
    </row>
    <row r="6768" spans="1:7" x14ac:dyDescent="0.2">
      <c r="A6768">
        <v>15000</v>
      </c>
      <c r="B6768">
        <v>0.158</v>
      </c>
      <c r="C6768" t="s">
        <v>5441</v>
      </c>
      <c r="D6768">
        <v>58000</v>
      </c>
      <c r="E6768">
        <v>36</v>
      </c>
      <c r="F6768">
        <v>10</v>
      </c>
      <c r="G6768">
        <v>0</v>
      </c>
    </row>
    <row r="6769" spans="1:7" x14ac:dyDescent="0.2">
      <c r="A6769">
        <v>5075</v>
      </c>
      <c r="B6769">
        <v>0.13109999999999999</v>
      </c>
      <c r="C6769" t="s">
        <v>5440</v>
      </c>
      <c r="D6769">
        <v>50000</v>
      </c>
      <c r="E6769">
        <v>36</v>
      </c>
      <c r="F6769">
        <v>4</v>
      </c>
      <c r="G6769">
        <v>0</v>
      </c>
    </row>
    <row r="6770" spans="1:7" x14ac:dyDescent="0.2">
      <c r="A6770">
        <v>8000</v>
      </c>
      <c r="B6770">
        <v>0.14330000000000001</v>
      </c>
      <c r="C6770" t="s">
        <v>5440</v>
      </c>
      <c r="D6770">
        <v>62000</v>
      </c>
      <c r="E6770">
        <v>36</v>
      </c>
      <c r="F6770">
        <v>10</v>
      </c>
      <c r="G6770">
        <v>0</v>
      </c>
    </row>
    <row r="6771" spans="1:7" x14ac:dyDescent="0.2">
      <c r="A6771">
        <v>2500</v>
      </c>
      <c r="B6771">
        <v>7.9000000000000001E-2</v>
      </c>
      <c r="C6771" t="s">
        <v>5441</v>
      </c>
      <c r="D6771">
        <v>70000</v>
      </c>
      <c r="E6771">
        <v>36</v>
      </c>
      <c r="F6771">
        <v>10</v>
      </c>
      <c r="G6771">
        <v>0</v>
      </c>
    </row>
    <row r="6772" spans="1:7" x14ac:dyDescent="0.2">
      <c r="A6772">
        <v>15000</v>
      </c>
      <c r="B6772">
        <v>7.9000000000000001E-2</v>
      </c>
      <c r="C6772" t="s">
        <v>5441</v>
      </c>
      <c r="D6772">
        <v>113356.05</v>
      </c>
      <c r="E6772">
        <v>36</v>
      </c>
      <c r="F6772">
        <v>3</v>
      </c>
      <c r="G6772">
        <v>0</v>
      </c>
    </row>
    <row r="6773" spans="1:7" x14ac:dyDescent="0.2">
      <c r="A6773">
        <v>5000</v>
      </c>
      <c r="B6773">
        <v>0.1777</v>
      </c>
      <c r="C6773" t="s">
        <v>5440</v>
      </c>
      <c r="D6773">
        <v>55000</v>
      </c>
      <c r="E6773">
        <v>36</v>
      </c>
      <c r="F6773">
        <v>0.5</v>
      </c>
      <c r="G6773">
        <v>1</v>
      </c>
    </row>
    <row r="6774" spans="1:7" x14ac:dyDescent="0.2">
      <c r="A6774">
        <v>8000</v>
      </c>
      <c r="B6774">
        <v>7.6200000000000004E-2</v>
      </c>
      <c r="C6774" t="s">
        <v>5441</v>
      </c>
      <c r="D6774">
        <v>39000</v>
      </c>
      <c r="E6774">
        <v>36</v>
      </c>
      <c r="F6774">
        <v>0.5</v>
      </c>
      <c r="G6774">
        <v>0</v>
      </c>
    </row>
    <row r="6775" spans="1:7" x14ac:dyDescent="0.2">
      <c r="A6775">
        <v>10000</v>
      </c>
      <c r="B6775">
        <v>0.1409</v>
      </c>
      <c r="C6775" t="s">
        <v>5441</v>
      </c>
      <c r="D6775">
        <v>55000</v>
      </c>
      <c r="E6775">
        <v>36</v>
      </c>
      <c r="F6775">
        <v>6</v>
      </c>
      <c r="G6775">
        <v>0</v>
      </c>
    </row>
    <row r="6776" spans="1:7" x14ac:dyDescent="0.2">
      <c r="A6776">
        <v>1200</v>
      </c>
      <c r="B6776">
        <v>0.1212</v>
      </c>
      <c r="C6776" t="s">
        <v>5441</v>
      </c>
      <c r="D6776">
        <v>78000</v>
      </c>
      <c r="E6776">
        <v>36</v>
      </c>
      <c r="F6776">
        <v>10</v>
      </c>
      <c r="G6776">
        <v>0</v>
      </c>
    </row>
    <row r="6777" spans="1:7" x14ac:dyDescent="0.2">
      <c r="A6777">
        <v>25800</v>
      </c>
      <c r="B6777">
        <v>0.23760000000000001</v>
      </c>
      <c r="C6777" t="s">
        <v>5440</v>
      </c>
      <c r="D6777" s="79">
        <v>700000</v>
      </c>
      <c r="E6777">
        <v>60</v>
      </c>
      <c r="F6777">
        <v>10</v>
      </c>
      <c r="G6777">
        <v>0</v>
      </c>
    </row>
    <row r="6778" spans="1:7" x14ac:dyDescent="0.2">
      <c r="A6778">
        <v>9800</v>
      </c>
      <c r="B6778">
        <v>0.158</v>
      </c>
      <c r="C6778" t="s">
        <v>5441</v>
      </c>
      <c r="D6778">
        <v>80567</v>
      </c>
      <c r="E6778">
        <v>36</v>
      </c>
      <c r="F6778">
        <v>10</v>
      </c>
      <c r="G6778">
        <v>0</v>
      </c>
    </row>
    <row r="6779" spans="1:7" x14ac:dyDescent="0.2">
      <c r="A6779">
        <v>17000</v>
      </c>
      <c r="B6779">
        <v>0.1409</v>
      </c>
      <c r="C6779" t="s">
        <v>5441</v>
      </c>
      <c r="D6779">
        <v>125000</v>
      </c>
      <c r="E6779">
        <v>36</v>
      </c>
      <c r="F6779">
        <v>1</v>
      </c>
      <c r="G6779">
        <v>0</v>
      </c>
    </row>
    <row r="6780" spans="1:7" x14ac:dyDescent="0.2">
      <c r="A6780">
        <v>10500</v>
      </c>
      <c r="B6780">
        <v>0.1875</v>
      </c>
      <c r="C6780" t="s">
        <v>5441</v>
      </c>
      <c r="D6780">
        <v>55000</v>
      </c>
      <c r="E6780">
        <v>36</v>
      </c>
      <c r="F6780">
        <v>5</v>
      </c>
      <c r="G6780">
        <v>0</v>
      </c>
    </row>
    <row r="6781" spans="1:7" x14ac:dyDescent="0.2">
      <c r="A6781">
        <v>8500</v>
      </c>
      <c r="B6781">
        <v>0.15310000000000001</v>
      </c>
      <c r="C6781" t="s">
        <v>5440</v>
      </c>
      <c r="D6781">
        <v>40000</v>
      </c>
      <c r="E6781">
        <v>36</v>
      </c>
      <c r="F6781">
        <v>0.5</v>
      </c>
      <c r="G6781">
        <v>1</v>
      </c>
    </row>
    <row r="6782" spans="1:7" x14ac:dyDescent="0.2">
      <c r="A6782">
        <v>10200</v>
      </c>
      <c r="B6782">
        <v>0.15310000000000001</v>
      </c>
      <c r="C6782" t="s">
        <v>5440</v>
      </c>
      <c r="D6782">
        <v>36000</v>
      </c>
      <c r="E6782">
        <v>36</v>
      </c>
      <c r="F6782">
        <v>0.5</v>
      </c>
      <c r="G6782">
        <v>0</v>
      </c>
    </row>
    <row r="6783" spans="1:7" x14ac:dyDescent="0.2">
      <c r="A6783">
        <v>14600</v>
      </c>
      <c r="B6783">
        <v>0.13109999999999999</v>
      </c>
      <c r="C6783" t="s">
        <v>5441</v>
      </c>
      <c r="D6783">
        <v>37000</v>
      </c>
      <c r="E6783">
        <v>36</v>
      </c>
      <c r="F6783">
        <v>10</v>
      </c>
      <c r="G6783">
        <v>0</v>
      </c>
    </row>
    <row r="6784" spans="1:7" x14ac:dyDescent="0.2">
      <c r="A6784">
        <v>17000</v>
      </c>
      <c r="B6784">
        <v>0.1409</v>
      </c>
      <c r="C6784" t="s">
        <v>5440</v>
      </c>
      <c r="D6784">
        <v>54590</v>
      </c>
      <c r="E6784">
        <v>36</v>
      </c>
      <c r="F6784">
        <v>4</v>
      </c>
      <c r="G6784">
        <v>1</v>
      </c>
    </row>
    <row r="6785" spans="1:7" x14ac:dyDescent="0.2">
      <c r="A6785">
        <v>10000</v>
      </c>
      <c r="B6785">
        <v>8.8999999999999996E-2</v>
      </c>
      <c r="C6785" t="s">
        <v>5440</v>
      </c>
      <c r="D6785">
        <v>63000</v>
      </c>
      <c r="E6785">
        <v>36</v>
      </c>
      <c r="F6785">
        <v>10</v>
      </c>
      <c r="G6785">
        <v>0</v>
      </c>
    </row>
    <row r="6786" spans="1:7" x14ac:dyDescent="0.2">
      <c r="A6786">
        <v>15000</v>
      </c>
      <c r="B6786">
        <v>7.9000000000000001E-2</v>
      </c>
      <c r="C6786" t="s">
        <v>5441</v>
      </c>
      <c r="D6786">
        <v>85000</v>
      </c>
      <c r="E6786">
        <v>36</v>
      </c>
      <c r="F6786">
        <v>4</v>
      </c>
      <c r="G6786">
        <v>0</v>
      </c>
    </row>
    <row r="6787" spans="1:7" x14ac:dyDescent="0.2">
      <c r="A6787">
        <v>8975</v>
      </c>
      <c r="B6787">
        <v>7.6200000000000004E-2</v>
      </c>
      <c r="C6787" t="s">
        <v>5441</v>
      </c>
      <c r="D6787">
        <v>38540</v>
      </c>
      <c r="E6787">
        <v>36</v>
      </c>
      <c r="F6787">
        <v>8</v>
      </c>
      <c r="G6787">
        <v>0</v>
      </c>
    </row>
    <row r="6788" spans="1:7" x14ac:dyDescent="0.2">
      <c r="A6788">
        <v>4750</v>
      </c>
      <c r="B6788">
        <v>0.1409</v>
      </c>
      <c r="C6788" t="s">
        <v>5441</v>
      </c>
      <c r="D6788">
        <v>98346</v>
      </c>
      <c r="E6788">
        <v>36</v>
      </c>
      <c r="F6788">
        <v>2</v>
      </c>
      <c r="G6788">
        <v>0</v>
      </c>
    </row>
    <row r="6789" spans="1:7" x14ac:dyDescent="0.2">
      <c r="A6789">
        <v>11100</v>
      </c>
      <c r="B6789">
        <v>0.1016</v>
      </c>
      <c r="C6789" t="s">
        <v>5440</v>
      </c>
      <c r="D6789">
        <v>33000</v>
      </c>
      <c r="E6789">
        <v>36</v>
      </c>
      <c r="F6789">
        <v>8</v>
      </c>
      <c r="G6789">
        <v>0</v>
      </c>
    </row>
    <row r="6790" spans="1:7" x14ac:dyDescent="0.2">
      <c r="A6790">
        <v>6000</v>
      </c>
      <c r="B6790">
        <v>0.15310000000000001</v>
      </c>
      <c r="C6790" t="s">
        <v>5441</v>
      </c>
      <c r="D6790">
        <v>65000</v>
      </c>
      <c r="E6790">
        <v>36</v>
      </c>
      <c r="F6790">
        <v>6</v>
      </c>
      <c r="G6790">
        <v>0</v>
      </c>
    </row>
    <row r="6791" spans="1:7" x14ac:dyDescent="0.2">
      <c r="A6791">
        <v>10125</v>
      </c>
      <c r="B6791">
        <v>0.1777</v>
      </c>
      <c r="C6791" t="s">
        <v>5440</v>
      </c>
      <c r="D6791">
        <v>90000</v>
      </c>
      <c r="E6791">
        <v>36</v>
      </c>
      <c r="F6791">
        <v>5</v>
      </c>
      <c r="G6791">
        <v>0</v>
      </c>
    </row>
    <row r="6792" spans="1:7" x14ac:dyDescent="0.2">
      <c r="A6792">
        <v>30000</v>
      </c>
      <c r="B6792">
        <v>0.247</v>
      </c>
      <c r="C6792" t="s">
        <v>5441</v>
      </c>
      <c r="D6792">
        <v>121000</v>
      </c>
      <c r="E6792">
        <v>60</v>
      </c>
      <c r="F6792">
        <v>10</v>
      </c>
      <c r="G6792">
        <v>1</v>
      </c>
    </row>
    <row r="6793" spans="1:7" x14ac:dyDescent="0.2">
      <c r="A6793">
        <v>12000</v>
      </c>
      <c r="B6793">
        <v>0.1114</v>
      </c>
      <c r="C6793" t="s">
        <v>5440</v>
      </c>
      <c r="D6793">
        <v>40000</v>
      </c>
      <c r="E6793">
        <v>36</v>
      </c>
      <c r="F6793">
        <v>1</v>
      </c>
      <c r="G6793">
        <v>1</v>
      </c>
    </row>
    <row r="6794" spans="1:7" x14ac:dyDescent="0.2">
      <c r="A6794">
        <v>5200</v>
      </c>
      <c r="B6794">
        <v>0.1905</v>
      </c>
      <c r="C6794" t="s">
        <v>5441</v>
      </c>
      <c r="D6794">
        <v>120000</v>
      </c>
      <c r="E6794">
        <v>36</v>
      </c>
      <c r="F6794">
        <v>5</v>
      </c>
      <c r="G6794">
        <v>0</v>
      </c>
    </row>
    <row r="6795" spans="1:7" x14ac:dyDescent="0.2">
      <c r="A6795">
        <v>25000</v>
      </c>
      <c r="B6795">
        <v>0.158</v>
      </c>
      <c r="C6795" t="s">
        <v>5440</v>
      </c>
      <c r="D6795">
        <v>74250</v>
      </c>
      <c r="E6795">
        <v>36</v>
      </c>
      <c r="F6795">
        <v>10</v>
      </c>
      <c r="G6795">
        <v>0</v>
      </c>
    </row>
    <row r="6796" spans="1:7" x14ac:dyDescent="0.2">
      <c r="A6796">
        <v>12000</v>
      </c>
      <c r="B6796">
        <v>0.15310000000000001</v>
      </c>
      <c r="C6796" t="s">
        <v>5441</v>
      </c>
      <c r="D6796">
        <v>240000</v>
      </c>
      <c r="E6796">
        <v>36</v>
      </c>
      <c r="F6796">
        <v>3</v>
      </c>
      <c r="G6796">
        <v>0</v>
      </c>
    </row>
    <row r="6797" spans="1:7" x14ac:dyDescent="0.2">
      <c r="A6797">
        <v>15650</v>
      </c>
      <c r="B6797">
        <v>0.1905</v>
      </c>
      <c r="C6797" t="s">
        <v>5441</v>
      </c>
      <c r="D6797">
        <v>40000</v>
      </c>
      <c r="E6797">
        <v>36</v>
      </c>
      <c r="F6797">
        <v>0.5</v>
      </c>
      <c r="G6797">
        <v>0</v>
      </c>
    </row>
    <row r="6798" spans="1:7" x14ac:dyDescent="0.2">
      <c r="A6798">
        <v>20000</v>
      </c>
      <c r="B6798">
        <v>0.14330000000000001</v>
      </c>
      <c r="C6798" t="s">
        <v>5441</v>
      </c>
      <c r="D6798">
        <v>160000</v>
      </c>
      <c r="E6798">
        <v>36</v>
      </c>
      <c r="F6798">
        <v>10</v>
      </c>
      <c r="G6798">
        <v>0</v>
      </c>
    </row>
    <row r="6799" spans="1:7" x14ac:dyDescent="0.2">
      <c r="A6799">
        <v>17600</v>
      </c>
      <c r="B6799">
        <v>0.1114</v>
      </c>
      <c r="C6799" t="s">
        <v>5441</v>
      </c>
      <c r="D6799">
        <v>50000</v>
      </c>
      <c r="E6799">
        <v>60</v>
      </c>
      <c r="F6799">
        <v>4</v>
      </c>
      <c r="G6799">
        <v>1</v>
      </c>
    </row>
    <row r="6800" spans="1:7" x14ac:dyDescent="0.2">
      <c r="A6800">
        <v>32000</v>
      </c>
      <c r="B6800">
        <v>0.21490000000000001</v>
      </c>
      <c r="C6800" t="s">
        <v>5440</v>
      </c>
      <c r="D6800">
        <v>80000</v>
      </c>
      <c r="E6800">
        <v>60</v>
      </c>
      <c r="F6800">
        <v>0.5</v>
      </c>
      <c r="G6800">
        <v>1</v>
      </c>
    </row>
    <row r="6801" spans="1:7" x14ac:dyDescent="0.2">
      <c r="A6801">
        <v>25000</v>
      </c>
      <c r="B6801">
        <v>0.14330000000000001</v>
      </c>
      <c r="C6801" t="s">
        <v>5441</v>
      </c>
      <c r="D6801">
        <v>110000</v>
      </c>
      <c r="E6801">
        <v>36</v>
      </c>
      <c r="F6801">
        <v>5</v>
      </c>
      <c r="G6801">
        <v>0</v>
      </c>
    </row>
    <row r="6802" spans="1:7" x14ac:dyDescent="0.2">
      <c r="A6802">
        <v>9175</v>
      </c>
      <c r="B6802">
        <v>0.18490000000000001</v>
      </c>
      <c r="C6802" t="s">
        <v>5440</v>
      </c>
      <c r="D6802">
        <v>27000</v>
      </c>
      <c r="E6802">
        <v>36</v>
      </c>
      <c r="F6802">
        <v>0.5</v>
      </c>
      <c r="G6802">
        <v>0</v>
      </c>
    </row>
    <row r="6803" spans="1:7" x14ac:dyDescent="0.2">
      <c r="A6803">
        <v>7800</v>
      </c>
      <c r="B6803">
        <v>0.1777</v>
      </c>
      <c r="C6803" t="s">
        <v>5442</v>
      </c>
      <c r="D6803">
        <v>65000</v>
      </c>
      <c r="E6803">
        <v>36</v>
      </c>
      <c r="F6803">
        <v>10</v>
      </c>
      <c r="G6803">
        <v>0</v>
      </c>
    </row>
    <row r="6804" spans="1:7" x14ac:dyDescent="0.2">
      <c r="A6804">
        <v>15000</v>
      </c>
      <c r="B6804">
        <v>0.15310000000000001</v>
      </c>
      <c r="C6804" t="s">
        <v>5440</v>
      </c>
      <c r="D6804">
        <v>45000</v>
      </c>
      <c r="E6804">
        <v>36</v>
      </c>
      <c r="F6804">
        <v>8</v>
      </c>
      <c r="G6804">
        <v>0</v>
      </c>
    </row>
    <row r="6805" spans="1:7" x14ac:dyDescent="0.2">
      <c r="A6805">
        <v>7300</v>
      </c>
      <c r="B6805">
        <v>0.1016</v>
      </c>
      <c r="C6805" t="s">
        <v>5440</v>
      </c>
      <c r="D6805">
        <v>55000</v>
      </c>
      <c r="E6805">
        <v>36</v>
      </c>
      <c r="F6805">
        <v>3</v>
      </c>
      <c r="G6805">
        <v>0</v>
      </c>
    </row>
    <row r="6806" spans="1:7" x14ac:dyDescent="0.2">
      <c r="A6806">
        <v>15000</v>
      </c>
      <c r="B6806">
        <v>0.1016</v>
      </c>
      <c r="C6806" t="s">
        <v>5440</v>
      </c>
      <c r="D6806">
        <v>55000</v>
      </c>
      <c r="E6806">
        <v>36</v>
      </c>
      <c r="F6806">
        <v>9</v>
      </c>
      <c r="G6806">
        <v>0</v>
      </c>
    </row>
    <row r="6807" spans="1:7" x14ac:dyDescent="0.2">
      <c r="A6807">
        <v>16000</v>
      </c>
      <c r="B6807">
        <v>7.9000000000000001E-2</v>
      </c>
      <c r="C6807" t="s">
        <v>5440</v>
      </c>
      <c r="D6807">
        <v>176000</v>
      </c>
      <c r="E6807">
        <v>36</v>
      </c>
      <c r="F6807">
        <v>1</v>
      </c>
      <c r="G6807">
        <v>0</v>
      </c>
    </row>
    <row r="6808" spans="1:7" x14ac:dyDescent="0.2">
      <c r="A6808">
        <v>11000</v>
      </c>
      <c r="B6808">
        <v>0.15310000000000001</v>
      </c>
      <c r="C6808" t="s">
        <v>5441</v>
      </c>
      <c r="D6808">
        <v>107500</v>
      </c>
      <c r="E6808">
        <v>36</v>
      </c>
      <c r="F6808">
        <v>10</v>
      </c>
      <c r="G6808">
        <v>0</v>
      </c>
    </row>
    <row r="6809" spans="1:7" x14ac:dyDescent="0.2">
      <c r="A6809">
        <v>35000</v>
      </c>
      <c r="B6809">
        <v>0.14330000000000001</v>
      </c>
      <c r="C6809" t="s">
        <v>5441</v>
      </c>
      <c r="D6809">
        <v>128447.4</v>
      </c>
      <c r="E6809">
        <v>60</v>
      </c>
      <c r="F6809">
        <v>10</v>
      </c>
      <c r="G6809">
        <v>0</v>
      </c>
    </row>
    <row r="6810" spans="1:7" x14ac:dyDescent="0.2">
      <c r="A6810">
        <v>25000</v>
      </c>
      <c r="B6810">
        <v>7.9000000000000001E-2</v>
      </c>
      <c r="C6810" t="s">
        <v>5441</v>
      </c>
      <c r="D6810" s="79">
        <v>100000</v>
      </c>
      <c r="E6810">
        <v>36</v>
      </c>
      <c r="F6810">
        <v>10</v>
      </c>
      <c r="G6810">
        <v>0</v>
      </c>
    </row>
    <row r="6811" spans="1:7" x14ac:dyDescent="0.2">
      <c r="A6811">
        <v>11675</v>
      </c>
      <c r="B6811">
        <v>0.1409</v>
      </c>
      <c r="C6811" t="s">
        <v>5441</v>
      </c>
      <c r="D6811">
        <v>59200</v>
      </c>
      <c r="E6811">
        <v>36</v>
      </c>
      <c r="F6811">
        <v>8</v>
      </c>
      <c r="G6811">
        <v>0</v>
      </c>
    </row>
    <row r="6812" spans="1:7" x14ac:dyDescent="0.2">
      <c r="A6812">
        <v>30000</v>
      </c>
      <c r="B6812">
        <v>0.1016</v>
      </c>
      <c r="C6812" t="s">
        <v>5441</v>
      </c>
      <c r="D6812">
        <v>115000</v>
      </c>
      <c r="E6812">
        <v>36</v>
      </c>
      <c r="F6812">
        <v>10</v>
      </c>
      <c r="G6812">
        <v>0</v>
      </c>
    </row>
    <row r="6813" spans="1:7" x14ac:dyDescent="0.2">
      <c r="A6813">
        <v>5400</v>
      </c>
      <c r="B6813">
        <v>0.158</v>
      </c>
      <c r="C6813" t="s">
        <v>5440</v>
      </c>
      <c r="D6813">
        <v>42000</v>
      </c>
      <c r="E6813">
        <v>36</v>
      </c>
      <c r="F6813">
        <v>1</v>
      </c>
      <c r="G6813">
        <v>0</v>
      </c>
    </row>
    <row r="6814" spans="1:7" x14ac:dyDescent="0.2">
      <c r="A6814">
        <v>4500</v>
      </c>
      <c r="B6814">
        <v>0.1212</v>
      </c>
      <c r="C6814" t="s">
        <v>5440</v>
      </c>
      <c r="D6814">
        <v>64000</v>
      </c>
      <c r="E6814">
        <v>36</v>
      </c>
      <c r="F6814">
        <v>2</v>
      </c>
      <c r="G6814">
        <v>0</v>
      </c>
    </row>
    <row r="6815" spans="1:7" x14ac:dyDescent="0.2">
      <c r="A6815">
        <v>20000</v>
      </c>
      <c r="B6815">
        <v>0.13109999999999999</v>
      </c>
      <c r="C6815" t="s">
        <v>5441</v>
      </c>
      <c r="D6815">
        <v>103000</v>
      </c>
      <c r="E6815">
        <v>36</v>
      </c>
      <c r="F6815">
        <v>10</v>
      </c>
      <c r="G6815">
        <v>0</v>
      </c>
    </row>
    <row r="6816" spans="1:7" x14ac:dyDescent="0.2">
      <c r="A6816">
        <v>4000</v>
      </c>
      <c r="B6816">
        <v>0.14330000000000001</v>
      </c>
      <c r="C6816" t="s">
        <v>5440</v>
      </c>
      <c r="D6816">
        <v>26000</v>
      </c>
      <c r="E6816">
        <v>36</v>
      </c>
      <c r="F6816">
        <v>6</v>
      </c>
      <c r="G6816">
        <v>0</v>
      </c>
    </row>
    <row r="6817" spans="1:7" x14ac:dyDescent="0.2">
      <c r="A6817">
        <v>18000</v>
      </c>
      <c r="B6817">
        <v>0.1409</v>
      </c>
      <c r="C6817" t="s">
        <v>5440</v>
      </c>
      <c r="D6817">
        <v>72000</v>
      </c>
      <c r="E6817">
        <v>36</v>
      </c>
      <c r="F6817">
        <v>5</v>
      </c>
      <c r="G6817">
        <v>0</v>
      </c>
    </row>
    <row r="6818" spans="1:7" x14ac:dyDescent="0.2">
      <c r="A6818">
        <v>26000</v>
      </c>
      <c r="B6818">
        <v>0.2198</v>
      </c>
      <c r="C6818" t="s">
        <v>5440</v>
      </c>
      <c r="D6818">
        <v>120000</v>
      </c>
      <c r="E6818">
        <v>36</v>
      </c>
      <c r="F6818">
        <v>0.5</v>
      </c>
      <c r="G6818">
        <v>0</v>
      </c>
    </row>
    <row r="6819" spans="1:7" x14ac:dyDescent="0.2">
      <c r="A6819">
        <v>13000</v>
      </c>
      <c r="B6819">
        <v>8.8999999999999996E-2</v>
      </c>
      <c r="C6819" t="s">
        <v>5440</v>
      </c>
      <c r="D6819">
        <v>57000</v>
      </c>
      <c r="E6819">
        <v>36</v>
      </c>
      <c r="F6819">
        <v>10</v>
      </c>
      <c r="G6819">
        <v>0</v>
      </c>
    </row>
    <row r="6820" spans="1:7" x14ac:dyDescent="0.2">
      <c r="A6820">
        <v>16000</v>
      </c>
      <c r="B6820">
        <v>0.2049</v>
      </c>
      <c r="C6820" t="s">
        <v>5441</v>
      </c>
      <c r="D6820">
        <v>65000</v>
      </c>
      <c r="E6820">
        <v>60</v>
      </c>
      <c r="F6820">
        <v>10</v>
      </c>
      <c r="G6820">
        <v>0</v>
      </c>
    </row>
    <row r="6821" spans="1:7" x14ac:dyDescent="0.2">
      <c r="A6821">
        <v>2000</v>
      </c>
      <c r="B6821">
        <v>0.1212</v>
      </c>
      <c r="C6821" t="s">
        <v>5441</v>
      </c>
      <c r="D6821">
        <v>135000</v>
      </c>
      <c r="E6821">
        <v>36</v>
      </c>
      <c r="F6821">
        <v>2</v>
      </c>
      <c r="G6821">
        <v>0</v>
      </c>
    </row>
    <row r="6822" spans="1:7" x14ac:dyDescent="0.2">
      <c r="A6822">
        <v>17325</v>
      </c>
      <c r="B6822">
        <v>0.19719999999999999</v>
      </c>
      <c r="C6822" t="s">
        <v>5441</v>
      </c>
      <c r="D6822">
        <v>66520</v>
      </c>
      <c r="E6822">
        <v>60</v>
      </c>
      <c r="F6822">
        <v>7</v>
      </c>
      <c r="G6822">
        <v>1</v>
      </c>
    </row>
    <row r="6823" spans="1:7" x14ac:dyDescent="0.2">
      <c r="A6823">
        <v>6000</v>
      </c>
      <c r="B6823">
        <v>0.15310000000000001</v>
      </c>
      <c r="C6823" t="s">
        <v>5440</v>
      </c>
      <c r="D6823">
        <v>36000</v>
      </c>
      <c r="E6823">
        <v>36</v>
      </c>
      <c r="F6823">
        <v>8</v>
      </c>
      <c r="G6823">
        <v>0</v>
      </c>
    </row>
    <row r="6824" spans="1:7" x14ac:dyDescent="0.2">
      <c r="A6824">
        <v>8875</v>
      </c>
      <c r="B6824">
        <v>0.1114</v>
      </c>
      <c r="C6824" t="s">
        <v>5440</v>
      </c>
      <c r="D6824">
        <v>30000</v>
      </c>
      <c r="E6824">
        <v>36</v>
      </c>
      <c r="F6824">
        <v>4</v>
      </c>
      <c r="G6824">
        <v>0</v>
      </c>
    </row>
    <row r="6825" spans="1:7" x14ac:dyDescent="0.2">
      <c r="A6825">
        <v>12000</v>
      </c>
      <c r="B6825">
        <v>0.1875</v>
      </c>
      <c r="C6825" t="s">
        <v>5441</v>
      </c>
      <c r="D6825">
        <v>130000</v>
      </c>
      <c r="E6825">
        <v>36</v>
      </c>
      <c r="F6825">
        <v>10</v>
      </c>
      <c r="G6825">
        <v>0</v>
      </c>
    </row>
    <row r="6826" spans="1:7" x14ac:dyDescent="0.2">
      <c r="A6826">
        <v>1750</v>
      </c>
      <c r="B6826">
        <v>0.13109999999999999</v>
      </c>
      <c r="C6826" t="s">
        <v>5442</v>
      </c>
      <c r="D6826">
        <v>22000</v>
      </c>
      <c r="E6826">
        <v>36</v>
      </c>
      <c r="F6826">
        <v>2</v>
      </c>
      <c r="G6826">
        <v>0</v>
      </c>
    </row>
    <row r="6827" spans="1:7" x14ac:dyDescent="0.2">
      <c r="A6827">
        <v>10000</v>
      </c>
      <c r="B6827">
        <v>0.158</v>
      </c>
      <c r="C6827" t="s">
        <v>5440</v>
      </c>
      <c r="D6827">
        <v>24000</v>
      </c>
      <c r="E6827">
        <v>36</v>
      </c>
      <c r="F6827">
        <v>4</v>
      </c>
      <c r="G6827">
        <v>1</v>
      </c>
    </row>
    <row r="6828" spans="1:7" x14ac:dyDescent="0.2">
      <c r="A6828">
        <v>9875</v>
      </c>
      <c r="B6828">
        <v>0.1777</v>
      </c>
      <c r="C6828" t="s">
        <v>5440</v>
      </c>
      <c r="D6828">
        <v>60000</v>
      </c>
      <c r="E6828">
        <v>36</v>
      </c>
      <c r="F6828">
        <v>10</v>
      </c>
      <c r="G6828">
        <v>0</v>
      </c>
    </row>
    <row r="6829" spans="1:7" x14ac:dyDescent="0.2">
      <c r="A6829">
        <v>35000</v>
      </c>
      <c r="B6829">
        <v>0.22950000000000001</v>
      </c>
      <c r="C6829" t="s">
        <v>5441</v>
      </c>
      <c r="D6829">
        <v>70000</v>
      </c>
      <c r="E6829">
        <v>60</v>
      </c>
      <c r="F6829">
        <v>5</v>
      </c>
      <c r="G6829">
        <v>1</v>
      </c>
    </row>
    <row r="6830" spans="1:7" x14ac:dyDescent="0.2">
      <c r="A6830">
        <v>9500</v>
      </c>
      <c r="B6830">
        <v>0.1212</v>
      </c>
      <c r="C6830" t="s">
        <v>5442</v>
      </c>
      <c r="D6830">
        <v>48000</v>
      </c>
      <c r="E6830">
        <v>36</v>
      </c>
      <c r="F6830">
        <v>10</v>
      </c>
      <c r="G6830">
        <v>0</v>
      </c>
    </row>
    <row r="6831" spans="1:7" x14ac:dyDescent="0.2">
      <c r="A6831">
        <v>15000</v>
      </c>
      <c r="B6831">
        <v>0.1212</v>
      </c>
      <c r="C6831" t="s">
        <v>5441</v>
      </c>
      <c r="D6831">
        <v>35000</v>
      </c>
      <c r="E6831">
        <v>60</v>
      </c>
      <c r="F6831">
        <v>4</v>
      </c>
      <c r="G6831">
        <v>1</v>
      </c>
    </row>
    <row r="6832" spans="1:7" x14ac:dyDescent="0.2">
      <c r="A6832">
        <v>32500</v>
      </c>
      <c r="B6832">
        <v>0.1905</v>
      </c>
      <c r="C6832" t="s">
        <v>5440</v>
      </c>
      <c r="D6832">
        <v>69000</v>
      </c>
      <c r="E6832">
        <v>36</v>
      </c>
      <c r="F6832">
        <v>0.5</v>
      </c>
      <c r="G6832">
        <v>0</v>
      </c>
    </row>
    <row r="6833" spans="1:7" x14ac:dyDescent="0.2">
      <c r="A6833">
        <v>3500</v>
      </c>
      <c r="B6833">
        <v>0.1114</v>
      </c>
      <c r="C6833" t="s">
        <v>5441</v>
      </c>
      <c r="D6833">
        <v>45000</v>
      </c>
      <c r="E6833">
        <v>36</v>
      </c>
      <c r="F6833">
        <v>10</v>
      </c>
      <c r="G6833">
        <v>0</v>
      </c>
    </row>
    <row r="6834" spans="1:7" x14ac:dyDescent="0.2">
      <c r="A6834">
        <v>11300</v>
      </c>
      <c r="B6834">
        <v>0.15310000000000001</v>
      </c>
      <c r="C6834" t="s">
        <v>5440</v>
      </c>
      <c r="D6834">
        <v>29000</v>
      </c>
      <c r="E6834">
        <v>36</v>
      </c>
      <c r="F6834">
        <v>7</v>
      </c>
      <c r="G6834">
        <v>0</v>
      </c>
    </row>
    <row r="6835" spans="1:7" x14ac:dyDescent="0.2">
      <c r="A6835">
        <v>26000</v>
      </c>
      <c r="B6835">
        <v>0.2049</v>
      </c>
      <c r="C6835" t="s">
        <v>5442</v>
      </c>
      <c r="D6835">
        <v>52000</v>
      </c>
      <c r="E6835">
        <v>36</v>
      </c>
      <c r="F6835">
        <v>2</v>
      </c>
      <c r="G6835">
        <v>1</v>
      </c>
    </row>
    <row r="6836" spans="1:7" x14ac:dyDescent="0.2">
      <c r="A6836">
        <v>18000</v>
      </c>
      <c r="B6836">
        <v>0.16289999999999999</v>
      </c>
      <c r="C6836" t="s">
        <v>5440</v>
      </c>
      <c r="D6836">
        <v>38000</v>
      </c>
      <c r="E6836">
        <v>36</v>
      </c>
      <c r="F6836">
        <v>6</v>
      </c>
      <c r="G6836">
        <v>0</v>
      </c>
    </row>
    <row r="6837" spans="1:7" x14ac:dyDescent="0.2">
      <c r="A6837">
        <v>19000</v>
      </c>
      <c r="B6837">
        <v>7.6200000000000004E-2</v>
      </c>
      <c r="C6837" t="s">
        <v>5441</v>
      </c>
      <c r="D6837">
        <v>60000</v>
      </c>
      <c r="E6837">
        <v>36</v>
      </c>
      <c r="F6837">
        <v>10</v>
      </c>
      <c r="G6837">
        <v>0</v>
      </c>
    </row>
    <row r="6838" spans="1:7" x14ac:dyDescent="0.2">
      <c r="A6838">
        <v>16000</v>
      </c>
      <c r="B6838">
        <v>0.1875</v>
      </c>
      <c r="C6838" t="s">
        <v>5442</v>
      </c>
      <c r="D6838">
        <v>70000</v>
      </c>
      <c r="E6838">
        <v>60</v>
      </c>
      <c r="F6838">
        <v>1</v>
      </c>
      <c r="G6838">
        <v>0</v>
      </c>
    </row>
    <row r="6839" spans="1:7" x14ac:dyDescent="0.2">
      <c r="A6839">
        <v>6300</v>
      </c>
      <c r="B6839">
        <v>0.1016</v>
      </c>
      <c r="C6839" t="s">
        <v>5441</v>
      </c>
      <c r="D6839">
        <v>50600</v>
      </c>
      <c r="E6839">
        <v>36</v>
      </c>
      <c r="F6839">
        <v>10</v>
      </c>
      <c r="G6839">
        <v>0</v>
      </c>
    </row>
    <row r="6840" spans="1:7" x14ac:dyDescent="0.2">
      <c r="A6840">
        <v>28500</v>
      </c>
      <c r="B6840">
        <v>0.2049</v>
      </c>
      <c r="C6840" t="s">
        <v>5440</v>
      </c>
      <c r="D6840">
        <v>60000</v>
      </c>
      <c r="E6840">
        <v>36</v>
      </c>
      <c r="F6840">
        <v>0.5</v>
      </c>
      <c r="G6840">
        <v>0</v>
      </c>
    </row>
    <row r="6841" spans="1:7" x14ac:dyDescent="0.2">
      <c r="A6841">
        <v>15000</v>
      </c>
      <c r="B6841">
        <v>0.1114</v>
      </c>
      <c r="C6841" t="s">
        <v>5440</v>
      </c>
      <c r="D6841" s="79">
        <v>100000</v>
      </c>
      <c r="E6841">
        <v>36</v>
      </c>
      <c r="F6841">
        <v>6</v>
      </c>
      <c r="G6841">
        <v>0</v>
      </c>
    </row>
    <row r="6842" spans="1:7" x14ac:dyDescent="0.2">
      <c r="A6842">
        <v>16000</v>
      </c>
      <c r="B6842">
        <v>8.8999999999999996E-2</v>
      </c>
      <c r="C6842" t="s">
        <v>5441</v>
      </c>
      <c r="D6842">
        <v>59000</v>
      </c>
      <c r="E6842">
        <v>36</v>
      </c>
      <c r="F6842">
        <v>7</v>
      </c>
      <c r="G6842">
        <v>1</v>
      </c>
    </row>
    <row r="6843" spans="1:7" x14ac:dyDescent="0.2">
      <c r="A6843">
        <v>7500</v>
      </c>
      <c r="B6843">
        <v>6.6199999999999995E-2</v>
      </c>
      <c r="C6843" t="s">
        <v>5441</v>
      </c>
      <c r="D6843">
        <v>33000</v>
      </c>
      <c r="E6843">
        <v>36</v>
      </c>
      <c r="F6843">
        <v>0.5</v>
      </c>
      <c r="G6843">
        <v>0</v>
      </c>
    </row>
    <row r="6844" spans="1:7" x14ac:dyDescent="0.2">
      <c r="A6844">
        <v>10575</v>
      </c>
      <c r="B6844">
        <v>0.18490000000000001</v>
      </c>
      <c r="C6844" t="s">
        <v>5441</v>
      </c>
      <c r="D6844">
        <v>47000</v>
      </c>
      <c r="E6844">
        <v>36</v>
      </c>
      <c r="F6844">
        <v>10</v>
      </c>
      <c r="G6844">
        <v>1</v>
      </c>
    </row>
    <row r="6845" spans="1:7" x14ac:dyDescent="0.2">
      <c r="A6845">
        <v>4000</v>
      </c>
      <c r="B6845">
        <v>7.9000000000000001E-2</v>
      </c>
      <c r="C6845" t="s">
        <v>5441</v>
      </c>
      <c r="D6845">
        <v>42000</v>
      </c>
      <c r="E6845">
        <v>36</v>
      </c>
      <c r="F6845">
        <v>5</v>
      </c>
      <c r="G6845">
        <v>0</v>
      </c>
    </row>
    <row r="6846" spans="1:7" x14ac:dyDescent="0.2">
      <c r="A6846">
        <v>2500</v>
      </c>
      <c r="B6846">
        <v>7.6200000000000004E-2</v>
      </c>
      <c r="C6846" t="s">
        <v>5440</v>
      </c>
      <c r="D6846">
        <v>25000</v>
      </c>
      <c r="E6846">
        <v>36</v>
      </c>
      <c r="F6846">
        <v>3</v>
      </c>
      <c r="G6846">
        <v>0</v>
      </c>
    </row>
    <row r="6847" spans="1:7" x14ac:dyDescent="0.2">
      <c r="A6847">
        <v>8000</v>
      </c>
      <c r="B6847">
        <v>0.15310000000000001</v>
      </c>
      <c r="C6847" t="s">
        <v>5440</v>
      </c>
      <c r="D6847">
        <v>50000</v>
      </c>
      <c r="E6847">
        <v>36</v>
      </c>
      <c r="F6847">
        <v>0.5</v>
      </c>
      <c r="G6847">
        <v>0</v>
      </c>
    </row>
    <row r="6848" spans="1:7" x14ac:dyDescent="0.2">
      <c r="A6848">
        <v>12000</v>
      </c>
      <c r="B6848">
        <v>7.9000000000000001E-2</v>
      </c>
      <c r="C6848" t="s">
        <v>5440</v>
      </c>
      <c r="D6848">
        <v>43000</v>
      </c>
      <c r="E6848">
        <v>36</v>
      </c>
      <c r="F6848">
        <v>0.5</v>
      </c>
      <c r="G6848">
        <v>0</v>
      </c>
    </row>
    <row r="6849" spans="1:7" x14ac:dyDescent="0.2">
      <c r="A6849">
        <v>10000</v>
      </c>
      <c r="B6849">
        <v>0.1399</v>
      </c>
      <c r="C6849" t="s">
        <v>5441</v>
      </c>
      <c r="D6849">
        <v>35000</v>
      </c>
      <c r="E6849">
        <v>36</v>
      </c>
      <c r="F6849">
        <v>5</v>
      </c>
      <c r="G6849">
        <v>0</v>
      </c>
    </row>
    <row r="6850" spans="1:7" x14ac:dyDescent="0.2">
      <c r="A6850">
        <v>8500</v>
      </c>
      <c r="B6850">
        <v>8.8999999999999996E-2</v>
      </c>
      <c r="C6850" t="s">
        <v>5440</v>
      </c>
      <c r="D6850">
        <v>33560</v>
      </c>
      <c r="E6850">
        <v>36</v>
      </c>
      <c r="F6850">
        <v>5</v>
      </c>
      <c r="G6850">
        <v>0</v>
      </c>
    </row>
    <row r="6851" spans="1:7" x14ac:dyDescent="0.2">
      <c r="A6851">
        <v>15000</v>
      </c>
      <c r="B6851">
        <v>0.1825</v>
      </c>
      <c r="C6851" t="s">
        <v>5440</v>
      </c>
      <c r="D6851">
        <v>55000</v>
      </c>
      <c r="E6851">
        <v>36</v>
      </c>
      <c r="F6851">
        <v>4</v>
      </c>
      <c r="G6851">
        <v>1</v>
      </c>
    </row>
    <row r="6852" spans="1:7" x14ac:dyDescent="0.2">
      <c r="A6852">
        <v>30000</v>
      </c>
      <c r="B6852">
        <v>0.22450000000000001</v>
      </c>
      <c r="C6852" t="s">
        <v>5441</v>
      </c>
      <c r="D6852" s="79">
        <v>100000</v>
      </c>
      <c r="E6852">
        <v>60</v>
      </c>
      <c r="F6852">
        <v>1</v>
      </c>
      <c r="G6852">
        <v>0</v>
      </c>
    </row>
    <row r="6853" spans="1:7" x14ac:dyDescent="0.2">
      <c r="A6853">
        <v>6250</v>
      </c>
      <c r="B6853">
        <v>0.13669999999999999</v>
      </c>
      <c r="C6853" t="s">
        <v>5440</v>
      </c>
      <c r="D6853">
        <v>70000</v>
      </c>
      <c r="E6853">
        <v>36</v>
      </c>
      <c r="F6853">
        <v>1</v>
      </c>
      <c r="G6853">
        <v>0</v>
      </c>
    </row>
    <row r="6854" spans="1:7" x14ac:dyDescent="0.2">
      <c r="A6854">
        <v>2400</v>
      </c>
      <c r="B6854">
        <v>6.0299999999999999E-2</v>
      </c>
      <c r="C6854" t="s">
        <v>5440</v>
      </c>
      <c r="D6854">
        <v>20000</v>
      </c>
      <c r="E6854">
        <v>36</v>
      </c>
      <c r="F6854">
        <v>0.5</v>
      </c>
      <c r="G6854">
        <v>0</v>
      </c>
    </row>
    <row r="6855" spans="1:7" x14ac:dyDescent="0.2">
      <c r="A6855">
        <v>4525</v>
      </c>
      <c r="B6855">
        <v>0.1825</v>
      </c>
      <c r="C6855" t="s">
        <v>5441</v>
      </c>
      <c r="D6855">
        <v>37000</v>
      </c>
      <c r="E6855">
        <v>36</v>
      </c>
      <c r="F6855">
        <v>3</v>
      </c>
      <c r="G6855">
        <v>1</v>
      </c>
    </row>
    <row r="6856" spans="1:7" x14ac:dyDescent="0.2">
      <c r="A6856">
        <v>2500</v>
      </c>
      <c r="B6856">
        <v>0.14649999999999999</v>
      </c>
      <c r="C6856" t="s">
        <v>5441</v>
      </c>
      <c r="D6856">
        <v>53000</v>
      </c>
      <c r="E6856">
        <v>36</v>
      </c>
      <c r="F6856">
        <v>10</v>
      </c>
      <c r="G6856">
        <v>0</v>
      </c>
    </row>
    <row r="6857" spans="1:7" x14ac:dyDescent="0.2">
      <c r="A6857">
        <v>18225</v>
      </c>
      <c r="B6857">
        <v>0.1799</v>
      </c>
      <c r="C6857" t="s">
        <v>5441</v>
      </c>
      <c r="D6857">
        <v>75000</v>
      </c>
      <c r="E6857">
        <v>60</v>
      </c>
      <c r="F6857">
        <v>5</v>
      </c>
      <c r="G6857">
        <v>0</v>
      </c>
    </row>
    <row r="6858" spans="1:7" x14ac:dyDescent="0.2">
      <c r="A6858">
        <v>14400</v>
      </c>
      <c r="B6858">
        <v>0.1212</v>
      </c>
      <c r="C6858" t="s">
        <v>5441</v>
      </c>
      <c r="D6858">
        <v>85000</v>
      </c>
      <c r="E6858">
        <v>36</v>
      </c>
      <c r="F6858">
        <v>10</v>
      </c>
      <c r="G6858">
        <v>1</v>
      </c>
    </row>
    <row r="6859" spans="1:7" x14ac:dyDescent="0.2">
      <c r="A6859">
        <v>13700</v>
      </c>
      <c r="B6859">
        <v>0.13109999999999999</v>
      </c>
      <c r="C6859" t="s">
        <v>5440</v>
      </c>
      <c r="D6859">
        <v>52000</v>
      </c>
      <c r="E6859">
        <v>36</v>
      </c>
      <c r="F6859">
        <v>0.5</v>
      </c>
      <c r="G6859">
        <v>1</v>
      </c>
    </row>
    <row r="6860" spans="1:7" x14ac:dyDescent="0.2">
      <c r="A6860">
        <v>12000</v>
      </c>
      <c r="B6860">
        <v>7.6200000000000004E-2</v>
      </c>
      <c r="C6860" t="s">
        <v>5440</v>
      </c>
      <c r="D6860">
        <v>37500</v>
      </c>
      <c r="E6860">
        <v>36</v>
      </c>
      <c r="F6860">
        <v>7</v>
      </c>
      <c r="G6860">
        <v>0</v>
      </c>
    </row>
    <row r="6861" spans="1:7" x14ac:dyDescent="0.2">
      <c r="A6861">
        <v>20000</v>
      </c>
      <c r="B6861">
        <v>9.7600000000000006E-2</v>
      </c>
      <c r="C6861" t="s">
        <v>5441</v>
      </c>
      <c r="D6861">
        <v>77000</v>
      </c>
      <c r="E6861">
        <v>36</v>
      </c>
      <c r="F6861">
        <v>4</v>
      </c>
      <c r="G6861">
        <v>0</v>
      </c>
    </row>
    <row r="6862" spans="1:7" x14ac:dyDescent="0.2">
      <c r="A6862">
        <v>10000</v>
      </c>
      <c r="B6862">
        <v>6.0299999999999999E-2</v>
      </c>
      <c r="C6862" t="s">
        <v>5440</v>
      </c>
      <c r="D6862">
        <v>75000</v>
      </c>
      <c r="E6862">
        <v>36</v>
      </c>
      <c r="F6862">
        <v>10</v>
      </c>
      <c r="G6862">
        <v>0</v>
      </c>
    </row>
    <row r="6863" spans="1:7" x14ac:dyDescent="0.2">
      <c r="A6863">
        <v>14500</v>
      </c>
      <c r="B6863">
        <v>0.1074</v>
      </c>
      <c r="C6863" t="s">
        <v>5441</v>
      </c>
      <c r="D6863">
        <v>55000</v>
      </c>
      <c r="E6863">
        <v>36</v>
      </c>
      <c r="F6863">
        <v>3</v>
      </c>
      <c r="G6863">
        <v>0</v>
      </c>
    </row>
    <row r="6864" spans="1:7" x14ac:dyDescent="0.2">
      <c r="A6864">
        <v>11500</v>
      </c>
      <c r="B6864">
        <v>6.0299999999999999E-2</v>
      </c>
      <c r="C6864" t="s">
        <v>5441</v>
      </c>
      <c r="D6864">
        <v>60000</v>
      </c>
      <c r="E6864">
        <v>36</v>
      </c>
      <c r="F6864">
        <v>8</v>
      </c>
      <c r="G6864">
        <v>0</v>
      </c>
    </row>
    <row r="6865" spans="1:7" x14ac:dyDescent="0.2">
      <c r="A6865">
        <v>11000</v>
      </c>
      <c r="B6865">
        <v>0.13109999999999999</v>
      </c>
      <c r="C6865" t="s">
        <v>5440</v>
      </c>
      <c r="D6865">
        <v>62000</v>
      </c>
      <c r="E6865">
        <v>36</v>
      </c>
      <c r="F6865">
        <v>5</v>
      </c>
      <c r="G6865">
        <v>0</v>
      </c>
    </row>
    <row r="6866" spans="1:7" x14ac:dyDescent="0.2">
      <c r="A6866">
        <v>24575</v>
      </c>
      <c r="B6866">
        <v>0.14649999999999999</v>
      </c>
      <c r="C6866" t="s">
        <v>5440</v>
      </c>
      <c r="D6866">
        <v>50000</v>
      </c>
      <c r="E6866">
        <v>36</v>
      </c>
      <c r="F6866">
        <v>5</v>
      </c>
      <c r="G6866">
        <v>1</v>
      </c>
    </row>
    <row r="6867" spans="1:7" x14ac:dyDescent="0.2">
      <c r="A6867">
        <v>6000</v>
      </c>
      <c r="B6867">
        <v>7.6200000000000004E-2</v>
      </c>
      <c r="C6867" t="s">
        <v>5442</v>
      </c>
      <c r="D6867">
        <v>125000</v>
      </c>
      <c r="E6867">
        <v>36</v>
      </c>
      <c r="F6867">
        <v>8</v>
      </c>
      <c r="G6867">
        <v>0</v>
      </c>
    </row>
    <row r="6868" spans="1:7" x14ac:dyDescent="0.2">
      <c r="A6868">
        <v>13000</v>
      </c>
      <c r="B6868">
        <v>0.1799</v>
      </c>
      <c r="C6868" t="s">
        <v>5441</v>
      </c>
      <c r="D6868">
        <v>86000</v>
      </c>
      <c r="E6868">
        <v>36</v>
      </c>
      <c r="F6868">
        <v>3</v>
      </c>
      <c r="G6868">
        <v>0</v>
      </c>
    </row>
    <row r="6869" spans="1:7" x14ac:dyDescent="0.2">
      <c r="A6869">
        <v>16000</v>
      </c>
      <c r="B6869">
        <v>0.1855</v>
      </c>
      <c r="C6869" t="s">
        <v>5440</v>
      </c>
      <c r="D6869">
        <v>65000</v>
      </c>
      <c r="E6869">
        <v>60</v>
      </c>
      <c r="F6869">
        <v>4</v>
      </c>
      <c r="G6869">
        <v>0</v>
      </c>
    </row>
    <row r="6870" spans="1:7" x14ac:dyDescent="0.2">
      <c r="A6870">
        <v>26300</v>
      </c>
      <c r="B6870">
        <v>0.24329999999999999</v>
      </c>
      <c r="C6870" t="s">
        <v>5440</v>
      </c>
      <c r="D6870">
        <v>101516</v>
      </c>
      <c r="E6870">
        <v>60</v>
      </c>
      <c r="F6870">
        <v>5</v>
      </c>
      <c r="G6870">
        <v>0</v>
      </c>
    </row>
    <row r="6871" spans="1:7" x14ac:dyDescent="0.2">
      <c r="A6871">
        <v>5000</v>
      </c>
      <c r="B6871">
        <v>0.1074</v>
      </c>
      <c r="C6871" t="s">
        <v>5440</v>
      </c>
      <c r="D6871">
        <v>41340</v>
      </c>
      <c r="E6871">
        <v>36</v>
      </c>
      <c r="F6871">
        <v>10</v>
      </c>
      <c r="G6871">
        <v>0</v>
      </c>
    </row>
    <row r="6872" spans="1:7" x14ac:dyDescent="0.2">
      <c r="A6872">
        <v>4500</v>
      </c>
      <c r="B6872">
        <v>0.1212</v>
      </c>
      <c r="C6872" t="s">
        <v>5441</v>
      </c>
      <c r="D6872">
        <v>65000</v>
      </c>
      <c r="E6872">
        <v>36</v>
      </c>
      <c r="F6872">
        <v>6</v>
      </c>
      <c r="G6872">
        <v>0</v>
      </c>
    </row>
    <row r="6873" spans="1:7" x14ac:dyDescent="0.2">
      <c r="A6873">
        <v>20000</v>
      </c>
      <c r="B6873">
        <v>0.1825</v>
      </c>
      <c r="C6873" t="s">
        <v>5441</v>
      </c>
      <c r="D6873">
        <v>71000</v>
      </c>
      <c r="E6873">
        <v>60</v>
      </c>
      <c r="F6873">
        <v>10</v>
      </c>
      <c r="G6873">
        <v>0</v>
      </c>
    </row>
    <row r="6874" spans="1:7" x14ac:dyDescent="0.2">
      <c r="A6874">
        <v>19750</v>
      </c>
      <c r="B6874">
        <v>0.13109999999999999</v>
      </c>
      <c r="C6874" t="s">
        <v>5440</v>
      </c>
      <c r="D6874">
        <v>40000</v>
      </c>
      <c r="E6874">
        <v>60</v>
      </c>
      <c r="F6874">
        <v>6</v>
      </c>
      <c r="G6874">
        <v>1</v>
      </c>
    </row>
    <row r="6875" spans="1:7" x14ac:dyDescent="0.2">
      <c r="A6875">
        <v>2350</v>
      </c>
      <c r="B6875">
        <v>0.15809999999999999</v>
      </c>
      <c r="C6875" t="s">
        <v>5440</v>
      </c>
      <c r="D6875">
        <v>30000</v>
      </c>
      <c r="E6875">
        <v>36</v>
      </c>
      <c r="F6875">
        <v>1</v>
      </c>
      <c r="G6875">
        <v>1</v>
      </c>
    </row>
    <row r="6876" spans="1:7" x14ac:dyDescent="0.2">
      <c r="A6876">
        <v>12000</v>
      </c>
      <c r="B6876">
        <v>0.13109999999999999</v>
      </c>
      <c r="C6876" t="s">
        <v>5440</v>
      </c>
      <c r="D6876">
        <v>140000</v>
      </c>
      <c r="E6876">
        <v>36</v>
      </c>
      <c r="F6876">
        <v>0.5</v>
      </c>
      <c r="G6876">
        <v>0</v>
      </c>
    </row>
    <row r="6877" spans="1:7" x14ac:dyDescent="0.2">
      <c r="A6877">
        <v>4800</v>
      </c>
      <c r="B6877">
        <v>0.1074</v>
      </c>
      <c r="C6877" t="s">
        <v>5440</v>
      </c>
      <c r="D6877">
        <v>50000</v>
      </c>
      <c r="E6877">
        <v>36</v>
      </c>
      <c r="F6877">
        <v>7</v>
      </c>
      <c r="G6877">
        <v>0</v>
      </c>
    </row>
    <row r="6878" spans="1:7" x14ac:dyDescent="0.2">
      <c r="A6878">
        <v>3500</v>
      </c>
      <c r="B6878">
        <v>8.8999999999999996E-2</v>
      </c>
      <c r="C6878" t="s">
        <v>5440</v>
      </c>
      <c r="D6878">
        <v>24000</v>
      </c>
      <c r="E6878">
        <v>36</v>
      </c>
      <c r="F6878">
        <v>1</v>
      </c>
      <c r="G6878">
        <v>1</v>
      </c>
    </row>
    <row r="6879" spans="1:7" x14ac:dyDescent="0.2">
      <c r="A6879">
        <v>9450</v>
      </c>
      <c r="B6879">
        <v>0.15809999999999999</v>
      </c>
      <c r="C6879" t="s">
        <v>5440</v>
      </c>
      <c r="D6879">
        <v>35000</v>
      </c>
      <c r="E6879">
        <v>36</v>
      </c>
      <c r="F6879">
        <v>2</v>
      </c>
      <c r="G6879">
        <v>0</v>
      </c>
    </row>
    <row r="6880" spans="1:7" x14ac:dyDescent="0.2">
      <c r="A6880">
        <v>4500</v>
      </c>
      <c r="B6880">
        <v>0.13669999999999999</v>
      </c>
      <c r="C6880" t="s">
        <v>5442</v>
      </c>
      <c r="D6880">
        <v>37000</v>
      </c>
      <c r="E6880">
        <v>36</v>
      </c>
      <c r="F6880">
        <v>5</v>
      </c>
      <c r="G6880">
        <v>0</v>
      </c>
    </row>
    <row r="6881" spans="1:7" x14ac:dyDescent="0.2">
      <c r="A6881">
        <v>5850</v>
      </c>
      <c r="B6881">
        <v>0.13669999999999999</v>
      </c>
      <c r="C6881" t="s">
        <v>5441</v>
      </c>
      <c r="D6881">
        <v>27500</v>
      </c>
      <c r="E6881">
        <v>36</v>
      </c>
      <c r="F6881">
        <v>5</v>
      </c>
      <c r="G6881">
        <v>1</v>
      </c>
    </row>
    <row r="6882" spans="1:7" x14ac:dyDescent="0.2">
      <c r="A6882">
        <v>19000</v>
      </c>
      <c r="B6882">
        <v>9.7600000000000006E-2</v>
      </c>
      <c r="C6882" t="s">
        <v>5440</v>
      </c>
      <c r="D6882">
        <v>40000</v>
      </c>
      <c r="E6882">
        <v>36</v>
      </c>
      <c r="F6882">
        <v>1</v>
      </c>
      <c r="G6882">
        <v>0</v>
      </c>
    </row>
    <row r="6883" spans="1:7" x14ac:dyDescent="0.2">
      <c r="A6883">
        <v>6000</v>
      </c>
      <c r="B6883">
        <v>0.13669999999999999</v>
      </c>
      <c r="C6883" t="s">
        <v>5440</v>
      </c>
      <c r="D6883">
        <v>40000</v>
      </c>
      <c r="E6883">
        <v>36</v>
      </c>
      <c r="F6883">
        <v>1</v>
      </c>
      <c r="G6883">
        <v>0</v>
      </c>
    </row>
    <row r="6884" spans="1:7" x14ac:dyDescent="0.2">
      <c r="A6884">
        <v>6000</v>
      </c>
      <c r="B6884">
        <v>0.1074</v>
      </c>
      <c r="C6884" t="s">
        <v>5440</v>
      </c>
      <c r="D6884">
        <v>90000</v>
      </c>
      <c r="E6884">
        <v>36</v>
      </c>
      <c r="F6884">
        <v>6</v>
      </c>
      <c r="G6884">
        <v>1</v>
      </c>
    </row>
    <row r="6885" spans="1:7" x14ac:dyDescent="0.2">
      <c r="A6885">
        <v>3000</v>
      </c>
      <c r="B6885">
        <v>0.1212</v>
      </c>
      <c r="C6885" t="s">
        <v>5441</v>
      </c>
      <c r="D6885">
        <v>65000</v>
      </c>
      <c r="E6885">
        <v>36</v>
      </c>
      <c r="F6885">
        <v>6</v>
      </c>
      <c r="G6885">
        <v>0</v>
      </c>
    </row>
    <row r="6886" spans="1:7" x14ac:dyDescent="0.2">
      <c r="A6886">
        <v>7000</v>
      </c>
      <c r="B6886">
        <v>0.13669999999999999</v>
      </c>
      <c r="C6886" t="s">
        <v>5441</v>
      </c>
      <c r="D6886">
        <v>74000</v>
      </c>
      <c r="E6886">
        <v>36</v>
      </c>
      <c r="F6886">
        <v>5</v>
      </c>
      <c r="G6886">
        <v>0</v>
      </c>
    </row>
    <row r="6887" spans="1:7" x14ac:dyDescent="0.2">
      <c r="A6887">
        <v>5000</v>
      </c>
      <c r="B6887">
        <v>0.1212</v>
      </c>
      <c r="C6887" t="s">
        <v>5440</v>
      </c>
      <c r="D6887">
        <v>45000</v>
      </c>
      <c r="E6887">
        <v>36</v>
      </c>
      <c r="F6887">
        <v>2</v>
      </c>
      <c r="G6887">
        <v>0</v>
      </c>
    </row>
    <row r="6888" spans="1:7" x14ac:dyDescent="0.2">
      <c r="A6888">
        <v>6000</v>
      </c>
      <c r="B6888">
        <v>7.9000000000000001E-2</v>
      </c>
      <c r="C6888" t="s">
        <v>5440</v>
      </c>
      <c r="D6888">
        <v>51000</v>
      </c>
      <c r="E6888">
        <v>36</v>
      </c>
      <c r="F6888">
        <v>1</v>
      </c>
      <c r="G6888">
        <v>0</v>
      </c>
    </row>
    <row r="6889" spans="1:7" x14ac:dyDescent="0.2">
      <c r="A6889">
        <v>7000</v>
      </c>
      <c r="B6889">
        <v>0.16289999999999999</v>
      </c>
      <c r="C6889" t="s">
        <v>5442</v>
      </c>
      <c r="D6889">
        <v>25000</v>
      </c>
      <c r="E6889">
        <v>36</v>
      </c>
      <c r="F6889">
        <v>10</v>
      </c>
      <c r="G6889">
        <v>1</v>
      </c>
    </row>
    <row r="6890" spans="1:7" x14ac:dyDescent="0.2">
      <c r="A6890">
        <v>4125</v>
      </c>
      <c r="B6890">
        <v>0.1212</v>
      </c>
      <c r="C6890" t="s">
        <v>5442</v>
      </c>
      <c r="D6890">
        <v>35000</v>
      </c>
      <c r="E6890">
        <v>36</v>
      </c>
      <c r="F6890">
        <v>7</v>
      </c>
      <c r="G6890">
        <v>1</v>
      </c>
    </row>
    <row r="6891" spans="1:7" x14ac:dyDescent="0.2">
      <c r="A6891">
        <v>22050</v>
      </c>
      <c r="B6891">
        <v>0.15809999999999999</v>
      </c>
      <c r="C6891" t="s">
        <v>5441</v>
      </c>
      <c r="D6891">
        <v>64639.42</v>
      </c>
      <c r="E6891">
        <v>36</v>
      </c>
      <c r="F6891">
        <v>2</v>
      </c>
      <c r="G6891">
        <v>1</v>
      </c>
    </row>
    <row r="6892" spans="1:7" x14ac:dyDescent="0.2">
      <c r="A6892">
        <v>22875</v>
      </c>
      <c r="B6892">
        <v>0.2099</v>
      </c>
      <c r="C6892" t="s">
        <v>5440</v>
      </c>
      <c r="D6892">
        <v>50000</v>
      </c>
      <c r="E6892">
        <v>60</v>
      </c>
      <c r="F6892">
        <v>1</v>
      </c>
      <c r="G6892">
        <v>0</v>
      </c>
    </row>
    <row r="6893" spans="1:7" x14ac:dyDescent="0.2">
      <c r="A6893">
        <v>20500</v>
      </c>
      <c r="B6893">
        <v>0.21970000000000001</v>
      </c>
      <c r="C6893" t="s">
        <v>5441</v>
      </c>
      <c r="D6893">
        <v>52000</v>
      </c>
      <c r="E6893">
        <v>60</v>
      </c>
      <c r="F6893">
        <v>10</v>
      </c>
      <c r="G6893">
        <v>0</v>
      </c>
    </row>
    <row r="6894" spans="1:7" x14ac:dyDescent="0.2">
      <c r="A6894">
        <v>18000</v>
      </c>
      <c r="B6894">
        <v>0.13109999999999999</v>
      </c>
      <c r="C6894" t="s">
        <v>5441</v>
      </c>
      <c r="D6894">
        <v>83000</v>
      </c>
      <c r="E6894">
        <v>60</v>
      </c>
      <c r="F6894">
        <v>10</v>
      </c>
      <c r="G6894">
        <v>0</v>
      </c>
    </row>
    <row r="6895" spans="1:7" x14ac:dyDescent="0.2">
      <c r="A6895">
        <v>30000</v>
      </c>
      <c r="B6895">
        <v>0.16289999999999999</v>
      </c>
      <c r="C6895" t="s">
        <v>5440</v>
      </c>
      <c r="D6895">
        <v>70000</v>
      </c>
      <c r="E6895">
        <v>60</v>
      </c>
      <c r="F6895">
        <v>8</v>
      </c>
      <c r="G6895">
        <v>1</v>
      </c>
    </row>
    <row r="6896" spans="1:7" x14ac:dyDescent="0.2">
      <c r="A6896">
        <v>12000</v>
      </c>
      <c r="B6896">
        <v>7.6200000000000004E-2</v>
      </c>
      <c r="C6896" t="s">
        <v>5440</v>
      </c>
      <c r="D6896">
        <v>72000</v>
      </c>
      <c r="E6896">
        <v>36</v>
      </c>
      <c r="F6896">
        <v>3</v>
      </c>
      <c r="G6896">
        <v>0</v>
      </c>
    </row>
    <row r="6897" spans="1:7" x14ac:dyDescent="0.2">
      <c r="A6897">
        <v>18000</v>
      </c>
      <c r="B6897">
        <v>7.9000000000000001E-2</v>
      </c>
      <c r="C6897" t="s">
        <v>5440</v>
      </c>
      <c r="D6897">
        <v>88500</v>
      </c>
      <c r="E6897">
        <v>36</v>
      </c>
      <c r="F6897">
        <v>0.5</v>
      </c>
      <c r="G6897">
        <v>0</v>
      </c>
    </row>
    <row r="6898" spans="1:7" x14ac:dyDescent="0.2">
      <c r="A6898">
        <v>14000</v>
      </c>
      <c r="B6898">
        <v>0.13669999999999999</v>
      </c>
      <c r="C6898" t="s">
        <v>5441</v>
      </c>
      <c r="D6898">
        <v>89000</v>
      </c>
      <c r="E6898">
        <v>36</v>
      </c>
      <c r="F6898">
        <v>4</v>
      </c>
      <c r="G6898">
        <v>1</v>
      </c>
    </row>
    <row r="6899" spans="1:7" x14ac:dyDescent="0.2">
      <c r="A6899">
        <v>14400</v>
      </c>
      <c r="B6899">
        <v>6.0299999999999999E-2</v>
      </c>
      <c r="C6899" t="s">
        <v>5441</v>
      </c>
      <c r="D6899">
        <v>65000</v>
      </c>
      <c r="E6899">
        <v>36</v>
      </c>
      <c r="F6899">
        <v>0.5</v>
      </c>
      <c r="G6899">
        <v>0</v>
      </c>
    </row>
    <row r="6900" spans="1:7" x14ac:dyDescent="0.2">
      <c r="A6900">
        <v>12000</v>
      </c>
      <c r="B6900">
        <v>0.1212</v>
      </c>
      <c r="C6900" t="s">
        <v>5440</v>
      </c>
      <c r="D6900">
        <v>53000</v>
      </c>
      <c r="E6900">
        <v>36</v>
      </c>
      <c r="F6900">
        <v>2</v>
      </c>
      <c r="G6900">
        <v>0</v>
      </c>
    </row>
    <row r="6901" spans="1:7" x14ac:dyDescent="0.2">
      <c r="A6901">
        <v>5000</v>
      </c>
      <c r="B6901">
        <v>0.13669999999999999</v>
      </c>
      <c r="C6901" t="s">
        <v>5440</v>
      </c>
      <c r="D6901">
        <v>59500</v>
      </c>
      <c r="E6901">
        <v>36</v>
      </c>
      <c r="F6901">
        <v>9</v>
      </c>
      <c r="G6901">
        <v>0</v>
      </c>
    </row>
    <row r="6902" spans="1:7" x14ac:dyDescent="0.2">
      <c r="A6902">
        <v>13000</v>
      </c>
      <c r="B6902">
        <v>0.1799</v>
      </c>
      <c r="C6902" t="s">
        <v>5440</v>
      </c>
      <c r="D6902">
        <v>56000</v>
      </c>
      <c r="E6902">
        <v>36</v>
      </c>
      <c r="F6902">
        <v>10</v>
      </c>
      <c r="G6902">
        <v>0</v>
      </c>
    </row>
    <row r="6903" spans="1:7" x14ac:dyDescent="0.2">
      <c r="A6903">
        <v>16000</v>
      </c>
      <c r="B6903">
        <v>0.1399</v>
      </c>
      <c r="C6903" t="s">
        <v>5440</v>
      </c>
      <c r="D6903">
        <v>62500</v>
      </c>
      <c r="E6903">
        <v>36</v>
      </c>
      <c r="F6903">
        <v>10</v>
      </c>
      <c r="G6903">
        <v>0</v>
      </c>
    </row>
    <row r="6904" spans="1:7" x14ac:dyDescent="0.2">
      <c r="A6904">
        <v>14400</v>
      </c>
      <c r="B6904">
        <v>6.6199999999999995E-2</v>
      </c>
      <c r="C6904" t="s">
        <v>5440</v>
      </c>
      <c r="D6904">
        <v>40000</v>
      </c>
      <c r="E6904">
        <v>36</v>
      </c>
      <c r="F6904">
        <v>0.5</v>
      </c>
      <c r="G6904">
        <v>0</v>
      </c>
    </row>
    <row r="6905" spans="1:7" x14ac:dyDescent="0.2">
      <c r="A6905">
        <v>25000</v>
      </c>
      <c r="B6905">
        <v>0.24329999999999999</v>
      </c>
      <c r="C6905" t="s">
        <v>5440</v>
      </c>
      <c r="D6905">
        <v>65000</v>
      </c>
      <c r="E6905">
        <v>60</v>
      </c>
      <c r="F6905">
        <v>5</v>
      </c>
      <c r="G6905">
        <v>1</v>
      </c>
    </row>
    <row r="6906" spans="1:7" x14ac:dyDescent="0.2">
      <c r="A6906">
        <v>14575</v>
      </c>
      <c r="B6906">
        <v>0.1399</v>
      </c>
      <c r="C6906" t="s">
        <v>5440</v>
      </c>
      <c r="D6906">
        <v>96000</v>
      </c>
      <c r="E6906">
        <v>36</v>
      </c>
      <c r="F6906">
        <v>1</v>
      </c>
      <c r="G6906">
        <v>0</v>
      </c>
    </row>
    <row r="6907" spans="1:7" x14ac:dyDescent="0.2">
      <c r="A6907">
        <v>17475</v>
      </c>
      <c r="B6907">
        <v>0.13669999999999999</v>
      </c>
      <c r="C6907" t="s">
        <v>5441</v>
      </c>
      <c r="D6907">
        <v>55000</v>
      </c>
      <c r="E6907">
        <v>36</v>
      </c>
      <c r="F6907">
        <v>5</v>
      </c>
      <c r="G6907">
        <v>0</v>
      </c>
    </row>
    <row r="6908" spans="1:7" x14ac:dyDescent="0.2">
      <c r="A6908">
        <v>10000</v>
      </c>
      <c r="B6908">
        <v>0.1074</v>
      </c>
      <c r="C6908" t="s">
        <v>5441</v>
      </c>
      <c r="D6908">
        <v>38000</v>
      </c>
      <c r="E6908">
        <v>36</v>
      </c>
      <c r="F6908">
        <v>10</v>
      </c>
      <c r="G6908">
        <v>0</v>
      </c>
    </row>
    <row r="6909" spans="1:7" x14ac:dyDescent="0.2">
      <c r="A6909">
        <v>4375</v>
      </c>
      <c r="B6909">
        <v>0.15310000000000001</v>
      </c>
      <c r="C6909" t="s">
        <v>5440</v>
      </c>
      <c r="D6909">
        <v>31314</v>
      </c>
      <c r="E6909">
        <v>36</v>
      </c>
      <c r="F6909">
        <v>3</v>
      </c>
      <c r="G6909">
        <v>0</v>
      </c>
    </row>
    <row r="6910" spans="1:7" x14ac:dyDescent="0.2">
      <c r="A6910">
        <v>10000</v>
      </c>
      <c r="B6910">
        <v>9.7600000000000006E-2</v>
      </c>
      <c r="C6910" t="s">
        <v>5442</v>
      </c>
      <c r="D6910">
        <v>40000</v>
      </c>
      <c r="E6910">
        <v>36</v>
      </c>
      <c r="F6910">
        <v>10</v>
      </c>
      <c r="G6910">
        <v>0</v>
      </c>
    </row>
    <row r="6911" spans="1:7" x14ac:dyDescent="0.2">
      <c r="A6911">
        <v>15000</v>
      </c>
      <c r="B6911">
        <v>0.14649999999999999</v>
      </c>
      <c r="C6911" t="s">
        <v>5440</v>
      </c>
      <c r="D6911">
        <v>49000</v>
      </c>
      <c r="E6911">
        <v>36</v>
      </c>
      <c r="F6911">
        <v>4</v>
      </c>
      <c r="G6911">
        <v>0</v>
      </c>
    </row>
    <row r="6912" spans="1:7" x14ac:dyDescent="0.2">
      <c r="A6912">
        <v>8000</v>
      </c>
      <c r="B6912">
        <v>0.14649999999999999</v>
      </c>
      <c r="C6912" t="s">
        <v>5441</v>
      </c>
      <c r="D6912">
        <v>54000</v>
      </c>
      <c r="E6912">
        <v>36</v>
      </c>
      <c r="F6912">
        <v>2</v>
      </c>
      <c r="G6912">
        <v>0</v>
      </c>
    </row>
    <row r="6913" spans="1:7" x14ac:dyDescent="0.2">
      <c r="A6913">
        <v>20000</v>
      </c>
      <c r="B6913">
        <v>8.8999999999999996E-2</v>
      </c>
      <c r="C6913" t="s">
        <v>5442</v>
      </c>
      <c r="D6913">
        <v>55500</v>
      </c>
      <c r="E6913">
        <v>36</v>
      </c>
      <c r="F6913">
        <v>2</v>
      </c>
      <c r="G6913">
        <v>0</v>
      </c>
    </row>
    <row r="6914" spans="1:7" x14ac:dyDescent="0.2">
      <c r="A6914">
        <v>7600</v>
      </c>
      <c r="B6914">
        <v>0.13109999999999999</v>
      </c>
      <c r="C6914" t="s">
        <v>5440</v>
      </c>
      <c r="D6914">
        <v>27000</v>
      </c>
      <c r="E6914">
        <v>36</v>
      </c>
      <c r="F6914">
        <v>9</v>
      </c>
      <c r="G6914">
        <v>0</v>
      </c>
    </row>
    <row r="6915" spans="1:7" x14ac:dyDescent="0.2">
      <c r="A6915">
        <v>10000</v>
      </c>
      <c r="B6915">
        <v>0.13109999999999999</v>
      </c>
      <c r="C6915" t="s">
        <v>5440</v>
      </c>
      <c r="D6915">
        <v>35000</v>
      </c>
      <c r="E6915">
        <v>36</v>
      </c>
      <c r="F6915">
        <v>5</v>
      </c>
      <c r="G6915">
        <v>1</v>
      </c>
    </row>
    <row r="6916" spans="1:7" x14ac:dyDescent="0.2">
      <c r="A6916">
        <v>4375</v>
      </c>
      <c r="B6916">
        <v>8.8999999999999996E-2</v>
      </c>
      <c r="C6916" t="s">
        <v>5440</v>
      </c>
      <c r="D6916">
        <v>28000</v>
      </c>
      <c r="E6916">
        <v>36</v>
      </c>
      <c r="F6916">
        <v>6</v>
      </c>
      <c r="G6916">
        <v>0</v>
      </c>
    </row>
    <row r="6917" spans="1:7" x14ac:dyDescent="0.2">
      <c r="A6917">
        <v>14750</v>
      </c>
      <c r="B6917">
        <v>0.24199999999999999</v>
      </c>
      <c r="C6917" t="s">
        <v>5442</v>
      </c>
      <c r="D6917">
        <v>70000</v>
      </c>
      <c r="E6917">
        <v>36</v>
      </c>
      <c r="F6917">
        <v>10</v>
      </c>
      <c r="G6917">
        <v>1</v>
      </c>
    </row>
    <row r="6918" spans="1:7" x14ac:dyDescent="0.2">
      <c r="A6918">
        <v>6000</v>
      </c>
      <c r="B6918">
        <v>9.7600000000000006E-2</v>
      </c>
      <c r="C6918" t="s">
        <v>5441</v>
      </c>
      <c r="D6918" s="79">
        <v>100000</v>
      </c>
      <c r="E6918">
        <v>36</v>
      </c>
      <c r="F6918">
        <v>10</v>
      </c>
      <c r="G6918">
        <v>0</v>
      </c>
    </row>
    <row r="6919" spans="1:7" x14ac:dyDescent="0.2">
      <c r="A6919">
        <v>6625</v>
      </c>
      <c r="B6919">
        <v>0.1825</v>
      </c>
      <c r="C6919" t="s">
        <v>5440</v>
      </c>
      <c r="D6919">
        <v>23400</v>
      </c>
      <c r="E6919">
        <v>36</v>
      </c>
      <c r="F6919">
        <v>2</v>
      </c>
      <c r="G6919">
        <v>0</v>
      </c>
    </row>
    <row r="6920" spans="1:7" x14ac:dyDescent="0.2">
      <c r="A6920">
        <v>6000</v>
      </c>
      <c r="B6920">
        <v>0.15809999999999999</v>
      </c>
      <c r="C6920" t="s">
        <v>5441</v>
      </c>
      <c r="D6920">
        <v>106840</v>
      </c>
      <c r="E6920">
        <v>36</v>
      </c>
      <c r="F6920">
        <v>10</v>
      </c>
      <c r="G6920">
        <v>0</v>
      </c>
    </row>
    <row r="6921" spans="1:7" x14ac:dyDescent="0.2">
      <c r="A6921">
        <v>12000</v>
      </c>
      <c r="B6921">
        <v>0.16289999999999999</v>
      </c>
      <c r="C6921" t="s">
        <v>5441</v>
      </c>
      <c r="D6921">
        <v>95000</v>
      </c>
      <c r="E6921">
        <v>36</v>
      </c>
      <c r="F6921">
        <v>10</v>
      </c>
      <c r="G6921">
        <v>0</v>
      </c>
    </row>
    <row r="6922" spans="1:7" x14ac:dyDescent="0.2">
      <c r="A6922">
        <v>8000</v>
      </c>
      <c r="B6922">
        <v>0.15310000000000001</v>
      </c>
      <c r="C6922" t="s">
        <v>5441</v>
      </c>
      <c r="D6922">
        <v>75000</v>
      </c>
      <c r="E6922">
        <v>36</v>
      </c>
      <c r="F6922">
        <v>4</v>
      </c>
      <c r="G6922">
        <v>0</v>
      </c>
    </row>
    <row r="6923" spans="1:7" x14ac:dyDescent="0.2">
      <c r="A6923">
        <v>8475</v>
      </c>
      <c r="B6923">
        <v>9.7600000000000006E-2</v>
      </c>
      <c r="C6923" t="s">
        <v>5440</v>
      </c>
      <c r="D6923">
        <v>29000</v>
      </c>
      <c r="E6923">
        <v>36</v>
      </c>
      <c r="F6923">
        <v>3</v>
      </c>
      <c r="G6923">
        <v>0</v>
      </c>
    </row>
    <row r="6924" spans="1:7" x14ac:dyDescent="0.2">
      <c r="A6924">
        <v>10825</v>
      </c>
      <c r="B6924">
        <v>7.9000000000000001E-2</v>
      </c>
      <c r="C6924" t="s">
        <v>5441</v>
      </c>
      <c r="D6924">
        <v>77000</v>
      </c>
      <c r="E6924">
        <v>36</v>
      </c>
      <c r="F6924">
        <v>10</v>
      </c>
      <c r="G6924">
        <v>0</v>
      </c>
    </row>
    <row r="6925" spans="1:7" x14ac:dyDescent="0.2">
      <c r="A6925">
        <v>8000</v>
      </c>
      <c r="B6925">
        <v>6.0299999999999999E-2</v>
      </c>
      <c r="C6925" t="s">
        <v>5441</v>
      </c>
      <c r="D6925">
        <v>50000</v>
      </c>
      <c r="E6925">
        <v>36</v>
      </c>
      <c r="F6925">
        <v>10</v>
      </c>
      <c r="G6925">
        <v>0</v>
      </c>
    </row>
    <row r="6926" spans="1:7" x14ac:dyDescent="0.2">
      <c r="A6926">
        <v>18000</v>
      </c>
      <c r="B6926">
        <v>0.13109999999999999</v>
      </c>
      <c r="C6926" t="s">
        <v>5440</v>
      </c>
      <c r="D6926">
        <v>45000</v>
      </c>
      <c r="E6926">
        <v>36</v>
      </c>
      <c r="F6926">
        <v>6</v>
      </c>
      <c r="G6926">
        <v>0</v>
      </c>
    </row>
    <row r="6927" spans="1:7" x14ac:dyDescent="0.2">
      <c r="A6927">
        <v>10000</v>
      </c>
      <c r="B6927">
        <v>0.1074</v>
      </c>
      <c r="C6927" t="s">
        <v>5441</v>
      </c>
      <c r="D6927">
        <v>69000</v>
      </c>
      <c r="E6927">
        <v>36</v>
      </c>
      <c r="F6927">
        <v>10</v>
      </c>
      <c r="G6927">
        <v>0</v>
      </c>
    </row>
    <row r="6928" spans="1:7" x14ac:dyDescent="0.2">
      <c r="A6928">
        <v>12000</v>
      </c>
      <c r="B6928">
        <v>0.14649999999999999</v>
      </c>
      <c r="C6928" t="s">
        <v>5440</v>
      </c>
      <c r="D6928">
        <v>58000</v>
      </c>
      <c r="E6928">
        <v>36</v>
      </c>
      <c r="F6928">
        <v>4</v>
      </c>
      <c r="G6928">
        <v>0</v>
      </c>
    </row>
    <row r="6929" spans="1:7" x14ac:dyDescent="0.2">
      <c r="A6929">
        <v>3000</v>
      </c>
      <c r="B6929">
        <v>6.0299999999999999E-2</v>
      </c>
      <c r="C6929" t="s">
        <v>5440</v>
      </c>
      <c r="D6929">
        <v>114000</v>
      </c>
      <c r="E6929">
        <v>36</v>
      </c>
      <c r="F6929">
        <v>10</v>
      </c>
      <c r="G6929">
        <v>0</v>
      </c>
    </row>
    <row r="6930" spans="1:7" x14ac:dyDescent="0.2">
      <c r="A6930">
        <v>16000</v>
      </c>
      <c r="B6930">
        <v>0.14649999999999999</v>
      </c>
      <c r="C6930" t="s">
        <v>5440</v>
      </c>
      <c r="D6930">
        <v>75000</v>
      </c>
      <c r="E6930">
        <v>60</v>
      </c>
      <c r="F6930">
        <v>7</v>
      </c>
      <c r="G6930">
        <v>0</v>
      </c>
    </row>
    <row r="6931" spans="1:7" x14ac:dyDescent="0.2">
      <c r="A6931">
        <v>7000</v>
      </c>
      <c r="B6931">
        <v>0.13109999999999999</v>
      </c>
      <c r="C6931" t="s">
        <v>5441</v>
      </c>
      <c r="D6931">
        <v>65000</v>
      </c>
      <c r="E6931">
        <v>36</v>
      </c>
      <c r="F6931">
        <v>10</v>
      </c>
      <c r="G6931">
        <v>0</v>
      </c>
    </row>
    <row r="6932" spans="1:7" x14ac:dyDescent="0.2">
      <c r="A6932">
        <v>10000</v>
      </c>
      <c r="B6932">
        <v>0.1212</v>
      </c>
      <c r="C6932" t="s">
        <v>5441</v>
      </c>
      <c r="D6932">
        <v>35000</v>
      </c>
      <c r="E6932">
        <v>36</v>
      </c>
      <c r="F6932">
        <v>2</v>
      </c>
      <c r="G6932">
        <v>0</v>
      </c>
    </row>
    <row r="6933" spans="1:7" x14ac:dyDescent="0.2">
      <c r="A6933">
        <v>4500</v>
      </c>
      <c r="B6933">
        <v>0.19220000000000001</v>
      </c>
      <c r="C6933" t="s">
        <v>5440</v>
      </c>
      <c r="D6933">
        <v>40000</v>
      </c>
      <c r="E6933">
        <v>36</v>
      </c>
      <c r="F6933">
        <v>0.5</v>
      </c>
      <c r="G6933">
        <v>1</v>
      </c>
    </row>
    <row r="6934" spans="1:7" x14ac:dyDescent="0.2">
      <c r="A6934">
        <v>6000</v>
      </c>
      <c r="B6934">
        <v>0.13109999999999999</v>
      </c>
      <c r="C6934" t="s">
        <v>5440</v>
      </c>
      <c r="D6934">
        <v>80000</v>
      </c>
      <c r="E6934">
        <v>36</v>
      </c>
      <c r="F6934">
        <v>6</v>
      </c>
      <c r="G6934">
        <v>0</v>
      </c>
    </row>
    <row r="6935" spans="1:7" x14ac:dyDescent="0.2">
      <c r="A6935">
        <v>12500</v>
      </c>
      <c r="B6935">
        <v>8.8999999999999996E-2</v>
      </c>
      <c r="C6935" t="s">
        <v>5441</v>
      </c>
      <c r="D6935">
        <v>75000</v>
      </c>
      <c r="E6935">
        <v>36</v>
      </c>
      <c r="F6935">
        <v>10</v>
      </c>
      <c r="G6935">
        <v>0</v>
      </c>
    </row>
    <row r="6936" spans="1:7" x14ac:dyDescent="0.2">
      <c r="A6936">
        <v>24000</v>
      </c>
      <c r="B6936">
        <v>0.13109999999999999</v>
      </c>
      <c r="C6936" t="s">
        <v>5440</v>
      </c>
      <c r="D6936">
        <v>90000</v>
      </c>
      <c r="E6936">
        <v>36</v>
      </c>
      <c r="F6936">
        <v>10</v>
      </c>
      <c r="G6936">
        <v>0</v>
      </c>
    </row>
    <row r="6937" spans="1:7" x14ac:dyDescent="0.2">
      <c r="A6937">
        <v>17625</v>
      </c>
      <c r="B6937">
        <v>0.1855</v>
      </c>
      <c r="C6937" t="s">
        <v>5441</v>
      </c>
      <c r="D6937">
        <v>46300</v>
      </c>
      <c r="E6937">
        <v>60</v>
      </c>
      <c r="F6937">
        <v>1</v>
      </c>
      <c r="G6937">
        <v>0</v>
      </c>
    </row>
    <row r="6938" spans="1:7" x14ac:dyDescent="0.2">
      <c r="A6938">
        <v>16000</v>
      </c>
      <c r="B6938">
        <v>0.15809999999999999</v>
      </c>
      <c r="C6938" t="s">
        <v>5442</v>
      </c>
      <c r="D6938">
        <v>60000</v>
      </c>
      <c r="E6938">
        <v>60</v>
      </c>
      <c r="F6938">
        <v>5</v>
      </c>
      <c r="G6938">
        <v>1</v>
      </c>
    </row>
    <row r="6939" spans="1:7" x14ac:dyDescent="0.2">
      <c r="A6939">
        <v>1400</v>
      </c>
      <c r="B6939">
        <v>0.13109999999999999</v>
      </c>
      <c r="C6939" t="s">
        <v>5440</v>
      </c>
      <c r="D6939">
        <v>70000</v>
      </c>
      <c r="E6939">
        <v>36</v>
      </c>
      <c r="F6939">
        <v>10</v>
      </c>
      <c r="G6939">
        <v>0</v>
      </c>
    </row>
    <row r="6940" spans="1:7" x14ac:dyDescent="0.2">
      <c r="A6940">
        <v>20400</v>
      </c>
      <c r="B6940">
        <v>0.19220000000000001</v>
      </c>
      <c r="C6940" t="s">
        <v>5441</v>
      </c>
      <c r="D6940">
        <v>100600</v>
      </c>
      <c r="E6940">
        <v>36</v>
      </c>
      <c r="F6940">
        <v>1</v>
      </c>
      <c r="G6940">
        <v>0</v>
      </c>
    </row>
    <row r="6941" spans="1:7" x14ac:dyDescent="0.2">
      <c r="A6941">
        <v>8475</v>
      </c>
      <c r="B6941">
        <v>0.13669999999999999</v>
      </c>
      <c r="C6941" t="s">
        <v>5440</v>
      </c>
      <c r="D6941">
        <v>30000</v>
      </c>
      <c r="E6941">
        <v>36</v>
      </c>
      <c r="F6941">
        <v>0.5</v>
      </c>
      <c r="G6941">
        <v>1</v>
      </c>
    </row>
    <row r="6942" spans="1:7" x14ac:dyDescent="0.2">
      <c r="A6942">
        <v>3000</v>
      </c>
      <c r="B6942">
        <v>0.19989999999999999</v>
      </c>
      <c r="C6942" t="s">
        <v>5441</v>
      </c>
      <c r="D6942">
        <v>53000</v>
      </c>
      <c r="E6942">
        <v>60</v>
      </c>
      <c r="F6942">
        <v>5</v>
      </c>
      <c r="G6942">
        <v>1</v>
      </c>
    </row>
    <row r="6943" spans="1:7" x14ac:dyDescent="0.2">
      <c r="A6943">
        <v>3600</v>
      </c>
      <c r="B6943">
        <v>0.1212</v>
      </c>
      <c r="C6943" t="s">
        <v>5441</v>
      </c>
      <c r="D6943">
        <v>35000</v>
      </c>
      <c r="E6943">
        <v>36</v>
      </c>
      <c r="F6943">
        <v>8</v>
      </c>
      <c r="G6943">
        <v>0</v>
      </c>
    </row>
    <row r="6944" spans="1:7" x14ac:dyDescent="0.2">
      <c r="A6944">
        <v>10000</v>
      </c>
      <c r="B6944">
        <v>0.13109999999999999</v>
      </c>
      <c r="C6944" t="s">
        <v>5441</v>
      </c>
      <c r="D6944">
        <v>80000</v>
      </c>
      <c r="E6944">
        <v>36</v>
      </c>
      <c r="F6944">
        <v>10</v>
      </c>
      <c r="G6944">
        <v>0</v>
      </c>
    </row>
    <row r="6945" spans="1:7" x14ac:dyDescent="0.2">
      <c r="A6945">
        <v>30000</v>
      </c>
      <c r="B6945">
        <v>7.6200000000000004E-2</v>
      </c>
      <c r="C6945" t="s">
        <v>5441</v>
      </c>
      <c r="D6945">
        <v>70000</v>
      </c>
      <c r="E6945">
        <v>36</v>
      </c>
      <c r="F6945">
        <v>5</v>
      </c>
      <c r="G6945">
        <v>0</v>
      </c>
    </row>
    <row r="6946" spans="1:7" x14ac:dyDescent="0.2">
      <c r="A6946">
        <v>18000</v>
      </c>
      <c r="B6946">
        <v>0.20499999999999999</v>
      </c>
      <c r="C6946" t="s">
        <v>5440</v>
      </c>
      <c r="D6946">
        <v>43000</v>
      </c>
      <c r="E6946">
        <v>60</v>
      </c>
      <c r="F6946">
        <v>4</v>
      </c>
      <c r="G6946">
        <v>0</v>
      </c>
    </row>
    <row r="6947" spans="1:7" x14ac:dyDescent="0.2">
      <c r="A6947">
        <v>12500</v>
      </c>
      <c r="B6947">
        <v>8.8999999999999996E-2</v>
      </c>
      <c r="C6947" t="s">
        <v>5441</v>
      </c>
      <c r="D6947">
        <v>65000</v>
      </c>
      <c r="E6947">
        <v>36</v>
      </c>
      <c r="F6947">
        <v>5</v>
      </c>
      <c r="G6947">
        <v>0</v>
      </c>
    </row>
    <row r="6948" spans="1:7" x14ac:dyDescent="0.2">
      <c r="A6948">
        <v>13200</v>
      </c>
      <c r="B6948">
        <v>0.1212</v>
      </c>
      <c r="C6948" t="s">
        <v>5441</v>
      </c>
      <c r="D6948">
        <v>35000</v>
      </c>
      <c r="E6948">
        <v>36</v>
      </c>
      <c r="F6948">
        <v>2</v>
      </c>
      <c r="G6948">
        <v>0</v>
      </c>
    </row>
    <row r="6949" spans="1:7" x14ac:dyDescent="0.2">
      <c r="A6949">
        <v>10000</v>
      </c>
      <c r="B6949">
        <v>0.1212</v>
      </c>
      <c r="C6949" t="s">
        <v>5442</v>
      </c>
      <c r="D6949">
        <v>36000</v>
      </c>
      <c r="E6949">
        <v>36</v>
      </c>
      <c r="F6949">
        <v>2</v>
      </c>
      <c r="G6949">
        <v>1</v>
      </c>
    </row>
    <row r="6950" spans="1:7" x14ac:dyDescent="0.2">
      <c r="A6950">
        <v>11000</v>
      </c>
      <c r="B6950">
        <v>0.17269999999999999</v>
      </c>
      <c r="C6950" t="s">
        <v>5440</v>
      </c>
      <c r="D6950">
        <v>64000</v>
      </c>
      <c r="E6950">
        <v>36</v>
      </c>
      <c r="F6950">
        <v>2</v>
      </c>
      <c r="G6950">
        <v>0</v>
      </c>
    </row>
    <row r="6951" spans="1:7" x14ac:dyDescent="0.2">
      <c r="A6951">
        <v>7750</v>
      </c>
      <c r="B6951">
        <v>0.13669999999999999</v>
      </c>
      <c r="C6951" t="s">
        <v>5441</v>
      </c>
      <c r="D6951">
        <v>55000</v>
      </c>
      <c r="E6951">
        <v>36</v>
      </c>
      <c r="F6951">
        <v>3</v>
      </c>
      <c r="G6951">
        <v>1</v>
      </c>
    </row>
    <row r="6952" spans="1:7" x14ac:dyDescent="0.2">
      <c r="A6952">
        <v>15000</v>
      </c>
      <c r="B6952">
        <v>0.13669999999999999</v>
      </c>
      <c r="C6952" t="s">
        <v>5441</v>
      </c>
      <c r="D6952">
        <v>74000</v>
      </c>
      <c r="E6952">
        <v>36</v>
      </c>
      <c r="F6952">
        <v>10</v>
      </c>
      <c r="G6952">
        <v>0</v>
      </c>
    </row>
    <row r="6953" spans="1:7" x14ac:dyDescent="0.2">
      <c r="A6953">
        <v>8500</v>
      </c>
      <c r="B6953">
        <v>0.1212</v>
      </c>
      <c r="C6953" t="s">
        <v>5440</v>
      </c>
      <c r="D6953">
        <v>45693</v>
      </c>
      <c r="E6953">
        <v>36</v>
      </c>
      <c r="F6953">
        <v>10</v>
      </c>
      <c r="G6953">
        <v>0</v>
      </c>
    </row>
    <row r="6954" spans="1:7" x14ac:dyDescent="0.2">
      <c r="A6954">
        <v>5775</v>
      </c>
      <c r="B6954">
        <v>0.13109999999999999</v>
      </c>
      <c r="C6954" t="s">
        <v>5440</v>
      </c>
      <c r="D6954">
        <v>34000</v>
      </c>
      <c r="E6954">
        <v>36</v>
      </c>
      <c r="F6954">
        <v>10</v>
      </c>
      <c r="G6954">
        <v>0</v>
      </c>
    </row>
    <row r="6955" spans="1:7" x14ac:dyDescent="0.2">
      <c r="A6955">
        <v>20000</v>
      </c>
      <c r="B6955">
        <v>0.21479999999999999</v>
      </c>
      <c r="C6955" t="s">
        <v>5441</v>
      </c>
      <c r="D6955">
        <v>150000</v>
      </c>
      <c r="E6955">
        <v>36</v>
      </c>
      <c r="F6955">
        <v>2</v>
      </c>
      <c r="G6955">
        <v>0</v>
      </c>
    </row>
    <row r="6956" spans="1:7" x14ac:dyDescent="0.2">
      <c r="A6956">
        <v>9600</v>
      </c>
      <c r="B6956">
        <v>0.1399</v>
      </c>
      <c r="C6956" t="s">
        <v>5441</v>
      </c>
      <c r="D6956">
        <v>35600</v>
      </c>
      <c r="E6956">
        <v>36</v>
      </c>
      <c r="F6956">
        <v>1</v>
      </c>
      <c r="G6956">
        <v>0</v>
      </c>
    </row>
    <row r="6957" spans="1:7" x14ac:dyDescent="0.2">
      <c r="A6957">
        <v>10000</v>
      </c>
      <c r="B6957">
        <v>0.17269999999999999</v>
      </c>
      <c r="C6957" t="s">
        <v>5440</v>
      </c>
      <c r="D6957">
        <v>68000</v>
      </c>
      <c r="E6957">
        <v>36</v>
      </c>
      <c r="F6957">
        <v>6</v>
      </c>
      <c r="G6957">
        <v>0</v>
      </c>
    </row>
    <row r="6958" spans="1:7" x14ac:dyDescent="0.2">
      <c r="A6958">
        <v>6075</v>
      </c>
      <c r="B6958">
        <v>0.1399</v>
      </c>
      <c r="C6958" t="s">
        <v>5440</v>
      </c>
      <c r="D6958">
        <v>42000</v>
      </c>
      <c r="E6958">
        <v>36</v>
      </c>
      <c r="F6958">
        <v>10</v>
      </c>
      <c r="G6958">
        <v>0</v>
      </c>
    </row>
    <row r="6959" spans="1:7" x14ac:dyDescent="0.2">
      <c r="A6959">
        <v>22000</v>
      </c>
      <c r="B6959">
        <v>0.2326</v>
      </c>
      <c r="C6959" t="s">
        <v>5441</v>
      </c>
      <c r="D6959">
        <v>99000</v>
      </c>
      <c r="E6959">
        <v>60</v>
      </c>
      <c r="F6959">
        <v>10</v>
      </c>
      <c r="G6959">
        <v>0</v>
      </c>
    </row>
    <row r="6960" spans="1:7" x14ac:dyDescent="0.2">
      <c r="A6960">
        <v>15000</v>
      </c>
      <c r="B6960">
        <v>6.0299999999999999E-2</v>
      </c>
      <c r="C6960" t="s">
        <v>5441</v>
      </c>
      <c r="D6960">
        <v>50000</v>
      </c>
      <c r="E6960">
        <v>36</v>
      </c>
      <c r="F6960">
        <v>10</v>
      </c>
      <c r="G6960">
        <v>0</v>
      </c>
    </row>
    <row r="6961" spans="1:7" x14ac:dyDescent="0.2">
      <c r="A6961">
        <v>12000</v>
      </c>
      <c r="B6961">
        <v>0.13669999999999999</v>
      </c>
      <c r="C6961" t="s">
        <v>5440</v>
      </c>
      <c r="D6961">
        <v>45000</v>
      </c>
      <c r="E6961">
        <v>36</v>
      </c>
      <c r="F6961">
        <v>5</v>
      </c>
      <c r="G6961">
        <v>0</v>
      </c>
    </row>
    <row r="6962" spans="1:7" x14ac:dyDescent="0.2">
      <c r="A6962">
        <v>35000</v>
      </c>
      <c r="B6962">
        <v>0.21479999999999999</v>
      </c>
      <c r="C6962" t="s">
        <v>5441</v>
      </c>
      <c r="D6962">
        <v>96000</v>
      </c>
      <c r="E6962">
        <v>60</v>
      </c>
      <c r="F6962">
        <v>10</v>
      </c>
      <c r="G6962">
        <v>0</v>
      </c>
    </row>
    <row r="6963" spans="1:7" x14ac:dyDescent="0.2">
      <c r="A6963">
        <v>14000</v>
      </c>
      <c r="B6963">
        <v>0.13109999999999999</v>
      </c>
      <c r="C6963" t="s">
        <v>5441</v>
      </c>
      <c r="D6963">
        <v>28000</v>
      </c>
      <c r="E6963">
        <v>36</v>
      </c>
      <c r="F6963">
        <v>10</v>
      </c>
      <c r="G6963">
        <v>0</v>
      </c>
    </row>
    <row r="6964" spans="1:7" x14ac:dyDescent="0.2">
      <c r="A6964">
        <v>7000</v>
      </c>
      <c r="B6964">
        <v>6.6199999999999995E-2</v>
      </c>
      <c r="C6964" t="s">
        <v>5441</v>
      </c>
      <c r="D6964">
        <v>87000</v>
      </c>
      <c r="E6964">
        <v>36</v>
      </c>
      <c r="F6964">
        <v>7</v>
      </c>
      <c r="G6964">
        <v>0</v>
      </c>
    </row>
    <row r="6965" spans="1:7" x14ac:dyDescent="0.2">
      <c r="A6965">
        <v>11000</v>
      </c>
      <c r="B6965">
        <v>0.1399</v>
      </c>
      <c r="C6965" t="s">
        <v>5441</v>
      </c>
      <c r="D6965">
        <v>76500</v>
      </c>
      <c r="E6965">
        <v>36</v>
      </c>
      <c r="F6965">
        <v>1</v>
      </c>
      <c r="G6965">
        <v>0</v>
      </c>
    </row>
    <row r="6966" spans="1:7" x14ac:dyDescent="0.2">
      <c r="A6966">
        <v>13600</v>
      </c>
      <c r="B6966">
        <v>0.15809999999999999</v>
      </c>
      <c r="C6966" t="s">
        <v>5441</v>
      </c>
      <c r="D6966">
        <v>58000</v>
      </c>
      <c r="E6966">
        <v>36</v>
      </c>
      <c r="F6966">
        <v>3</v>
      </c>
      <c r="G6966">
        <v>0</v>
      </c>
    </row>
    <row r="6967" spans="1:7" x14ac:dyDescent="0.2">
      <c r="A6967">
        <v>18825</v>
      </c>
      <c r="B6967">
        <v>7.9000000000000001E-2</v>
      </c>
      <c r="C6967" t="s">
        <v>5440</v>
      </c>
      <c r="D6967">
        <v>75000</v>
      </c>
      <c r="E6967">
        <v>36</v>
      </c>
      <c r="F6967">
        <v>5</v>
      </c>
      <c r="G6967">
        <v>0</v>
      </c>
    </row>
    <row r="6968" spans="1:7" x14ac:dyDescent="0.2">
      <c r="A6968">
        <v>10000</v>
      </c>
      <c r="B6968">
        <v>0.1212</v>
      </c>
      <c r="C6968" t="s">
        <v>5440</v>
      </c>
      <c r="D6968">
        <v>55000</v>
      </c>
      <c r="E6968">
        <v>36</v>
      </c>
      <c r="F6968">
        <v>5</v>
      </c>
      <c r="G6968">
        <v>0</v>
      </c>
    </row>
    <row r="6969" spans="1:7" x14ac:dyDescent="0.2">
      <c r="A6969">
        <v>24375</v>
      </c>
      <c r="B6969">
        <v>0.14649999999999999</v>
      </c>
      <c r="C6969" t="s">
        <v>5440</v>
      </c>
      <c r="D6969">
        <v>70000</v>
      </c>
      <c r="E6969">
        <v>36</v>
      </c>
      <c r="F6969">
        <v>6</v>
      </c>
      <c r="G6969">
        <v>0</v>
      </c>
    </row>
    <row r="6970" spans="1:7" x14ac:dyDescent="0.2">
      <c r="A6970">
        <v>10000</v>
      </c>
      <c r="B6970">
        <v>0.15310000000000001</v>
      </c>
      <c r="C6970" t="s">
        <v>5440</v>
      </c>
      <c r="D6970">
        <v>28000</v>
      </c>
      <c r="E6970">
        <v>36</v>
      </c>
      <c r="F6970">
        <v>0.5</v>
      </c>
      <c r="G6970">
        <v>0</v>
      </c>
    </row>
    <row r="6971" spans="1:7" x14ac:dyDescent="0.2">
      <c r="A6971">
        <v>14600</v>
      </c>
      <c r="B6971">
        <v>0.14649999999999999</v>
      </c>
      <c r="C6971" t="s">
        <v>5442</v>
      </c>
      <c r="D6971">
        <v>52000</v>
      </c>
      <c r="E6971">
        <v>36</v>
      </c>
      <c r="F6971">
        <v>4</v>
      </c>
      <c r="G6971">
        <v>1</v>
      </c>
    </row>
    <row r="6972" spans="1:7" x14ac:dyDescent="0.2">
      <c r="A6972">
        <v>16050</v>
      </c>
      <c r="B6972">
        <v>0.13109999999999999</v>
      </c>
      <c r="C6972" t="s">
        <v>5441</v>
      </c>
      <c r="D6972">
        <v>67000</v>
      </c>
      <c r="E6972">
        <v>36</v>
      </c>
      <c r="F6972">
        <v>10</v>
      </c>
      <c r="G6972">
        <v>1</v>
      </c>
    </row>
    <row r="6973" spans="1:7" x14ac:dyDescent="0.2">
      <c r="A6973">
        <v>12000</v>
      </c>
      <c r="B6973">
        <v>0.13669999999999999</v>
      </c>
      <c r="C6973" t="s">
        <v>5441</v>
      </c>
      <c r="D6973">
        <v>83884</v>
      </c>
      <c r="E6973">
        <v>36</v>
      </c>
      <c r="F6973">
        <v>10</v>
      </c>
      <c r="G6973">
        <v>0</v>
      </c>
    </row>
    <row r="6974" spans="1:7" x14ac:dyDescent="0.2">
      <c r="A6974">
        <v>3500</v>
      </c>
      <c r="B6974">
        <v>0.16289999999999999</v>
      </c>
      <c r="C6974" t="s">
        <v>5440</v>
      </c>
      <c r="D6974">
        <v>80000</v>
      </c>
      <c r="E6974">
        <v>36</v>
      </c>
      <c r="F6974">
        <v>9</v>
      </c>
      <c r="G6974">
        <v>0</v>
      </c>
    </row>
    <row r="6975" spans="1:7" x14ac:dyDescent="0.2">
      <c r="A6975">
        <v>20800</v>
      </c>
      <c r="B6975">
        <v>0.1855</v>
      </c>
      <c r="C6975" t="s">
        <v>5442</v>
      </c>
      <c r="D6975">
        <v>48699</v>
      </c>
      <c r="E6975">
        <v>60</v>
      </c>
      <c r="F6975">
        <v>7</v>
      </c>
      <c r="G6975">
        <v>1</v>
      </c>
    </row>
    <row r="6976" spans="1:7" x14ac:dyDescent="0.2">
      <c r="A6976">
        <v>14400</v>
      </c>
      <c r="B6976">
        <v>0.15310000000000001</v>
      </c>
      <c r="C6976" t="s">
        <v>5441</v>
      </c>
      <c r="D6976">
        <v>88000</v>
      </c>
      <c r="E6976">
        <v>36</v>
      </c>
      <c r="F6976">
        <v>0.5</v>
      </c>
      <c r="G6976">
        <v>0</v>
      </c>
    </row>
    <row r="6977" spans="1:7" x14ac:dyDescent="0.2">
      <c r="A6977">
        <v>6000</v>
      </c>
      <c r="B6977">
        <v>0.1212</v>
      </c>
      <c r="C6977" t="s">
        <v>5442</v>
      </c>
      <c r="D6977">
        <v>30000</v>
      </c>
      <c r="E6977">
        <v>36</v>
      </c>
      <c r="F6977">
        <v>1</v>
      </c>
      <c r="G6977">
        <v>1</v>
      </c>
    </row>
    <row r="6978" spans="1:7" x14ac:dyDescent="0.2">
      <c r="A6978">
        <v>26400</v>
      </c>
      <c r="B6978">
        <v>0.17269999999999999</v>
      </c>
      <c r="C6978" t="s">
        <v>5440</v>
      </c>
      <c r="D6978">
        <v>64726.94</v>
      </c>
      <c r="E6978">
        <v>36</v>
      </c>
      <c r="F6978">
        <v>6</v>
      </c>
      <c r="G6978">
        <v>0</v>
      </c>
    </row>
    <row r="6979" spans="1:7" x14ac:dyDescent="0.2">
      <c r="A6979">
        <v>15000</v>
      </c>
      <c r="B6979">
        <v>0.13669999999999999</v>
      </c>
      <c r="C6979" t="s">
        <v>5441</v>
      </c>
      <c r="D6979">
        <v>70000</v>
      </c>
      <c r="E6979">
        <v>36</v>
      </c>
      <c r="F6979">
        <v>8</v>
      </c>
      <c r="G6979">
        <v>0</v>
      </c>
    </row>
    <row r="6980" spans="1:7" x14ac:dyDescent="0.2">
      <c r="A6980">
        <v>6000</v>
      </c>
      <c r="B6980">
        <v>0.1399</v>
      </c>
      <c r="C6980" t="s">
        <v>5440</v>
      </c>
      <c r="D6980">
        <v>45000</v>
      </c>
      <c r="E6980">
        <v>36</v>
      </c>
      <c r="F6980">
        <v>7</v>
      </c>
      <c r="G6980">
        <v>0</v>
      </c>
    </row>
    <row r="6981" spans="1:7" x14ac:dyDescent="0.2">
      <c r="A6981">
        <v>10625</v>
      </c>
      <c r="B6981">
        <v>0.1212</v>
      </c>
      <c r="C6981" t="s">
        <v>5441</v>
      </c>
      <c r="D6981">
        <v>83200</v>
      </c>
      <c r="E6981">
        <v>36</v>
      </c>
      <c r="F6981">
        <v>0.5</v>
      </c>
      <c r="G6981">
        <v>0</v>
      </c>
    </row>
    <row r="6982" spans="1:7" x14ac:dyDescent="0.2">
      <c r="A6982">
        <v>30800</v>
      </c>
      <c r="B6982">
        <v>7.9000000000000001E-2</v>
      </c>
      <c r="C6982" t="s">
        <v>5442</v>
      </c>
      <c r="D6982">
        <v>125000</v>
      </c>
      <c r="E6982">
        <v>36</v>
      </c>
      <c r="F6982">
        <v>0.5</v>
      </c>
      <c r="G6982">
        <v>0</v>
      </c>
    </row>
    <row r="6983" spans="1:7" x14ac:dyDescent="0.2">
      <c r="A6983">
        <v>28000</v>
      </c>
      <c r="B6983">
        <v>8.8999999999999996E-2</v>
      </c>
      <c r="C6983" t="s">
        <v>5442</v>
      </c>
      <c r="D6983">
        <v>70500</v>
      </c>
      <c r="E6983">
        <v>36</v>
      </c>
      <c r="F6983">
        <v>10</v>
      </c>
      <c r="G6983">
        <v>1</v>
      </c>
    </row>
    <row r="6984" spans="1:7" x14ac:dyDescent="0.2">
      <c r="A6984">
        <v>6400</v>
      </c>
      <c r="B6984">
        <v>0.1212</v>
      </c>
      <c r="C6984" t="s">
        <v>5440</v>
      </c>
      <c r="D6984">
        <v>54000</v>
      </c>
      <c r="E6984">
        <v>36</v>
      </c>
      <c r="F6984">
        <v>1</v>
      </c>
      <c r="G6984">
        <v>0</v>
      </c>
    </row>
    <row r="6985" spans="1:7" x14ac:dyDescent="0.2">
      <c r="A6985">
        <v>5000</v>
      </c>
      <c r="B6985">
        <v>0.13109999999999999</v>
      </c>
      <c r="C6985" t="s">
        <v>5440</v>
      </c>
      <c r="D6985">
        <v>45000</v>
      </c>
      <c r="E6985">
        <v>36</v>
      </c>
      <c r="F6985">
        <v>0.5</v>
      </c>
      <c r="G6985">
        <v>0</v>
      </c>
    </row>
    <row r="6986" spans="1:7" x14ac:dyDescent="0.2">
      <c r="A6986">
        <v>10000</v>
      </c>
      <c r="B6986">
        <v>0.15809999999999999</v>
      </c>
      <c r="C6986" t="s">
        <v>5441</v>
      </c>
      <c r="D6986">
        <v>40000</v>
      </c>
      <c r="E6986">
        <v>36</v>
      </c>
      <c r="F6986">
        <v>10</v>
      </c>
      <c r="G6986">
        <v>1</v>
      </c>
    </row>
    <row r="6987" spans="1:7" x14ac:dyDescent="0.2">
      <c r="A6987">
        <v>9600</v>
      </c>
      <c r="B6987">
        <v>0.13109999999999999</v>
      </c>
      <c r="C6987" t="s">
        <v>5441</v>
      </c>
      <c r="D6987">
        <v>85000</v>
      </c>
      <c r="E6987">
        <v>36</v>
      </c>
      <c r="F6987">
        <v>0.5</v>
      </c>
      <c r="G6987">
        <v>0</v>
      </c>
    </row>
    <row r="6988" spans="1:7" x14ac:dyDescent="0.2">
      <c r="A6988">
        <v>5000</v>
      </c>
      <c r="B6988">
        <v>0.1074</v>
      </c>
      <c r="C6988" t="s">
        <v>5442</v>
      </c>
      <c r="D6988">
        <v>25000</v>
      </c>
      <c r="E6988">
        <v>36</v>
      </c>
      <c r="F6988">
        <v>4</v>
      </c>
      <c r="G6988">
        <v>0</v>
      </c>
    </row>
    <row r="6989" spans="1:7" x14ac:dyDescent="0.2">
      <c r="A6989">
        <v>28000</v>
      </c>
      <c r="B6989">
        <v>0.21970000000000001</v>
      </c>
      <c r="C6989" t="s">
        <v>5440</v>
      </c>
      <c r="D6989">
        <v>75000</v>
      </c>
      <c r="E6989">
        <v>36</v>
      </c>
      <c r="F6989">
        <v>10</v>
      </c>
      <c r="G6989">
        <v>0</v>
      </c>
    </row>
    <row r="6990" spans="1:7" x14ac:dyDescent="0.2">
      <c r="A6990">
        <v>35000</v>
      </c>
      <c r="B6990">
        <v>8.8999999999999996E-2</v>
      </c>
      <c r="C6990" t="s">
        <v>5441</v>
      </c>
      <c r="D6990" s="79">
        <v>100000</v>
      </c>
      <c r="E6990">
        <v>36</v>
      </c>
      <c r="F6990">
        <v>0.5</v>
      </c>
      <c r="G6990">
        <v>0</v>
      </c>
    </row>
    <row r="6991" spans="1:7" x14ac:dyDescent="0.2">
      <c r="A6991">
        <v>6250</v>
      </c>
      <c r="B6991">
        <v>0.1399</v>
      </c>
      <c r="C6991" t="s">
        <v>5440</v>
      </c>
      <c r="D6991">
        <v>42000</v>
      </c>
      <c r="E6991">
        <v>36</v>
      </c>
      <c r="F6991">
        <v>5</v>
      </c>
      <c r="G6991">
        <v>0</v>
      </c>
    </row>
    <row r="6992" spans="1:7" x14ac:dyDescent="0.2">
      <c r="A6992">
        <v>25000</v>
      </c>
      <c r="B6992">
        <v>0.2099</v>
      </c>
      <c r="C6992" t="s">
        <v>5441</v>
      </c>
      <c r="D6992">
        <v>110000</v>
      </c>
      <c r="E6992">
        <v>36</v>
      </c>
      <c r="F6992">
        <v>4</v>
      </c>
      <c r="G6992">
        <v>0</v>
      </c>
    </row>
    <row r="6993" spans="1:7" x14ac:dyDescent="0.2">
      <c r="A6993">
        <v>4000</v>
      </c>
      <c r="B6993">
        <v>6.0299999999999999E-2</v>
      </c>
      <c r="C6993" t="s">
        <v>5441</v>
      </c>
      <c r="D6993">
        <v>125000</v>
      </c>
      <c r="E6993">
        <v>36</v>
      </c>
      <c r="F6993">
        <v>10</v>
      </c>
      <c r="G6993">
        <v>0</v>
      </c>
    </row>
    <row r="6994" spans="1:7" x14ac:dyDescent="0.2">
      <c r="A6994">
        <v>23850</v>
      </c>
      <c r="B6994">
        <v>0.20499999999999999</v>
      </c>
      <c r="C6994" t="s">
        <v>5440</v>
      </c>
      <c r="D6994">
        <v>48000</v>
      </c>
      <c r="E6994">
        <v>60</v>
      </c>
      <c r="F6994">
        <v>4</v>
      </c>
      <c r="G6994">
        <v>1</v>
      </c>
    </row>
    <row r="6995" spans="1:7" x14ac:dyDescent="0.2">
      <c r="A6995">
        <v>18000</v>
      </c>
      <c r="B6995">
        <v>0.14649999999999999</v>
      </c>
      <c r="C6995" t="s">
        <v>5442</v>
      </c>
      <c r="D6995">
        <v>44834.52</v>
      </c>
      <c r="E6995">
        <v>36</v>
      </c>
      <c r="F6995">
        <v>6</v>
      </c>
      <c r="G6995">
        <v>0</v>
      </c>
    </row>
    <row r="6996" spans="1:7" x14ac:dyDescent="0.2">
      <c r="A6996">
        <v>21525</v>
      </c>
      <c r="B6996">
        <v>0.14649999999999999</v>
      </c>
      <c r="C6996" t="s">
        <v>5441</v>
      </c>
      <c r="D6996">
        <v>60000</v>
      </c>
      <c r="E6996">
        <v>36</v>
      </c>
      <c r="F6996">
        <v>9</v>
      </c>
      <c r="G6996">
        <v>0</v>
      </c>
    </row>
    <row r="6997" spans="1:7" x14ac:dyDescent="0.2">
      <c r="A6997">
        <v>25650</v>
      </c>
      <c r="B6997">
        <v>9.7600000000000006E-2</v>
      </c>
      <c r="C6997" t="s">
        <v>5441</v>
      </c>
      <c r="D6997">
        <v>65000</v>
      </c>
      <c r="E6997">
        <v>36</v>
      </c>
      <c r="F6997">
        <v>9</v>
      </c>
      <c r="G6997">
        <v>0</v>
      </c>
    </row>
    <row r="6998" spans="1:7" x14ac:dyDescent="0.2">
      <c r="A6998">
        <v>32175</v>
      </c>
      <c r="B6998">
        <v>0.19989999999999999</v>
      </c>
      <c r="C6998" t="s">
        <v>5441</v>
      </c>
      <c r="D6998">
        <v>64800</v>
      </c>
      <c r="E6998">
        <v>60</v>
      </c>
      <c r="F6998">
        <v>10</v>
      </c>
      <c r="G6998">
        <v>1</v>
      </c>
    </row>
    <row r="6999" spans="1:7" x14ac:dyDescent="0.2">
      <c r="A6999">
        <v>10000</v>
      </c>
      <c r="B6999">
        <v>0.1799</v>
      </c>
      <c r="C6999" t="s">
        <v>5440</v>
      </c>
      <c r="D6999">
        <v>60000</v>
      </c>
      <c r="E6999">
        <v>36</v>
      </c>
      <c r="F6999">
        <v>3</v>
      </c>
      <c r="G6999">
        <v>0</v>
      </c>
    </row>
    <row r="7000" spans="1:7" x14ac:dyDescent="0.2">
      <c r="A7000">
        <v>12000</v>
      </c>
      <c r="B7000">
        <v>0.16289999999999999</v>
      </c>
      <c r="C7000" t="s">
        <v>5441</v>
      </c>
      <c r="D7000">
        <v>75000</v>
      </c>
      <c r="E7000">
        <v>36</v>
      </c>
      <c r="F7000">
        <v>9</v>
      </c>
      <c r="G7000">
        <v>0</v>
      </c>
    </row>
    <row r="7001" spans="1:7" x14ac:dyDescent="0.2">
      <c r="A7001">
        <v>12000</v>
      </c>
      <c r="B7001">
        <v>0.1074</v>
      </c>
      <c r="C7001" t="s">
        <v>5441</v>
      </c>
      <c r="D7001">
        <v>65000</v>
      </c>
      <c r="E7001">
        <v>36</v>
      </c>
      <c r="F7001">
        <v>10</v>
      </c>
      <c r="G7001">
        <v>0</v>
      </c>
    </row>
    <row r="7002" spans="1:7" x14ac:dyDescent="0.2">
      <c r="A7002">
        <v>12000</v>
      </c>
      <c r="B7002">
        <v>6.0299999999999999E-2</v>
      </c>
      <c r="C7002" t="s">
        <v>5441</v>
      </c>
      <c r="D7002">
        <v>90000</v>
      </c>
      <c r="E7002">
        <v>36</v>
      </c>
      <c r="F7002">
        <v>10</v>
      </c>
      <c r="G7002">
        <v>0</v>
      </c>
    </row>
    <row r="7003" spans="1:7" x14ac:dyDescent="0.2">
      <c r="A7003">
        <v>3900</v>
      </c>
      <c r="B7003">
        <v>7.6200000000000004E-2</v>
      </c>
      <c r="C7003" t="s">
        <v>5441</v>
      </c>
      <c r="D7003">
        <v>42000</v>
      </c>
      <c r="E7003">
        <v>36</v>
      </c>
      <c r="F7003">
        <v>1</v>
      </c>
      <c r="G7003">
        <v>0</v>
      </c>
    </row>
    <row r="7004" spans="1:7" x14ac:dyDescent="0.2">
      <c r="A7004">
        <v>11275</v>
      </c>
      <c r="B7004">
        <v>0.1212</v>
      </c>
      <c r="C7004" t="s">
        <v>5442</v>
      </c>
      <c r="D7004">
        <v>57408</v>
      </c>
      <c r="E7004">
        <v>36</v>
      </c>
      <c r="F7004">
        <v>10</v>
      </c>
      <c r="G7004">
        <v>0</v>
      </c>
    </row>
    <row r="7005" spans="1:7" x14ac:dyDescent="0.2">
      <c r="A7005">
        <v>10000</v>
      </c>
      <c r="B7005">
        <v>9.7600000000000006E-2</v>
      </c>
      <c r="C7005" t="s">
        <v>5441</v>
      </c>
      <c r="D7005">
        <v>57000</v>
      </c>
      <c r="E7005">
        <v>36</v>
      </c>
      <c r="F7005">
        <v>6</v>
      </c>
      <c r="G7005">
        <v>0</v>
      </c>
    </row>
    <row r="7006" spans="1:7" x14ac:dyDescent="0.2">
      <c r="A7006">
        <v>10000</v>
      </c>
      <c r="B7006">
        <v>0.13109999999999999</v>
      </c>
      <c r="C7006" t="s">
        <v>5441</v>
      </c>
      <c r="D7006">
        <v>85000</v>
      </c>
      <c r="E7006">
        <v>36</v>
      </c>
      <c r="F7006">
        <v>2</v>
      </c>
      <c r="G7006">
        <v>1</v>
      </c>
    </row>
    <row r="7007" spans="1:7" x14ac:dyDescent="0.2">
      <c r="A7007">
        <v>22400</v>
      </c>
      <c r="B7007">
        <v>0.19220000000000001</v>
      </c>
      <c r="C7007" t="s">
        <v>5441</v>
      </c>
      <c r="D7007">
        <v>78700</v>
      </c>
      <c r="E7007">
        <v>60</v>
      </c>
      <c r="F7007">
        <v>2</v>
      </c>
      <c r="G7007">
        <v>0</v>
      </c>
    </row>
    <row r="7008" spans="1:7" x14ac:dyDescent="0.2">
      <c r="A7008">
        <v>21000</v>
      </c>
      <c r="B7008">
        <v>0.1074</v>
      </c>
      <c r="C7008" t="s">
        <v>5440</v>
      </c>
      <c r="D7008" s="79">
        <v>100000</v>
      </c>
      <c r="E7008">
        <v>36</v>
      </c>
      <c r="F7008">
        <v>3</v>
      </c>
      <c r="G7008">
        <v>0</v>
      </c>
    </row>
    <row r="7009" spans="1:7" x14ac:dyDescent="0.2">
      <c r="A7009">
        <v>8000</v>
      </c>
      <c r="B7009">
        <v>7.6200000000000004E-2</v>
      </c>
      <c r="C7009" t="s">
        <v>5441</v>
      </c>
      <c r="D7009">
        <v>81000</v>
      </c>
      <c r="E7009">
        <v>36</v>
      </c>
      <c r="F7009">
        <v>7</v>
      </c>
      <c r="G7009">
        <v>0</v>
      </c>
    </row>
    <row r="7010" spans="1:7" x14ac:dyDescent="0.2">
      <c r="A7010">
        <v>22000</v>
      </c>
      <c r="B7010">
        <v>0.13669999999999999</v>
      </c>
      <c r="C7010" t="s">
        <v>5441</v>
      </c>
      <c r="D7010">
        <v>85000</v>
      </c>
      <c r="E7010">
        <v>36</v>
      </c>
      <c r="F7010">
        <v>10</v>
      </c>
      <c r="G7010">
        <v>0</v>
      </c>
    </row>
    <row r="7011" spans="1:7" x14ac:dyDescent="0.2">
      <c r="A7011">
        <v>7500</v>
      </c>
      <c r="B7011">
        <v>0.14649999999999999</v>
      </c>
      <c r="C7011" t="s">
        <v>5440</v>
      </c>
      <c r="D7011">
        <v>50000</v>
      </c>
      <c r="E7011">
        <v>36</v>
      </c>
      <c r="F7011">
        <v>10</v>
      </c>
      <c r="G7011">
        <v>0</v>
      </c>
    </row>
    <row r="7012" spans="1:7" x14ac:dyDescent="0.2">
      <c r="A7012">
        <v>29100</v>
      </c>
      <c r="B7012">
        <v>0.24329999999999999</v>
      </c>
      <c r="C7012" t="s">
        <v>5440</v>
      </c>
      <c r="D7012">
        <v>140000</v>
      </c>
      <c r="E7012">
        <v>60</v>
      </c>
      <c r="F7012">
        <v>7</v>
      </c>
      <c r="G7012">
        <v>1</v>
      </c>
    </row>
    <row r="7013" spans="1:7" x14ac:dyDescent="0.2">
      <c r="A7013">
        <v>21250</v>
      </c>
      <c r="B7013">
        <v>0.1212</v>
      </c>
      <c r="C7013" t="s">
        <v>5440</v>
      </c>
      <c r="D7013">
        <v>43880</v>
      </c>
      <c r="E7013">
        <v>36</v>
      </c>
      <c r="F7013">
        <v>8</v>
      </c>
      <c r="G7013">
        <v>0</v>
      </c>
    </row>
    <row r="7014" spans="1:7" x14ac:dyDescent="0.2">
      <c r="A7014">
        <v>11750</v>
      </c>
      <c r="B7014">
        <v>0.1825</v>
      </c>
      <c r="C7014" t="s">
        <v>5441</v>
      </c>
      <c r="D7014">
        <v>48000</v>
      </c>
      <c r="E7014">
        <v>36</v>
      </c>
      <c r="F7014">
        <v>5</v>
      </c>
      <c r="G7014">
        <v>0</v>
      </c>
    </row>
    <row r="7015" spans="1:7" x14ac:dyDescent="0.2">
      <c r="A7015">
        <v>16000</v>
      </c>
      <c r="B7015">
        <v>6.6199999999999995E-2</v>
      </c>
      <c r="C7015" t="s">
        <v>5441</v>
      </c>
      <c r="D7015" s="79">
        <v>300000</v>
      </c>
      <c r="E7015">
        <v>36</v>
      </c>
      <c r="F7015">
        <v>2</v>
      </c>
      <c r="G7015">
        <v>0</v>
      </c>
    </row>
    <row r="7016" spans="1:7" x14ac:dyDescent="0.2">
      <c r="A7016">
        <v>5000</v>
      </c>
      <c r="B7016">
        <v>0.15310000000000001</v>
      </c>
      <c r="C7016" t="s">
        <v>5440</v>
      </c>
      <c r="D7016">
        <v>27000</v>
      </c>
      <c r="E7016">
        <v>36</v>
      </c>
      <c r="F7016">
        <v>0.5</v>
      </c>
      <c r="G7016">
        <v>0</v>
      </c>
    </row>
    <row r="7017" spans="1:7" x14ac:dyDescent="0.2">
      <c r="A7017">
        <v>35000</v>
      </c>
      <c r="B7017">
        <v>0.16289999999999999</v>
      </c>
      <c r="C7017" t="s">
        <v>5441</v>
      </c>
      <c r="D7017" s="79">
        <v>100000</v>
      </c>
      <c r="E7017">
        <v>36</v>
      </c>
      <c r="F7017">
        <v>7</v>
      </c>
      <c r="G7017">
        <v>0</v>
      </c>
    </row>
    <row r="7018" spans="1:7" x14ac:dyDescent="0.2">
      <c r="A7018">
        <v>12000</v>
      </c>
      <c r="B7018">
        <v>0.16289999999999999</v>
      </c>
      <c r="C7018" t="s">
        <v>5441</v>
      </c>
      <c r="D7018">
        <v>91000</v>
      </c>
      <c r="E7018">
        <v>36</v>
      </c>
      <c r="F7018">
        <v>2</v>
      </c>
      <c r="G7018">
        <v>0</v>
      </c>
    </row>
    <row r="7019" spans="1:7" x14ac:dyDescent="0.2">
      <c r="A7019">
        <v>7000</v>
      </c>
      <c r="B7019">
        <v>6.6199999999999995E-2</v>
      </c>
      <c r="C7019" t="s">
        <v>5441</v>
      </c>
      <c r="D7019">
        <v>90000</v>
      </c>
      <c r="E7019">
        <v>36</v>
      </c>
      <c r="F7019">
        <v>10</v>
      </c>
      <c r="G7019">
        <v>0</v>
      </c>
    </row>
    <row r="7020" spans="1:7" x14ac:dyDescent="0.2">
      <c r="A7020">
        <v>20500</v>
      </c>
      <c r="B7020">
        <v>0.1799</v>
      </c>
      <c r="C7020" t="s">
        <v>5442</v>
      </c>
      <c r="D7020">
        <v>41000</v>
      </c>
      <c r="E7020">
        <v>60</v>
      </c>
      <c r="F7020">
        <v>1</v>
      </c>
      <c r="G7020">
        <v>1</v>
      </c>
    </row>
    <row r="7021" spans="1:7" x14ac:dyDescent="0.2">
      <c r="A7021">
        <v>26500</v>
      </c>
      <c r="B7021">
        <v>0.19989999999999999</v>
      </c>
      <c r="C7021" t="s">
        <v>5441</v>
      </c>
      <c r="D7021">
        <v>77743</v>
      </c>
      <c r="E7021">
        <v>60</v>
      </c>
      <c r="F7021">
        <v>5</v>
      </c>
      <c r="G7021">
        <v>0</v>
      </c>
    </row>
    <row r="7022" spans="1:7" x14ac:dyDescent="0.2">
      <c r="A7022">
        <v>9250</v>
      </c>
      <c r="B7022">
        <v>8.8999999999999996E-2</v>
      </c>
      <c r="C7022" t="s">
        <v>5440</v>
      </c>
      <c r="D7022">
        <v>50000</v>
      </c>
      <c r="E7022">
        <v>36</v>
      </c>
      <c r="F7022">
        <v>4</v>
      </c>
      <c r="G7022">
        <v>0</v>
      </c>
    </row>
    <row r="7023" spans="1:7" x14ac:dyDescent="0.2">
      <c r="A7023">
        <v>15000</v>
      </c>
      <c r="B7023">
        <v>8.8999999999999996E-2</v>
      </c>
      <c r="C7023" t="s">
        <v>5441</v>
      </c>
      <c r="D7023">
        <v>55000</v>
      </c>
      <c r="E7023">
        <v>36</v>
      </c>
      <c r="F7023">
        <v>7</v>
      </c>
      <c r="G7023">
        <v>1</v>
      </c>
    </row>
    <row r="7024" spans="1:7" x14ac:dyDescent="0.2">
      <c r="A7024">
        <v>5750</v>
      </c>
      <c r="B7024">
        <v>0.13669999999999999</v>
      </c>
      <c r="C7024" t="s">
        <v>5442</v>
      </c>
      <c r="D7024">
        <v>15000</v>
      </c>
      <c r="E7024">
        <v>36</v>
      </c>
      <c r="F7024">
        <v>0.5</v>
      </c>
      <c r="G7024">
        <v>1</v>
      </c>
    </row>
    <row r="7025" spans="1:7" x14ac:dyDescent="0.2">
      <c r="A7025">
        <v>3400</v>
      </c>
      <c r="B7025">
        <v>6.6199999999999995E-2</v>
      </c>
      <c r="C7025" t="s">
        <v>5441</v>
      </c>
      <c r="D7025">
        <v>64200</v>
      </c>
      <c r="E7025">
        <v>36</v>
      </c>
      <c r="F7025">
        <v>6</v>
      </c>
      <c r="G7025">
        <v>0</v>
      </c>
    </row>
    <row r="7026" spans="1:7" x14ac:dyDescent="0.2">
      <c r="A7026">
        <v>5000</v>
      </c>
      <c r="B7026">
        <v>0.1399</v>
      </c>
      <c r="C7026" t="s">
        <v>5441</v>
      </c>
      <c r="D7026">
        <v>79000</v>
      </c>
      <c r="E7026">
        <v>36</v>
      </c>
      <c r="F7026">
        <v>10</v>
      </c>
      <c r="G7026">
        <v>0</v>
      </c>
    </row>
    <row r="7027" spans="1:7" x14ac:dyDescent="0.2">
      <c r="A7027">
        <v>13500</v>
      </c>
      <c r="B7027">
        <v>0.21970000000000001</v>
      </c>
      <c r="C7027" t="s">
        <v>5440</v>
      </c>
      <c r="D7027">
        <v>40000</v>
      </c>
      <c r="E7027">
        <v>60</v>
      </c>
      <c r="F7027">
        <v>6</v>
      </c>
      <c r="G7027">
        <v>1</v>
      </c>
    </row>
    <row r="7028" spans="1:7" x14ac:dyDescent="0.2">
      <c r="A7028">
        <v>19000</v>
      </c>
      <c r="B7028">
        <v>0.14649999999999999</v>
      </c>
      <c r="C7028" t="s">
        <v>5441</v>
      </c>
      <c r="D7028">
        <v>65000</v>
      </c>
      <c r="E7028">
        <v>36</v>
      </c>
      <c r="F7028">
        <v>9</v>
      </c>
      <c r="G7028">
        <v>0</v>
      </c>
    </row>
    <row r="7029" spans="1:7" x14ac:dyDescent="0.2">
      <c r="A7029">
        <v>10000</v>
      </c>
      <c r="B7029">
        <v>0.15310000000000001</v>
      </c>
      <c r="C7029" t="s">
        <v>5440</v>
      </c>
      <c r="D7029">
        <v>30600</v>
      </c>
      <c r="E7029">
        <v>36</v>
      </c>
      <c r="F7029">
        <v>8</v>
      </c>
      <c r="G7029">
        <v>1</v>
      </c>
    </row>
    <row r="7030" spans="1:7" x14ac:dyDescent="0.2">
      <c r="A7030">
        <v>20000</v>
      </c>
      <c r="B7030">
        <v>0.14649999999999999</v>
      </c>
      <c r="C7030" t="s">
        <v>5441</v>
      </c>
      <c r="D7030" s="79">
        <v>200000</v>
      </c>
      <c r="E7030">
        <v>36</v>
      </c>
      <c r="F7030">
        <v>7</v>
      </c>
      <c r="G7030">
        <v>0</v>
      </c>
    </row>
    <row r="7031" spans="1:7" x14ac:dyDescent="0.2">
      <c r="A7031">
        <v>20000</v>
      </c>
      <c r="B7031">
        <v>0.1399</v>
      </c>
      <c r="C7031" t="s">
        <v>5440</v>
      </c>
      <c r="D7031">
        <v>56237.74</v>
      </c>
      <c r="E7031">
        <v>36</v>
      </c>
      <c r="F7031">
        <v>5</v>
      </c>
      <c r="G7031">
        <v>0</v>
      </c>
    </row>
    <row r="7032" spans="1:7" x14ac:dyDescent="0.2">
      <c r="A7032">
        <v>3600</v>
      </c>
      <c r="B7032">
        <v>7.9000000000000001E-2</v>
      </c>
      <c r="C7032" t="s">
        <v>5441</v>
      </c>
      <c r="D7032">
        <v>72000</v>
      </c>
      <c r="E7032">
        <v>36</v>
      </c>
      <c r="F7032">
        <v>9</v>
      </c>
      <c r="G7032">
        <v>0</v>
      </c>
    </row>
    <row r="7033" spans="1:7" x14ac:dyDescent="0.2">
      <c r="A7033">
        <v>9600</v>
      </c>
      <c r="B7033">
        <v>6.6199999999999995E-2</v>
      </c>
      <c r="C7033" t="s">
        <v>5441</v>
      </c>
      <c r="D7033">
        <v>170000</v>
      </c>
      <c r="E7033">
        <v>36</v>
      </c>
      <c r="F7033">
        <v>0.5</v>
      </c>
      <c r="G7033">
        <v>0</v>
      </c>
    </row>
    <row r="7034" spans="1:7" x14ac:dyDescent="0.2">
      <c r="A7034">
        <v>4500</v>
      </c>
      <c r="B7034">
        <v>7.9000000000000001E-2</v>
      </c>
      <c r="C7034" t="s">
        <v>5440</v>
      </c>
      <c r="D7034">
        <v>24000</v>
      </c>
      <c r="E7034">
        <v>36</v>
      </c>
      <c r="F7034">
        <v>2</v>
      </c>
      <c r="G7034">
        <v>0</v>
      </c>
    </row>
    <row r="7035" spans="1:7" x14ac:dyDescent="0.2">
      <c r="A7035">
        <v>7000</v>
      </c>
      <c r="B7035">
        <v>7.6200000000000004E-2</v>
      </c>
      <c r="C7035" t="s">
        <v>5441</v>
      </c>
      <c r="D7035">
        <v>35000</v>
      </c>
      <c r="E7035">
        <v>36</v>
      </c>
      <c r="F7035">
        <v>2</v>
      </c>
      <c r="G7035">
        <v>0</v>
      </c>
    </row>
    <row r="7036" spans="1:7" x14ac:dyDescent="0.2">
      <c r="A7036">
        <v>23000</v>
      </c>
      <c r="B7036">
        <v>7.6200000000000004E-2</v>
      </c>
      <c r="C7036" t="s">
        <v>5440</v>
      </c>
      <c r="D7036">
        <v>82500</v>
      </c>
      <c r="E7036">
        <v>36</v>
      </c>
      <c r="F7036">
        <v>2</v>
      </c>
      <c r="G7036">
        <v>0</v>
      </c>
    </row>
    <row r="7037" spans="1:7" x14ac:dyDescent="0.2">
      <c r="A7037">
        <v>30000</v>
      </c>
      <c r="B7037">
        <v>0.20499999999999999</v>
      </c>
      <c r="C7037" t="s">
        <v>5440</v>
      </c>
      <c r="D7037">
        <v>85000</v>
      </c>
      <c r="E7037">
        <v>60</v>
      </c>
      <c r="F7037">
        <v>10</v>
      </c>
      <c r="G7037">
        <v>0</v>
      </c>
    </row>
    <row r="7038" spans="1:7" x14ac:dyDescent="0.2">
      <c r="A7038">
        <v>20000</v>
      </c>
      <c r="B7038">
        <v>7.6200000000000004E-2</v>
      </c>
      <c r="C7038" t="s">
        <v>5441</v>
      </c>
      <c r="D7038">
        <v>88000</v>
      </c>
      <c r="E7038">
        <v>36</v>
      </c>
      <c r="F7038">
        <v>10</v>
      </c>
      <c r="G7038">
        <v>0</v>
      </c>
    </row>
    <row r="7039" spans="1:7" x14ac:dyDescent="0.2">
      <c r="A7039">
        <v>9925</v>
      </c>
      <c r="B7039">
        <v>9.7600000000000006E-2</v>
      </c>
      <c r="C7039" t="s">
        <v>5440</v>
      </c>
      <c r="D7039">
        <v>20000</v>
      </c>
      <c r="E7039">
        <v>36</v>
      </c>
      <c r="F7039">
        <v>2</v>
      </c>
      <c r="G7039">
        <v>0</v>
      </c>
    </row>
    <row r="7040" spans="1:7" x14ac:dyDescent="0.2">
      <c r="A7040">
        <v>3500</v>
      </c>
      <c r="B7040">
        <v>6.0299999999999999E-2</v>
      </c>
      <c r="C7040" t="s">
        <v>5441</v>
      </c>
      <c r="D7040">
        <v>87600</v>
      </c>
      <c r="E7040">
        <v>36</v>
      </c>
      <c r="F7040">
        <v>8</v>
      </c>
      <c r="G7040">
        <v>0</v>
      </c>
    </row>
    <row r="7041" spans="1:7" x14ac:dyDescent="0.2">
      <c r="A7041">
        <v>6400</v>
      </c>
      <c r="B7041">
        <v>8.8999999999999996E-2</v>
      </c>
      <c r="C7041" t="s">
        <v>5440</v>
      </c>
      <c r="D7041">
        <v>80000</v>
      </c>
      <c r="E7041">
        <v>36</v>
      </c>
      <c r="F7041">
        <v>0.5</v>
      </c>
      <c r="G7041">
        <v>0</v>
      </c>
    </row>
    <row r="7042" spans="1:7" x14ac:dyDescent="0.2">
      <c r="A7042">
        <v>20000</v>
      </c>
      <c r="B7042">
        <v>7.9000000000000001E-2</v>
      </c>
      <c r="C7042" t="s">
        <v>5441</v>
      </c>
      <c r="D7042">
        <v>190000</v>
      </c>
      <c r="E7042">
        <v>36</v>
      </c>
      <c r="F7042">
        <v>10</v>
      </c>
      <c r="G7042">
        <v>0</v>
      </c>
    </row>
    <row r="7043" spans="1:7" x14ac:dyDescent="0.2">
      <c r="A7043">
        <v>11000</v>
      </c>
      <c r="B7043">
        <v>0.1799</v>
      </c>
      <c r="C7043" t="s">
        <v>5440</v>
      </c>
      <c r="D7043">
        <v>77160</v>
      </c>
      <c r="E7043">
        <v>36</v>
      </c>
      <c r="F7043">
        <v>10</v>
      </c>
      <c r="G7043">
        <v>0</v>
      </c>
    </row>
    <row r="7044" spans="1:7" x14ac:dyDescent="0.2">
      <c r="A7044">
        <v>10000</v>
      </c>
      <c r="B7044">
        <v>9.7600000000000006E-2</v>
      </c>
      <c r="C7044" t="s">
        <v>5440</v>
      </c>
      <c r="D7044">
        <v>54000</v>
      </c>
      <c r="E7044">
        <v>36</v>
      </c>
      <c r="F7044">
        <v>10</v>
      </c>
      <c r="G7044">
        <v>0</v>
      </c>
    </row>
    <row r="7045" spans="1:7" x14ac:dyDescent="0.2">
      <c r="A7045">
        <v>16800</v>
      </c>
      <c r="B7045">
        <v>0.19989999999999999</v>
      </c>
      <c r="C7045" t="s">
        <v>5440</v>
      </c>
      <c r="D7045">
        <v>96000</v>
      </c>
      <c r="E7045">
        <v>60</v>
      </c>
      <c r="F7045">
        <v>3</v>
      </c>
      <c r="G7045">
        <v>0</v>
      </c>
    </row>
    <row r="7046" spans="1:7" x14ac:dyDescent="0.2">
      <c r="A7046">
        <v>10500</v>
      </c>
      <c r="B7046">
        <v>8.8999999999999996E-2</v>
      </c>
      <c r="C7046" t="s">
        <v>5441</v>
      </c>
      <c r="D7046">
        <v>70000</v>
      </c>
      <c r="E7046">
        <v>36</v>
      </c>
      <c r="F7046">
        <v>5</v>
      </c>
      <c r="G7046">
        <v>0</v>
      </c>
    </row>
    <row r="7047" spans="1:7" x14ac:dyDescent="0.2">
      <c r="A7047">
        <v>15000</v>
      </c>
      <c r="B7047">
        <v>0.13109999999999999</v>
      </c>
      <c r="C7047" t="s">
        <v>5441</v>
      </c>
      <c r="D7047">
        <v>95000</v>
      </c>
      <c r="E7047">
        <v>36</v>
      </c>
      <c r="F7047">
        <v>6</v>
      </c>
      <c r="G7047">
        <v>0</v>
      </c>
    </row>
    <row r="7048" spans="1:7" x14ac:dyDescent="0.2">
      <c r="A7048">
        <v>10000</v>
      </c>
      <c r="B7048">
        <v>0.1399</v>
      </c>
      <c r="C7048" t="s">
        <v>5441</v>
      </c>
      <c r="D7048">
        <v>145000</v>
      </c>
      <c r="E7048">
        <v>36</v>
      </c>
      <c r="F7048">
        <v>10</v>
      </c>
      <c r="G7048">
        <v>0</v>
      </c>
    </row>
    <row r="7049" spans="1:7" x14ac:dyDescent="0.2">
      <c r="A7049">
        <v>9075</v>
      </c>
      <c r="B7049">
        <v>0.15310000000000001</v>
      </c>
      <c r="C7049" t="s">
        <v>5441</v>
      </c>
      <c r="D7049">
        <v>43000</v>
      </c>
      <c r="E7049">
        <v>36</v>
      </c>
      <c r="F7049">
        <v>6</v>
      </c>
      <c r="G7049">
        <v>0</v>
      </c>
    </row>
    <row r="7050" spans="1:7" x14ac:dyDescent="0.2">
      <c r="A7050">
        <v>35000</v>
      </c>
      <c r="B7050">
        <v>0.13109999999999999</v>
      </c>
      <c r="C7050" t="s">
        <v>5441</v>
      </c>
      <c r="D7050">
        <v>96500</v>
      </c>
      <c r="E7050">
        <v>60</v>
      </c>
      <c r="F7050">
        <v>10</v>
      </c>
      <c r="G7050">
        <v>0</v>
      </c>
    </row>
    <row r="7051" spans="1:7" x14ac:dyDescent="0.2">
      <c r="A7051">
        <v>15000</v>
      </c>
      <c r="B7051">
        <v>0.15809999999999999</v>
      </c>
      <c r="C7051" t="s">
        <v>5441</v>
      </c>
      <c r="D7051">
        <v>125000</v>
      </c>
      <c r="E7051">
        <v>36</v>
      </c>
      <c r="F7051">
        <v>10</v>
      </c>
      <c r="G7051">
        <v>0</v>
      </c>
    </row>
    <row r="7052" spans="1:7" x14ac:dyDescent="0.2">
      <c r="A7052">
        <v>10000</v>
      </c>
      <c r="B7052">
        <v>6.6199999999999995E-2</v>
      </c>
      <c r="C7052" t="s">
        <v>5440</v>
      </c>
      <c r="D7052">
        <v>35000</v>
      </c>
      <c r="E7052">
        <v>36</v>
      </c>
      <c r="F7052">
        <v>10</v>
      </c>
      <c r="G7052">
        <v>0</v>
      </c>
    </row>
    <row r="7053" spans="1:7" x14ac:dyDescent="0.2">
      <c r="A7053">
        <v>26575</v>
      </c>
      <c r="B7053">
        <v>0.23130000000000001</v>
      </c>
      <c r="C7053" t="s">
        <v>5441</v>
      </c>
      <c r="D7053">
        <v>85000</v>
      </c>
      <c r="E7053">
        <v>60</v>
      </c>
      <c r="F7053">
        <v>8</v>
      </c>
      <c r="G7053">
        <v>1</v>
      </c>
    </row>
    <row r="7054" spans="1:7" x14ac:dyDescent="0.2">
      <c r="A7054">
        <v>30000</v>
      </c>
      <c r="B7054">
        <v>0.21970000000000001</v>
      </c>
      <c r="C7054" t="s">
        <v>5441</v>
      </c>
      <c r="D7054">
        <v>93000</v>
      </c>
      <c r="E7054">
        <v>60</v>
      </c>
      <c r="F7054">
        <v>3</v>
      </c>
      <c r="G7054">
        <v>1</v>
      </c>
    </row>
    <row r="7055" spans="1:7" x14ac:dyDescent="0.2">
      <c r="A7055">
        <v>12000</v>
      </c>
      <c r="B7055">
        <v>0.1212</v>
      </c>
      <c r="C7055" t="s">
        <v>5440</v>
      </c>
      <c r="D7055">
        <v>120000</v>
      </c>
      <c r="E7055">
        <v>36</v>
      </c>
      <c r="F7055">
        <v>5</v>
      </c>
      <c r="G7055">
        <v>0</v>
      </c>
    </row>
    <row r="7056" spans="1:7" x14ac:dyDescent="0.2">
      <c r="A7056">
        <v>9450</v>
      </c>
      <c r="B7056">
        <v>0.1399</v>
      </c>
      <c r="C7056" t="s">
        <v>5441</v>
      </c>
      <c r="D7056">
        <v>19000</v>
      </c>
      <c r="E7056">
        <v>36</v>
      </c>
      <c r="F7056">
        <v>0.5</v>
      </c>
      <c r="G7056">
        <v>0</v>
      </c>
    </row>
    <row r="7057" spans="1:7" x14ac:dyDescent="0.2">
      <c r="A7057">
        <v>6500</v>
      </c>
      <c r="B7057">
        <v>9.7600000000000006E-2</v>
      </c>
      <c r="C7057" t="s">
        <v>5440</v>
      </c>
      <c r="D7057">
        <v>30000</v>
      </c>
      <c r="E7057">
        <v>36</v>
      </c>
      <c r="F7057">
        <v>0.5</v>
      </c>
      <c r="G7057">
        <v>0</v>
      </c>
    </row>
    <row r="7058" spans="1:7" x14ac:dyDescent="0.2">
      <c r="A7058">
        <v>16000</v>
      </c>
      <c r="B7058">
        <v>0.15310000000000001</v>
      </c>
      <c r="C7058" t="s">
        <v>5441</v>
      </c>
      <c r="D7058">
        <v>75000</v>
      </c>
      <c r="E7058">
        <v>36</v>
      </c>
      <c r="F7058">
        <v>6</v>
      </c>
      <c r="G7058">
        <v>0</v>
      </c>
    </row>
    <row r="7059" spans="1:7" x14ac:dyDescent="0.2">
      <c r="A7059">
        <v>33950</v>
      </c>
      <c r="B7059">
        <v>8.8999999999999996E-2</v>
      </c>
      <c r="C7059" t="s">
        <v>5442</v>
      </c>
      <c r="D7059">
        <v>68000</v>
      </c>
      <c r="E7059">
        <v>36</v>
      </c>
      <c r="F7059">
        <v>10</v>
      </c>
      <c r="G7059">
        <v>0</v>
      </c>
    </row>
    <row r="7060" spans="1:7" x14ac:dyDescent="0.2">
      <c r="A7060">
        <v>8400</v>
      </c>
      <c r="B7060">
        <v>0.15809999999999999</v>
      </c>
      <c r="C7060" t="s">
        <v>5440</v>
      </c>
      <c r="D7060">
        <v>38400</v>
      </c>
      <c r="E7060">
        <v>36</v>
      </c>
      <c r="F7060">
        <v>0.5</v>
      </c>
      <c r="G7060">
        <v>1</v>
      </c>
    </row>
    <row r="7061" spans="1:7" x14ac:dyDescent="0.2">
      <c r="A7061">
        <v>15000</v>
      </c>
      <c r="B7061">
        <v>8.8999999999999996E-2</v>
      </c>
      <c r="C7061" t="s">
        <v>5441</v>
      </c>
      <c r="D7061">
        <v>38000</v>
      </c>
      <c r="E7061">
        <v>36</v>
      </c>
      <c r="F7061">
        <v>10</v>
      </c>
      <c r="G7061">
        <v>0</v>
      </c>
    </row>
    <row r="7062" spans="1:7" x14ac:dyDescent="0.2">
      <c r="A7062">
        <v>34500</v>
      </c>
      <c r="B7062">
        <v>0.1825</v>
      </c>
      <c r="C7062" t="s">
        <v>5441</v>
      </c>
      <c r="D7062">
        <v>91500</v>
      </c>
      <c r="E7062">
        <v>36</v>
      </c>
      <c r="F7062">
        <v>10</v>
      </c>
      <c r="G7062">
        <v>1</v>
      </c>
    </row>
    <row r="7063" spans="1:7" x14ac:dyDescent="0.2">
      <c r="A7063">
        <v>20000</v>
      </c>
      <c r="B7063">
        <v>0.19220000000000001</v>
      </c>
      <c r="C7063" t="s">
        <v>5441</v>
      </c>
      <c r="D7063">
        <v>120000</v>
      </c>
      <c r="E7063">
        <v>60</v>
      </c>
      <c r="F7063">
        <v>5</v>
      </c>
      <c r="G7063">
        <v>1</v>
      </c>
    </row>
    <row r="7064" spans="1:7" x14ac:dyDescent="0.2">
      <c r="A7064">
        <v>10000</v>
      </c>
      <c r="B7064">
        <v>0.16289999999999999</v>
      </c>
      <c r="C7064" t="s">
        <v>5440</v>
      </c>
      <c r="D7064">
        <v>55000</v>
      </c>
      <c r="E7064">
        <v>36</v>
      </c>
      <c r="F7064">
        <v>2</v>
      </c>
      <c r="G7064">
        <v>0</v>
      </c>
    </row>
    <row r="7065" spans="1:7" x14ac:dyDescent="0.2">
      <c r="A7065">
        <v>12000</v>
      </c>
      <c r="B7065">
        <v>9.7600000000000006E-2</v>
      </c>
      <c r="C7065" t="s">
        <v>5441</v>
      </c>
      <c r="D7065">
        <v>55000</v>
      </c>
      <c r="E7065">
        <v>36</v>
      </c>
      <c r="F7065">
        <v>0.5</v>
      </c>
      <c r="G7065">
        <v>0</v>
      </c>
    </row>
    <row r="7066" spans="1:7" x14ac:dyDescent="0.2">
      <c r="A7066">
        <v>6000</v>
      </c>
      <c r="B7066">
        <v>0.1074</v>
      </c>
      <c r="C7066" t="s">
        <v>5441</v>
      </c>
      <c r="D7066">
        <v>80000</v>
      </c>
      <c r="E7066">
        <v>36</v>
      </c>
      <c r="F7066">
        <v>3</v>
      </c>
      <c r="G7066">
        <v>0</v>
      </c>
    </row>
    <row r="7067" spans="1:7" x14ac:dyDescent="0.2">
      <c r="A7067">
        <v>20000</v>
      </c>
      <c r="B7067">
        <v>8.8999999999999996E-2</v>
      </c>
      <c r="C7067" t="s">
        <v>5441</v>
      </c>
      <c r="D7067">
        <v>78000</v>
      </c>
      <c r="E7067">
        <v>36</v>
      </c>
      <c r="F7067">
        <v>10</v>
      </c>
      <c r="G7067">
        <v>0</v>
      </c>
    </row>
    <row r="7068" spans="1:7" x14ac:dyDescent="0.2">
      <c r="A7068">
        <v>5500</v>
      </c>
      <c r="B7068">
        <v>0.13669999999999999</v>
      </c>
      <c r="C7068" t="s">
        <v>5440</v>
      </c>
      <c r="D7068">
        <v>35000</v>
      </c>
      <c r="E7068">
        <v>36</v>
      </c>
      <c r="F7068">
        <v>0.5</v>
      </c>
      <c r="G7068">
        <v>0</v>
      </c>
    </row>
    <row r="7069" spans="1:7" x14ac:dyDescent="0.2">
      <c r="A7069">
        <v>17000</v>
      </c>
      <c r="B7069">
        <v>0.1212</v>
      </c>
      <c r="C7069" t="s">
        <v>5440</v>
      </c>
      <c r="D7069">
        <v>99000</v>
      </c>
      <c r="E7069">
        <v>36</v>
      </c>
      <c r="F7069">
        <v>10</v>
      </c>
      <c r="G7069">
        <v>1</v>
      </c>
    </row>
    <row r="7070" spans="1:7" x14ac:dyDescent="0.2">
      <c r="A7070">
        <v>27050</v>
      </c>
      <c r="B7070">
        <v>0.2326</v>
      </c>
      <c r="C7070" t="s">
        <v>5441</v>
      </c>
      <c r="D7070">
        <v>55000</v>
      </c>
      <c r="E7070">
        <v>60</v>
      </c>
      <c r="F7070">
        <v>10</v>
      </c>
      <c r="G7070">
        <v>1</v>
      </c>
    </row>
    <row r="7071" spans="1:7" x14ac:dyDescent="0.2">
      <c r="A7071">
        <v>20000</v>
      </c>
      <c r="B7071">
        <v>0.23130000000000001</v>
      </c>
      <c r="C7071" t="s">
        <v>5441</v>
      </c>
      <c r="D7071">
        <v>82500</v>
      </c>
      <c r="E7071">
        <v>60</v>
      </c>
      <c r="F7071">
        <v>10</v>
      </c>
      <c r="G7071">
        <v>0</v>
      </c>
    </row>
    <row r="7072" spans="1:7" x14ac:dyDescent="0.2">
      <c r="A7072">
        <v>7000</v>
      </c>
      <c r="B7072">
        <v>0.15310000000000001</v>
      </c>
      <c r="C7072" t="s">
        <v>5440</v>
      </c>
      <c r="D7072">
        <v>146500</v>
      </c>
      <c r="E7072">
        <v>36</v>
      </c>
      <c r="F7072">
        <v>10</v>
      </c>
      <c r="G7072">
        <v>0</v>
      </c>
    </row>
    <row r="7073" spans="1:7" x14ac:dyDescent="0.2">
      <c r="A7073">
        <v>6000</v>
      </c>
      <c r="B7073">
        <v>0.13109999999999999</v>
      </c>
      <c r="C7073" t="s">
        <v>5440</v>
      </c>
      <c r="D7073">
        <v>38000</v>
      </c>
      <c r="E7073">
        <v>36</v>
      </c>
      <c r="F7073">
        <v>3</v>
      </c>
      <c r="G7073">
        <v>1</v>
      </c>
    </row>
    <row r="7074" spans="1:7" x14ac:dyDescent="0.2">
      <c r="A7074">
        <v>10000</v>
      </c>
      <c r="B7074">
        <v>0.13109999999999999</v>
      </c>
      <c r="C7074" t="s">
        <v>5440</v>
      </c>
      <c r="D7074">
        <v>40144</v>
      </c>
      <c r="E7074">
        <v>36</v>
      </c>
      <c r="F7074">
        <v>5</v>
      </c>
      <c r="G7074">
        <v>0</v>
      </c>
    </row>
    <row r="7075" spans="1:7" x14ac:dyDescent="0.2">
      <c r="A7075">
        <v>6000</v>
      </c>
      <c r="B7075">
        <v>0.1074</v>
      </c>
      <c r="C7075" t="s">
        <v>5441</v>
      </c>
      <c r="D7075">
        <v>88600</v>
      </c>
      <c r="E7075">
        <v>36</v>
      </c>
      <c r="F7075">
        <v>8</v>
      </c>
      <c r="G7075">
        <v>0</v>
      </c>
    </row>
    <row r="7076" spans="1:7" x14ac:dyDescent="0.2">
      <c r="A7076">
        <v>10000</v>
      </c>
      <c r="B7076">
        <v>0.13109999999999999</v>
      </c>
      <c r="C7076" t="s">
        <v>5442</v>
      </c>
      <c r="D7076">
        <v>28000</v>
      </c>
      <c r="E7076">
        <v>36</v>
      </c>
      <c r="F7076">
        <v>4</v>
      </c>
      <c r="G7076">
        <v>0</v>
      </c>
    </row>
    <row r="7077" spans="1:7" x14ac:dyDescent="0.2">
      <c r="A7077">
        <v>6800</v>
      </c>
      <c r="B7077">
        <v>0.1212</v>
      </c>
      <c r="C7077" t="s">
        <v>5440</v>
      </c>
      <c r="D7077">
        <v>100800</v>
      </c>
      <c r="E7077">
        <v>36</v>
      </c>
      <c r="F7077">
        <v>10</v>
      </c>
      <c r="G7077">
        <v>0</v>
      </c>
    </row>
    <row r="7078" spans="1:7" x14ac:dyDescent="0.2">
      <c r="A7078">
        <v>25000</v>
      </c>
      <c r="B7078">
        <v>0.15809999999999999</v>
      </c>
      <c r="C7078" t="s">
        <v>5440</v>
      </c>
      <c r="D7078">
        <v>75000</v>
      </c>
      <c r="E7078">
        <v>36</v>
      </c>
      <c r="F7078">
        <v>10</v>
      </c>
      <c r="G7078">
        <v>1</v>
      </c>
    </row>
    <row r="7079" spans="1:7" x14ac:dyDescent="0.2">
      <c r="A7079">
        <v>20400</v>
      </c>
      <c r="B7079">
        <v>0.1212</v>
      </c>
      <c r="C7079" t="s">
        <v>5440</v>
      </c>
      <c r="D7079">
        <v>65000</v>
      </c>
      <c r="E7079">
        <v>36</v>
      </c>
      <c r="F7079">
        <v>10</v>
      </c>
      <c r="G7079">
        <v>0</v>
      </c>
    </row>
    <row r="7080" spans="1:7" x14ac:dyDescent="0.2">
      <c r="A7080">
        <v>18000</v>
      </c>
      <c r="B7080">
        <v>0.15310000000000001</v>
      </c>
      <c r="C7080" t="s">
        <v>5440</v>
      </c>
      <c r="D7080">
        <v>124000</v>
      </c>
      <c r="E7080">
        <v>60</v>
      </c>
      <c r="F7080">
        <v>10</v>
      </c>
      <c r="G7080">
        <v>0</v>
      </c>
    </row>
    <row r="7081" spans="1:7" x14ac:dyDescent="0.2">
      <c r="A7081">
        <v>5600</v>
      </c>
      <c r="B7081">
        <v>8.8999999999999996E-2</v>
      </c>
      <c r="C7081" t="s">
        <v>5440</v>
      </c>
      <c r="D7081">
        <v>120000</v>
      </c>
      <c r="E7081">
        <v>36</v>
      </c>
      <c r="F7081">
        <v>0.5</v>
      </c>
      <c r="G7081">
        <v>0</v>
      </c>
    </row>
    <row r="7082" spans="1:7" x14ac:dyDescent="0.2">
      <c r="A7082">
        <v>16800</v>
      </c>
      <c r="B7082">
        <v>0.1212</v>
      </c>
      <c r="C7082" t="s">
        <v>5441</v>
      </c>
      <c r="D7082">
        <v>50000</v>
      </c>
      <c r="E7082">
        <v>60</v>
      </c>
      <c r="F7082">
        <v>5</v>
      </c>
      <c r="G7082">
        <v>0</v>
      </c>
    </row>
    <row r="7083" spans="1:7" x14ac:dyDescent="0.2">
      <c r="A7083">
        <v>12000</v>
      </c>
      <c r="B7083">
        <v>7.9000000000000001E-2</v>
      </c>
      <c r="C7083" t="s">
        <v>5441</v>
      </c>
      <c r="D7083">
        <v>65000</v>
      </c>
      <c r="E7083">
        <v>36</v>
      </c>
      <c r="F7083">
        <v>10</v>
      </c>
      <c r="G7083">
        <v>0</v>
      </c>
    </row>
    <row r="7084" spans="1:7" x14ac:dyDescent="0.2">
      <c r="A7084">
        <v>9600</v>
      </c>
      <c r="B7084">
        <v>0.14649999999999999</v>
      </c>
      <c r="C7084" t="s">
        <v>5441</v>
      </c>
      <c r="D7084">
        <v>52000</v>
      </c>
      <c r="E7084">
        <v>36</v>
      </c>
      <c r="F7084">
        <v>10</v>
      </c>
      <c r="G7084">
        <v>0</v>
      </c>
    </row>
    <row r="7085" spans="1:7" x14ac:dyDescent="0.2">
      <c r="A7085">
        <v>14000</v>
      </c>
      <c r="B7085">
        <v>0.14649999999999999</v>
      </c>
      <c r="C7085" t="s">
        <v>5440</v>
      </c>
      <c r="D7085">
        <v>112705</v>
      </c>
      <c r="E7085">
        <v>36</v>
      </c>
      <c r="F7085">
        <v>10</v>
      </c>
      <c r="G7085">
        <v>0</v>
      </c>
    </row>
    <row r="7086" spans="1:7" x14ac:dyDescent="0.2">
      <c r="A7086">
        <v>9600</v>
      </c>
      <c r="B7086">
        <v>7.6200000000000004E-2</v>
      </c>
      <c r="C7086" t="s">
        <v>5440</v>
      </c>
      <c r="D7086">
        <v>135000</v>
      </c>
      <c r="E7086">
        <v>36</v>
      </c>
      <c r="F7086">
        <v>0.5</v>
      </c>
      <c r="G7086">
        <v>0</v>
      </c>
    </row>
    <row r="7087" spans="1:7" x14ac:dyDescent="0.2">
      <c r="A7087">
        <v>9500</v>
      </c>
      <c r="B7087">
        <v>0.1212</v>
      </c>
      <c r="C7087" t="s">
        <v>5440</v>
      </c>
      <c r="D7087">
        <v>42000</v>
      </c>
      <c r="E7087">
        <v>36</v>
      </c>
      <c r="F7087">
        <v>7</v>
      </c>
      <c r="G7087">
        <v>0</v>
      </c>
    </row>
    <row r="7088" spans="1:7" x14ac:dyDescent="0.2">
      <c r="A7088">
        <v>11800</v>
      </c>
      <c r="B7088">
        <v>0.13669999999999999</v>
      </c>
      <c r="C7088" t="s">
        <v>5441</v>
      </c>
      <c r="D7088">
        <v>88000</v>
      </c>
      <c r="E7088">
        <v>36</v>
      </c>
      <c r="F7088">
        <v>6</v>
      </c>
      <c r="G7088">
        <v>0</v>
      </c>
    </row>
    <row r="7089" spans="1:7" x14ac:dyDescent="0.2">
      <c r="A7089">
        <v>3600</v>
      </c>
      <c r="B7089">
        <v>9.7600000000000006E-2</v>
      </c>
      <c r="C7089" t="s">
        <v>5440</v>
      </c>
      <c r="D7089">
        <v>60000</v>
      </c>
      <c r="E7089">
        <v>36</v>
      </c>
      <c r="F7089">
        <v>5</v>
      </c>
      <c r="G7089">
        <v>0</v>
      </c>
    </row>
    <row r="7090" spans="1:7" x14ac:dyDescent="0.2">
      <c r="A7090">
        <v>7300</v>
      </c>
      <c r="B7090">
        <v>0.1212</v>
      </c>
      <c r="C7090" t="s">
        <v>5440</v>
      </c>
      <c r="D7090">
        <v>40000</v>
      </c>
      <c r="E7090">
        <v>36</v>
      </c>
      <c r="F7090">
        <v>2</v>
      </c>
      <c r="G7090">
        <v>0</v>
      </c>
    </row>
    <row r="7091" spans="1:7" x14ac:dyDescent="0.2">
      <c r="A7091">
        <v>3300</v>
      </c>
      <c r="B7091">
        <v>6.6199999999999995E-2</v>
      </c>
      <c r="C7091" t="s">
        <v>5441</v>
      </c>
      <c r="D7091">
        <v>58000</v>
      </c>
      <c r="E7091">
        <v>36</v>
      </c>
      <c r="F7091">
        <v>3</v>
      </c>
      <c r="G7091">
        <v>0</v>
      </c>
    </row>
    <row r="7092" spans="1:7" x14ac:dyDescent="0.2">
      <c r="A7092">
        <v>18000</v>
      </c>
      <c r="B7092">
        <v>0.1399</v>
      </c>
      <c r="C7092" t="s">
        <v>5441</v>
      </c>
      <c r="D7092" s="79">
        <v>100000</v>
      </c>
      <c r="E7092">
        <v>60</v>
      </c>
      <c r="F7092">
        <v>6</v>
      </c>
      <c r="G7092">
        <v>0</v>
      </c>
    </row>
    <row r="7093" spans="1:7" x14ac:dyDescent="0.2">
      <c r="A7093">
        <v>9000</v>
      </c>
      <c r="B7093">
        <v>0.14649999999999999</v>
      </c>
      <c r="C7093" t="s">
        <v>5440</v>
      </c>
      <c r="D7093">
        <v>70000</v>
      </c>
      <c r="E7093">
        <v>36</v>
      </c>
      <c r="F7093">
        <v>10</v>
      </c>
      <c r="G7093">
        <v>1</v>
      </c>
    </row>
    <row r="7094" spans="1:7" x14ac:dyDescent="0.2">
      <c r="A7094">
        <v>23000</v>
      </c>
      <c r="B7094">
        <v>0.1212</v>
      </c>
      <c r="C7094" t="s">
        <v>5441</v>
      </c>
      <c r="D7094">
        <v>76000</v>
      </c>
      <c r="E7094">
        <v>36</v>
      </c>
      <c r="F7094">
        <v>9</v>
      </c>
      <c r="G7094">
        <v>0</v>
      </c>
    </row>
    <row r="7095" spans="1:7" x14ac:dyDescent="0.2">
      <c r="A7095">
        <v>15000</v>
      </c>
      <c r="B7095">
        <v>7.6200000000000004E-2</v>
      </c>
      <c r="C7095" t="s">
        <v>5441</v>
      </c>
      <c r="D7095">
        <v>60000</v>
      </c>
      <c r="E7095">
        <v>36</v>
      </c>
      <c r="F7095">
        <v>10</v>
      </c>
      <c r="G7095">
        <v>0</v>
      </c>
    </row>
    <row r="7096" spans="1:7" x14ac:dyDescent="0.2">
      <c r="A7096">
        <v>20000</v>
      </c>
      <c r="B7096">
        <v>0.1212</v>
      </c>
      <c r="C7096" t="s">
        <v>5441</v>
      </c>
      <c r="D7096">
        <v>80000</v>
      </c>
      <c r="E7096">
        <v>36</v>
      </c>
      <c r="F7096">
        <v>4</v>
      </c>
      <c r="G7096">
        <v>0</v>
      </c>
    </row>
    <row r="7097" spans="1:7" x14ac:dyDescent="0.2">
      <c r="A7097">
        <v>10000</v>
      </c>
      <c r="B7097">
        <v>0.1212</v>
      </c>
      <c r="C7097" t="s">
        <v>5441</v>
      </c>
      <c r="D7097">
        <v>45000</v>
      </c>
      <c r="E7097">
        <v>36</v>
      </c>
      <c r="F7097">
        <v>10</v>
      </c>
      <c r="G7097">
        <v>0</v>
      </c>
    </row>
    <row r="7098" spans="1:7" x14ac:dyDescent="0.2">
      <c r="A7098">
        <v>18000</v>
      </c>
      <c r="B7098">
        <v>0.1212</v>
      </c>
      <c r="C7098" t="s">
        <v>5440</v>
      </c>
      <c r="D7098">
        <v>40000</v>
      </c>
      <c r="E7098">
        <v>36</v>
      </c>
      <c r="F7098">
        <v>6</v>
      </c>
      <c r="G7098">
        <v>0</v>
      </c>
    </row>
    <row r="7099" spans="1:7" x14ac:dyDescent="0.2">
      <c r="A7099">
        <v>14000</v>
      </c>
      <c r="B7099">
        <v>6.6199999999999995E-2</v>
      </c>
      <c r="C7099" t="s">
        <v>5441</v>
      </c>
      <c r="D7099">
        <v>43000</v>
      </c>
      <c r="E7099">
        <v>36</v>
      </c>
      <c r="F7099">
        <v>10</v>
      </c>
      <c r="G7099">
        <v>0</v>
      </c>
    </row>
    <row r="7100" spans="1:7" x14ac:dyDescent="0.2">
      <c r="A7100">
        <v>10000</v>
      </c>
      <c r="B7100">
        <v>0.1825</v>
      </c>
      <c r="C7100" t="s">
        <v>5440</v>
      </c>
      <c r="D7100">
        <v>52000</v>
      </c>
      <c r="E7100">
        <v>36</v>
      </c>
      <c r="F7100">
        <v>9</v>
      </c>
      <c r="G7100">
        <v>1</v>
      </c>
    </row>
    <row r="7101" spans="1:7" x14ac:dyDescent="0.2">
      <c r="A7101">
        <v>1000</v>
      </c>
      <c r="B7101">
        <v>0.17269999999999999</v>
      </c>
      <c r="C7101" t="s">
        <v>5440</v>
      </c>
      <c r="D7101">
        <v>10000</v>
      </c>
      <c r="E7101">
        <v>36</v>
      </c>
      <c r="F7101">
        <v>0.5</v>
      </c>
      <c r="G7101">
        <v>0</v>
      </c>
    </row>
    <row r="7102" spans="1:7" x14ac:dyDescent="0.2">
      <c r="A7102">
        <v>24000</v>
      </c>
      <c r="B7102">
        <v>0.14649999999999999</v>
      </c>
      <c r="C7102" t="s">
        <v>5440</v>
      </c>
      <c r="D7102">
        <v>61000</v>
      </c>
      <c r="E7102">
        <v>36</v>
      </c>
      <c r="F7102">
        <v>10</v>
      </c>
      <c r="G7102">
        <v>0</v>
      </c>
    </row>
    <row r="7103" spans="1:7" x14ac:dyDescent="0.2">
      <c r="A7103">
        <v>21600</v>
      </c>
      <c r="B7103">
        <v>0.15809999999999999</v>
      </c>
      <c r="C7103" t="s">
        <v>5441</v>
      </c>
      <c r="D7103">
        <v>158000</v>
      </c>
      <c r="E7103">
        <v>36</v>
      </c>
      <c r="F7103">
        <v>10</v>
      </c>
      <c r="G7103">
        <v>1</v>
      </c>
    </row>
    <row r="7104" spans="1:7" x14ac:dyDescent="0.2">
      <c r="A7104">
        <v>32000</v>
      </c>
      <c r="B7104">
        <v>0.2099</v>
      </c>
      <c r="C7104" t="s">
        <v>5440</v>
      </c>
      <c r="D7104">
        <v>93000</v>
      </c>
      <c r="E7104">
        <v>36</v>
      </c>
      <c r="F7104">
        <v>10</v>
      </c>
      <c r="G7104">
        <v>0</v>
      </c>
    </row>
    <row r="7105" spans="1:7" x14ac:dyDescent="0.2">
      <c r="A7105">
        <v>7000</v>
      </c>
      <c r="B7105">
        <v>7.6200000000000004E-2</v>
      </c>
      <c r="C7105" t="s">
        <v>5441</v>
      </c>
      <c r="D7105">
        <v>130000</v>
      </c>
      <c r="E7105">
        <v>36</v>
      </c>
      <c r="F7105">
        <v>10</v>
      </c>
      <c r="G7105">
        <v>0</v>
      </c>
    </row>
    <row r="7106" spans="1:7" x14ac:dyDescent="0.2">
      <c r="A7106">
        <v>2000</v>
      </c>
      <c r="B7106">
        <v>6.0299999999999999E-2</v>
      </c>
      <c r="C7106" t="s">
        <v>5440</v>
      </c>
      <c r="D7106">
        <v>33000</v>
      </c>
      <c r="E7106">
        <v>36</v>
      </c>
      <c r="F7106">
        <v>5</v>
      </c>
      <c r="G7106">
        <v>0</v>
      </c>
    </row>
    <row r="7107" spans="1:7" x14ac:dyDescent="0.2">
      <c r="A7107">
        <v>9600</v>
      </c>
      <c r="B7107">
        <v>0.13669999999999999</v>
      </c>
      <c r="C7107" t="s">
        <v>5441</v>
      </c>
      <c r="D7107">
        <v>150000</v>
      </c>
      <c r="E7107">
        <v>36</v>
      </c>
      <c r="F7107">
        <v>9</v>
      </c>
      <c r="G7107">
        <v>0</v>
      </c>
    </row>
    <row r="7108" spans="1:7" x14ac:dyDescent="0.2">
      <c r="A7108">
        <v>8000</v>
      </c>
      <c r="B7108">
        <v>0.1855</v>
      </c>
      <c r="C7108" t="s">
        <v>5441</v>
      </c>
      <c r="D7108">
        <v>120000</v>
      </c>
      <c r="E7108">
        <v>36</v>
      </c>
      <c r="F7108">
        <v>4</v>
      </c>
      <c r="G7108">
        <v>0</v>
      </c>
    </row>
    <row r="7109" spans="1:7" x14ac:dyDescent="0.2">
      <c r="A7109">
        <v>17475</v>
      </c>
      <c r="B7109">
        <v>0.1212</v>
      </c>
      <c r="C7109" t="s">
        <v>5440</v>
      </c>
      <c r="D7109">
        <v>35500</v>
      </c>
      <c r="E7109">
        <v>36</v>
      </c>
      <c r="F7109">
        <v>8</v>
      </c>
      <c r="G7109">
        <v>0</v>
      </c>
    </row>
    <row r="7110" spans="1:7" x14ac:dyDescent="0.2">
      <c r="A7110">
        <v>27200</v>
      </c>
      <c r="B7110">
        <v>0.17269999999999999</v>
      </c>
      <c r="C7110" t="s">
        <v>5441</v>
      </c>
      <c r="D7110">
        <v>90000</v>
      </c>
      <c r="E7110">
        <v>36</v>
      </c>
      <c r="F7110">
        <v>9</v>
      </c>
      <c r="G7110">
        <v>0</v>
      </c>
    </row>
    <row r="7111" spans="1:7" x14ac:dyDescent="0.2">
      <c r="A7111">
        <v>35000</v>
      </c>
      <c r="B7111">
        <v>0.23330000000000001</v>
      </c>
      <c r="C7111" t="s">
        <v>5441</v>
      </c>
      <c r="D7111">
        <v>135000</v>
      </c>
      <c r="E7111">
        <v>60</v>
      </c>
      <c r="F7111">
        <v>3</v>
      </c>
      <c r="G7111">
        <v>0</v>
      </c>
    </row>
    <row r="7112" spans="1:7" x14ac:dyDescent="0.2">
      <c r="A7112">
        <v>10000</v>
      </c>
      <c r="B7112">
        <v>0.1399</v>
      </c>
      <c r="C7112" t="s">
        <v>5441</v>
      </c>
      <c r="D7112">
        <v>78000</v>
      </c>
      <c r="E7112">
        <v>36</v>
      </c>
      <c r="F7112">
        <v>10</v>
      </c>
      <c r="G7112">
        <v>0</v>
      </c>
    </row>
    <row r="7113" spans="1:7" x14ac:dyDescent="0.2">
      <c r="A7113">
        <v>10000</v>
      </c>
      <c r="B7113">
        <v>9.7600000000000006E-2</v>
      </c>
      <c r="C7113" t="s">
        <v>5440</v>
      </c>
      <c r="D7113">
        <v>30000</v>
      </c>
      <c r="E7113">
        <v>36</v>
      </c>
      <c r="F7113">
        <v>2</v>
      </c>
      <c r="G7113">
        <v>0</v>
      </c>
    </row>
    <row r="7114" spans="1:7" x14ac:dyDescent="0.2">
      <c r="A7114">
        <v>5000</v>
      </c>
      <c r="B7114">
        <v>7.6200000000000004E-2</v>
      </c>
      <c r="C7114" t="s">
        <v>5441</v>
      </c>
      <c r="D7114">
        <v>108000</v>
      </c>
      <c r="E7114">
        <v>36</v>
      </c>
      <c r="F7114">
        <v>10</v>
      </c>
      <c r="G7114">
        <v>0</v>
      </c>
    </row>
    <row r="7115" spans="1:7" x14ac:dyDescent="0.2">
      <c r="A7115">
        <v>6000</v>
      </c>
      <c r="B7115">
        <v>8.8999999999999996E-2</v>
      </c>
      <c r="C7115" t="s">
        <v>5440</v>
      </c>
      <c r="D7115">
        <v>30000</v>
      </c>
      <c r="E7115">
        <v>36</v>
      </c>
      <c r="F7115">
        <v>0.5</v>
      </c>
      <c r="G7115">
        <v>1</v>
      </c>
    </row>
    <row r="7116" spans="1:7" x14ac:dyDescent="0.2">
      <c r="A7116">
        <v>8000</v>
      </c>
      <c r="B7116">
        <v>0.1399</v>
      </c>
      <c r="C7116" t="s">
        <v>5440</v>
      </c>
      <c r="D7116">
        <v>28000</v>
      </c>
      <c r="E7116">
        <v>36</v>
      </c>
      <c r="F7116">
        <v>6</v>
      </c>
      <c r="G7116">
        <v>1</v>
      </c>
    </row>
    <row r="7117" spans="1:7" x14ac:dyDescent="0.2">
      <c r="A7117">
        <v>10500</v>
      </c>
      <c r="B7117">
        <v>0.1074</v>
      </c>
      <c r="C7117" t="s">
        <v>5442</v>
      </c>
      <c r="D7117">
        <v>40000</v>
      </c>
      <c r="E7117">
        <v>36</v>
      </c>
      <c r="F7117">
        <v>3</v>
      </c>
      <c r="G7117">
        <v>0</v>
      </c>
    </row>
    <row r="7118" spans="1:7" x14ac:dyDescent="0.2">
      <c r="A7118">
        <v>10000</v>
      </c>
      <c r="B7118">
        <v>0.1212</v>
      </c>
      <c r="C7118" t="s">
        <v>5441</v>
      </c>
      <c r="D7118">
        <v>90000</v>
      </c>
      <c r="E7118">
        <v>36</v>
      </c>
      <c r="F7118">
        <v>7</v>
      </c>
      <c r="G7118">
        <v>0</v>
      </c>
    </row>
    <row r="7119" spans="1:7" x14ac:dyDescent="0.2">
      <c r="A7119">
        <v>30000</v>
      </c>
      <c r="B7119">
        <v>0.19220000000000001</v>
      </c>
      <c r="C7119" t="s">
        <v>5441</v>
      </c>
      <c r="D7119">
        <v>138200</v>
      </c>
      <c r="E7119">
        <v>36</v>
      </c>
      <c r="F7119">
        <v>2</v>
      </c>
      <c r="G7119">
        <v>0</v>
      </c>
    </row>
    <row r="7120" spans="1:7" x14ac:dyDescent="0.2">
      <c r="A7120">
        <v>4000</v>
      </c>
      <c r="B7120">
        <v>0.13669999999999999</v>
      </c>
      <c r="C7120" t="s">
        <v>5440</v>
      </c>
      <c r="D7120">
        <v>20000</v>
      </c>
      <c r="E7120">
        <v>36</v>
      </c>
      <c r="F7120">
        <v>3</v>
      </c>
      <c r="G7120">
        <v>0</v>
      </c>
    </row>
    <row r="7121" spans="1:7" x14ac:dyDescent="0.2">
      <c r="A7121">
        <v>12175</v>
      </c>
      <c r="B7121">
        <v>0.15310000000000001</v>
      </c>
      <c r="C7121" t="s">
        <v>5441</v>
      </c>
      <c r="D7121">
        <v>55000</v>
      </c>
      <c r="E7121">
        <v>36</v>
      </c>
      <c r="F7121">
        <v>8</v>
      </c>
      <c r="G7121">
        <v>0</v>
      </c>
    </row>
    <row r="7122" spans="1:7" x14ac:dyDescent="0.2">
      <c r="A7122">
        <v>5000</v>
      </c>
      <c r="B7122">
        <v>7.6200000000000004E-2</v>
      </c>
      <c r="C7122" t="s">
        <v>5441</v>
      </c>
      <c r="D7122">
        <v>98000</v>
      </c>
      <c r="E7122">
        <v>36</v>
      </c>
      <c r="F7122">
        <v>10</v>
      </c>
      <c r="G7122">
        <v>0</v>
      </c>
    </row>
    <row r="7123" spans="1:7" x14ac:dyDescent="0.2">
      <c r="A7123">
        <v>4500</v>
      </c>
      <c r="B7123">
        <v>6.0299999999999999E-2</v>
      </c>
      <c r="C7123" t="s">
        <v>5441</v>
      </c>
      <c r="D7123">
        <v>40000</v>
      </c>
      <c r="E7123">
        <v>36</v>
      </c>
      <c r="F7123">
        <v>5</v>
      </c>
      <c r="G7123">
        <v>0</v>
      </c>
    </row>
    <row r="7124" spans="1:7" x14ac:dyDescent="0.2">
      <c r="A7124">
        <v>14400</v>
      </c>
      <c r="B7124">
        <v>0.13109999999999999</v>
      </c>
      <c r="C7124" t="s">
        <v>5440</v>
      </c>
      <c r="D7124">
        <v>41000</v>
      </c>
      <c r="E7124">
        <v>36</v>
      </c>
      <c r="F7124">
        <v>5</v>
      </c>
      <c r="G7124">
        <v>1</v>
      </c>
    </row>
    <row r="7125" spans="1:7" x14ac:dyDescent="0.2">
      <c r="A7125">
        <v>14500</v>
      </c>
      <c r="B7125">
        <v>0.1212</v>
      </c>
      <c r="C7125" t="s">
        <v>5441</v>
      </c>
      <c r="D7125">
        <v>60400</v>
      </c>
      <c r="E7125">
        <v>36</v>
      </c>
      <c r="F7125">
        <v>9</v>
      </c>
      <c r="G7125">
        <v>0</v>
      </c>
    </row>
    <row r="7126" spans="1:7" x14ac:dyDescent="0.2">
      <c r="A7126">
        <v>5500</v>
      </c>
      <c r="B7126">
        <v>0.15310000000000001</v>
      </c>
      <c r="C7126" t="s">
        <v>5440</v>
      </c>
      <c r="D7126">
        <v>107000</v>
      </c>
      <c r="E7126">
        <v>36</v>
      </c>
      <c r="F7126">
        <v>4</v>
      </c>
      <c r="G7126">
        <v>0</v>
      </c>
    </row>
    <row r="7127" spans="1:7" x14ac:dyDescent="0.2">
      <c r="A7127">
        <v>20000</v>
      </c>
      <c r="B7127">
        <v>0.13109999999999999</v>
      </c>
      <c r="C7127" t="s">
        <v>5441</v>
      </c>
      <c r="D7127">
        <v>70000</v>
      </c>
      <c r="E7127">
        <v>36</v>
      </c>
      <c r="F7127">
        <v>5</v>
      </c>
      <c r="G7127">
        <v>1</v>
      </c>
    </row>
    <row r="7128" spans="1:7" x14ac:dyDescent="0.2">
      <c r="A7128">
        <v>10000</v>
      </c>
      <c r="B7128">
        <v>0.1074</v>
      </c>
      <c r="C7128" t="s">
        <v>5441</v>
      </c>
      <c r="D7128">
        <v>45000</v>
      </c>
      <c r="E7128">
        <v>36</v>
      </c>
      <c r="F7128">
        <v>4</v>
      </c>
      <c r="G7128">
        <v>1</v>
      </c>
    </row>
    <row r="7129" spans="1:7" x14ac:dyDescent="0.2">
      <c r="A7129">
        <v>13000</v>
      </c>
      <c r="B7129">
        <v>6.0299999999999999E-2</v>
      </c>
      <c r="C7129" t="s">
        <v>5441</v>
      </c>
      <c r="D7129">
        <v>105000</v>
      </c>
      <c r="E7129">
        <v>36</v>
      </c>
      <c r="F7129">
        <v>3</v>
      </c>
      <c r="G7129">
        <v>0</v>
      </c>
    </row>
    <row r="7130" spans="1:7" x14ac:dyDescent="0.2">
      <c r="A7130">
        <v>7850</v>
      </c>
      <c r="B7130">
        <v>0.1399</v>
      </c>
      <c r="C7130" t="s">
        <v>5440</v>
      </c>
      <c r="D7130">
        <v>40000</v>
      </c>
      <c r="E7130">
        <v>36</v>
      </c>
      <c r="F7130">
        <v>5</v>
      </c>
      <c r="G7130">
        <v>0</v>
      </c>
    </row>
    <row r="7131" spans="1:7" x14ac:dyDescent="0.2">
      <c r="A7131">
        <v>6000</v>
      </c>
      <c r="B7131">
        <v>0.1074</v>
      </c>
      <c r="C7131" t="s">
        <v>5441</v>
      </c>
      <c r="D7131">
        <v>70000</v>
      </c>
      <c r="E7131">
        <v>36</v>
      </c>
      <c r="F7131">
        <v>5</v>
      </c>
      <c r="G7131">
        <v>0</v>
      </c>
    </row>
    <row r="7132" spans="1:7" x14ac:dyDescent="0.2">
      <c r="A7132">
        <v>8200</v>
      </c>
      <c r="B7132">
        <v>0.1799</v>
      </c>
      <c r="C7132" t="s">
        <v>5440</v>
      </c>
      <c r="D7132">
        <v>65000</v>
      </c>
      <c r="E7132">
        <v>36</v>
      </c>
      <c r="F7132">
        <v>1</v>
      </c>
      <c r="G7132">
        <v>0</v>
      </c>
    </row>
    <row r="7133" spans="1:7" x14ac:dyDescent="0.2">
      <c r="A7133">
        <v>3500</v>
      </c>
      <c r="B7133">
        <v>0.15809999999999999</v>
      </c>
      <c r="C7133" t="s">
        <v>5440</v>
      </c>
      <c r="D7133">
        <v>22000</v>
      </c>
      <c r="E7133">
        <v>36</v>
      </c>
      <c r="F7133">
        <v>10</v>
      </c>
      <c r="G7133">
        <v>0</v>
      </c>
    </row>
    <row r="7134" spans="1:7" x14ac:dyDescent="0.2">
      <c r="A7134">
        <v>5000</v>
      </c>
      <c r="B7134">
        <v>0.19220000000000001</v>
      </c>
      <c r="C7134" t="s">
        <v>5440</v>
      </c>
      <c r="D7134">
        <v>65000</v>
      </c>
      <c r="E7134">
        <v>60</v>
      </c>
      <c r="F7134">
        <v>7</v>
      </c>
      <c r="G7134">
        <v>0</v>
      </c>
    </row>
    <row r="7135" spans="1:7" x14ac:dyDescent="0.2">
      <c r="A7135">
        <v>12600</v>
      </c>
      <c r="B7135">
        <v>8.8999999999999996E-2</v>
      </c>
      <c r="C7135" t="s">
        <v>5441</v>
      </c>
      <c r="D7135">
        <v>40300</v>
      </c>
      <c r="E7135">
        <v>36</v>
      </c>
      <c r="F7135">
        <v>0.5</v>
      </c>
      <c r="G7135">
        <v>0</v>
      </c>
    </row>
    <row r="7136" spans="1:7" x14ac:dyDescent="0.2">
      <c r="A7136">
        <v>18000</v>
      </c>
      <c r="B7136">
        <v>0.1399</v>
      </c>
      <c r="C7136" t="s">
        <v>5441</v>
      </c>
      <c r="D7136">
        <v>46140</v>
      </c>
      <c r="E7136">
        <v>60</v>
      </c>
      <c r="F7136">
        <v>10</v>
      </c>
      <c r="G7136">
        <v>1</v>
      </c>
    </row>
    <row r="7137" spans="1:7" x14ac:dyDescent="0.2">
      <c r="A7137">
        <v>19200</v>
      </c>
      <c r="B7137">
        <v>0.17269999999999999</v>
      </c>
      <c r="C7137" t="s">
        <v>5440</v>
      </c>
      <c r="D7137">
        <v>65000</v>
      </c>
      <c r="E7137">
        <v>36</v>
      </c>
      <c r="F7137">
        <v>1</v>
      </c>
      <c r="G7137">
        <v>0</v>
      </c>
    </row>
    <row r="7138" spans="1:7" x14ac:dyDescent="0.2">
      <c r="A7138">
        <v>35000</v>
      </c>
      <c r="B7138">
        <v>7.9000000000000001E-2</v>
      </c>
      <c r="C7138" t="s">
        <v>5442</v>
      </c>
      <c r="D7138">
        <v>120000</v>
      </c>
      <c r="E7138">
        <v>36</v>
      </c>
      <c r="F7138">
        <v>10</v>
      </c>
      <c r="G7138">
        <v>0</v>
      </c>
    </row>
    <row r="7139" spans="1:7" x14ac:dyDescent="0.2">
      <c r="A7139">
        <v>29700</v>
      </c>
      <c r="B7139">
        <v>0.13109999999999999</v>
      </c>
      <c r="C7139" t="s">
        <v>5441</v>
      </c>
      <c r="D7139">
        <v>90000</v>
      </c>
      <c r="E7139">
        <v>60</v>
      </c>
      <c r="F7139">
        <v>10</v>
      </c>
      <c r="G7139">
        <v>0</v>
      </c>
    </row>
    <row r="7140" spans="1:7" x14ac:dyDescent="0.2">
      <c r="A7140">
        <v>6000</v>
      </c>
      <c r="B7140">
        <v>0.15809999999999999</v>
      </c>
      <c r="C7140" t="s">
        <v>5441</v>
      </c>
      <c r="D7140">
        <v>60000</v>
      </c>
      <c r="E7140">
        <v>36</v>
      </c>
      <c r="F7140">
        <v>6</v>
      </c>
      <c r="G7140">
        <v>0</v>
      </c>
    </row>
    <row r="7141" spans="1:7" x14ac:dyDescent="0.2">
      <c r="A7141">
        <v>7500</v>
      </c>
      <c r="B7141">
        <v>9.7600000000000006E-2</v>
      </c>
      <c r="C7141" t="s">
        <v>5440</v>
      </c>
      <c r="D7141">
        <v>61000</v>
      </c>
      <c r="E7141">
        <v>36</v>
      </c>
      <c r="F7141">
        <v>1</v>
      </c>
      <c r="G7141">
        <v>0</v>
      </c>
    </row>
    <row r="7142" spans="1:7" x14ac:dyDescent="0.2">
      <c r="A7142">
        <v>24000</v>
      </c>
      <c r="B7142">
        <v>0.16289999999999999</v>
      </c>
      <c r="C7142" t="s">
        <v>5441</v>
      </c>
      <c r="D7142">
        <v>90000</v>
      </c>
      <c r="E7142">
        <v>36</v>
      </c>
      <c r="F7142">
        <v>4</v>
      </c>
      <c r="G7142">
        <v>0</v>
      </c>
    </row>
    <row r="7143" spans="1:7" x14ac:dyDescent="0.2">
      <c r="A7143">
        <v>4200</v>
      </c>
      <c r="B7143">
        <v>0.1212</v>
      </c>
      <c r="C7143" t="s">
        <v>5440</v>
      </c>
      <c r="D7143">
        <v>21600</v>
      </c>
      <c r="E7143">
        <v>36</v>
      </c>
      <c r="F7143">
        <v>3</v>
      </c>
      <c r="G7143">
        <v>0</v>
      </c>
    </row>
    <row r="7144" spans="1:7" x14ac:dyDescent="0.2">
      <c r="A7144">
        <v>5100</v>
      </c>
      <c r="B7144">
        <v>8.8999999999999996E-2</v>
      </c>
      <c r="C7144" t="s">
        <v>5441</v>
      </c>
      <c r="D7144">
        <v>60000</v>
      </c>
      <c r="E7144">
        <v>36</v>
      </c>
      <c r="F7144">
        <v>10</v>
      </c>
      <c r="G7144">
        <v>0</v>
      </c>
    </row>
    <row r="7145" spans="1:7" x14ac:dyDescent="0.2">
      <c r="A7145">
        <v>17475</v>
      </c>
      <c r="B7145">
        <v>6.0299999999999999E-2</v>
      </c>
      <c r="C7145" t="s">
        <v>5442</v>
      </c>
      <c r="D7145">
        <v>35500</v>
      </c>
      <c r="E7145">
        <v>36</v>
      </c>
      <c r="F7145">
        <v>7</v>
      </c>
      <c r="G7145">
        <v>0</v>
      </c>
    </row>
    <row r="7146" spans="1:7" x14ac:dyDescent="0.2">
      <c r="A7146">
        <v>16000</v>
      </c>
      <c r="B7146">
        <v>0.1399</v>
      </c>
      <c r="C7146" t="s">
        <v>5442</v>
      </c>
      <c r="D7146">
        <v>32000</v>
      </c>
      <c r="E7146">
        <v>60</v>
      </c>
      <c r="F7146">
        <v>10</v>
      </c>
      <c r="G7146">
        <v>0</v>
      </c>
    </row>
    <row r="7147" spans="1:7" x14ac:dyDescent="0.2">
      <c r="A7147">
        <v>13000</v>
      </c>
      <c r="B7147">
        <v>0.1212</v>
      </c>
      <c r="C7147" t="s">
        <v>5440</v>
      </c>
      <c r="D7147">
        <v>32500</v>
      </c>
      <c r="E7147">
        <v>36</v>
      </c>
      <c r="F7147">
        <v>10</v>
      </c>
      <c r="G7147">
        <v>0</v>
      </c>
    </row>
    <row r="7148" spans="1:7" x14ac:dyDescent="0.2">
      <c r="A7148">
        <v>4900</v>
      </c>
      <c r="B7148">
        <v>6.0299999999999999E-2</v>
      </c>
      <c r="C7148" t="s">
        <v>5441</v>
      </c>
      <c r="D7148">
        <v>59000</v>
      </c>
      <c r="E7148">
        <v>36</v>
      </c>
      <c r="F7148">
        <v>0.5</v>
      </c>
      <c r="G7148">
        <v>0</v>
      </c>
    </row>
    <row r="7149" spans="1:7" x14ac:dyDescent="0.2">
      <c r="A7149">
        <v>10000</v>
      </c>
      <c r="B7149">
        <v>0.1799</v>
      </c>
      <c r="C7149" t="s">
        <v>5441</v>
      </c>
      <c r="D7149">
        <v>53000</v>
      </c>
      <c r="E7149">
        <v>36</v>
      </c>
      <c r="F7149">
        <v>8</v>
      </c>
      <c r="G7149">
        <v>0</v>
      </c>
    </row>
    <row r="7150" spans="1:7" x14ac:dyDescent="0.2">
      <c r="A7150">
        <v>6850</v>
      </c>
      <c r="B7150">
        <v>7.9000000000000001E-2</v>
      </c>
      <c r="C7150" t="s">
        <v>5441</v>
      </c>
      <c r="D7150">
        <v>41000</v>
      </c>
      <c r="E7150">
        <v>36</v>
      </c>
      <c r="F7150">
        <v>5</v>
      </c>
      <c r="G7150">
        <v>0</v>
      </c>
    </row>
    <row r="7151" spans="1:7" x14ac:dyDescent="0.2">
      <c r="A7151">
        <v>16000</v>
      </c>
      <c r="B7151">
        <v>0.14649999999999999</v>
      </c>
      <c r="C7151" t="s">
        <v>5440</v>
      </c>
      <c r="D7151">
        <v>72000</v>
      </c>
      <c r="E7151">
        <v>36</v>
      </c>
      <c r="F7151">
        <v>5</v>
      </c>
      <c r="G7151">
        <v>0</v>
      </c>
    </row>
    <row r="7152" spans="1:7" x14ac:dyDescent="0.2">
      <c r="A7152">
        <v>18000</v>
      </c>
      <c r="B7152">
        <v>0.1074</v>
      </c>
      <c r="C7152" t="s">
        <v>5441</v>
      </c>
      <c r="D7152">
        <v>145000</v>
      </c>
      <c r="E7152">
        <v>60</v>
      </c>
      <c r="F7152">
        <v>7</v>
      </c>
      <c r="G7152">
        <v>0</v>
      </c>
    </row>
    <row r="7153" spans="1:7" x14ac:dyDescent="0.2">
      <c r="A7153">
        <v>14400</v>
      </c>
      <c r="B7153">
        <v>6.6199999999999995E-2</v>
      </c>
      <c r="C7153" t="s">
        <v>5440</v>
      </c>
      <c r="D7153">
        <v>60000</v>
      </c>
      <c r="E7153">
        <v>36</v>
      </c>
      <c r="F7153">
        <v>5</v>
      </c>
      <c r="G7153">
        <v>0</v>
      </c>
    </row>
    <row r="7154" spans="1:7" x14ac:dyDescent="0.2">
      <c r="A7154">
        <v>3600</v>
      </c>
      <c r="B7154">
        <v>7.9000000000000001E-2</v>
      </c>
      <c r="C7154" t="s">
        <v>5440</v>
      </c>
      <c r="D7154">
        <v>60000</v>
      </c>
      <c r="E7154">
        <v>36</v>
      </c>
      <c r="F7154">
        <v>1</v>
      </c>
      <c r="G7154">
        <v>1</v>
      </c>
    </row>
    <row r="7155" spans="1:7" x14ac:dyDescent="0.2">
      <c r="A7155">
        <v>17425</v>
      </c>
      <c r="B7155">
        <v>0.15809999999999999</v>
      </c>
      <c r="C7155" t="s">
        <v>5440</v>
      </c>
      <c r="D7155">
        <v>35000</v>
      </c>
      <c r="E7155">
        <v>36</v>
      </c>
      <c r="F7155">
        <v>5</v>
      </c>
      <c r="G7155">
        <v>0</v>
      </c>
    </row>
    <row r="7156" spans="1:7" x14ac:dyDescent="0.2">
      <c r="A7156">
        <v>35000</v>
      </c>
      <c r="B7156">
        <v>0.14649999999999999</v>
      </c>
      <c r="C7156" t="s">
        <v>5441</v>
      </c>
      <c r="D7156">
        <v>170000</v>
      </c>
      <c r="E7156">
        <v>36</v>
      </c>
      <c r="F7156">
        <v>7</v>
      </c>
      <c r="G7156">
        <v>0</v>
      </c>
    </row>
    <row r="7157" spans="1:7" x14ac:dyDescent="0.2">
      <c r="A7157">
        <v>4000</v>
      </c>
      <c r="B7157">
        <v>6.0299999999999999E-2</v>
      </c>
      <c r="C7157" t="s">
        <v>5441</v>
      </c>
      <c r="D7157">
        <v>48034</v>
      </c>
      <c r="E7157">
        <v>36</v>
      </c>
      <c r="F7157">
        <v>4</v>
      </c>
      <c r="G7157">
        <v>0</v>
      </c>
    </row>
    <row r="7158" spans="1:7" x14ac:dyDescent="0.2">
      <c r="A7158">
        <v>5000</v>
      </c>
      <c r="B7158">
        <v>7.6200000000000004E-2</v>
      </c>
      <c r="C7158" t="s">
        <v>5440</v>
      </c>
      <c r="D7158">
        <v>45360</v>
      </c>
      <c r="E7158">
        <v>36</v>
      </c>
      <c r="F7158">
        <v>3</v>
      </c>
      <c r="G7158">
        <v>0</v>
      </c>
    </row>
    <row r="7159" spans="1:7" x14ac:dyDescent="0.2">
      <c r="A7159">
        <v>10225</v>
      </c>
      <c r="B7159">
        <v>0.1212</v>
      </c>
      <c r="C7159" t="s">
        <v>5440</v>
      </c>
      <c r="D7159">
        <v>35000</v>
      </c>
      <c r="E7159">
        <v>36</v>
      </c>
      <c r="F7159">
        <v>10</v>
      </c>
      <c r="G7159">
        <v>1</v>
      </c>
    </row>
    <row r="7160" spans="1:7" x14ac:dyDescent="0.2">
      <c r="A7160">
        <v>25000</v>
      </c>
      <c r="B7160">
        <v>0.1212</v>
      </c>
      <c r="C7160" t="s">
        <v>5441</v>
      </c>
      <c r="D7160">
        <v>70000</v>
      </c>
      <c r="E7160">
        <v>60</v>
      </c>
      <c r="F7160">
        <v>0.5</v>
      </c>
      <c r="G7160">
        <v>1</v>
      </c>
    </row>
    <row r="7161" spans="1:7" x14ac:dyDescent="0.2">
      <c r="A7161">
        <v>13650</v>
      </c>
      <c r="B7161">
        <v>7.9000000000000001E-2</v>
      </c>
      <c r="C7161" t="s">
        <v>5440</v>
      </c>
      <c r="D7161">
        <v>35000</v>
      </c>
      <c r="E7161">
        <v>36</v>
      </c>
      <c r="F7161">
        <v>5</v>
      </c>
      <c r="G7161">
        <v>0</v>
      </c>
    </row>
    <row r="7162" spans="1:7" x14ac:dyDescent="0.2">
      <c r="A7162">
        <v>13000</v>
      </c>
      <c r="B7162">
        <v>8.8999999999999996E-2</v>
      </c>
      <c r="C7162" t="s">
        <v>5441</v>
      </c>
      <c r="D7162">
        <v>33092.800000000003</v>
      </c>
      <c r="E7162">
        <v>36</v>
      </c>
      <c r="F7162">
        <v>0.5</v>
      </c>
      <c r="G7162">
        <v>0</v>
      </c>
    </row>
    <row r="7163" spans="1:7" x14ac:dyDescent="0.2">
      <c r="A7163">
        <v>13475</v>
      </c>
      <c r="B7163">
        <v>0.1399</v>
      </c>
      <c r="C7163" t="s">
        <v>5441</v>
      </c>
      <c r="D7163">
        <v>50000</v>
      </c>
      <c r="E7163">
        <v>36</v>
      </c>
      <c r="F7163">
        <v>10</v>
      </c>
      <c r="G7163">
        <v>1</v>
      </c>
    </row>
    <row r="7164" spans="1:7" x14ac:dyDescent="0.2">
      <c r="A7164">
        <v>4000</v>
      </c>
      <c r="B7164">
        <v>7.9000000000000001E-2</v>
      </c>
      <c r="C7164" t="s">
        <v>5441</v>
      </c>
      <c r="D7164">
        <v>198000</v>
      </c>
      <c r="E7164">
        <v>36</v>
      </c>
      <c r="F7164">
        <v>9</v>
      </c>
      <c r="G7164">
        <v>0</v>
      </c>
    </row>
    <row r="7165" spans="1:7" x14ac:dyDescent="0.2">
      <c r="A7165">
        <v>20000</v>
      </c>
      <c r="B7165">
        <v>0.13669999999999999</v>
      </c>
      <c r="C7165" t="s">
        <v>5441</v>
      </c>
      <c r="D7165">
        <v>62000</v>
      </c>
      <c r="E7165">
        <v>60</v>
      </c>
      <c r="F7165">
        <v>10</v>
      </c>
      <c r="G7165">
        <v>0</v>
      </c>
    </row>
    <row r="7166" spans="1:7" x14ac:dyDescent="0.2">
      <c r="A7166">
        <v>11625</v>
      </c>
      <c r="B7166">
        <v>0.15310000000000001</v>
      </c>
      <c r="C7166" t="s">
        <v>5440</v>
      </c>
      <c r="D7166">
        <v>79000</v>
      </c>
      <c r="E7166">
        <v>36</v>
      </c>
      <c r="F7166">
        <v>9</v>
      </c>
      <c r="G7166">
        <v>0</v>
      </c>
    </row>
    <row r="7167" spans="1:7" x14ac:dyDescent="0.2">
      <c r="A7167">
        <v>14675</v>
      </c>
      <c r="B7167">
        <v>0.1212</v>
      </c>
      <c r="C7167" t="s">
        <v>5442</v>
      </c>
      <c r="D7167">
        <v>79000</v>
      </c>
      <c r="E7167">
        <v>36</v>
      </c>
      <c r="F7167">
        <v>5</v>
      </c>
      <c r="G7167">
        <v>0</v>
      </c>
    </row>
    <row r="7168" spans="1:7" x14ac:dyDescent="0.2">
      <c r="A7168">
        <v>9000</v>
      </c>
      <c r="B7168">
        <v>0.1074</v>
      </c>
      <c r="C7168" t="s">
        <v>5440</v>
      </c>
      <c r="D7168">
        <v>105000</v>
      </c>
      <c r="E7168">
        <v>36</v>
      </c>
      <c r="F7168">
        <v>2</v>
      </c>
      <c r="G7168">
        <v>0</v>
      </c>
    </row>
    <row r="7169" spans="1:7" x14ac:dyDescent="0.2">
      <c r="A7169">
        <v>13600</v>
      </c>
      <c r="B7169">
        <v>0.14649999999999999</v>
      </c>
      <c r="C7169" t="s">
        <v>5442</v>
      </c>
      <c r="D7169" s="79">
        <v>200000</v>
      </c>
      <c r="E7169">
        <v>36</v>
      </c>
      <c r="F7169">
        <v>0.5</v>
      </c>
      <c r="G7169">
        <v>1</v>
      </c>
    </row>
    <row r="7170" spans="1:7" x14ac:dyDescent="0.2">
      <c r="A7170">
        <v>6500</v>
      </c>
      <c r="B7170">
        <v>6.6199999999999995E-2</v>
      </c>
      <c r="C7170" t="s">
        <v>5440</v>
      </c>
      <c r="D7170">
        <v>75000</v>
      </c>
      <c r="E7170">
        <v>36</v>
      </c>
      <c r="F7170">
        <v>6</v>
      </c>
      <c r="G7170">
        <v>0</v>
      </c>
    </row>
    <row r="7171" spans="1:7" x14ac:dyDescent="0.2">
      <c r="A7171">
        <v>17000</v>
      </c>
      <c r="B7171">
        <v>9.7600000000000006E-2</v>
      </c>
      <c r="C7171" t="s">
        <v>5441</v>
      </c>
      <c r="D7171" s="79">
        <v>200000</v>
      </c>
      <c r="E7171">
        <v>36</v>
      </c>
      <c r="F7171">
        <v>10</v>
      </c>
      <c r="G7171">
        <v>0</v>
      </c>
    </row>
    <row r="7172" spans="1:7" x14ac:dyDescent="0.2">
      <c r="A7172">
        <v>10800</v>
      </c>
      <c r="B7172">
        <v>0.15809999999999999</v>
      </c>
      <c r="C7172" t="s">
        <v>5440</v>
      </c>
      <c r="D7172">
        <v>94212</v>
      </c>
      <c r="E7172">
        <v>36</v>
      </c>
      <c r="F7172">
        <v>5</v>
      </c>
      <c r="G7172">
        <v>1</v>
      </c>
    </row>
    <row r="7173" spans="1:7" x14ac:dyDescent="0.2">
      <c r="A7173">
        <v>7000</v>
      </c>
      <c r="B7173">
        <v>8.8999999999999996E-2</v>
      </c>
      <c r="C7173" t="s">
        <v>5440</v>
      </c>
      <c r="D7173">
        <v>20000</v>
      </c>
      <c r="E7173">
        <v>36</v>
      </c>
      <c r="F7173">
        <v>0.5</v>
      </c>
      <c r="G7173">
        <v>0</v>
      </c>
    </row>
    <row r="7174" spans="1:7" x14ac:dyDescent="0.2">
      <c r="A7174">
        <v>7000</v>
      </c>
      <c r="B7174">
        <v>0.13669999999999999</v>
      </c>
      <c r="C7174" t="s">
        <v>5441</v>
      </c>
      <c r="D7174">
        <v>42000</v>
      </c>
      <c r="E7174">
        <v>36</v>
      </c>
      <c r="F7174">
        <v>10</v>
      </c>
      <c r="G7174">
        <v>0</v>
      </c>
    </row>
    <row r="7175" spans="1:7" x14ac:dyDescent="0.2">
      <c r="A7175">
        <v>12000</v>
      </c>
      <c r="B7175">
        <v>0.1074</v>
      </c>
      <c r="C7175" t="s">
        <v>5440</v>
      </c>
      <c r="D7175">
        <v>120000</v>
      </c>
      <c r="E7175">
        <v>36</v>
      </c>
      <c r="F7175">
        <v>10</v>
      </c>
      <c r="G7175">
        <v>0</v>
      </c>
    </row>
    <row r="7176" spans="1:7" x14ac:dyDescent="0.2">
      <c r="A7176">
        <v>14000</v>
      </c>
      <c r="B7176">
        <v>0.13109999999999999</v>
      </c>
      <c r="C7176" t="s">
        <v>5441</v>
      </c>
      <c r="D7176">
        <v>90000</v>
      </c>
      <c r="E7176">
        <v>36</v>
      </c>
      <c r="F7176">
        <v>1</v>
      </c>
      <c r="G7176">
        <v>0</v>
      </c>
    </row>
    <row r="7177" spans="1:7" x14ac:dyDescent="0.2">
      <c r="A7177">
        <v>20000</v>
      </c>
      <c r="B7177">
        <v>8.8999999999999996E-2</v>
      </c>
      <c r="C7177" t="s">
        <v>5440</v>
      </c>
      <c r="D7177">
        <v>67000</v>
      </c>
      <c r="E7177">
        <v>36</v>
      </c>
      <c r="F7177">
        <v>10</v>
      </c>
      <c r="G7177">
        <v>0</v>
      </c>
    </row>
    <row r="7178" spans="1:7" x14ac:dyDescent="0.2">
      <c r="A7178">
        <v>18000</v>
      </c>
      <c r="B7178">
        <v>0.19220000000000001</v>
      </c>
      <c r="C7178" t="s">
        <v>5440</v>
      </c>
      <c r="D7178">
        <v>82415</v>
      </c>
      <c r="E7178">
        <v>60</v>
      </c>
      <c r="F7178">
        <v>10</v>
      </c>
      <c r="G7178">
        <v>1</v>
      </c>
    </row>
    <row r="7179" spans="1:7" x14ac:dyDescent="0.2">
      <c r="A7179">
        <v>12000</v>
      </c>
      <c r="B7179">
        <v>6.0299999999999999E-2</v>
      </c>
      <c r="C7179" t="s">
        <v>5441</v>
      </c>
      <c r="D7179">
        <v>60000</v>
      </c>
      <c r="E7179">
        <v>36</v>
      </c>
      <c r="F7179">
        <v>0.5</v>
      </c>
      <c r="G7179">
        <v>0</v>
      </c>
    </row>
    <row r="7180" spans="1:7" x14ac:dyDescent="0.2">
      <c r="A7180">
        <v>13000</v>
      </c>
      <c r="B7180">
        <v>8.8999999999999996E-2</v>
      </c>
      <c r="C7180" t="s">
        <v>5440</v>
      </c>
      <c r="D7180">
        <v>54000</v>
      </c>
      <c r="E7180">
        <v>36</v>
      </c>
      <c r="F7180">
        <v>8</v>
      </c>
      <c r="G7180">
        <v>0</v>
      </c>
    </row>
    <row r="7181" spans="1:7" x14ac:dyDescent="0.2">
      <c r="A7181">
        <v>10000</v>
      </c>
      <c r="B7181">
        <v>6.0299999999999999E-2</v>
      </c>
      <c r="C7181" t="s">
        <v>5440</v>
      </c>
      <c r="D7181">
        <v>55000</v>
      </c>
      <c r="E7181">
        <v>36</v>
      </c>
      <c r="F7181">
        <v>2</v>
      </c>
      <c r="G7181">
        <v>0</v>
      </c>
    </row>
    <row r="7182" spans="1:7" x14ac:dyDescent="0.2">
      <c r="A7182">
        <v>7000</v>
      </c>
      <c r="B7182">
        <v>7.6200000000000004E-2</v>
      </c>
      <c r="C7182" t="s">
        <v>5440</v>
      </c>
      <c r="D7182">
        <v>40000</v>
      </c>
      <c r="E7182">
        <v>36</v>
      </c>
      <c r="F7182">
        <v>0.5</v>
      </c>
      <c r="G7182">
        <v>1</v>
      </c>
    </row>
    <row r="7183" spans="1:7" x14ac:dyDescent="0.2">
      <c r="A7183">
        <v>16000</v>
      </c>
      <c r="B7183">
        <v>0.13669999999999999</v>
      </c>
      <c r="C7183" t="s">
        <v>5440</v>
      </c>
      <c r="D7183">
        <v>83440</v>
      </c>
      <c r="E7183">
        <v>36</v>
      </c>
      <c r="F7183">
        <v>10</v>
      </c>
      <c r="G7183">
        <v>0</v>
      </c>
    </row>
    <row r="7184" spans="1:7" x14ac:dyDescent="0.2">
      <c r="A7184">
        <v>19600</v>
      </c>
      <c r="B7184">
        <v>0.15310000000000001</v>
      </c>
      <c r="C7184" t="s">
        <v>5442</v>
      </c>
      <c r="D7184">
        <v>55000</v>
      </c>
      <c r="E7184">
        <v>60</v>
      </c>
      <c r="F7184">
        <v>10</v>
      </c>
      <c r="G7184">
        <v>1</v>
      </c>
    </row>
    <row r="7185" spans="1:7" x14ac:dyDescent="0.2">
      <c r="A7185">
        <v>15000</v>
      </c>
      <c r="B7185">
        <v>0.1799</v>
      </c>
      <c r="C7185" t="s">
        <v>5440</v>
      </c>
      <c r="D7185">
        <v>72000</v>
      </c>
      <c r="E7185">
        <v>36</v>
      </c>
      <c r="F7185">
        <v>10</v>
      </c>
      <c r="G7185">
        <v>0</v>
      </c>
    </row>
    <row r="7186" spans="1:7" x14ac:dyDescent="0.2">
      <c r="A7186">
        <v>14800</v>
      </c>
      <c r="B7186">
        <v>0.1399</v>
      </c>
      <c r="C7186" t="s">
        <v>5441</v>
      </c>
      <c r="D7186">
        <v>36000</v>
      </c>
      <c r="E7186">
        <v>36</v>
      </c>
      <c r="F7186">
        <v>6</v>
      </c>
      <c r="G7186">
        <v>0</v>
      </c>
    </row>
    <row r="7187" spans="1:7" x14ac:dyDescent="0.2">
      <c r="A7187">
        <v>26900</v>
      </c>
      <c r="B7187">
        <v>0.14649999999999999</v>
      </c>
      <c r="C7187" t="s">
        <v>5441</v>
      </c>
      <c r="D7187">
        <v>90000</v>
      </c>
      <c r="E7187">
        <v>60</v>
      </c>
      <c r="F7187">
        <v>10</v>
      </c>
      <c r="G7187">
        <v>0</v>
      </c>
    </row>
    <row r="7188" spans="1:7" x14ac:dyDescent="0.2">
      <c r="A7188">
        <v>16950</v>
      </c>
      <c r="B7188">
        <v>7.9000000000000001E-2</v>
      </c>
      <c r="C7188" t="s">
        <v>5442</v>
      </c>
      <c r="D7188">
        <v>34500</v>
      </c>
      <c r="E7188">
        <v>36</v>
      </c>
      <c r="F7188">
        <v>1</v>
      </c>
      <c r="G7188">
        <v>0</v>
      </c>
    </row>
    <row r="7189" spans="1:7" x14ac:dyDescent="0.2">
      <c r="A7189">
        <v>3500</v>
      </c>
      <c r="B7189">
        <v>0.1212</v>
      </c>
      <c r="C7189" t="s">
        <v>5440</v>
      </c>
      <c r="D7189">
        <v>41000</v>
      </c>
      <c r="E7189">
        <v>60</v>
      </c>
      <c r="F7189">
        <v>7</v>
      </c>
      <c r="G7189">
        <v>1</v>
      </c>
    </row>
    <row r="7190" spans="1:7" x14ac:dyDescent="0.2">
      <c r="A7190">
        <v>15000</v>
      </c>
      <c r="B7190">
        <v>7.9000000000000001E-2</v>
      </c>
      <c r="C7190" t="s">
        <v>5440</v>
      </c>
      <c r="D7190">
        <v>60000</v>
      </c>
      <c r="E7190">
        <v>36</v>
      </c>
      <c r="F7190">
        <v>10</v>
      </c>
      <c r="G7190">
        <v>0</v>
      </c>
    </row>
    <row r="7191" spans="1:7" x14ac:dyDescent="0.2">
      <c r="A7191">
        <v>4200</v>
      </c>
      <c r="B7191">
        <v>6.0299999999999999E-2</v>
      </c>
      <c r="C7191" t="s">
        <v>5441</v>
      </c>
      <c r="D7191">
        <v>30000</v>
      </c>
      <c r="E7191">
        <v>36</v>
      </c>
      <c r="F7191">
        <v>3</v>
      </c>
      <c r="G7191">
        <v>0</v>
      </c>
    </row>
    <row r="7192" spans="1:7" x14ac:dyDescent="0.2">
      <c r="A7192">
        <v>8300</v>
      </c>
      <c r="B7192">
        <v>0.21970000000000001</v>
      </c>
      <c r="C7192" t="s">
        <v>5441</v>
      </c>
      <c r="D7192">
        <v>65000</v>
      </c>
      <c r="E7192">
        <v>60</v>
      </c>
      <c r="F7192">
        <v>5</v>
      </c>
      <c r="G7192">
        <v>1</v>
      </c>
    </row>
    <row r="7193" spans="1:7" x14ac:dyDescent="0.2">
      <c r="A7193">
        <v>25000</v>
      </c>
      <c r="B7193">
        <v>7.6200000000000004E-2</v>
      </c>
      <c r="C7193" t="s">
        <v>5441</v>
      </c>
      <c r="D7193">
        <v>113000</v>
      </c>
      <c r="E7193">
        <v>36</v>
      </c>
      <c r="F7193">
        <v>1</v>
      </c>
      <c r="G7193">
        <v>0</v>
      </c>
    </row>
    <row r="7194" spans="1:7" x14ac:dyDescent="0.2">
      <c r="A7194">
        <v>5000</v>
      </c>
      <c r="B7194">
        <v>0.1212</v>
      </c>
      <c r="C7194" t="s">
        <v>5441</v>
      </c>
      <c r="D7194">
        <v>65000</v>
      </c>
      <c r="E7194">
        <v>36</v>
      </c>
      <c r="F7194">
        <v>0.5</v>
      </c>
      <c r="G7194">
        <v>0</v>
      </c>
    </row>
    <row r="7195" spans="1:7" x14ac:dyDescent="0.2">
      <c r="A7195">
        <v>4000</v>
      </c>
      <c r="B7195">
        <v>7.9000000000000001E-2</v>
      </c>
      <c r="C7195" t="s">
        <v>5440</v>
      </c>
      <c r="D7195">
        <v>28000</v>
      </c>
      <c r="E7195">
        <v>36</v>
      </c>
      <c r="F7195">
        <v>0.5</v>
      </c>
      <c r="G7195">
        <v>0</v>
      </c>
    </row>
    <row r="7196" spans="1:7" x14ac:dyDescent="0.2">
      <c r="A7196">
        <v>8000</v>
      </c>
      <c r="B7196">
        <v>0.16289999999999999</v>
      </c>
      <c r="C7196" t="s">
        <v>5440</v>
      </c>
      <c r="D7196">
        <v>45000</v>
      </c>
      <c r="E7196">
        <v>36</v>
      </c>
      <c r="F7196">
        <v>6</v>
      </c>
      <c r="G7196">
        <v>1</v>
      </c>
    </row>
    <row r="7197" spans="1:7" x14ac:dyDescent="0.2">
      <c r="A7197">
        <v>8400</v>
      </c>
      <c r="B7197">
        <v>6.0299999999999999E-2</v>
      </c>
      <c r="C7197" t="s">
        <v>5441</v>
      </c>
      <c r="D7197">
        <v>32232</v>
      </c>
      <c r="E7197">
        <v>36</v>
      </c>
      <c r="F7197">
        <v>10</v>
      </c>
      <c r="G7197">
        <v>0</v>
      </c>
    </row>
    <row r="7198" spans="1:7" x14ac:dyDescent="0.2">
      <c r="A7198">
        <v>2500</v>
      </c>
      <c r="B7198">
        <v>0.1074</v>
      </c>
      <c r="C7198" t="s">
        <v>5441</v>
      </c>
      <c r="D7198">
        <v>55000</v>
      </c>
      <c r="E7198">
        <v>36</v>
      </c>
      <c r="F7198">
        <v>10</v>
      </c>
      <c r="G7198">
        <v>0</v>
      </c>
    </row>
    <row r="7199" spans="1:7" x14ac:dyDescent="0.2">
      <c r="A7199">
        <v>7000</v>
      </c>
      <c r="B7199">
        <v>9.7600000000000006E-2</v>
      </c>
      <c r="C7199" t="s">
        <v>5441</v>
      </c>
      <c r="D7199">
        <v>115200</v>
      </c>
      <c r="E7199">
        <v>60</v>
      </c>
      <c r="F7199">
        <v>6</v>
      </c>
      <c r="G7199">
        <v>0</v>
      </c>
    </row>
    <row r="7200" spans="1:7" x14ac:dyDescent="0.2">
      <c r="A7200">
        <v>11200</v>
      </c>
      <c r="B7200">
        <v>9.7600000000000006E-2</v>
      </c>
      <c r="C7200" t="s">
        <v>5440</v>
      </c>
      <c r="D7200">
        <v>106500</v>
      </c>
      <c r="E7200">
        <v>36</v>
      </c>
      <c r="F7200">
        <v>5</v>
      </c>
      <c r="G7200">
        <v>0</v>
      </c>
    </row>
    <row r="7201" spans="1:7" x14ac:dyDescent="0.2">
      <c r="A7201">
        <v>11200</v>
      </c>
      <c r="B7201">
        <v>0.19220000000000001</v>
      </c>
      <c r="C7201" t="s">
        <v>5440</v>
      </c>
      <c r="D7201">
        <v>42500</v>
      </c>
      <c r="E7201">
        <v>60</v>
      </c>
      <c r="F7201">
        <v>6</v>
      </c>
      <c r="G7201">
        <v>0</v>
      </c>
    </row>
    <row r="7202" spans="1:7" x14ac:dyDescent="0.2">
      <c r="A7202">
        <v>9000</v>
      </c>
      <c r="B7202">
        <v>9.7600000000000006E-2</v>
      </c>
      <c r="C7202" t="s">
        <v>5440</v>
      </c>
      <c r="D7202">
        <v>37000</v>
      </c>
      <c r="E7202">
        <v>36</v>
      </c>
      <c r="F7202">
        <v>0.5</v>
      </c>
      <c r="G7202">
        <v>0</v>
      </c>
    </row>
    <row r="7203" spans="1:7" x14ac:dyDescent="0.2">
      <c r="A7203">
        <v>11200</v>
      </c>
      <c r="B7203">
        <v>7.6200000000000004E-2</v>
      </c>
      <c r="C7203" t="s">
        <v>5442</v>
      </c>
      <c r="D7203">
        <v>81000</v>
      </c>
      <c r="E7203">
        <v>36</v>
      </c>
      <c r="F7203">
        <v>10</v>
      </c>
      <c r="G7203">
        <v>0</v>
      </c>
    </row>
    <row r="7204" spans="1:7" x14ac:dyDescent="0.2">
      <c r="A7204">
        <v>20000</v>
      </c>
      <c r="B7204">
        <v>0.1399</v>
      </c>
      <c r="C7204" t="s">
        <v>5441</v>
      </c>
      <c r="D7204">
        <v>184000</v>
      </c>
      <c r="E7204">
        <v>36</v>
      </c>
      <c r="F7204">
        <v>10</v>
      </c>
      <c r="G7204">
        <v>0</v>
      </c>
    </row>
    <row r="7205" spans="1:7" x14ac:dyDescent="0.2">
      <c r="A7205">
        <v>7200</v>
      </c>
      <c r="B7205">
        <v>9.7600000000000006E-2</v>
      </c>
      <c r="C7205" t="s">
        <v>5441</v>
      </c>
      <c r="D7205">
        <v>70168.679999999993</v>
      </c>
      <c r="E7205">
        <v>36</v>
      </c>
      <c r="F7205">
        <v>10</v>
      </c>
      <c r="G7205">
        <v>0</v>
      </c>
    </row>
    <row r="7206" spans="1:7" x14ac:dyDescent="0.2">
      <c r="A7206">
        <v>12800</v>
      </c>
      <c r="B7206">
        <v>6.0299999999999999E-2</v>
      </c>
      <c r="C7206" t="s">
        <v>5440</v>
      </c>
      <c r="D7206">
        <v>52500</v>
      </c>
      <c r="E7206">
        <v>36</v>
      </c>
      <c r="F7206">
        <v>0.5</v>
      </c>
      <c r="G7206">
        <v>0</v>
      </c>
    </row>
    <row r="7207" spans="1:7" x14ac:dyDescent="0.2">
      <c r="A7207">
        <v>14900</v>
      </c>
      <c r="B7207">
        <v>6.6199999999999995E-2</v>
      </c>
      <c r="C7207" t="s">
        <v>5440</v>
      </c>
      <c r="D7207">
        <v>120000</v>
      </c>
      <c r="E7207">
        <v>36</v>
      </c>
      <c r="F7207">
        <v>5</v>
      </c>
      <c r="G7207">
        <v>0</v>
      </c>
    </row>
    <row r="7208" spans="1:7" x14ac:dyDescent="0.2">
      <c r="A7208">
        <v>6000</v>
      </c>
      <c r="B7208">
        <v>9.7600000000000006E-2</v>
      </c>
      <c r="C7208" t="s">
        <v>5441</v>
      </c>
      <c r="D7208">
        <v>60000</v>
      </c>
      <c r="E7208">
        <v>36</v>
      </c>
      <c r="F7208">
        <v>8</v>
      </c>
      <c r="G7208">
        <v>0</v>
      </c>
    </row>
    <row r="7209" spans="1:7" x14ac:dyDescent="0.2">
      <c r="A7209">
        <v>21000</v>
      </c>
      <c r="B7209">
        <v>0.1074</v>
      </c>
      <c r="C7209" t="s">
        <v>5440</v>
      </c>
      <c r="D7209">
        <v>77983</v>
      </c>
      <c r="E7209">
        <v>60</v>
      </c>
      <c r="F7209">
        <v>10</v>
      </c>
      <c r="G7209">
        <v>0</v>
      </c>
    </row>
    <row r="7210" spans="1:7" x14ac:dyDescent="0.2">
      <c r="A7210">
        <v>7200</v>
      </c>
      <c r="B7210">
        <v>0.13109999999999999</v>
      </c>
      <c r="C7210" t="s">
        <v>5440</v>
      </c>
      <c r="D7210">
        <v>39000</v>
      </c>
      <c r="E7210">
        <v>36</v>
      </c>
      <c r="F7210">
        <v>8</v>
      </c>
      <c r="G7210">
        <v>0</v>
      </c>
    </row>
    <row r="7211" spans="1:7" x14ac:dyDescent="0.2">
      <c r="A7211">
        <v>18225</v>
      </c>
      <c r="B7211">
        <v>0.1799</v>
      </c>
      <c r="C7211" t="s">
        <v>5440</v>
      </c>
      <c r="D7211">
        <v>37000</v>
      </c>
      <c r="E7211">
        <v>36</v>
      </c>
      <c r="F7211">
        <v>3</v>
      </c>
      <c r="G7211">
        <v>0</v>
      </c>
    </row>
    <row r="7212" spans="1:7" x14ac:dyDescent="0.2">
      <c r="A7212">
        <v>9000</v>
      </c>
      <c r="B7212">
        <v>7.9000000000000001E-2</v>
      </c>
      <c r="C7212" t="s">
        <v>5441</v>
      </c>
      <c r="D7212">
        <v>61000</v>
      </c>
      <c r="E7212">
        <v>36</v>
      </c>
      <c r="F7212">
        <v>10</v>
      </c>
      <c r="G7212">
        <v>0</v>
      </c>
    </row>
    <row r="7213" spans="1:7" x14ac:dyDescent="0.2">
      <c r="A7213">
        <v>9450</v>
      </c>
      <c r="B7213">
        <v>7.9000000000000001E-2</v>
      </c>
      <c r="C7213" t="s">
        <v>5442</v>
      </c>
      <c r="D7213">
        <v>19000</v>
      </c>
      <c r="E7213">
        <v>36</v>
      </c>
      <c r="F7213">
        <v>10</v>
      </c>
      <c r="G7213">
        <v>0</v>
      </c>
    </row>
    <row r="7214" spans="1:7" x14ac:dyDescent="0.2">
      <c r="A7214">
        <v>10000</v>
      </c>
      <c r="B7214">
        <v>0.1212</v>
      </c>
      <c r="C7214" t="s">
        <v>5441</v>
      </c>
      <c r="D7214">
        <v>37000</v>
      </c>
      <c r="E7214">
        <v>36</v>
      </c>
      <c r="F7214">
        <v>10</v>
      </c>
      <c r="G7214">
        <v>0</v>
      </c>
    </row>
    <row r="7215" spans="1:7" x14ac:dyDescent="0.2">
      <c r="A7215">
        <v>6000</v>
      </c>
      <c r="B7215">
        <v>7.9000000000000001E-2</v>
      </c>
      <c r="C7215" t="s">
        <v>5440</v>
      </c>
      <c r="D7215">
        <v>40000</v>
      </c>
      <c r="E7215">
        <v>36</v>
      </c>
      <c r="F7215">
        <v>8</v>
      </c>
      <c r="G7215">
        <v>0</v>
      </c>
    </row>
    <row r="7216" spans="1:7" x14ac:dyDescent="0.2">
      <c r="A7216">
        <v>1700</v>
      </c>
      <c r="B7216">
        <v>6.6199999999999995E-2</v>
      </c>
      <c r="C7216" t="s">
        <v>5442</v>
      </c>
      <c r="D7216">
        <v>24000</v>
      </c>
      <c r="E7216">
        <v>36</v>
      </c>
      <c r="F7216">
        <v>2</v>
      </c>
      <c r="G7216">
        <v>0</v>
      </c>
    </row>
    <row r="7217" spans="1:7" x14ac:dyDescent="0.2">
      <c r="A7217">
        <v>18000</v>
      </c>
      <c r="B7217">
        <v>0.14649999999999999</v>
      </c>
      <c r="C7217" t="s">
        <v>5440</v>
      </c>
      <c r="D7217">
        <v>94000</v>
      </c>
      <c r="E7217">
        <v>60</v>
      </c>
      <c r="F7217">
        <v>4</v>
      </c>
      <c r="G7217">
        <v>0</v>
      </c>
    </row>
    <row r="7218" spans="1:7" x14ac:dyDescent="0.2">
      <c r="A7218">
        <v>2150</v>
      </c>
      <c r="B7218">
        <v>0.15310000000000001</v>
      </c>
      <c r="C7218" t="s">
        <v>5440</v>
      </c>
      <c r="D7218">
        <v>44500</v>
      </c>
      <c r="E7218">
        <v>36</v>
      </c>
      <c r="F7218">
        <v>9</v>
      </c>
      <c r="G7218">
        <v>1</v>
      </c>
    </row>
    <row r="7219" spans="1:7" x14ac:dyDescent="0.2">
      <c r="A7219">
        <v>10000</v>
      </c>
      <c r="B7219">
        <v>9.7600000000000006E-2</v>
      </c>
      <c r="C7219" t="s">
        <v>5441</v>
      </c>
      <c r="D7219">
        <v>65000</v>
      </c>
      <c r="E7219">
        <v>36</v>
      </c>
      <c r="F7219">
        <v>3</v>
      </c>
      <c r="G7219">
        <v>0</v>
      </c>
    </row>
    <row r="7220" spans="1:7" x14ac:dyDescent="0.2">
      <c r="A7220">
        <v>8000</v>
      </c>
      <c r="B7220">
        <v>0.13669999999999999</v>
      </c>
      <c r="C7220" t="s">
        <v>5441</v>
      </c>
      <c r="D7220">
        <v>32000</v>
      </c>
      <c r="E7220">
        <v>36</v>
      </c>
      <c r="F7220">
        <v>8</v>
      </c>
      <c r="G7220">
        <v>0</v>
      </c>
    </row>
    <row r="7221" spans="1:7" x14ac:dyDescent="0.2">
      <c r="A7221">
        <v>7000</v>
      </c>
      <c r="B7221">
        <v>0.13109999999999999</v>
      </c>
      <c r="C7221" t="s">
        <v>5440</v>
      </c>
      <c r="D7221">
        <v>48000</v>
      </c>
      <c r="E7221">
        <v>60</v>
      </c>
      <c r="F7221">
        <v>5</v>
      </c>
      <c r="G7221">
        <v>1</v>
      </c>
    </row>
    <row r="7222" spans="1:7" x14ac:dyDescent="0.2">
      <c r="A7222">
        <v>12000</v>
      </c>
      <c r="B7222">
        <v>0.1799</v>
      </c>
      <c r="C7222" t="s">
        <v>5441</v>
      </c>
      <c r="D7222">
        <v>78000</v>
      </c>
      <c r="E7222">
        <v>36</v>
      </c>
      <c r="F7222">
        <v>2</v>
      </c>
      <c r="G7222">
        <v>0</v>
      </c>
    </row>
    <row r="7223" spans="1:7" x14ac:dyDescent="0.2">
      <c r="A7223">
        <v>10000</v>
      </c>
      <c r="B7223">
        <v>9.7600000000000006E-2</v>
      </c>
      <c r="C7223" t="s">
        <v>5440</v>
      </c>
      <c r="D7223">
        <v>45000</v>
      </c>
      <c r="E7223">
        <v>36</v>
      </c>
      <c r="F7223">
        <v>2</v>
      </c>
      <c r="G7223">
        <v>0</v>
      </c>
    </row>
    <row r="7224" spans="1:7" x14ac:dyDescent="0.2">
      <c r="A7224">
        <v>35000</v>
      </c>
      <c r="B7224">
        <v>0.1212</v>
      </c>
      <c r="C7224" t="s">
        <v>5440</v>
      </c>
      <c r="D7224">
        <v>90000</v>
      </c>
      <c r="E7224">
        <v>36</v>
      </c>
      <c r="F7224">
        <v>5</v>
      </c>
      <c r="G7224">
        <v>0</v>
      </c>
    </row>
    <row r="7225" spans="1:7" x14ac:dyDescent="0.2">
      <c r="A7225">
        <v>8400</v>
      </c>
      <c r="B7225">
        <v>0.15809999999999999</v>
      </c>
      <c r="C7225" t="s">
        <v>5441</v>
      </c>
      <c r="D7225">
        <v>80000</v>
      </c>
      <c r="E7225">
        <v>36</v>
      </c>
      <c r="F7225">
        <v>0.5</v>
      </c>
      <c r="G7225">
        <v>1</v>
      </c>
    </row>
    <row r="7226" spans="1:7" x14ac:dyDescent="0.2">
      <c r="A7226">
        <v>4600</v>
      </c>
      <c r="B7226">
        <v>0.13669999999999999</v>
      </c>
      <c r="C7226" t="s">
        <v>5440</v>
      </c>
      <c r="D7226">
        <v>55000</v>
      </c>
      <c r="E7226">
        <v>36</v>
      </c>
      <c r="F7226">
        <v>0.5</v>
      </c>
      <c r="G7226">
        <v>0</v>
      </c>
    </row>
    <row r="7227" spans="1:7" x14ac:dyDescent="0.2">
      <c r="A7227">
        <v>9300</v>
      </c>
      <c r="B7227">
        <v>0.1799</v>
      </c>
      <c r="C7227" t="s">
        <v>5440</v>
      </c>
      <c r="D7227">
        <v>93000</v>
      </c>
      <c r="E7227">
        <v>36</v>
      </c>
      <c r="F7227">
        <v>8</v>
      </c>
      <c r="G7227">
        <v>0</v>
      </c>
    </row>
    <row r="7228" spans="1:7" x14ac:dyDescent="0.2">
      <c r="A7228">
        <v>25000</v>
      </c>
      <c r="B7228">
        <v>0.15310000000000001</v>
      </c>
      <c r="C7228" t="s">
        <v>5441</v>
      </c>
      <c r="D7228">
        <v>120000</v>
      </c>
      <c r="E7228">
        <v>36</v>
      </c>
      <c r="F7228">
        <v>10</v>
      </c>
      <c r="G7228">
        <v>0</v>
      </c>
    </row>
    <row r="7229" spans="1:7" x14ac:dyDescent="0.2">
      <c r="A7229">
        <v>9600</v>
      </c>
      <c r="B7229">
        <v>7.6200000000000004E-2</v>
      </c>
      <c r="C7229" t="s">
        <v>5440</v>
      </c>
      <c r="D7229">
        <v>45000</v>
      </c>
      <c r="E7229">
        <v>36</v>
      </c>
      <c r="F7229">
        <v>5</v>
      </c>
      <c r="G7229">
        <v>1</v>
      </c>
    </row>
    <row r="7230" spans="1:7" x14ac:dyDescent="0.2">
      <c r="A7230">
        <v>19400</v>
      </c>
      <c r="B7230">
        <v>0.1855</v>
      </c>
      <c r="C7230" t="s">
        <v>5441</v>
      </c>
      <c r="D7230">
        <v>60000</v>
      </c>
      <c r="E7230">
        <v>36</v>
      </c>
      <c r="F7230">
        <v>10</v>
      </c>
      <c r="G7230">
        <v>0</v>
      </c>
    </row>
    <row r="7231" spans="1:7" x14ac:dyDescent="0.2">
      <c r="A7231">
        <v>16000</v>
      </c>
      <c r="B7231">
        <v>0.1825</v>
      </c>
      <c r="C7231" t="s">
        <v>5440</v>
      </c>
      <c r="D7231">
        <v>50000</v>
      </c>
      <c r="E7231">
        <v>60</v>
      </c>
      <c r="F7231">
        <v>9</v>
      </c>
      <c r="G7231">
        <v>0</v>
      </c>
    </row>
    <row r="7232" spans="1:7" x14ac:dyDescent="0.2">
      <c r="A7232">
        <v>22250</v>
      </c>
      <c r="B7232">
        <v>0.1855</v>
      </c>
      <c r="C7232" t="s">
        <v>5440</v>
      </c>
      <c r="D7232">
        <v>84000</v>
      </c>
      <c r="E7232">
        <v>60</v>
      </c>
      <c r="F7232">
        <v>5</v>
      </c>
      <c r="G7232">
        <v>0</v>
      </c>
    </row>
    <row r="7233" spans="1:7" x14ac:dyDescent="0.2">
      <c r="A7233">
        <v>30000</v>
      </c>
      <c r="B7233">
        <v>0.22450000000000001</v>
      </c>
      <c r="C7233" t="s">
        <v>5440</v>
      </c>
      <c r="D7233">
        <v>170000</v>
      </c>
      <c r="E7233">
        <v>60</v>
      </c>
      <c r="F7233">
        <v>7</v>
      </c>
      <c r="G7233">
        <v>0</v>
      </c>
    </row>
    <row r="7234" spans="1:7" x14ac:dyDescent="0.2">
      <c r="A7234">
        <v>10000</v>
      </c>
      <c r="B7234">
        <v>6.6199999999999995E-2</v>
      </c>
      <c r="C7234" t="s">
        <v>5441</v>
      </c>
      <c r="D7234">
        <v>42000</v>
      </c>
      <c r="E7234">
        <v>36</v>
      </c>
      <c r="F7234">
        <v>9</v>
      </c>
      <c r="G7234">
        <v>0</v>
      </c>
    </row>
    <row r="7235" spans="1:7" x14ac:dyDescent="0.2">
      <c r="A7235">
        <v>20000</v>
      </c>
      <c r="B7235">
        <v>0.13669999999999999</v>
      </c>
      <c r="C7235" t="s">
        <v>5441</v>
      </c>
      <c r="D7235">
        <v>60000</v>
      </c>
      <c r="E7235">
        <v>36</v>
      </c>
      <c r="F7235">
        <v>1</v>
      </c>
      <c r="G7235">
        <v>0</v>
      </c>
    </row>
    <row r="7236" spans="1:7" x14ac:dyDescent="0.2">
      <c r="A7236">
        <v>12000</v>
      </c>
      <c r="B7236">
        <v>0.17269999999999999</v>
      </c>
      <c r="C7236" t="s">
        <v>5442</v>
      </c>
      <c r="D7236">
        <v>40000</v>
      </c>
      <c r="E7236">
        <v>36</v>
      </c>
      <c r="F7236">
        <v>5</v>
      </c>
      <c r="G7236">
        <v>0</v>
      </c>
    </row>
    <row r="7237" spans="1:7" x14ac:dyDescent="0.2">
      <c r="A7237">
        <v>13200</v>
      </c>
      <c r="B7237">
        <v>9.7600000000000006E-2</v>
      </c>
      <c r="C7237" t="s">
        <v>5441</v>
      </c>
      <c r="D7237">
        <v>27000</v>
      </c>
      <c r="E7237">
        <v>36</v>
      </c>
      <c r="F7237">
        <v>0.5</v>
      </c>
      <c r="G7237">
        <v>0</v>
      </c>
    </row>
    <row r="7238" spans="1:7" x14ac:dyDescent="0.2">
      <c r="A7238">
        <v>12000</v>
      </c>
      <c r="B7238">
        <v>0.1212</v>
      </c>
      <c r="C7238" t="s">
        <v>5440</v>
      </c>
      <c r="D7238">
        <v>75500</v>
      </c>
      <c r="E7238">
        <v>36</v>
      </c>
      <c r="F7238">
        <v>10</v>
      </c>
      <c r="G7238">
        <v>0</v>
      </c>
    </row>
    <row r="7239" spans="1:7" x14ac:dyDescent="0.2">
      <c r="A7239">
        <v>2500</v>
      </c>
      <c r="B7239">
        <v>7.6200000000000004E-2</v>
      </c>
      <c r="C7239" t="s">
        <v>5441</v>
      </c>
      <c r="D7239">
        <v>85000</v>
      </c>
      <c r="E7239">
        <v>36</v>
      </c>
      <c r="F7239">
        <v>3</v>
      </c>
      <c r="G7239">
        <v>0</v>
      </c>
    </row>
    <row r="7240" spans="1:7" x14ac:dyDescent="0.2">
      <c r="A7240">
        <v>6000</v>
      </c>
      <c r="B7240">
        <v>7.6200000000000004E-2</v>
      </c>
      <c r="C7240" t="s">
        <v>5440</v>
      </c>
      <c r="D7240">
        <v>30912</v>
      </c>
      <c r="E7240">
        <v>36</v>
      </c>
      <c r="F7240">
        <v>10</v>
      </c>
      <c r="G7240">
        <v>0</v>
      </c>
    </row>
    <row r="7241" spans="1:7" x14ac:dyDescent="0.2">
      <c r="A7241">
        <v>15000</v>
      </c>
      <c r="B7241">
        <v>9.7600000000000006E-2</v>
      </c>
      <c r="C7241" t="s">
        <v>5440</v>
      </c>
      <c r="D7241">
        <v>70000</v>
      </c>
      <c r="E7241">
        <v>36</v>
      </c>
      <c r="F7241">
        <v>4</v>
      </c>
      <c r="G7241">
        <v>0</v>
      </c>
    </row>
    <row r="7242" spans="1:7" x14ac:dyDescent="0.2">
      <c r="A7242">
        <v>11000</v>
      </c>
      <c r="B7242">
        <v>0.15809999999999999</v>
      </c>
      <c r="C7242" t="s">
        <v>5440</v>
      </c>
      <c r="D7242">
        <v>72000</v>
      </c>
      <c r="E7242">
        <v>36</v>
      </c>
      <c r="F7242">
        <v>6</v>
      </c>
      <c r="G7242">
        <v>1</v>
      </c>
    </row>
    <row r="7243" spans="1:7" x14ac:dyDescent="0.2">
      <c r="A7243">
        <v>17000</v>
      </c>
      <c r="B7243">
        <v>0.1855</v>
      </c>
      <c r="C7243" t="s">
        <v>5440</v>
      </c>
      <c r="D7243">
        <v>130000</v>
      </c>
      <c r="E7243">
        <v>36</v>
      </c>
      <c r="F7243">
        <v>0.5</v>
      </c>
      <c r="G7243">
        <v>0</v>
      </c>
    </row>
    <row r="7244" spans="1:7" x14ac:dyDescent="0.2">
      <c r="A7244">
        <v>4500</v>
      </c>
      <c r="B7244">
        <v>8.8999999999999996E-2</v>
      </c>
      <c r="C7244" t="s">
        <v>5440</v>
      </c>
      <c r="D7244">
        <v>16120</v>
      </c>
      <c r="E7244">
        <v>36</v>
      </c>
      <c r="F7244">
        <v>2</v>
      </c>
      <c r="G7244">
        <v>0</v>
      </c>
    </row>
    <row r="7245" spans="1:7" x14ac:dyDescent="0.2">
      <c r="A7245">
        <v>5500</v>
      </c>
      <c r="B7245">
        <v>0.15809999999999999</v>
      </c>
      <c r="C7245" t="s">
        <v>5440</v>
      </c>
      <c r="D7245">
        <v>44000</v>
      </c>
      <c r="E7245">
        <v>36</v>
      </c>
      <c r="F7245">
        <v>1</v>
      </c>
      <c r="G7245">
        <v>0</v>
      </c>
    </row>
    <row r="7246" spans="1:7" x14ac:dyDescent="0.2">
      <c r="A7246">
        <v>15600</v>
      </c>
      <c r="B7246">
        <v>0.13669999999999999</v>
      </c>
      <c r="C7246" t="s">
        <v>5440</v>
      </c>
      <c r="D7246">
        <v>47000</v>
      </c>
      <c r="E7246">
        <v>36</v>
      </c>
      <c r="F7246">
        <v>10</v>
      </c>
      <c r="G7246">
        <v>1</v>
      </c>
    </row>
    <row r="7247" spans="1:7" x14ac:dyDescent="0.2">
      <c r="A7247">
        <v>13200</v>
      </c>
      <c r="B7247">
        <v>0.1074</v>
      </c>
      <c r="C7247" t="s">
        <v>5440</v>
      </c>
      <c r="D7247">
        <v>52000</v>
      </c>
      <c r="E7247">
        <v>36</v>
      </c>
      <c r="F7247">
        <v>3</v>
      </c>
      <c r="G7247">
        <v>0</v>
      </c>
    </row>
    <row r="7248" spans="1:7" x14ac:dyDescent="0.2">
      <c r="A7248">
        <v>16000</v>
      </c>
      <c r="B7248">
        <v>0.1399</v>
      </c>
      <c r="C7248" t="s">
        <v>5440</v>
      </c>
      <c r="D7248">
        <v>49000</v>
      </c>
      <c r="E7248">
        <v>60</v>
      </c>
      <c r="F7248">
        <v>5</v>
      </c>
      <c r="G7248">
        <v>1</v>
      </c>
    </row>
    <row r="7249" spans="1:7" x14ac:dyDescent="0.2">
      <c r="A7249">
        <v>14000</v>
      </c>
      <c r="B7249">
        <v>0.1212</v>
      </c>
      <c r="C7249" t="s">
        <v>5441</v>
      </c>
      <c r="D7249">
        <v>73000</v>
      </c>
      <c r="E7249">
        <v>36</v>
      </c>
      <c r="F7249">
        <v>10</v>
      </c>
      <c r="G7249">
        <v>0</v>
      </c>
    </row>
    <row r="7250" spans="1:7" x14ac:dyDescent="0.2">
      <c r="A7250">
        <v>6000</v>
      </c>
      <c r="B7250">
        <v>9.7600000000000006E-2</v>
      </c>
      <c r="C7250" t="s">
        <v>5440</v>
      </c>
      <c r="D7250">
        <v>75000</v>
      </c>
      <c r="E7250">
        <v>36</v>
      </c>
      <c r="F7250">
        <v>0.5</v>
      </c>
      <c r="G7250">
        <v>0</v>
      </c>
    </row>
    <row r="7251" spans="1:7" x14ac:dyDescent="0.2">
      <c r="A7251">
        <v>16000</v>
      </c>
      <c r="B7251">
        <v>7.9000000000000001E-2</v>
      </c>
      <c r="C7251" t="s">
        <v>5441</v>
      </c>
      <c r="D7251">
        <v>46000</v>
      </c>
      <c r="E7251">
        <v>36</v>
      </c>
      <c r="F7251">
        <v>6</v>
      </c>
      <c r="G7251">
        <v>0</v>
      </c>
    </row>
    <row r="7252" spans="1:7" x14ac:dyDescent="0.2">
      <c r="A7252">
        <v>3000</v>
      </c>
      <c r="B7252">
        <v>6.0299999999999999E-2</v>
      </c>
      <c r="C7252" t="s">
        <v>5441</v>
      </c>
      <c r="D7252">
        <v>50000</v>
      </c>
      <c r="E7252">
        <v>36</v>
      </c>
      <c r="F7252">
        <v>10</v>
      </c>
      <c r="G7252">
        <v>0</v>
      </c>
    </row>
    <row r="7253" spans="1:7" x14ac:dyDescent="0.2">
      <c r="A7253">
        <v>3200</v>
      </c>
      <c r="B7253">
        <v>7.9000000000000001E-2</v>
      </c>
      <c r="C7253" t="s">
        <v>5440</v>
      </c>
      <c r="D7253">
        <v>120000</v>
      </c>
      <c r="E7253">
        <v>36</v>
      </c>
      <c r="F7253">
        <v>0.5</v>
      </c>
      <c r="G7253">
        <v>0</v>
      </c>
    </row>
    <row r="7254" spans="1:7" x14ac:dyDescent="0.2">
      <c r="A7254">
        <v>10575</v>
      </c>
      <c r="B7254">
        <v>0.14649999999999999</v>
      </c>
      <c r="C7254" t="s">
        <v>5441</v>
      </c>
      <c r="D7254">
        <v>61000</v>
      </c>
      <c r="E7254">
        <v>36</v>
      </c>
      <c r="F7254">
        <v>6</v>
      </c>
      <c r="G7254">
        <v>0</v>
      </c>
    </row>
    <row r="7255" spans="1:7" x14ac:dyDescent="0.2">
      <c r="A7255">
        <v>8000</v>
      </c>
      <c r="B7255">
        <v>0.1399</v>
      </c>
      <c r="C7255" t="s">
        <v>5441</v>
      </c>
      <c r="D7255" s="79">
        <v>100000</v>
      </c>
      <c r="E7255">
        <v>36</v>
      </c>
      <c r="F7255">
        <v>0.5</v>
      </c>
      <c r="G7255">
        <v>0</v>
      </c>
    </row>
    <row r="7256" spans="1:7" x14ac:dyDescent="0.2">
      <c r="A7256">
        <v>6900</v>
      </c>
      <c r="B7256">
        <v>0.1212</v>
      </c>
      <c r="C7256" t="s">
        <v>5440</v>
      </c>
      <c r="D7256">
        <v>79000</v>
      </c>
      <c r="E7256">
        <v>36</v>
      </c>
      <c r="F7256">
        <v>6</v>
      </c>
      <c r="G7256">
        <v>0</v>
      </c>
    </row>
    <row r="7257" spans="1:7" x14ac:dyDescent="0.2">
      <c r="A7257">
        <v>32000</v>
      </c>
      <c r="B7257">
        <v>0.1074</v>
      </c>
      <c r="C7257" t="s">
        <v>5440</v>
      </c>
      <c r="D7257">
        <v>140000</v>
      </c>
      <c r="E7257">
        <v>60</v>
      </c>
      <c r="F7257">
        <v>0.5</v>
      </c>
      <c r="G7257">
        <v>0</v>
      </c>
    </row>
    <row r="7258" spans="1:7" x14ac:dyDescent="0.2">
      <c r="A7258">
        <v>9675</v>
      </c>
      <c r="B7258">
        <v>0.1074</v>
      </c>
      <c r="C7258" t="s">
        <v>5440</v>
      </c>
      <c r="D7258">
        <v>33000</v>
      </c>
      <c r="E7258">
        <v>36</v>
      </c>
      <c r="F7258">
        <v>10</v>
      </c>
      <c r="G7258">
        <v>0</v>
      </c>
    </row>
    <row r="7259" spans="1:7" x14ac:dyDescent="0.2">
      <c r="A7259">
        <v>7000</v>
      </c>
      <c r="B7259">
        <v>9.7600000000000006E-2</v>
      </c>
      <c r="C7259" t="s">
        <v>5440</v>
      </c>
      <c r="D7259">
        <v>85000</v>
      </c>
      <c r="E7259">
        <v>36</v>
      </c>
      <c r="F7259">
        <v>2</v>
      </c>
      <c r="G7259">
        <v>0</v>
      </c>
    </row>
    <row r="7260" spans="1:7" x14ac:dyDescent="0.2">
      <c r="A7260">
        <v>19575</v>
      </c>
      <c r="B7260">
        <v>0.1399</v>
      </c>
      <c r="C7260" t="s">
        <v>5441</v>
      </c>
      <c r="D7260">
        <v>40000</v>
      </c>
      <c r="E7260">
        <v>36</v>
      </c>
      <c r="F7260">
        <v>10</v>
      </c>
      <c r="G7260">
        <v>0</v>
      </c>
    </row>
    <row r="7261" spans="1:7" x14ac:dyDescent="0.2">
      <c r="A7261">
        <v>10000</v>
      </c>
      <c r="B7261">
        <v>0.1212</v>
      </c>
      <c r="C7261" t="s">
        <v>5440</v>
      </c>
      <c r="D7261">
        <v>36000</v>
      </c>
      <c r="E7261">
        <v>36</v>
      </c>
      <c r="F7261">
        <v>4</v>
      </c>
      <c r="G7261">
        <v>0</v>
      </c>
    </row>
    <row r="7262" spans="1:7" x14ac:dyDescent="0.2">
      <c r="A7262">
        <v>24175</v>
      </c>
      <c r="B7262">
        <v>0.1799</v>
      </c>
      <c r="C7262" t="s">
        <v>5441</v>
      </c>
      <c r="D7262">
        <v>125000</v>
      </c>
      <c r="E7262">
        <v>36</v>
      </c>
      <c r="F7262">
        <v>6</v>
      </c>
      <c r="G7262">
        <v>0</v>
      </c>
    </row>
    <row r="7263" spans="1:7" x14ac:dyDescent="0.2">
      <c r="A7263">
        <v>10000</v>
      </c>
      <c r="B7263">
        <v>6.0299999999999999E-2</v>
      </c>
      <c r="C7263" t="s">
        <v>5441</v>
      </c>
      <c r="D7263">
        <v>41600</v>
      </c>
      <c r="E7263">
        <v>36</v>
      </c>
      <c r="F7263">
        <v>2</v>
      </c>
      <c r="G7263">
        <v>0</v>
      </c>
    </row>
    <row r="7264" spans="1:7" x14ac:dyDescent="0.2">
      <c r="A7264">
        <v>15000</v>
      </c>
      <c r="B7264">
        <v>0.13109999999999999</v>
      </c>
      <c r="C7264" t="s">
        <v>5440</v>
      </c>
      <c r="D7264">
        <v>89000</v>
      </c>
      <c r="E7264">
        <v>36</v>
      </c>
      <c r="F7264">
        <v>10</v>
      </c>
      <c r="G7264">
        <v>0</v>
      </c>
    </row>
    <row r="7265" spans="1:7" x14ac:dyDescent="0.2">
      <c r="A7265">
        <v>6000</v>
      </c>
      <c r="B7265">
        <v>7.9000000000000001E-2</v>
      </c>
      <c r="C7265" t="s">
        <v>5440</v>
      </c>
      <c r="D7265">
        <v>20000</v>
      </c>
      <c r="E7265">
        <v>36</v>
      </c>
      <c r="F7265">
        <v>0.5</v>
      </c>
      <c r="G7265">
        <v>0</v>
      </c>
    </row>
    <row r="7266" spans="1:7" x14ac:dyDescent="0.2">
      <c r="A7266">
        <v>5400</v>
      </c>
      <c r="B7266">
        <v>0.1212</v>
      </c>
      <c r="C7266" t="s">
        <v>5440</v>
      </c>
      <c r="D7266">
        <v>28000</v>
      </c>
      <c r="E7266">
        <v>36</v>
      </c>
      <c r="F7266">
        <v>10</v>
      </c>
      <c r="G7266">
        <v>0</v>
      </c>
    </row>
    <row r="7267" spans="1:7" x14ac:dyDescent="0.2">
      <c r="A7267">
        <v>16000</v>
      </c>
      <c r="B7267">
        <v>7.9000000000000001E-2</v>
      </c>
      <c r="C7267" t="s">
        <v>5441</v>
      </c>
      <c r="D7267">
        <v>87000</v>
      </c>
      <c r="E7267">
        <v>36</v>
      </c>
      <c r="F7267">
        <v>10</v>
      </c>
      <c r="G7267">
        <v>0</v>
      </c>
    </row>
    <row r="7268" spans="1:7" x14ac:dyDescent="0.2">
      <c r="A7268">
        <v>30000</v>
      </c>
      <c r="B7268">
        <v>0.1799</v>
      </c>
      <c r="C7268" t="s">
        <v>5441</v>
      </c>
      <c r="D7268">
        <v>105000</v>
      </c>
      <c r="E7268">
        <v>36</v>
      </c>
      <c r="F7268">
        <v>8</v>
      </c>
      <c r="G7268">
        <v>0</v>
      </c>
    </row>
    <row r="7269" spans="1:7" x14ac:dyDescent="0.2">
      <c r="A7269">
        <v>10000</v>
      </c>
      <c r="B7269">
        <v>0.15809999999999999</v>
      </c>
      <c r="C7269" t="s">
        <v>5440</v>
      </c>
      <c r="D7269">
        <v>68000</v>
      </c>
      <c r="E7269">
        <v>36</v>
      </c>
      <c r="F7269">
        <v>4</v>
      </c>
      <c r="G7269">
        <v>0</v>
      </c>
    </row>
    <row r="7270" spans="1:7" x14ac:dyDescent="0.2">
      <c r="A7270">
        <v>15500</v>
      </c>
      <c r="B7270">
        <v>0.13669999999999999</v>
      </c>
      <c r="C7270" t="s">
        <v>5440</v>
      </c>
      <c r="D7270">
        <v>31200</v>
      </c>
      <c r="E7270">
        <v>36</v>
      </c>
      <c r="F7270">
        <v>4</v>
      </c>
      <c r="G7270">
        <v>0</v>
      </c>
    </row>
    <row r="7271" spans="1:7" x14ac:dyDescent="0.2">
      <c r="A7271">
        <v>6400</v>
      </c>
      <c r="B7271">
        <v>7.9000000000000001E-2</v>
      </c>
      <c r="C7271" t="s">
        <v>5441</v>
      </c>
      <c r="D7271">
        <v>55000</v>
      </c>
      <c r="E7271">
        <v>36</v>
      </c>
      <c r="F7271">
        <v>10</v>
      </c>
      <c r="G7271">
        <v>0</v>
      </c>
    </row>
    <row r="7272" spans="1:7" x14ac:dyDescent="0.2">
      <c r="A7272">
        <v>10000</v>
      </c>
      <c r="B7272">
        <v>0.1074</v>
      </c>
      <c r="C7272" t="s">
        <v>5440</v>
      </c>
      <c r="D7272">
        <v>52000</v>
      </c>
      <c r="E7272">
        <v>36</v>
      </c>
      <c r="F7272">
        <v>2</v>
      </c>
      <c r="G7272">
        <v>0</v>
      </c>
    </row>
    <row r="7273" spans="1:7" x14ac:dyDescent="0.2">
      <c r="A7273">
        <v>18000</v>
      </c>
      <c r="B7273">
        <v>0.15310000000000001</v>
      </c>
      <c r="C7273" t="s">
        <v>5441</v>
      </c>
      <c r="D7273">
        <v>86400</v>
      </c>
      <c r="E7273">
        <v>36</v>
      </c>
      <c r="F7273">
        <v>10</v>
      </c>
      <c r="G7273">
        <v>0</v>
      </c>
    </row>
    <row r="7274" spans="1:7" x14ac:dyDescent="0.2">
      <c r="A7274">
        <v>19125</v>
      </c>
      <c r="B7274">
        <v>0.13669999999999999</v>
      </c>
      <c r="C7274" t="s">
        <v>5441</v>
      </c>
      <c r="D7274">
        <v>90000</v>
      </c>
      <c r="E7274">
        <v>36</v>
      </c>
      <c r="F7274">
        <v>5</v>
      </c>
      <c r="G7274">
        <v>0</v>
      </c>
    </row>
    <row r="7275" spans="1:7" x14ac:dyDescent="0.2">
      <c r="A7275">
        <v>12500</v>
      </c>
      <c r="B7275">
        <v>0.1212</v>
      </c>
      <c r="C7275" t="s">
        <v>5440</v>
      </c>
      <c r="D7275">
        <v>48000</v>
      </c>
      <c r="E7275">
        <v>36</v>
      </c>
      <c r="F7275">
        <v>0.5</v>
      </c>
      <c r="G7275">
        <v>0</v>
      </c>
    </row>
    <row r="7276" spans="1:7" x14ac:dyDescent="0.2">
      <c r="A7276">
        <v>22000</v>
      </c>
      <c r="B7276">
        <v>0.1855</v>
      </c>
      <c r="C7276" t="s">
        <v>5440</v>
      </c>
      <c r="D7276">
        <v>72000</v>
      </c>
      <c r="E7276">
        <v>36</v>
      </c>
      <c r="F7276">
        <v>7</v>
      </c>
      <c r="G7276">
        <v>0</v>
      </c>
    </row>
    <row r="7277" spans="1:7" x14ac:dyDescent="0.2">
      <c r="A7277">
        <v>1000</v>
      </c>
      <c r="B7277">
        <v>0.13669999999999999</v>
      </c>
      <c r="C7277" t="s">
        <v>5440</v>
      </c>
      <c r="D7277">
        <v>20000</v>
      </c>
      <c r="E7277">
        <v>36</v>
      </c>
      <c r="F7277">
        <v>0.5</v>
      </c>
      <c r="G7277">
        <v>0</v>
      </c>
    </row>
    <row r="7278" spans="1:7" x14ac:dyDescent="0.2">
      <c r="A7278">
        <v>5000</v>
      </c>
      <c r="B7278">
        <v>7.9000000000000001E-2</v>
      </c>
      <c r="C7278" t="s">
        <v>5440</v>
      </c>
      <c r="D7278">
        <v>36000</v>
      </c>
      <c r="E7278">
        <v>36</v>
      </c>
      <c r="F7278">
        <v>9</v>
      </c>
      <c r="G7278">
        <v>0</v>
      </c>
    </row>
    <row r="7279" spans="1:7" x14ac:dyDescent="0.2">
      <c r="A7279">
        <v>8000</v>
      </c>
      <c r="B7279">
        <v>0.13669999999999999</v>
      </c>
      <c r="C7279" t="s">
        <v>5440</v>
      </c>
      <c r="D7279">
        <v>30160</v>
      </c>
      <c r="E7279">
        <v>36</v>
      </c>
      <c r="F7279">
        <v>8</v>
      </c>
      <c r="G7279">
        <v>0</v>
      </c>
    </row>
    <row r="7280" spans="1:7" x14ac:dyDescent="0.2">
      <c r="A7280">
        <v>2575</v>
      </c>
      <c r="B7280">
        <v>7.9000000000000001E-2</v>
      </c>
      <c r="C7280" t="s">
        <v>5441</v>
      </c>
      <c r="D7280">
        <v>68000</v>
      </c>
      <c r="E7280">
        <v>36</v>
      </c>
      <c r="F7280">
        <v>10</v>
      </c>
      <c r="G7280">
        <v>0</v>
      </c>
    </row>
    <row r="7281" spans="1:7" x14ac:dyDescent="0.2">
      <c r="A7281">
        <v>35000</v>
      </c>
      <c r="B7281">
        <v>0.1212</v>
      </c>
      <c r="C7281" t="s">
        <v>5441</v>
      </c>
      <c r="D7281">
        <v>215000</v>
      </c>
      <c r="E7281">
        <v>36</v>
      </c>
      <c r="F7281">
        <v>0.5</v>
      </c>
      <c r="G7281">
        <v>0</v>
      </c>
    </row>
    <row r="7282" spans="1:7" x14ac:dyDescent="0.2">
      <c r="A7282">
        <v>11000</v>
      </c>
      <c r="B7282">
        <v>8.8999999999999996E-2</v>
      </c>
      <c r="C7282" t="s">
        <v>5440</v>
      </c>
      <c r="D7282">
        <v>32000</v>
      </c>
      <c r="E7282">
        <v>36</v>
      </c>
      <c r="F7282">
        <v>4</v>
      </c>
      <c r="G7282">
        <v>0</v>
      </c>
    </row>
    <row r="7283" spans="1:7" x14ac:dyDescent="0.2">
      <c r="A7283">
        <v>25000</v>
      </c>
      <c r="B7283">
        <v>0.19989999999999999</v>
      </c>
      <c r="C7283" t="s">
        <v>5440</v>
      </c>
      <c r="D7283">
        <v>51000</v>
      </c>
      <c r="E7283">
        <v>60</v>
      </c>
      <c r="F7283">
        <v>5</v>
      </c>
      <c r="G7283">
        <v>0</v>
      </c>
    </row>
    <row r="7284" spans="1:7" x14ac:dyDescent="0.2">
      <c r="A7284">
        <v>10000</v>
      </c>
      <c r="B7284">
        <v>0.14649999999999999</v>
      </c>
      <c r="C7284" t="s">
        <v>5441</v>
      </c>
      <c r="D7284">
        <v>75000</v>
      </c>
      <c r="E7284">
        <v>36</v>
      </c>
      <c r="F7284">
        <v>10</v>
      </c>
      <c r="G7284">
        <v>0</v>
      </c>
    </row>
    <row r="7285" spans="1:7" x14ac:dyDescent="0.2">
      <c r="A7285">
        <v>3250</v>
      </c>
      <c r="B7285">
        <v>0.1399</v>
      </c>
      <c r="C7285" t="s">
        <v>5441</v>
      </c>
      <c r="D7285">
        <v>28875</v>
      </c>
      <c r="E7285">
        <v>36</v>
      </c>
      <c r="F7285">
        <v>4</v>
      </c>
      <c r="G7285">
        <v>0</v>
      </c>
    </row>
    <row r="7286" spans="1:7" x14ac:dyDescent="0.2">
      <c r="A7286">
        <v>10000</v>
      </c>
      <c r="B7286">
        <v>0.16289999999999999</v>
      </c>
      <c r="C7286" t="s">
        <v>5440</v>
      </c>
      <c r="D7286">
        <v>40000</v>
      </c>
      <c r="E7286">
        <v>36</v>
      </c>
      <c r="F7286">
        <v>2</v>
      </c>
      <c r="G7286">
        <v>0</v>
      </c>
    </row>
    <row r="7287" spans="1:7" x14ac:dyDescent="0.2">
      <c r="A7287">
        <v>9200</v>
      </c>
      <c r="B7287">
        <v>8.8999999999999996E-2</v>
      </c>
      <c r="C7287" t="s">
        <v>5440</v>
      </c>
      <c r="D7287">
        <v>51000</v>
      </c>
      <c r="E7287">
        <v>36</v>
      </c>
      <c r="F7287">
        <v>2</v>
      </c>
      <c r="G7287">
        <v>0</v>
      </c>
    </row>
    <row r="7288" spans="1:7" x14ac:dyDescent="0.2">
      <c r="A7288">
        <v>2500</v>
      </c>
      <c r="B7288">
        <v>6.0299999999999999E-2</v>
      </c>
      <c r="C7288" t="s">
        <v>5441</v>
      </c>
      <c r="D7288">
        <v>96000</v>
      </c>
      <c r="E7288">
        <v>36</v>
      </c>
      <c r="F7288">
        <v>0.5</v>
      </c>
      <c r="G7288">
        <v>0</v>
      </c>
    </row>
    <row r="7289" spans="1:7" x14ac:dyDescent="0.2">
      <c r="A7289">
        <v>17300</v>
      </c>
      <c r="B7289">
        <v>0.22450000000000001</v>
      </c>
      <c r="C7289" t="s">
        <v>5441</v>
      </c>
      <c r="D7289">
        <v>66000</v>
      </c>
      <c r="E7289">
        <v>60</v>
      </c>
      <c r="F7289">
        <v>4</v>
      </c>
      <c r="G7289">
        <v>0</v>
      </c>
    </row>
    <row r="7290" spans="1:7" x14ac:dyDescent="0.2">
      <c r="A7290">
        <v>9600</v>
      </c>
      <c r="B7290">
        <v>0.19220000000000001</v>
      </c>
      <c r="C7290" t="s">
        <v>5441</v>
      </c>
      <c r="D7290">
        <v>42000</v>
      </c>
      <c r="E7290">
        <v>36</v>
      </c>
      <c r="F7290">
        <v>1</v>
      </c>
      <c r="G7290">
        <v>0</v>
      </c>
    </row>
    <row r="7291" spans="1:7" x14ac:dyDescent="0.2">
      <c r="A7291">
        <v>9000</v>
      </c>
      <c r="B7291">
        <v>0.13109999999999999</v>
      </c>
      <c r="C7291" t="s">
        <v>5441</v>
      </c>
      <c r="D7291">
        <v>58000</v>
      </c>
      <c r="E7291">
        <v>36</v>
      </c>
      <c r="F7291">
        <v>10</v>
      </c>
      <c r="G7291">
        <v>1</v>
      </c>
    </row>
    <row r="7292" spans="1:7" x14ac:dyDescent="0.2">
      <c r="A7292">
        <v>6750</v>
      </c>
      <c r="B7292">
        <v>0.1212</v>
      </c>
      <c r="C7292" t="s">
        <v>5441</v>
      </c>
      <c r="D7292">
        <v>42000</v>
      </c>
      <c r="E7292">
        <v>36</v>
      </c>
      <c r="F7292">
        <v>1</v>
      </c>
      <c r="G7292">
        <v>0</v>
      </c>
    </row>
    <row r="7293" spans="1:7" x14ac:dyDescent="0.2">
      <c r="A7293">
        <v>16000</v>
      </c>
      <c r="B7293">
        <v>0.1825</v>
      </c>
      <c r="C7293" t="s">
        <v>5441</v>
      </c>
      <c r="D7293">
        <v>40800</v>
      </c>
      <c r="E7293">
        <v>36</v>
      </c>
      <c r="F7293">
        <v>3</v>
      </c>
      <c r="G7293">
        <v>0</v>
      </c>
    </row>
    <row r="7294" spans="1:7" x14ac:dyDescent="0.2">
      <c r="A7294">
        <v>30000</v>
      </c>
      <c r="B7294">
        <v>6.6199999999999995E-2</v>
      </c>
      <c r="C7294" t="s">
        <v>5441</v>
      </c>
      <c r="D7294">
        <v>120000</v>
      </c>
      <c r="E7294">
        <v>36</v>
      </c>
      <c r="F7294">
        <v>2</v>
      </c>
      <c r="G7294">
        <v>0</v>
      </c>
    </row>
    <row r="7295" spans="1:7" x14ac:dyDescent="0.2">
      <c r="A7295">
        <v>5000</v>
      </c>
      <c r="B7295">
        <v>0.1074</v>
      </c>
      <c r="C7295" t="s">
        <v>5440</v>
      </c>
      <c r="D7295">
        <v>52000</v>
      </c>
      <c r="E7295">
        <v>36</v>
      </c>
      <c r="F7295">
        <v>10</v>
      </c>
      <c r="G7295">
        <v>0</v>
      </c>
    </row>
    <row r="7296" spans="1:7" x14ac:dyDescent="0.2">
      <c r="A7296">
        <v>15000</v>
      </c>
      <c r="B7296">
        <v>0.13109999999999999</v>
      </c>
      <c r="C7296" t="s">
        <v>5440</v>
      </c>
      <c r="D7296">
        <v>60000</v>
      </c>
      <c r="E7296">
        <v>36</v>
      </c>
      <c r="F7296">
        <v>1</v>
      </c>
      <c r="G7296">
        <v>0</v>
      </c>
    </row>
    <row r="7297" spans="1:7" x14ac:dyDescent="0.2">
      <c r="A7297">
        <v>30000</v>
      </c>
      <c r="B7297">
        <v>0.21479999999999999</v>
      </c>
      <c r="C7297" t="s">
        <v>5441</v>
      </c>
      <c r="D7297">
        <v>62000</v>
      </c>
      <c r="E7297">
        <v>60</v>
      </c>
      <c r="F7297">
        <v>6</v>
      </c>
      <c r="G7297">
        <v>0</v>
      </c>
    </row>
    <row r="7298" spans="1:7" x14ac:dyDescent="0.2">
      <c r="A7298">
        <v>6000</v>
      </c>
      <c r="B7298">
        <v>0.1212</v>
      </c>
      <c r="C7298" t="s">
        <v>5441</v>
      </c>
      <c r="D7298">
        <v>70000</v>
      </c>
      <c r="E7298">
        <v>36</v>
      </c>
      <c r="F7298">
        <v>5</v>
      </c>
      <c r="G7298">
        <v>0</v>
      </c>
    </row>
    <row r="7299" spans="1:7" x14ac:dyDescent="0.2">
      <c r="A7299">
        <v>15000</v>
      </c>
      <c r="B7299">
        <v>0.13669999999999999</v>
      </c>
      <c r="C7299" t="s">
        <v>5440</v>
      </c>
      <c r="D7299">
        <v>39000</v>
      </c>
      <c r="E7299">
        <v>36</v>
      </c>
      <c r="F7299">
        <v>4</v>
      </c>
      <c r="G7299">
        <v>0</v>
      </c>
    </row>
    <row r="7300" spans="1:7" x14ac:dyDescent="0.2">
      <c r="A7300">
        <v>26200</v>
      </c>
      <c r="B7300">
        <v>0.21479999999999999</v>
      </c>
      <c r="C7300" t="s">
        <v>5441</v>
      </c>
      <c r="D7300">
        <v>69000</v>
      </c>
      <c r="E7300">
        <v>60</v>
      </c>
      <c r="F7300">
        <v>10</v>
      </c>
      <c r="G7300">
        <v>1</v>
      </c>
    </row>
    <row r="7301" spans="1:7" x14ac:dyDescent="0.2">
      <c r="A7301">
        <v>20000</v>
      </c>
      <c r="B7301">
        <v>7.9000000000000001E-2</v>
      </c>
      <c r="C7301" t="s">
        <v>5441</v>
      </c>
      <c r="D7301">
        <v>185000</v>
      </c>
      <c r="E7301">
        <v>36</v>
      </c>
      <c r="F7301">
        <v>10</v>
      </c>
      <c r="G7301">
        <v>0</v>
      </c>
    </row>
    <row r="7302" spans="1:7" x14ac:dyDescent="0.2">
      <c r="A7302">
        <v>3000</v>
      </c>
      <c r="B7302">
        <v>6.0299999999999999E-2</v>
      </c>
      <c r="C7302" t="s">
        <v>5441</v>
      </c>
      <c r="D7302">
        <v>40000</v>
      </c>
      <c r="E7302">
        <v>36</v>
      </c>
      <c r="F7302">
        <v>4</v>
      </c>
      <c r="G7302">
        <v>0</v>
      </c>
    </row>
    <row r="7303" spans="1:7" x14ac:dyDescent="0.2">
      <c r="A7303">
        <v>15000</v>
      </c>
      <c r="B7303">
        <v>0.1399</v>
      </c>
      <c r="C7303" t="s">
        <v>5440</v>
      </c>
      <c r="D7303">
        <v>73000</v>
      </c>
      <c r="E7303">
        <v>36</v>
      </c>
      <c r="F7303">
        <v>4</v>
      </c>
      <c r="G7303">
        <v>0</v>
      </c>
    </row>
    <row r="7304" spans="1:7" x14ac:dyDescent="0.2">
      <c r="A7304">
        <v>20000</v>
      </c>
      <c r="B7304">
        <v>7.6200000000000004E-2</v>
      </c>
      <c r="C7304" t="s">
        <v>5441</v>
      </c>
      <c r="D7304">
        <v>110000</v>
      </c>
      <c r="E7304">
        <v>36</v>
      </c>
      <c r="F7304">
        <v>10</v>
      </c>
      <c r="G7304">
        <v>0</v>
      </c>
    </row>
    <row r="7305" spans="1:7" x14ac:dyDescent="0.2">
      <c r="A7305">
        <v>11200</v>
      </c>
      <c r="B7305">
        <v>7.6200000000000004E-2</v>
      </c>
      <c r="C7305" t="s">
        <v>5441</v>
      </c>
      <c r="D7305">
        <v>210000</v>
      </c>
      <c r="E7305">
        <v>36</v>
      </c>
      <c r="F7305">
        <v>10</v>
      </c>
      <c r="G7305">
        <v>0</v>
      </c>
    </row>
    <row r="7306" spans="1:7" x14ac:dyDescent="0.2">
      <c r="A7306">
        <v>8000</v>
      </c>
      <c r="B7306">
        <v>0.1799</v>
      </c>
      <c r="C7306" t="s">
        <v>5441</v>
      </c>
      <c r="D7306">
        <v>82000</v>
      </c>
      <c r="E7306">
        <v>36</v>
      </c>
      <c r="F7306">
        <v>6</v>
      </c>
      <c r="G7306">
        <v>0</v>
      </c>
    </row>
    <row r="7307" spans="1:7" x14ac:dyDescent="0.2">
      <c r="A7307">
        <v>12000</v>
      </c>
      <c r="B7307">
        <v>9.7600000000000006E-2</v>
      </c>
      <c r="C7307" t="s">
        <v>5441</v>
      </c>
      <c r="D7307">
        <v>70000</v>
      </c>
      <c r="E7307">
        <v>60</v>
      </c>
      <c r="F7307">
        <v>1</v>
      </c>
      <c r="G7307">
        <v>0</v>
      </c>
    </row>
    <row r="7308" spans="1:7" x14ac:dyDescent="0.2">
      <c r="A7308">
        <v>10000</v>
      </c>
      <c r="B7308">
        <v>0.13109999999999999</v>
      </c>
      <c r="C7308" t="s">
        <v>5440</v>
      </c>
      <c r="D7308">
        <v>56000</v>
      </c>
      <c r="E7308">
        <v>36</v>
      </c>
      <c r="F7308">
        <v>5</v>
      </c>
      <c r="G7308">
        <v>0</v>
      </c>
    </row>
    <row r="7309" spans="1:7" x14ac:dyDescent="0.2">
      <c r="A7309">
        <v>6500</v>
      </c>
      <c r="B7309">
        <v>7.9000000000000001E-2</v>
      </c>
      <c r="C7309" t="s">
        <v>5440</v>
      </c>
      <c r="D7309">
        <v>35373</v>
      </c>
      <c r="E7309">
        <v>36</v>
      </c>
      <c r="F7309">
        <v>5</v>
      </c>
      <c r="G7309">
        <v>0</v>
      </c>
    </row>
    <row r="7310" spans="1:7" x14ac:dyDescent="0.2">
      <c r="A7310">
        <v>28000</v>
      </c>
      <c r="B7310">
        <v>0.2099</v>
      </c>
      <c r="C7310" t="s">
        <v>5441</v>
      </c>
      <c r="D7310">
        <v>90000</v>
      </c>
      <c r="E7310">
        <v>60</v>
      </c>
      <c r="F7310">
        <v>8</v>
      </c>
      <c r="G7310">
        <v>0</v>
      </c>
    </row>
    <row r="7311" spans="1:7" x14ac:dyDescent="0.2">
      <c r="A7311">
        <v>10000</v>
      </c>
      <c r="B7311">
        <v>0.15809999999999999</v>
      </c>
      <c r="C7311" t="s">
        <v>5440</v>
      </c>
      <c r="D7311">
        <v>40000</v>
      </c>
      <c r="E7311">
        <v>36</v>
      </c>
      <c r="F7311">
        <v>6</v>
      </c>
      <c r="G7311">
        <v>1</v>
      </c>
    </row>
    <row r="7312" spans="1:7" x14ac:dyDescent="0.2">
      <c r="A7312">
        <v>7200</v>
      </c>
      <c r="B7312">
        <v>0.1799</v>
      </c>
      <c r="C7312" t="s">
        <v>5441</v>
      </c>
      <c r="D7312">
        <v>38000</v>
      </c>
      <c r="E7312">
        <v>36</v>
      </c>
      <c r="F7312">
        <v>5</v>
      </c>
      <c r="G7312">
        <v>0</v>
      </c>
    </row>
    <row r="7313" spans="1:7" x14ac:dyDescent="0.2">
      <c r="A7313">
        <v>20000</v>
      </c>
      <c r="B7313">
        <v>0.14649999999999999</v>
      </c>
      <c r="C7313" t="s">
        <v>5441</v>
      </c>
      <c r="D7313">
        <v>172000</v>
      </c>
      <c r="E7313">
        <v>36</v>
      </c>
      <c r="F7313">
        <v>0.5</v>
      </c>
      <c r="G7313">
        <v>0</v>
      </c>
    </row>
    <row r="7314" spans="1:7" x14ac:dyDescent="0.2">
      <c r="A7314">
        <v>6000</v>
      </c>
      <c r="B7314">
        <v>0.1074</v>
      </c>
      <c r="C7314" t="s">
        <v>5441</v>
      </c>
      <c r="D7314">
        <v>96000</v>
      </c>
      <c r="E7314">
        <v>36</v>
      </c>
      <c r="F7314">
        <v>10</v>
      </c>
      <c r="G7314">
        <v>0</v>
      </c>
    </row>
    <row r="7315" spans="1:7" x14ac:dyDescent="0.2">
      <c r="A7315">
        <v>14600</v>
      </c>
      <c r="B7315">
        <v>0.2099</v>
      </c>
      <c r="C7315" t="s">
        <v>5441</v>
      </c>
      <c r="D7315">
        <v>94333.8</v>
      </c>
      <c r="E7315">
        <v>36</v>
      </c>
      <c r="F7315">
        <v>7</v>
      </c>
      <c r="G7315">
        <v>0</v>
      </c>
    </row>
    <row r="7316" spans="1:7" x14ac:dyDescent="0.2">
      <c r="A7316">
        <v>20000</v>
      </c>
      <c r="B7316">
        <v>0.15809999999999999</v>
      </c>
      <c r="C7316" t="s">
        <v>5441</v>
      </c>
      <c r="D7316">
        <v>125000</v>
      </c>
      <c r="E7316">
        <v>60</v>
      </c>
      <c r="F7316">
        <v>0.5</v>
      </c>
      <c r="G7316">
        <v>1</v>
      </c>
    </row>
    <row r="7317" spans="1:7" x14ac:dyDescent="0.2">
      <c r="A7317">
        <v>25000</v>
      </c>
      <c r="B7317">
        <v>0.1212</v>
      </c>
      <c r="C7317" t="s">
        <v>5440</v>
      </c>
      <c r="D7317">
        <v>110000</v>
      </c>
      <c r="E7317">
        <v>36</v>
      </c>
      <c r="F7317">
        <v>5</v>
      </c>
      <c r="G7317">
        <v>0</v>
      </c>
    </row>
    <row r="7318" spans="1:7" x14ac:dyDescent="0.2">
      <c r="A7318">
        <v>15000</v>
      </c>
      <c r="B7318">
        <v>0.13109999999999999</v>
      </c>
      <c r="C7318" t="s">
        <v>5441</v>
      </c>
      <c r="D7318">
        <v>60000</v>
      </c>
      <c r="E7318">
        <v>36</v>
      </c>
      <c r="F7318">
        <v>2</v>
      </c>
      <c r="G7318">
        <v>0</v>
      </c>
    </row>
    <row r="7319" spans="1:7" x14ac:dyDescent="0.2">
      <c r="A7319">
        <v>30000</v>
      </c>
      <c r="B7319">
        <v>0.1074</v>
      </c>
      <c r="C7319" t="s">
        <v>5441</v>
      </c>
      <c r="D7319">
        <v>105000</v>
      </c>
      <c r="E7319">
        <v>36</v>
      </c>
      <c r="F7319">
        <v>2</v>
      </c>
      <c r="G7319">
        <v>0</v>
      </c>
    </row>
    <row r="7320" spans="1:7" x14ac:dyDescent="0.2">
      <c r="A7320">
        <v>4300</v>
      </c>
      <c r="B7320">
        <v>0.1074</v>
      </c>
      <c r="C7320" t="s">
        <v>5440</v>
      </c>
      <c r="D7320">
        <v>65000</v>
      </c>
      <c r="E7320">
        <v>36</v>
      </c>
      <c r="F7320">
        <v>0.5</v>
      </c>
      <c r="G7320">
        <v>0</v>
      </c>
    </row>
    <row r="7321" spans="1:7" x14ac:dyDescent="0.2">
      <c r="A7321">
        <v>6650</v>
      </c>
      <c r="B7321">
        <v>0.1212</v>
      </c>
      <c r="C7321" t="s">
        <v>5441</v>
      </c>
      <c r="D7321">
        <v>61200</v>
      </c>
      <c r="E7321">
        <v>60</v>
      </c>
      <c r="F7321">
        <v>3</v>
      </c>
      <c r="G7321">
        <v>0</v>
      </c>
    </row>
    <row r="7322" spans="1:7" x14ac:dyDescent="0.2">
      <c r="A7322">
        <v>6800</v>
      </c>
      <c r="B7322">
        <v>7.9000000000000001E-2</v>
      </c>
      <c r="C7322" t="s">
        <v>5441</v>
      </c>
      <c r="D7322">
        <v>40800</v>
      </c>
      <c r="E7322">
        <v>36</v>
      </c>
      <c r="F7322">
        <v>3</v>
      </c>
      <c r="G7322">
        <v>0</v>
      </c>
    </row>
    <row r="7323" spans="1:7" x14ac:dyDescent="0.2">
      <c r="A7323">
        <v>13750</v>
      </c>
      <c r="B7323">
        <v>6.0299999999999999E-2</v>
      </c>
      <c r="C7323" t="s">
        <v>5441</v>
      </c>
      <c r="D7323">
        <v>45000</v>
      </c>
      <c r="E7323">
        <v>36</v>
      </c>
      <c r="F7323">
        <v>2</v>
      </c>
      <c r="G7323">
        <v>1</v>
      </c>
    </row>
    <row r="7324" spans="1:7" x14ac:dyDescent="0.2">
      <c r="A7324">
        <v>10000</v>
      </c>
      <c r="B7324">
        <v>0.1212</v>
      </c>
      <c r="C7324" t="s">
        <v>5440</v>
      </c>
      <c r="D7324">
        <v>49000</v>
      </c>
      <c r="E7324">
        <v>36</v>
      </c>
      <c r="F7324">
        <v>10</v>
      </c>
      <c r="G7324">
        <v>0</v>
      </c>
    </row>
    <row r="7325" spans="1:7" x14ac:dyDescent="0.2">
      <c r="A7325">
        <v>1500</v>
      </c>
      <c r="B7325">
        <v>0.17269999999999999</v>
      </c>
      <c r="C7325" t="s">
        <v>5441</v>
      </c>
      <c r="D7325">
        <v>29472</v>
      </c>
      <c r="E7325">
        <v>36</v>
      </c>
      <c r="F7325">
        <v>5</v>
      </c>
      <c r="G7325">
        <v>0</v>
      </c>
    </row>
    <row r="7326" spans="1:7" x14ac:dyDescent="0.2">
      <c r="A7326">
        <v>16500</v>
      </c>
      <c r="B7326">
        <v>0.1212</v>
      </c>
      <c r="C7326" t="s">
        <v>5441</v>
      </c>
      <c r="D7326">
        <v>70315</v>
      </c>
      <c r="E7326">
        <v>60</v>
      </c>
      <c r="F7326">
        <v>10</v>
      </c>
      <c r="G7326">
        <v>0</v>
      </c>
    </row>
    <row r="7327" spans="1:7" x14ac:dyDescent="0.2">
      <c r="A7327">
        <v>9800</v>
      </c>
      <c r="B7327">
        <v>8.8999999999999996E-2</v>
      </c>
      <c r="C7327" t="s">
        <v>5442</v>
      </c>
      <c r="D7327">
        <v>24000</v>
      </c>
      <c r="E7327">
        <v>36</v>
      </c>
      <c r="F7327">
        <v>2</v>
      </c>
      <c r="G7327">
        <v>0</v>
      </c>
    </row>
    <row r="7328" spans="1:7" x14ac:dyDescent="0.2">
      <c r="A7328">
        <v>19125</v>
      </c>
      <c r="B7328">
        <v>0.1799</v>
      </c>
      <c r="C7328" t="s">
        <v>5440</v>
      </c>
      <c r="D7328">
        <v>38400</v>
      </c>
      <c r="E7328">
        <v>60</v>
      </c>
      <c r="F7328">
        <v>1</v>
      </c>
      <c r="G7328">
        <v>0</v>
      </c>
    </row>
    <row r="7329" spans="1:7" x14ac:dyDescent="0.2">
      <c r="A7329">
        <v>27000</v>
      </c>
      <c r="B7329">
        <v>0.1825</v>
      </c>
      <c r="C7329" t="s">
        <v>5441</v>
      </c>
      <c r="D7329">
        <v>120000</v>
      </c>
      <c r="E7329">
        <v>36</v>
      </c>
      <c r="F7329">
        <v>10</v>
      </c>
      <c r="G7329">
        <v>0</v>
      </c>
    </row>
    <row r="7330" spans="1:7" x14ac:dyDescent="0.2">
      <c r="A7330">
        <v>10000</v>
      </c>
      <c r="B7330">
        <v>0.13109999999999999</v>
      </c>
      <c r="C7330" t="s">
        <v>5441</v>
      </c>
      <c r="D7330">
        <v>25000</v>
      </c>
      <c r="E7330">
        <v>36</v>
      </c>
      <c r="F7330">
        <v>6</v>
      </c>
      <c r="G7330">
        <v>0</v>
      </c>
    </row>
    <row r="7331" spans="1:7" x14ac:dyDescent="0.2">
      <c r="A7331">
        <v>3000</v>
      </c>
      <c r="B7331">
        <v>7.6200000000000004E-2</v>
      </c>
      <c r="C7331" t="s">
        <v>5440</v>
      </c>
      <c r="D7331">
        <v>43800</v>
      </c>
      <c r="E7331">
        <v>36</v>
      </c>
      <c r="F7331">
        <v>8</v>
      </c>
      <c r="G7331">
        <v>0</v>
      </c>
    </row>
    <row r="7332" spans="1:7" x14ac:dyDescent="0.2">
      <c r="A7332">
        <v>5175</v>
      </c>
      <c r="B7332">
        <v>7.9000000000000001E-2</v>
      </c>
      <c r="C7332" t="s">
        <v>5441</v>
      </c>
      <c r="D7332">
        <v>43000</v>
      </c>
      <c r="E7332">
        <v>36</v>
      </c>
      <c r="F7332">
        <v>6</v>
      </c>
      <c r="G7332">
        <v>1</v>
      </c>
    </row>
    <row r="7333" spans="1:7" x14ac:dyDescent="0.2">
      <c r="A7333">
        <v>10000</v>
      </c>
      <c r="B7333">
        <v>9.7600000000000006E-2</v>
      </c>
      <c r="C7333" t="s">
        <v>5442</v>
      </c>
      <c r="D7333">
        <v>30000</v>
      </c>
      <c r="E7333">
        <v>36</v>
      </c>
      <c r="F7333">
        <v>10</v>
      </c>
      <c r="G7333">
        <v>1</v>
      </c>
    </row>
    <row r="7334" spans="1:7" x14ac:dyDescent="0.2">
      <c r="A7334">
        <v>10300</v>
      </c>
      <c r="B7334">
        <v>0.1212</v>
      </c>
      <c r="C7334" t="s">
        <v>5440</v>
      </c>
      <c r="D7334">
        <v>50500</v>
      </c>
      <c r="E7334">
        <v>36</v>
      </c>
      <c r="F7334">
        <v>6</v>
      </c>
      <c r="G7334">
        <v>0</v>
      </c>
    </row>
    <row r="7335" spans="1:7" x14ac:dyDescent="0.2">
      <c r="A7335">
        <v>1575</v>
      </c>
      <c r="B7335">
        <v>0.1399</v>
      </c>
      <c r="C7335" t="s">
        <v>5440</v>
      </c>
      <c r="D7335">
        <v>24000</v>
      </c>
      <c r="E7335">
        <v>36</v>
      </c>
      <c r="F7335">
        <v>8</v>
      </c>
      <c r="G7335">
        <v>0</v>
      </c>
    </row>
    <row r="7336" spans="1:7" x14ac:dyDescent="0.2">
      <c r="A7336">
        <v>2000</v>
      </c>
      <c r="B7336">
        <v>6.0299999999999999E-2</v>
      </c>
      <c r="C7336" t="s">
        <v>5442</v>
      </c>
      <c r="D7336">
        <v>30000</v>
      </c>
      <c r="E7336">
        <v>36</v>
      </c>
      <c r="F7336">
        <v>2</v>
      </c>
      <c r="G7336">
        <v>0</v>
      </c>
    </row>
    <row r="7337" spans="1:7" x14ac:dyDescent="0.2">
      <c r="A7337">
        <v>17000</v>
      </c>
      <c r="B7337">
        <v>6.0299999999999999E-2</v>
      </c>
      <c r="C7337" t="s">
        <v>5441</v>
      </c>
      <c r="D7337">
        <v>88452</v>
      </c>
      <c r="E7337">
        <v>36</v>
      </c>
      <c r="F7337">
        <v>10</v>
      </c>
      <c r="G7337">
        <v>0</v>
      </c>
    </row>
    <row r="7338" spans="1:7" x14ac:dyDescent="0.2">
      <c r="A7338">
        <v>6325</v>
      </c>
      <c r="B7338">
        <v>0.13669999999999999</v>
      </c>
      <c r="C7338" t="s">
        <v>5440</v>
      </c>
      <c r="D7338">
        <v>83000</v>
      </c>
      <c r="E7338">
        <v>36</v>
      </c>
      <c r="F7338">
        <v>0.5</v>
      </c>
      <c r="G7338">
        <v>0</v>
      </c>
    </row>
    <row r="7339" spans="1:7" x14ac:dyDescent="0.2">
      <c r="A7339">
        <v>10000</v>
      </c>
      <c r="B7339">
        <v>0.13109999999999999</v>
      </c>
      <c r="C7339" t="s">
        <v>5441</v>
      </c>
      <c r="D7339">
        <v>106000</v>
      </c>
      <c r="E7339">
        <v>36</v>
      </c>
      <c r="F7339">
        <v>5</v>
      </c>
      <c r="G7339">
        <v>1</v>
      </c>
    </row>
    <row r="7340" spans="1:7" x14ac:dyDescent="0.2">
      <c r="A7340">
        <v>12000</v>
      </c>
      <c r="B7340">
        <v>6.6199999999999995E-2</v>
      </c>
      <c r="C7340" t="s">
        <v>5442</v>
      </c>
      <c r="D7340">
        <v>70000</v>
      </c>
      <c r="E7340">
        <v>36</v>
      </c>
      <c r="F7340">
        <v>0.5</v>
      </c>
      <c r="G7340">
        <v>0</v>
      </c>
    </row>
    <row r="7341" spans="1:7" x14ac:dyDescent="0.2">
      <c r="A7341">
        <v>30000</v>
      </c>
      <c r="B7341">
        <v>0.2278</v>
      </c>
      <c r="C7341" t="s">
        <v>5442</v>
      </c>
      <c r="D7341" s="79">
        <v>200000</v>
      </c>
      <c r="E7341">
        <v>60</v>
      </c>
      <c r="F7341">
        <v>6</v>
      </c>
      <c r="G7341">
        <v>0</v>
      </c>
    </row>
    <row r="7342" spans="1:7" x14ac:dyDescent="0.2">
      <c r="A7342">
        <v>4000</v>
      </c>
      <c r="B7342">
        <v>9.7600000000000006E-2</v>
      </c>
      <c r="C7342" t="s">
        <v>5441</v>
      </c>
      <c r="D7342">
        <v>48000</v>
      </c>
      <c r="E7342">
        <v>36</v>
      </c>
      <c r="F7342">
        <v>9</v>
      </c>
      <c r="G7342">
        <v>0</v>
      </c>
    </row>
    <row r="7343" spans="1:7" x14ac:dyDescent="0.2">
      <c r="A7343">
        <v>7800</v>
      </c>
      <c r="B7343">
        <v>8.8999999999999996E-2</v>
      </c>
      <c r="C7343" t="s">
        <v>5440</v>
      </c>
      <c r="D7343">
        <v>22800</v>
      </c>
      <c r="E7343">
        <v>36</v>
      </c>
      <c r="F7343">
        <v>0.5</v>
      </c>
      <c r="G7343">
        <v>0</v>
      </c>
    </row>
    <row r="7344" spans="1:7" x14ac:dyDescent="0.2">
      <c r="A7344">
        <v>35000</v>
      </c>
      <c r="B7344">
        <v>0.2278</v>
      </c>
      <c r="C7344" t="s">
        <v>5440</v>
      </c>
      <c r="D7344">
        <v>98800</v>
      </c>
      <c r="E7344">
        <v>60</v>
      </c>
      <c r="F7344">
        <v>10</v>
      </c>
      <c r="G7344">
        <v>0</v>
      </c>
    </row>
    <row r="7345" spans="1:7" x14ac:dyDescent="0.2">
      <c r="A7345">
        <v>17400</v>
      </c>
      <c r="B7345">
        <v>0.1212</v>
      </c>
      <c r="C7345" t="s">
        <v>5441</v>
      </c>
      <c r="D7345">
        <v>75000</v>
      </c>
      <c r="E7345">
        <v>36</v>
      </c>
      <c r="F7345">
        <v>4</v>
      </c>
      <c r="G7345">
        <v>0</v>
      </c>
    </row>
    <row r="7346" spans="1:7" x14ac:dyDescent="0.2">
      <c r="A7346">
        <v>3000</v>
      </c>
      <c r="B7346">
        <v>0.15310000000000001</v>
      </c>
      <c r="C7346" t="s">
        <v>5440</v>
      </c>
      <c r="D7346">
        <v>60000</v>
      </c>
      <c r="E7346">
        <v>36</v>
      </c>
      <c r="F7346">
        <v>3</v>
      </c>
      <c r="G7346">
        <v>0</v>
      </c>
    </row>
    <row r="7347" spans="1:7" x14ac:dyDescent="0.2">
      <c r="A7347">
        <v>12000</v>
      </c>
      <c r="B7347">
        <v>0.14649999999999999</v>
      </c>
      <c r="C7347" t="s">
        <v>5441</v>
      </c>
      <c r="D7347">
        <v>57000</v>
      </c>
      <c r="E7347">
        <v>36</v>
      </c>
      <c r="F7347">
        <v>6</v>
      </c>
      <c r="G7347">
        <v>0</v>
      </c>
    </row>
    <row r="7348" spans="1:7" x14ac:dyDescent="0.2">
      <c r="A7348">
        <v>4775</v>
      </c>
      <c r="B7348">
        <v>0.13669999999999999</v>
      </c>
      <c r="C7348" t="s">
        <v>5440</v>
      </c>
      <c r="D7348">
        <v>21000</v>
      </c>
      <c r="E7348">
        <v>36</v>
      </c>
      <c r="F7348">
        <v>4</v>
      </c>
      <c r="G7348">
        <v>0</v>
      </c>
    </row>
    <row r="7349" spans="1:7" x14ac:dyDescent="0.2">
      <c r="A7349">
        <v>10000</v>
      </c>
      <c r="B7349">
        <v>0.1399</v>
      </c>
      <c r="C7349" t="s">
        <v>5440</v>
      </c>
      <c r="D7349">
        <v>44000</v>
      </c>
      <c r="E7349">
        <v>36</v>
      </c>
      <c r="F7349">
        <v>8</v>
      </c>
      <c r="G7349">
        <v>0</v>
      </c>
    </row>
    <row r="7350" spans="1:7" x14ac:dyDescent="0.2">
      <c r="A7350">
        <v>15000</v>
      </c>
      <c r="B7350">
        <v>0.1799</v>
      </c>
      <c r="C7350" t="s">
        <v>5441</v>
      </c>
      <c r="D7350">
        <v>57000</v>
      </c>
      <c r="E7350">
        <v>36</v>
      </c>
      <c r="F7350">
        <v>4</v>
      </c>
      <c r="G7350">
        <v>0</v>
      </c>
    </row>
    <row r="7351" spans="1:7" x14ac:dyDescent="0.2">
      <c r="A7351">
        <v>25000</v>
      </c>
      <c r="B7351">
        <v>0.15809999999999999</v>
      </c>
      <c r="C7351" t="s">
        <v>5440</v>
      </c>
      <c r="D7351">
        <v>75000</v>
      </c>
      <c r="E7351">
        <v>60</v>
      </c>
      <c r="F7351">
        <v>2</v>
      </c>
      <c r="G7351">
        <v>0</v>
      </c>
    </row>
    <row r="7352" spans="1:7" x14ac:dyDescent="0.2">
      <c r="A7352">
        <v>4000</v>
      </c>
      <c r="B7352">
        <v>0.1825</v>
      </c>
      <c r="C7352" t="s">
        <v>5440</v>
      </c>
      <c r="D7352">
        <v>90000</v>
      </c>
      <c r="E7352">
        <v>36</v>
      </c>
      <c r="F7352">
        <v>4</v>
      </c>
      <c r="G7352">
        <v>0</v>
      </c>
    </row>
    <row r="7353" spans="1:7" x14ac:dyDescent="0.2">
      <c r="A7353">
        <v>10000</v>
      </c>
      <c r="B7353">
        <v>0.1212</v>
      </c>
      <c r="C7353" t="s">
        <v>5440</v>
      </c>
      <c r="D7353">
        <v>80000</v>
      </c>
      <c r="E7353">
        <v>36</v>
      </c>
      <c r="F7353">
        <v>6</v>
      </c>
      <c r="G7353">
        <v>0</v>
      </c>
    </row>
    <row r="7354" spans="1:7" x14ac:dyDescent="0.2">
      <c r="A7354">
        <v>18550</v>
      </c>
      <c r="B7354">
        <v>0.1799</v>
      </c>
      <c r="C7354" t="s">
        <v>5441</v>
      </c>
      <c r="D7354">
        <v>110000</v>
      </c>
      <c r="E7354">
        <v>60</v>
      </c>
      <c r="F7354">
        <v>10</v>
      </c>
      <c r="G7354">
        <v>1</v>
      </c>
    </row>
    <row r="7355" spans="1:7" x14ac:dyDescent="0.2">
      <c r="A7355">
        <v>6100</v>
      </c>
      <c r="B7355">
        <v>0.15310000000000001</v>
      </c>
      <c r="C7355" t="s">
        <v>5440</v>
      </c>
      <c r="D7355">
        <v>53000</v>
      </c>
      <c r="E7355">
        <v>36</v>
      </c>
      <c r="F7355">
        <v>4</v>
      </c>
      <c r="G7355">
        <v>0</v>
      </c>
    </row>
    <row r="7356" spans="1:7" x14ac:dyDescent="0.2">
      <c r="A7356">
        <v>20000</v>
      </c>
      <c r="B7356">
        <v>0.13109999999999999</v>
      </c>
      <c r="C7356" t="s">
        <v>5441</v>
      </c>
      <c r="D7356">
        <v>225000</v>
      </c>
      <c r="E7356">
        <v>36</v>
      </c>
      <c r="F7356">
        <v>10</v>
      </c>
      <c r="G7356">
        <v>0</v>
      </c>
    </row>
    <row r="7357" spans="1:7" x14ac:dyDescent="0.2">
      <c r="A7357">
        <v>20000</v>
      </c>
      <c r="B7357">
        <v>0.13669999999999999</v>
      </c>
      <c r="C7357" t="s">
        <v>5441</v>
      </c>
      <c r="D7357">
        <v>68500</v>
      </c>
      <c r="E7357">
        <v>60</v>
      </c>
      <c r="F7357">
        <v>10</v>
      </c>
      <c r="G7357">
        <v>0</v>
      </c>
    </row>
    <row r="7358" spans="1:7" x14ac:dyDescent="0.2">
      <c r="A7358">
        <v>14000</v>
      </c>
      <c r="B7358">
        <v>0.14649999999999999</v>
      </c>
      <c r="C7358" t="s">
        <v>5440</v>
      </c>
      <c r="D7358">
        <v>36000</v>
      </c>
      <c r="E7358">
        <v>36</v>
      </c>
      <c r="F7358">
        <v>6</v>
      </c>
      <c r="G7358">
        <v>1</v>
      </c>
    </row>
    <row r="7359" spans="1:7" x14ac:dyDescent="0.2">
      <c r="A7359">
        <v>12000</v>
      </c>
      <c r="B7359">
        <v>0.1212</v>
      </c>
      <c r="C7359" t="s">
        <v>5440</v>
      </c>
      <c r="D7359">
        <v>60000</v>
      </c>
      <c r="E7359">
        <v>36</v>
      </c>
      <c r="F7359">
        <v>10</v>
      </c>
      <c r="G7359">
        <v>0</v>
      </c>
    </row>
    <row r="7360" spans="1:7" x14ac:dyDescent="0.2">
      <c r="A7360">
        <v>6000</v>
      </c>
      <c r="B7360">
        <v>6.6199999999999995E-2</v>
      </c>
      <c r="C7360" t="s">
        <v>5440</v>
      </c>
      <c r="D7360">
        <v>50000</v>
      </c>
      <c r="E7360">
        <v>36</v>
      </c>
      <c r="F7360">
        <v>4</v>
      </c>
      <c r="G7360">
        <v>0</v>
      </c>
    </row>
    <row r="7361" spans="1:7" x14ac:dyDescent="0.2">
      <c r="A7361">
        <v>7750</v>
      </c>
      <c r="B7361">
        <v>0.1399</v>
      </c>
      <c r="C7361" t="s">
        <v>5441</v>
      </c>
      <c r="D7361">
        <v>65000</v>
      </c>
      <c r="E7361">
        <v>36</v>
      </c>
      <c r="F7361">
        <v>6</v>
      </c>
      <c r="G7361">
        <v>0</v>
      </c>
    </row>
    <row r="7362" spans="1:7" x14ac:dyDescent="0.2">
      <c r="A7362">
        <v>15000</v>
      </c>
      <c r="B7362">
        <v>6.0299999999999999E-2</v>
      </c>
      <c r="C7362" t="s">
        <v>5441</v>
      </c>
      <c r="D7362">
        <v>42000</v>
      </c>
      <c r="E7362">
        <v>36</v>
      </c>
      <c r="F7362">
        <v>10</v>
      </c>
      <c r="G7362">
        <v>0</v>
      </c>
    </row>
    <row r="7363" spans="1:7" x14ac:dyDescent="0.2">
      <c r="A7363">
        <v>15000</v>
      </c>
      <c r="B7363">
        <v>9.7600000000000006E-2</v>
      </c>
      <c r="C7363" t="s">
        <v>5441</v>
      </c>
      <c r="D7363">
        <v>55600</v>
      </c>
      <c r="E7363">
        <v>36</v>
      </c>
      <c r="F7363">
        <v>0.5</v>
      </c>
      <c r="G7363">
        <v>0</v>
      </c>
    </row>
    <row r="7364" spans="1:7" x14ac:dyDescent="0.2">
      <c r="A7364">
        <v>3825</v>
      </c>
      <c r="B7364">
        <v>0.16289999999999999</v>
      </c>
      <c r="C7364" t="s">
        <v>5440</v>
      </c>
      <c r="D7364">
        <v>42000</v>
      </c>
      <c r="E7364">
        <v>36</v>
      </c>
      <c r="F7364">
        <v>10</v>
      </c>
      <c r="G7364">
        <v>0</v>
      </c>
    </row>
    <row r="7365" spans="1:7" x14ac:dyDescent="0.2">
      <c r="A7365">
        <v>6000</v>
      </c>
      <c r="B7365">
        <v>0.15809999999999999</v>
      </c>
      <c r="C7365" t="s">
        <v>5441</v>
      </c>
      <c r="D7365">
        <v>60000</v>
      </c>
      <c r="E7365">
        <v>36</v>
      </c>
      <c r="F7365">
        <v>5</v>
      </c>
      <c r="G7365">
        <v>1</v>
      </c>
    </row>
    <row r="7366" spans="1:7" x14ac:dyDescent="0.2">
      <c r="A7366">
        <v>3000</v>
      </c>
      <c r="B7366">
        <v>6.0299999999999999E-2</v>
      </c>
      <c r="C7366" t="s">
        <v>5440</v>
      </c>
      <c r="D7366">
        <v>73000</v>
      </c>
      <c r="E7366">
        <v>36</v>
      </c>
      <c r="F7366">
        <v>0.5</v>
      </c>
      <c r="G7366">
        <v>0</v>
      </c>
    </row>
    <row r="7367" spans="1:7" x14ac:dyDescent="0.2">
      <c r="A7367">
        <v>13000</v>
      </c>
      <c r="B7367">
        <v>9.7600000000000006E-2</v>
      </c>
      <c r="C7367" t="s">
        <v>5441</v>
      </c>
      <c r="D7367">
        <v>30000</v>
      </c>
      <c r="E7367">
        <v>36</v>
      </c>
      <c r="F7367">
        <v>5</v>
      </c>
      <c r="G7367">
        <v>0</v>
      </c>
    </row>
    <row r="7368" spans="1:7" x14ac:dyDescent="0.2">
      <c r="A7368">
        <v>12000</v>
      </c>
      <c r="B7368">
        <v>0.1212</v>
      </c>
      <c r="C7368" t="s">
        <v>5440</v>
      </c>
      <c r="D7368">
        <v>30000</v>
      </c>
      <c r="E7368">
        <v>36</v>
      </c>
      <c r="F7368">
        <v>5</v>
      </c>
      <c r="G7368">
        <v>1</v>
      </c>
    </row>
    <row r="7369" spans="1:7" x14ac:dyDescent="0.2">
      <c r="A7369">
        <v>4500</v>
      </c>
      <c r="B7369">
        <v>6.6199999999999995E-2</v>
      </c>
      <c r="C7369" t="s">
        <v>5441</v>
      </c>
      <c r="D7369">
        <v>75000</v>
      </c>
      <c r="E7369">
        <v>36</v>
      </c>
      <c r="F7369">
        <v>6</v>
      </c>
      <c r="G7369">
        <v>0</v>
      </c>
    </row>
    <row r="7370" spans="1:7" x14ac:dyDescent="0.2">
      <c r="A7370">
        <v>6000</v>
      </c>
      <c r="B7370">
        <v>0.17269999999999999</v>
      </c>
      <c r="C7370" t="s">
        <v>5442</v>
      </c>
      <c r="D7370">
        <v>97200</v>
      </c>
      <c r="E7370">
        <v>36</v>
      </c>
      <c r="F7370">
        <v>1</v>
      </c>
      <c r="G7370">
        <v>1</v>
      </c>
    </row>
    <row r="7371" spans="1:7" x14ac:dyDescent="0.2">
      <c r="A7371">
        <v>16950</v>
      </c>
      <c r="B7371">
        <v>7.9000000000000001E-2</v>
      </c>
      <c r="C7371" t="s">
        <v>5440</v>
      </c>
      <c r="D7371">
        <v>36000</v>
      </c>
      <c r="E7371">
        <v>36</v>
      </c>
      <c r="F7371">
        <v>3</v>
      </c>
      <c r="G7371">
        <v>0</v>
      </c>
    </row>
    <row r="7372" spans="1:7" x14ac:dyDescent="0.2">
      <c r="A7372">
        <v>25000</v>
      </c>
      <c r="B7372">
        <v>0.1074</v>
      </c>
      <c r="C7372" t="s">
        <v>5441</v>
      </c>
      <c r="D7372">
        <v>143000</v>
      </c>
      <c r="E7372">
        <v>36</v>
      </c>
      <c r="F7372">
        <v>10</v>
      </c>
      <c r="G7372">
        <v>0</v>
      </c>
    </row>
    <row r="7373" spans="1:7" x14ac:dyDescent="0.2">
      <c r="A7373">
        <v>8000</v>
      </c>
      <c r="B7373">
        <v>0.13109999999999999</v>
      </c>
      <c r="C7373" t="s">
        <v>5440</v>
      </c>
      <c r="D7373">
        <v>116000</v>
      </c>
      <c r="E7373">
        <v>36</v>
      </c>
      <c r="F7373">
        <v>2</v>
      </c>
      <c r="G7373">
        <v>0</v>
      </c>
    </row>
    <row r="7374" spans="1:7" x14ac:dyDescent="0.2">
      <c r="A7374">
        <v>5000</v>
      </c>
      <c r="B7374">
        <v>8.8999999999999996E-2</v>
      </c>
      <c r="C7374" t="s">
        <v>5440</v>
      </c>
      <c r="D7374">
        <v>30000</v>
      </c>
      <c r="E7374">
        <v>36</v>
      </c>
      <c r="F7374">
        <v>0.5</v>
      </c>
      <c r="G7374">
        <v>0</v>
      </c>
    </row>
    <row r="7375" spans="1:7" x14ac:dyDescent="0.2">
      <c r="A7375">
        <v>6000</v>
      </c>
      <c r="B7375">
        <v>0.1399</v>
      </c>
      <c r="C7375" t="s">
        <v>5441</v>
      </c>
      <c r="D7375" s="79">
        <v>100000</v>
      </c>
      <c r="E7375">
        <v>36</v>
      </c>
      <c r="F7375">
        <v>10</v>
      </c>
      <c r="G7375">
        <v>0</v>
      </c>
    </row>
    <row r="7376" spans="1:7" x14ac:dyDescent="0.2">
      <c r="A7376">
        <v>14000</v>
      </c>
      <c r="B7376">
        <v>0.13109999999999999</v>
      </c>
      <c r="C7376" t="s">
        <v>5442</v>
      </c>
      <c r="D7376">
        <v>75000</v>
      </c>
      <c r="E7376">
        <v>36</v>
      </c>
      <c r="F7376">
        <v>10</v>
      </c>
      <c r="G7376">
        <v>1</v>
      </c>
    </row>
    <row r="7377" spans="1:7" x14ac:dyDescent="0.2">
      <c r="A7377">
        <v>21000</v>
      </c>
      <c r="B7377">
        <v>0.1399</v>
      </c>
      <c r="C7377" t="s">
        <v>5440</v>
      </c>
      <c r="D7377">
        <v>136709</v>
      </c>
      <c r="E7377">
        <v>36</v>
      </c>
      <c r="F7377">
        <v>6</v>
      </c>
      <c r="G7377">
        <v>0</v>
      </c>
    </row>
    <row r="7378" spans="1:7" x14ac:dyDescent="0.2">
      <c r="A7378">
        <v>21650</v>
      </c>
      <c r="B7378">
        <v>0.1399</v>
      </c>
      <c r="C7378" t="s">
        <v>5440</v>
      </c>
      <c r="D7378">
        <v>55000</v>
      </c>
      <c r="E7378">
        <v>60</v>
      </c>
      <c r="F7378">
        <v>1</v>
      </c>
      <c r="G7378">
        <v>1</v>
      </c>
    </row>
    <row r="7379" spans="1:7" x14ac:dyDescent="0.2">
      <c r="A7379">
        <v>7200</v>
      </c>
      <c r="B7379">
        <v>7.6200000000000004E-2</v>
      </c>
      <c r="C7379" t="s">
        <v>5440</v>
      </c>
      <c r="D7379">
        <v>34000</v>
      </c>
      <c r="E7379">
        <v>36</v>
      </c>
      <c r="F7379">
        <v>6</v>
      </c>
      <c r="G7379">
        <v>0</v>
      </c>
    </row>
    <row r="7380" spans="1:7" x14ac:dyDescent="0.2">
      <c r="A7380">
        <v>7000</v>
      </c>
      <c r="B7380">
        <v>8.8999999999999996E-2</v>
      </c>
      <c r="C7380" t="s">
        <v>5441</v>
      </c>
      <c r="D7380">
        <v>114000</v>
      </c>
      <c r="E7380">
        <v>36</v>
      </c>
      <c r="F7380">
        <v>10</v>
      </c>
      <c r="G7380">
        <v>0</v>
      </c>
    </row>
    <row r="7381" spans="1:7" x14ac:dyDescent="0.2">
      <c r="A7381">
        <v>7200</v>
      </c>
      <c r="B7381">
        <v>9.7600000000000006E-2</v>
      </c>
      <c r="C7381" t="s">
        <v>5441</v>
      </c>
      <c r="D7381">
        <v>68000</v>
      </c>
      <c r="E7381">
        <v>36</v>
      </c>
      <c r="F7381">
        <v>7</v>
      </c>
      <c r="G7381">
        <v>0</v>
      </c>
    </row>
    <row r="7382" spans="1:7" x14ac:dyDescent="0.2">
      <c r="A7382">
        <v>16000</v>
      </c>
      <c r="B7382">
        <v>0.21479999999999999</v>
      </c>
      <c r="C7382" t="s">
        <v>5442</v>
      </c>
      <c r="D7382">
        <v>45600</v>
      </c>
      <c r="E7382">
        <v>60</v>
      </c>
      <c r="F7382">
        <v>4</v>
      </c>
      <c r="G7382">
        <v>0</v>
      </c>
    </row>
    <row r="7383" spans="1:7" x14ac:dyDescent="0.2">
      <c r="A7383">
        <v>3625</v>
      </c>
      <c r="B7383">
        <v>7.6200000000000004E-2</v>
      </c>
      <c r="C7383" t="s">
        <v>5441</v>
      </c>
      <c r="D7383">
        <v>54228</v>
      </c>
      <c r="E7383">
        <v>36</v>
      </c>
      <c r="F7383">
        <v>4</v>
      </c>
      <c r="G7383">
        <v>0</v>
      </c>
    </row>
    <row r="7384" spans="1:7" x14ac:dyDescent="0.2">
      <c r="A7384">
        <v>10625</v>
      </c>
      <c r="B7384">
        <v>0.1212</v>
      </c>
      <c r="C7384" t="s">
        <v>5441</v>
      </c>
      <c r="D7384">
        <v>35000</v>
      </c>
      <c r="E7384">
        <v>36</v>
      </c>
      <c r="F7384">
        <v>10</v>
      </c>
      <c r="G7384">
        <v>0</v>
      </c>
    </row>
    <row r="7385" spans="1:7" x14ac:dyDescent="0.2">
      <c r="A7385">
        <v>3500</v>
      </c>
      <c r="B7385">
        <v>7.6200000000000004E-2</v>
      </c>
      <c r="C7385" t="s">
        <v>5440</v>
      </c>
      <c r="D7385">
        <v>52000</v>
      </c>
      <c r="E7385">
        <v>36</v>
      </c>
      <c r="F7385">
        <v>6</v>
      </c>
      <c r="G7385">
        <v>0</v>
      </c>
    </row>
    <row r="7386" spans="1:7" x14ac:dyDescent="0.2">
      <c r="A7386">
        <v>7000</v>
      </c>
      <c r="B7386">
        <v>8.8999999999999996E-2</v>
      </c>
      <c r="C7386" t="s">
        <v>5440</v>
      </c>
      <c r="D7386">
        <v>83000</v>
      </c>
      <c r="E7386">
        <v>36</v>
      </c>
      <c r="F7386">
        <v>4</v>
      </c>
      <c r="G7386">
        <v>0</v>
      </c>
    </row>
    <row r="7387" spans="1:7" x14ac:dyDescent="0.2">
      <c r="A7387">
        <v>5000</v>
      </c>
      <c r="B7387">
        <v>7.9000000000000001E-2</v>
      </c>
      <c r="C7387" t="s">
        <v>5440</v>
      </c>
      <c r="D7387">
        <v>35000</v>
      </c>
      <c r="E7387">
        <v>36</v>
      </c>
      <c r="F7387">
        <v>9</v>
      </c>
      <c r="G7387">
        <v>0</v>
      </c>
    </row>
    <row r="7388" spans="1:7" x14ac:dyDescent="0.2">
      <c r="A7388">
        <v>19000</v>
      </c>
      <c r="B7388">
        <v>0.1855</v>
      </c>
      <c r="C7388" t="s">
        <v>5440</v>
      </c>
      <c r="D7388">
        <v>38578</v>
      </c>
      <c r="E7388">
        <v>60</v>
      </c>
      <c r="F7388">
        <v>8</v>
      </c>
      <c r="G7388">
        <v>0</v>
      </c>
    </row>
    <row r="7389" spans="1:7" x14ac:dyDescent="0.2">
      <c r="A7389">
        <v>6000</v>
      </c>
      <c r="B7389">
        <v>0.1074</v>
      </c>
      <c r="C7389" t="s">
        <v>5441</v>
      </c>
      <c r="D7389">
        <v>80400</v>
      </c>
      <c r="E7389">
        <v>36</v>
      </c>
      <c r="F7389">
        <v>1</v>
      </c>
      <c r="G7389">
        <v>0</v>
      </c>
    </row>
    <row r="7390" spans="1:7" x14ac:dyDescent="0.2">
      <c r="A7390">
        <v>12000</v>
      </c>
      <c r="B7390">
        <v>9.7600000000000006E-2</v>
      </c>
      <c r="C7390" t="s">
        <v>5440</v>
      </c>
      <c r="D7390">
        <v>30000</v>
      </c>
      <c r="E7390">
        <v>36</v>
      </c>
      <c r="F7390">
        <v>5</v>
      </c>
      <c r="G7390">
        <v>0</v>
      </c>
    </row>
    <row r="7391" spans="1:7" x14ac:dyDescent="0.2">
      <c r="A7391">
        <v>10000</v>
      </c>
      <c r="B7391">
        <v>0.14649999999999999</v>
      </c>
      <c r="C7391" t="s">
        <v>5441</v>
      </c>
      <c r="D7391">
        <v>80000</v>
      </c>
      <c r="E7391">
        <v>36</v>
      </c>
      <c r="F7391">
        <v>7</v>
      </c>
      <c r="G7391">
        <v>0</v>
      </c>
    </row>
    <row r="7392" spans="1:7" x14ac:dyDescent="0.2">
      <c r="A7392">
        <v>20375</v>
      </c>
      <c r="B7392">
        <v>8.8999999999999996E-2</v>
      </c>
      <c r="C7392" t="s">
        <v>5441</v>
      </c>
      <c r="D7392">
        <v>110000</v>
      </c>
      <c r="E7392">
        <v>36</v>
      </c>
      <c r="F7392">
        <v>7</v>
      </c>
      <c r="G7392">
        <v>0</v>
      </c>
    </row>
    <row r="7393" spans="1:7" x14ac:dyDescent="0.2">
      <c r="A7393">
        <v>12400</v>
      </c>
      <c r="B7393">
        <v>0.1074</v>
      </c>
      <c r="C7393" t="s">
        <v>5440</v>
      </c>
      <c r="D7393">
        <v>67000</v>
      </c>
      <c r="E7393">
        <v>36</v>
      </c>
      <c r="F7393">
        <v>10</v>
      </c>
      <c r="G7393">
        <v>0</v>
      </c>
    </row>
    <row r="7394" spans="1:7" x14ac:dyDescent="0.2">
      <c r="A7394">
        <v>6000</v>
      </c>
      <c r="B7394">
        <v>0.15809999999999999</v>
      </c>
      <c r="C7394" t="s">
        <v>5440</v>
      </c>
      <c r="D7394">
        <v>62000</v>
      </c>
      <c r="E7394">
        <v>36</v>
      </c>
      <c r="F7394">
        <v>3</v>
      </c>
      <c r="G7394">
        <v>0</v>
      </c>
    </row>
    <row r="7395" spans="1:7" x14ac:dyDescent="0.2">
      <c r="A7395">
        <v>7575</v>
      </c>
      <c r="B7395">
        <v>0.13109999999999999</v>
      </c>
      <c r="C7395" t="s">
        <v>5441</v>
      </c>
      <c r="D7395">
        <v>88800</v>
      </c>
      <c r="E7395">
        <v>36</v>
      </c>
      <c r="F7395">
        <v>10</v>
      </c>
      <c r="G7395">
        <v>0</v>
      </c>
    </row>
    <row r="7396" spans="1:7" x14ac:dyDescent="0.2">
      <c r="A7396">
        <v>18000</v>
      </c>
      <c r="B7396">
        <v>7.9000000000000001E-2</v>
      </c>
      <c r="C7396" t="s">
        <v>5440</v>
      </c>
      <c r="D7396">
        <v>60000</v>
      </c>
      <c r="E7396">
        <v>36</v>
      </c>
      <c r="F7396">
        <v>10</v>
      </c>
      <c r="G7396">
        <v>0</v>
      </c>
    </row>
    <row r="7397" spans="1:7" x14ac:dyDescent="0.2">
      <c r="A7397">
        <v>6000</v>
      </c>
      <c r="B7397">
        <v>0.13669999999999999</v>
      </c>
      <c r="C7397" t="s">
        <v>5440</v>
      </c>
      <c r="D7397">
        <v>32600</v>
      </c>
      <c r="E7397">
        <v>60</v>
      </c>
      <c r="F7397">
        <v>2</v>
      </c>
      <c r="G7397">
        <v>0</v>
      </c>
    </row>
    <row r="7398" spans="1:7" x14ac:dyDescent="0.2">
      <c r="A7398">
        <v>10000</v>
      </c>
      <c r="B7398">
        <v>0.13669999999999999</v>
      </c>
      <c r="C7398" t="s">
        <v>5440</v>
      </c>
      <c r="D7398">
        <v>34000</v>
      </c>
      <c r="E7398">
        <v>36</v>
      </c>
      <c r="F7398">
        <v>10</v>
      </c>
      <c r="G7398">
        <v>1</v>
      </c>
    </row>
    <row r="7399" spans="1:7" x14ac:dyDescent="0.2">
      <c r="A7399">
        <v>6000</v>
      </c>
      <c r="B7399">
        <v>7.9000000000000001E-2</v>
      </c>
      <c r="C7399" t="s">
        <v>5440</v>
      </c>
      <c r="D7399">
        <v>14400</v>
      </c>
      <c r="E7399">
        <v>36</v>
      </c>
      <c r="F7399">
        <v>2</v>
      </c>
      <c r="G7399">
        <v>0</v>
      </c>
    </row>
    <row r="7400" spans="1:7" x14ac:dyDescent="0.2">
      <c r="A7400">
        <v>2800</v>
      </c>
      <c r="B7400">
        <v>0.1399</v>
      </c>
      <c r="C7400" t="s">
        <v>5440</v>
      </c>
      <c r="D7400">
        <v>78000</v>
      </c>
      <c r="E7400">
        <v>36</v>
      </c>
      <c r="F7400">
        <v>2</v>
      </c>
      <c r="G7400">
        <v>0</v>
      </c>
    </row>
    <row r="7401" spans="1:7" x14ac:dyDescent="0.2">
      <c r="A7401">
        <v>18000</v>
      </c>
      <c r="B7401">
        <v>7.9000000000000001E-2</v>
      </c>
      <c r="C7401" t="s">
        <v>5442</v>
      </c>
      <c r="D7401">
        <v>50000</v>
      </c>
      <c r="E7401">
        <v>36</v>
      </c>
      <c r="F7401">
        <v>5</v>
      </c>
      <c r="G7401">
        <v>0</v>
      </c>
    </row>
    <row r="7402" spans="1:7" x14ac:dyDescent="0.2">
      <c r="A7402">
        <v>6000</v>
      </c>
      <c r="B7402">
        <v>8.8999999999999996E-2</v>
      </c>
      <c r="C7402" t="s">
        <v>5440</v>
      </c>
      <c r="D7402">
        <v>68598</v>
      </c>
      <c r="E7402">
        <v>36</v>
      </c>
      <c r="F7402">
        <v>6</v>
      </c>
      <c r="G7402">
        <v>0</v>
      </c>
    </row>
    <row r="7403" spans="1:7" x14ac:dyDescent="0.2">
      <c r="A7403">
        <v>9600</v>
      </c>
      <c r="B7403">
        <v>0.1855</v>
      </c>
      <c r="C7403" t="s">
        <v>5441</v>
      </c>
      <c r="D7403">
        <v>112000</v>
      </c>
      <c r="E7403">
        <v>36</v>
      </c>
      <c r="F7403">
        <v>10</v>
      </c>
      <c r="G7403">
        <v>0</v>
      </c>
    </row>
    <row r="7404" spans="1:7" x14ac:dyDescent="0.2">
      <c r="A7404">
        <v>10000</v>
      </c>
      <c r="B7404">
        <v>0.1074</v>
      </c>
      <c r="C7404" t="s">
        <v>5441</v>
      </c>
      <c r="D7404">
        <v>48000</v>
      </c>
      <c r="E7404">
        <v>36</v>
      </c>
      <c r="F7404">
        <v>5</v>
      </c>
      <c r="G7404">
        <v>0</v>
      </c>
    </row>
    <row r="7405" spans="1:7" x14ac:dyDescent="0.2">
      <c r="A7405">
        <v>1600</v>
      </c>
      <c r="B7405">
        <v>7.9000000000000001E-2</v>
      </c>
      <c r="C7405" t="s">
        <v>5440</v>
      </c>
      <c r="D7405">
        <v>42700</v>
      </c>
      <c r="E7405">
        <v>36</v>
      </c>
      <c r="F7405">
        <v>0.5</v>
      </c>
      <c r="G7405">
        <v>0</v>
      </c>
    </row>
    <row r="7406" spans="1:7" x14ac:dyDescent="0.2">
      <c r="A7406">
        <v>15000</v>
      </c>
      <c r="B7406">
        <v>0.13669999999999999</v>
      </c>
      <c r="C7406" t="s">
        <v>5440</v>
      </c>
      <c r="D7406">
        <v>40000</v>
      </c>
      <c r="E7406">
        <v>36</v>
      </c>
      <c r="F7406">
        <v>2</v>
      </c>
      <c r="G7406">
        <v>0</v>
      </c>
    </row>
    <row r="7407" spans="1:7" x14ac:dyDescent="0.2">
      <c r="A7407">
        <v>14675</v>
      </c>
      <c r="B7407">
        <v>6.0299999999999999E-2</v>
      </c>
      <c r="C7407" t="s">
        <v>5440</v>
      </c>
      <c r="D7407">
        <v>30000</v>
      </c>
      <c r="E7407">
        <v>36</v>
      </c>
      <c r="F7407">
        <v>1</v>
      </c>
      <c r="G7407">
        <v>0</v>
      </c>
    </row>
    <row r="7408" spans="1:7" x14ac:dyDescent="0.2">
      <c r="A7408">
        <v>12000</v>
      </c>
      <c r="B7408">
        <v>0.13669999999999999</v>
      </c>
      <c r="C7408" t="s">
        <v>5441</v>
      </c>
      <c r="D7408">
        <v>92000</v>
      </c>
      <c r="E7408">
        <v>36</v>
      </c>
      <c r="F7408">
        <v>0.5</v>
      </c>
      <c r="G7408">
        <v>0</v>
      </c>
    </row>
    <row r="7409" spans="1:7" x14ac:dyDescent="0.2">
      <c r="A7409">
        <v>5300</v>
      </c>
      <c r="B7409">
        <v>0.14649999999999999</v>
      </c>
      <c r="C7409" t="s">
        <v>5440</v>
      </c>
      <c r="D7409">
        <v>33000</v>
      </c>
      <c r="E7409">
        <v>36</v>
      </c>
      <c r="F7409">
        <v>6</v>
      </c>
      <c r="G7409">
        <v>0</v>
      </c>
    </row>
    <row r="7410" spans="1:7" x14ac:dyDescent="0.2">
      <c r="A7410">
        <v>8000</v>
      </c>
      <c r="B7410">
        <v>0.1074</v>
      </c>
      <c r="C7410" t="s">
        <v>5440</v>
      </c>
      <c r="D7410">
        <v>42000</v>
      </c>
      <c r="E7410">
        <v>36</v>
      </c>
      <c r="F7410">
        <v>8</v>
      </c>
      <c r="G7410">
        <v>1</v>
      </c>
    </row>
    <row r="7411" spans="1:7" x14ac:dyDescent="0.2">
      <c r="A7411">
        <v>9600</v>
      </c>
      <c r="B7411">
        <v>8.8999999999999996E-2</v>
      </c>
      <c r="C7411" t="s">
        <v>5440</v>
      </c>
      <c r="D7411">
        <v>37000</v>
      </c>
      <c r="E7411">
        <v>36</v>
      </c>
      <c r="F7411">
        <v>5</v>
      </c>
      <c r="G7411">
        <v>0</v>
      </c>
    </row>
    <row r="7412" spans="1:7" x14ac:dyDescent="0.2">
      <c r="A7412">
        <v>27300</v>
      </c>
      <c r="B7412">
        <v>0.16289999999999999</v>
      </c>
      <c r="C7412" t="s">
        <v>5441</v>
      </c>
      <c r="D7412">
        <v>82000</v>
      </c>
      <c r="E7412">
        <v>36</v>
      </c>
      <c r="F7412">
        <v>1</v>
      </c>
      <c r="G7412">
        <v>0</v>
      </c>
    </row>
    <row r="7413" spans="1:7" x14ac:dyDescent="0.2">
      <c r="A7413">
        <v>21000</v>
      </c>
      <c r="B7413">
        <v>0.13669999999999999</v>
      </c>
      <c r="C7413" t="s">
        <v>5440</v>
      </c>
      <c r="D7413">
        <v>85000</v>
      </c>
      <c r="E7413">
        <v>36</v>
      </c>
      <c r="F7413">
        <v>4</v>
      </c>
      <c r="G7413">
        <v>0</v>
      </c>
    </row>
    <row r="7414" spans="1:7" x14ac:dyDescent="0.2">
      <c r="A7414">
        <v>14750</v>
      </c>
      <c r="B7414">
        <v>7.9000000000000001E-2</v>
      </c>
      <c r="C7414" t="s">
        <v>5441</v>
      </c>
      <c r="D7414">
        <v>39000</v>
      </c>
      <c r="E7414">
        <v>36</v>
      </c>
      <c r="F7414">
        <v>5</v>
      </c>
      <c r="G7414">
        <v>0</v>
      </c>
    </row>
    <row r="7415" spans="1:7" x14ac:dyDescent="0.2">
      <c r="A7415">
        <v>15000</v>
      </c>
      <c r="B7415">
        <v>0.1212</v>
      </c>
      <c r="C7415" t="s">
        <v>5441</v>
      </c>
      <c r="D7415">
        <v>135000</v>
      </c>
      <c r="E7415">
        <v>36</v>
      </c>
      <c r="F7415">
        <v>6</v>
      </c>
      <c r="G7415">
        <v>0</v>
      </c>
    </row>
    <row r="7416" spans="1:7" x14ac:dyDescent="0.2">
      <c r="A7416">
        <v>35000</v>
      </c>
      <c r="B7416">
        <v>8.8999999999999996E-2</v>
      </c>
      <c r="C7416" t="s">
        <v>5440</v>
      </c>
      <c r="D7416">
        <v>115000</v>
      </c>
      <c r="E7416">
        <v>36</v>
      </c>
      <c r="F7416">
        <v>1</v>
      </c>
      <c r="G7416">
        <v>0</v>
      </c>
    </row>
    <row r="7417" spans="1:7" x14ac:dyDescent="0.2">
      <c r="A7417">
        <v>15000</v>
      </c>
      <c r="B7417">
        <v>0.1212</v>
      </c>
      <c r="C7417" t="s">
        <v>5440</v>
      </c>
      <c r="D7417">
        <v>32000</v>
      </c>
      <c r="E7417">
        <v>36</v>
      </c>
      <c r="F7417">
        <v>8</v>
      </c>
      <c r="G7417">
        <v>1</v>
      </c>
    </row>
    <row r="7418" spans="1:7" x14ac:dyDescent="0.2">
      <c r="A7418">
        <v>11000</v>
      </c>
      <c r="B7418">
        <v>0.1399</v>
      </c>
      <c r="C7418" t="s">
        <v>5442</v>
      </c>
      <c r="D7418">
        <v>30000</v>
      </c>
      <c r="E7418">
        <v>36</v>
      </c>
      <c r="F7418">
        <v>7</v>
      </c>
      <c r="G7418">
        <v>0</v>
      </c>
    </row>
    <row r="7419" spans="1:7" x14ac:dyDescent="0.2">
      <c r="A7419">
        <v>3000</v>
      </c>
      <c r="B7419">
        <v>0.13109999999999999</v>
      </c>
      <c r="C7419" t="s">
        <v>5440</v>
      </c>
      <c r="D7419">
        <v>48000</v>
      </c>
      <c r="E7419">
        <v>36</v>
      </c>
      <c r="F7419">
        <v>6</v>
      </c>
      <c r="G7419">
        <v>0</v>
      </c>
    </row>
    <row r="7420" spans="1:7" x14ac:dyDescent="0.2">
      <c r="A7420">
        <v>9000</v>
      </c>
      <c r="B7420">
        <v>8.8999999999999996E-2</v>
      </c>
      <c r="C7420" t="s">
        <v>5440</v>
      </c>
      <c r="D7420">
        <v>36000</v>
      </c>
      <c r="E7420">
        <v>36</v>
      </c>
      <c r="F7420">
        <v>0.5</v>
      </c>
      <c r="G7420">
        <v>0</v>
      </c>
    </row>
    <row r="7421" spans="1:7" x14ac:dyDescent="0.2">
      <c r="A7421">
        <v>16000</v>
      </c>
      <c r="B7421">
        <v>0.1212</v>
      </c>
      <c r="C7421" t="s">
        <v>5440</v>
      </c>
      <c r="D7421">
        <v>60000</v>
      </c>
      <c r="E7421">
        <v>36</v>
      </c>
      <c r="F7421">
        <v>0.5</v>
      </c>
      <c r="G7421">
        <v>0</v>
      </c>
    </row>
    <row r="7422" spans="1:7" x14ac:dyDescent="0.2">
      <c r="A7422">
        <v>24000</v>
      </c>
      <c r="B7422">
        <v>0.1212</v>
      </c>
      <c r="C7422" t="s">
        <v>5441</v>
      </c>
      <c r="D7422">
        <v>142500</v>
      </c>
      <c r="E7422">
        <v>36</v>
      </c>
      <c r="F7422">
        <v>4</v>
      </c>
      <c r="G7422">
        <v>0</v>
      </c>
    </row>
    <row r="7423" spans="1:7" x14ac:dyDescent="0.2">
      <c r="A7423">
        <v>7200</v>
      </c>
      <c r="B7423">
        <v>0.1074</v>
      </c>
      <c r="C7423" t="s">
        <v>5440</v>
      </c>
      <c r="D7423">
        <v>46000</v>
      </c>
      <c r="E7423">
        <v>36</v>
      </c>
      <c r="F7423">
        <v>10</v>
      </c>
      <c r="G7423">
        <v>0</v>
      </c>
    </row>
    <row r="7424" spans="1:7" x14ac:dyDescent="0.2">
      <c r="A7424">
        <v>9100</v>
      </c>
      <c r="B7424">
        <v>0.13109999999999999</v>
      </c>
      <c r="C7424" t="s">
        <v>5440</v>
      </c>
      <c r="D7424">
        <v>55000</v>
      </c>
      <c r="E7424">
        <v>36</v>
      </c>
      <c r="F7424">
        <v>4</v>
      </c>
      <c r="G7424">
        <v>0</v>
      </c>
    </row>
    <row r="7425" spans="1:7" x14ac:dyDescent="0.2">
      <c r="A7425">
        <v>1200</v>
      </c>
      <c r="B7425">
        <v>9.7600000000000006E-2</v>
      </c>
      <c r="C7425" t="s">
        <v>5440</v>
      </c>
      <c r="D7425">
        <v>24000</v>
      </c>
      <c r="E7425">
        <v>36</v>
      </c>
      <c r="F7425">
        <v>1</v>
      </c>
      <c r="G7425">
        <v>0</v>
      </c>
    </row>
    <row r="7426" spans="1:7" x14ac:dyDescent="0.2">
      <c r="A7426">
        <v>5000</v>
      </c>
      <c r="B7426">
        <v>9.7600000000000006E-2</v>
      </c>
      <c r="C7426" t="s">
        <v>5441</v>
      </c>
      <c r="D7426">
        <v>48000</v>
      </c>
      <c r="E7426">
        <v>36</v>
      </c>
      <c r="F7426">
        <v>6</v>
      </c>
      <c r="G7426">
        <v>0</v>
      </c>
    </row>
    <row r="7427" spans="1:7" x14ac:dyDescent="0.2">
      <c r="A7427">
        <v>10000</v>
      </c>
      <c r="B7427">
        <v>0.14649999999999999</v>
      </c>
      <c r="C7427" t="s">
        <v>5440</v>
      </c>
      <c r="D7427">
        <v>57000</v>
      </c>
      <c r="E7427">
        <v>36</v>
      </c>
      <c r="F7427">
        <v>2</v>
      </c>
      <c r="G7427">
        <v>0</v>
      </c>
    </row>
    <row r="7428" spans="1:7" x14ac:dyDescent="0.2">
      <c r="A7428">
        <v>14000</v>
      </c>
      <c r="B7428">
        <v>0.1855</v>
      </c>
      <c r="C7428" t="s">
        <v>5441</v>
      </c>
      <c r="D7428">
        <v>60000</v>
      </c>
      <c r="E7428">
        <v>36</v>
      </c>
      <c r="F7428">
        <v>10</v>
      </c>
      <c r="G7428">
        <v>0</v>
      </c>
    </row>
    <row r="7429" spans="1:7" x14ac:dyDescent="0.2">
      <c r="A7429">
        <v>5375</v>
      </c>
      <c r="B7429">
        <v>7.6200000000000004E-2</v>
      </c>
      <c r="C7429" t="s">
        <v>5441</v>
      </c>
      <c r="D7429">
        <v>75000</v>
      </c>
      <c r="E7429">
        <v>36</v>
      </c>
      <c r="F7429">
        <v>4</v>
      </c>
      <c r="G7429">
        <v>0</v>
      </c>
    </row>
    <row r="7430" spans="1:7" x14ac:dyDescent="0.2">
      <c r="A7430">
        <v>4000</v>
      </c>
      <c r="B7430">
        <v>0.1212</v>
      </c>
      <c r="C7430" t="s">
        <v>5440</v>
      </c>
      <c r="D7430">
        <v>86000</v>
      </c>
      <c r="E7430">
        <v>36</v>
      </c>
      <c r="F7430">
        <v>2</v>
      </c>
      <c r="G7430">
        <v>0</v>
      </c>
    </row>
    <row r="7431" spans="1:7" x14ac:dyDescent="0.2">
      <c r="A7431">
        <v>35000</v>
      </c>
      <c r="B7431">
        <v>0.14649999999999999</v>
      </c>
      <c r="C7431" t="s">
        <v>5441</v>
      </c>
      <c r="D7431">
        <v>72000</v>
      </c>
      <c r="E7431">
        <v>60</v>
      </c>
      <c r="F7431">
        <v>6</v>
      </c>
      <c r="G7431">
        <v>0</v>
      </c>
    </row>
    <row r="7432" spans="1:7" x14ac:dyDescent="0.2">
      <c r="A7432">
        <v>14900</v>
      </c>
      <c r="B7432">
        <v>0.1074</v>
      </c>
      <c r="C7432" t="s">
        <v>5442</v>
      </c>
      <c r="D7432">
        <v>52000</v>
      </c>
      <c r="E7432">
        <v>36</v>
      </c>
      <c r="F7432">
        <v>10</v>
      </c>
      <c r="G7432">
        <v>0</v>
      </c>
    </row>
    <row r="7433" spans="1:7" x14ac:dyDescent="0.2">
      <c r="A7433">
        <v>3000</v>
      </c>
      <c r="B7433">
        <v>0.1399</v>
      </c>
      <c r="C7433" t="s">
        <v>5440</v>
      </c>
      <c r="D7433">
        <v>97500</v>
      </c>
      <c r="E7433">
        <v>36</v>
      </c>
      <c r="F7433">
        <v>4</v>
      </c>
      <c r="G7433">
        <v>0</v>
      </c>
    </row>
    <row r="7434" spans="1:7" x14ac:dyDescent="0.2">
      <c r="A7434">
        <v>24000</v>
      </c>
      <c r="B7434">
        <v>0.19220000000000001</v>
      </c>
      <c r="C7434" t="s">
        <v>5440</v>
      </c>
      <c r="D7434">
        <v>50000</v>
      </c>
      <c r="E7434">
        <v>60</v>
      </c>
      <c r="F7434">
        <v>0.5</v>
      </c>
      <c r="G7434">
        <v>0</v>
      </c>
    </row>
    <row r="7435" spans="1:7" x14ac:dyDescent="0.2">
      <c r="A7435">
        <v>19200</v>
      </c>
      <c r="B7435">
        <v>6.6199999999999995E-2</v>
      </c>
      <c r="C7435" t="s">
        <v>5442</v>
      </c>
      <c r="D7435">
        <v>50000</v>
      </c>
      <c r="E7435">
        <v>36</v>
      </c>
      <c r="F7435">
        <v>10</v>
      </c>
      <c r="G7435">
        <v>0</v>
      </c>
    </row>
    <row r="7436" spans="1:7" x14ac:dyDescent="0.2">
      <c r="A7436">
        <v>25000</v>
      </c>
      <c r="B7436">
        <v>0.16289999999999999</v>
      </c>
      <c r="C7436" t="s">
        <v>5441</v>
      </c>
      <c r="D7436">
        <v>75000</v>
      </c>
      <c r="E7436">
        <v>36</v>
      </c>
      <c r="F7436">
        <v>6</v>
      </c>
      <c r="G7436">
        <v>0</v>
      </c>
    </row>
    <row r="7437" spans="1:7" x14ac:dyDescent="0.2">
      <c r="A7437">
        <v>16000</v>
      </c>
      <c r="B7437">
        <v>7.9000000000000001E-2</v>
      </c>
      <c r="C7437" t="s">
        <v>5441</v>
      </c>
      <c r="D7437">
        <v>140000</v>
      </c>
      <c r="E7437">
        <v>36</v>
      </c>
      <c r="F7437">
        <v>10</v>
      </c>
      <c r="G7437">
        <v>0</v>
      </c>
    </row>
    <row r="7438" spans="1:7" x14ac:dyDescent="0.2">
      <c r="A7438">
        <v>5000</v>
      </c>
      <c r="B7438">
        <v>0.1212</v>
      </c>
      <c r="C7438" t="s">
        <v>5440</v>
      </c>
      <c r="D7438">
        <v>30000</v>
      </c>
      <c r="E7438">
        <v>36</v>
      </c>
      <c r="F7438">
        <v>1</v>
      </c>
      <c r="G7438">
        <v>0</v>
      </c>
    </row>
    <row r="7439" spans="1:7" x14ac:dyDescent="0.2">
      <c r="A7439">
        <v>11200</v>
      </c>
      <c r="B7439">
        <v>6.0299999999999999E-2</v>
      </c>
      <c r="C7439" t="s">
        <v>5440</v>
      </c>
      <c r="D7439">
        <v>65000</v>
      </c>
      <c r="E7439">
        <v>36</v>
      </c>
      <c r="F7439">
        <v>6</v>
      </c>
      <c r="G7439">
        <v>0</v>
      </c>
    </row>
    <row r="7440" spans="1:7" x14ac:dyDescent="0.2">
      <c r="A7440">
        <v>4000</v>
      </c>
      <c r="B7440">
        <v>0.1212</v>
      </c>
      <c r="C7440" t="s">
        <v>5440</v>
      </c>
      <c r="D7440">
        <v>14000</v>
      </c>
      <c r="E7440">
        <v>36</v>
      </c>
      <c r="F7440">
        <v>6</v>
      </c>
      <c r="G7440">
        <v>0</v>
      </c>
    </row>
    <row r="7441" spans="1:7" x14ac:dyDescent="0.2">
      <c r="A7441">
        <v>24000</v>
      </c>
      <c r="B7441">
        <v>9.7600000000000006E-2</v>
      </c>
      <c r="C7441" t="s">
        <v>5441</v>
      </c>
      <c r="D7441">
        <v>65000</v>
      </c>
      <c r="E7441">
        <v>36</v>
      </c>
      <c r="F7441">
        <v>10</v>
      </c>
      <c r="G7441">
        <v>0</v>
      </c>
    </row>
    <row r="7442" spans="1:7" x14ac:dyDescent="0.2">
      <c r="A7442">
        <v>10000</v>
      </c>
      <c r="B7442">
        <v>0.15809999999999999</v>
      </c>
      <c r="C7442" t="s">
        <v>5441</v>
      </c>
      <c r="D7442">
        <v>73000</v>
      </c>
      <c r="E7442">
        <v>36</v>
      </c>
      <c r="F7442">
        <v>10</v>
      </c>
      <c r="G7442">
        <v>0</v>
      </c>
    </row>
    <row r="7443" spans="1:7" x14ac:dyDescent="0.2">
      <c r="A7443">
        <v>8400</v>
      </c>
      <c r="B7443">
        <v>6.0299999999999999E-2</v>
      </c>
      <c r="C7443" t="s">
        <v>5441</v>
      </c>
      <c r="D7443">
        <v>46000</v>
      </c>
      <c r="E7443">
        <v>36</v>
      </c>
      <c r="F7443">
        <v>3</v>
      </c>
      <c r="G7443">
        <v>0</v>
      </c>
    </row>
    <row r="7444" spans="1:7" x14ac:dyDescent="0.2">
      <c r="A7444">
        <v>9600</v>
      </c>
      <c r="B7444">
        <v>0.1855</v>
      </c>
      <c r="C7444" t="s">
        <v>5440</v>
      </c>
      <c r="D7444">
        <v>52000</v>
      </c>
      <c r="E7444">
        <v>36</v>
      </c>
      <c r="F7444">
        <v>10</v>
      </c>
      <c r="G7444">
        <v>1</v>
      </c>
    </row>
    <row r="7445" spans="1:7" x14ac:dyDescent="0.2">
      <c r="A7445">
        <v>9800</v>
      </c>
      <c r="B7445">
        <v>0.14649999999999999</v>
      </c>
      <c r="C7445" t="s">
        <v>5440</v>
      </c>
      <c r="D7445">
        <v>24000</v>
      </c>
      <c r="E7445">
        <v>36</v>
      </c>
      <c r="F7445">
        <v>5</v>
      </c>
      <c r="G7445">
        <v>0</v>
      </c>
    </row>
    <row r="7446" spans="1:7" x14ac:dyDescent="0.2">
      <c r="A7446">
        <v>10400</v>
      </c>
      <c r="B7446">
        <v>0.13669999999999999</v>
      </c>
      <c r="C7446" t="s">
        <v>5440</v>
      </c>
      <c r="D7446">
        <v>54000</v>
      </c>
      <c r="E7446">
        <v>36</v>
      </c>
      <c r="F7446">
        <v>2</v>
      </c>
      <c r="G7446">
        <v>0</v>
      </c>
    </row>
    <row r="7447" spans="1:7" x14ac:dyDescent="0.2">
      <c r="A7447">
        <v>19500</v>
      </c>
      <c r="B7447">
        <v>0.15809999999999999</v>
      </c>
      <c r="C7447" t="s">
        <v>5441</v>
      </c>
      <c r="D7447">
        <v>55000</v>
      </c>
      <c r="E7447">
        <v>36</v>
      </c>
      <c r="F7447">
        <v>1</v>
      </c>
      <c r="G7447">
        <v>0</v>
      </c>
    </row>
    <row r="7448" spans="1:7" x14ac:dyDescent="0.2">
      <c r="A7448">
        <v>6400</v>
      </c>
      <c r="B7448">
        <v>0.1212</v>
      </c>
      <c r="C7448" t="s">
        <v>5441</v>
      </c>
      <c r="D7448">
        <v>30000</v>
      </c>
      <c r="E7448">
        <v>36</v>
      </c>
      <c r="F7448">
        <v>2</v>
      </c>
      <c r="G7448">
        <v>0</v>
      </c>
    </row>
    <row r="7449" spans="1:7" x14ac:dyDescent="0.2">
      <c r="A7449">
        <v>1800</v>
      </c>
      <c r="B7449">
        <v>0.13109999999999999</v>
      </c>
      <c r="C7449" t="s">
        <v>5440</v>
      </c>
      <c r="D7449">
        <v>60000</v>
      </c>
      <c r="E7449">
        <v>36</v>
      </c>
      <c r="F7449">
        <v>3</v>
      </c>
      <c r="G7449">
        <v>0</v>
      </c>
    </row>
    <row r="7450" spans="1:7" x14ac:dyDescent="0.2">
      <c r="A7450">
        <v>20000</v>
      </c>
      <c r="B7450">
        <v>7.9000000000000001E-2</v>
      </c>
      <c r="C7450" t="s">
        <v>5441</v>
      </c>
      <c r="D7450">
        <v>85000</v>
      </c>
      <c r="E7450">
        <v>36</v>
      </c>
      <c r="F7450">
        <v>10</v>
      </c>
      <c r="G7450">
        <v>0</v>
      </c>
    </row>
    <row r="7451" spans="1:7" x14ac:dyDescent="0.2">
      <c r="A7451">
        <v>20000</v>
      </c>
      <c r="B7451">
        <v>0.13109999999999999</v>
      </c>
      <c r="C7451" t="s">
        <v>5441</v>
      </c>
      <c r="D7451">
        <v>60000</v>
      </c>
      <c r="E7451">
        <v>36</v>
      </c>
      <c r="F7451">
        <v>3</v>
      </c>
      <c r="G7451">
        <v>1</v>
      </c>
    </row>
    <row r="7452" spans="1:7" x14ac:dyDescent="0.2">
      <c r="A7452">
        <v>12000</v>
      </c>
      <c r="B7452">
        <v>7.6200000000000004E-2</v>
      </c>
      <c r="C7452" t="s">
        <v>5440</v>
      </c>
      <c r="D7452">
        <v>90000</v>
      </c>
      <c r="E7452">
        <v>36</v>
      </c>
      <c r="F7452">
        <v>4</v>
      </c>
      <c r="G7452">
        <v>0</v>
      </c>
    </row>
    <row r="7453" spans="1:7" x14ac:dyDescent="0.2">
      <c r="A7453">
        <v>3000</v>
      </c>
      <c r="B7453">
        <v>0.14649999999999999</v>
      </c>
      <c r="C7453" t="s">
        <v>5441</v>
      </c>
      <c r="D7453">
        <v>37000</v>
      </c>
      <c r="E7453">
        <v>36</v>
      </c>
      <c r="F7453">
        <v>7</v>
      </c>
      <c r="G7453">
        <v>0</v>
      </c>
    </row>
    <row r="7454" spans="1:7" x14ac:dyDescent="0.2">
      <c r="A7454">
        <v>6000</v>
      </c>
      <c r="B7454">
        <v>0.13669999999999999</v>
      </c>
      <c r="C7454" t="s">
        <v>5440</v>
      </c>
      <c r="D7454">
        <v>50000</v>
      </c>
      <c r="E7454">
        <v>36</v>
      </c>
      <c r="F7454">
        <v>4</v>
      </c>
      <c r="G7454">
        <v>0</v>
      </c>
    </row>
    <row r="7455" spans="1:7" x14ac:dyDescent="0.2">
      <c r="A7455">
        <v>7200</v>
      </c>
      <c r="B7455">
        <v>7.6200000000000004E-2</v>
      </c>
      <c r="C7455" t="s">
        <v>5440</v>
      </c>
      <c r="D7455">
        <v>49999</v>
      </c>
      <c r="E7455">
        <v>36</v>
      </c>
      <c r="F7455">
        <v>4</v>
      </c>
      <c r="G7455">
        <v>0</v>
      </c>
    </row>
    <row r="7456" spans="1:7" x14ac:dyDescent="0.2">
      <c r="A7456">
        <v>3500</v>
      </c>
      <c r="B7456">
        <v>6.0299999999999999E-2</v>
      </c>
      <c r="C7456" t="s">
        <v>5440</v>
      </c>
      <c r="D7456">
        <v>18000</v>
      </c>
      <c r="E7456">
        <v>36</v>
      </c>
      <c r="F7456">
        <v>1</v>
      </c>
      <c r="G7456">
        <v>0</v>
      </c>
    </row>
    <row r="7457" spans="1:7" x14ac:dyDescent="0.2">
      <c r="A7457">
        <v>8500</v>
      </c>
      <c r="B7457">
        <v>7.6200000000000004E-2</v>
      </c>
      <c r="C7457" t="s">
        <v>5440</v>
      </c>
      <c r="D7457">
        <v>52000</v>
      </c>
      <c r="E7457">
        <v>36</v>
      </c>
      <c r="F7457">
        <v>4</v>
      </c>
      <c r="G7457">
        <v>0</v>
      </c>
    </row>
    <row r="7458" spans="1:7" x14ac:dyDescent="0.2">
      <c r="A7458">
        <v>1450</v>
      </c>
      <c r="B7458">
        <v>7.9000000000000001E-2</v>
      </c>
      <c r="C7458" t="s">
        <v>5440</v>
      </c>
      <c r="D7458">
        <v>25000</v>
      </c>
      <c r="E7458">
        <v>36</v>
      </c>
      <c r="F7458">
        <v>3</v>
      </c>
      <c r="G7458">
        <v>0</v>
      </c>
    </row>
    <row r="7459" spans="1:7" x14ac:dyDescent="0.2">
      <c r="A7459">
        <v>4000</v>
      </c>
      <c r="B7459">
        <v>0.1399</v>
      </c>
      <c r="C7459" t="s">
        <v>5442</v>
      </c>
      <c r="D7459">
        <v>18720</v>
      </c>
      <c r="E7459">
        <v>36</v>
      </c>
      <c r="F7459">
        <v>2</v>
      </c>
      <c r="G7459">
        <v>0</v>
      </c>
    </row>
    <row r="7460" spans="1:7" x14ac:dyDescent="0.2">
      <c r="A7460">
        <v>3600</v>
      </c>
      <c r="B7460">
        <v>6.0299999999999999E-2</v>
      </c>
      <c r="C7460" t="s">
        <v>5442</v>
      </c>
      <c r="D7460">
        <v>24960</v>
      </c>
      <c r="E7460">
        <v>36</v>
      </c>
      <c r="F7460">
        <v>2</v>
      </c>
      <c r="G7460">
        <v>0</v>
      </c>
    </row>
    <row r="7461" spans="1:7" x14ac:dyDescent="0.2">
      <c r="A7461">
        <v>7000</v>
      </c>
      <c r="B7461">
        <v>0.13669999999999999</v>
      </c>
      <c r="C7461" t="s">
        <v>5441</v>
      </c>
      <c r="D7461">
        <v>41000</v>
      </c>
      <c r="E7461">
        <v>36</v>
      </c>
      <c r="F7461">
        <v>8</v>
      </c>
      <c r="G7461">
        <v>1</v>
      </c>
    </row>
    <row r="7462" spans="1:7" x14ac:dyDescent="0.2">
      <c r="A7462">
        <v>12000</v>
      </c>
      <c r="B7462">
        <v>0.13109999999999999</v>
      </c>
      <c r="C7462" t="s">
        <v>5440</v>
      </c>
      <c r="D7462">
        <v>48000</v>
      </c>
      <c r="E7462">
        <v>60</v>
      </c>
      <c r="F7462">
        <v>6</v>
      </c>
      <c r="G7462">
        <v>1</v>
      </c>
    </row>
    <row r="7463" spans="1:7" x14ac:dyDescent="0.2">
      <c r="A7463">
        <v>1000</v>
      </c>
      <c r="B7463">
        <v>7.9000000000000001E-2</v>
      </c>
      <c r="C7463" t="s">
        <v>5441</v>
      </c>
      <c r="D7463">
        <v>85000</v>
      </c>
      <c r="E7463">
        <v>36</v>
      </c>
      <c r="F7463">
        <v>7</v>
      </c>
      <c r="G7463">
        <v>0</v>
      </c>
    </row>
    <row r="7464" spans="1:7" x14ac:dyDescent="0.2">
      <c r="A7464">
        <v>6000</v>
      </c>
      <c r="B7464">
        <v>0.1212</v>
      </c>
      <c r="C7464" t="s">
        <v>5440</v>
      </c>
      <c r="D7464">
        <v>81000</v>
      </c>
      <c r="E7464">
        <v>36</v>
      </c>
      <c r="F7464">
        <v>8</v>
      </c>
      <c r="G7464">
        <v>0</v>
      </c>
    </row>
    <row r="7465" spans="1:7" x14ac:dyDescent="0.2">
      <c r="A7465">
        <v>4500</v>
      </c>
      <c r="B7465">
        <v>0.1399</v>
      </c>
      <c r="C7465" t="s">
        <v>5441</v>
      </c>
      <c r="D7465">
        <v>50000</v>
      </c>
      <c r="E7465">
        <v>36</v>
      </c>
      <c r="F7465">
        <v>4</v>
      </c>
      <c r="G7465">
        <v>0</v>
      </c>
    </row>
    <row r="7466" spans="1:7" x14ac:dyDescent="0.2">
      <c r="A7466">
        <v>11000</v>
      </c>
      <c r="B7466">
        <v>7.6200000000000004E-2</v>
      </c>
      <c r="C7466" t="s">
        <v>5440</v>
      </c>
      <c r="D7466">
        <v>34000</v>
      </c>
      <c r="E7466">
        <v>36</v>
      </c>
      <c r="F7466">
        <v>9</v>
      </c>
      <c r="G7466">
        <v>0</v>
      </c>
    </row>
    <row r="7467" spans="1:7" x14ac:dyDescent="0.2">
      <c r="A7467">
        <v>8000</v>
      </c>
      <c r="B7467">
        <v>6.0299999999999999E-2</v>
      </c>
      <c r="C7467" t="s">
        <v>5440</v>
      </c>
      <c r="D7467">
        <v>64000</v>
      </c>
      <c r="E7467">
        <v>36</v>
      </c>
      <c r="F7467">
        <v>6</v>
      </c>
      <c r="G7467">
        <v>0</v>
      </c>
    </row>
    <row r="7468" spans="1:7" x14ac:dyDescent="0.2">
      <c r="A7468">
        <v>16950</v>
      </c>
      <c r="B7468">
        <v>0.15310000000000001</v>
      </c>
      <c r="C7468" t="s">
        <v>5441</v>
      </c>
      <c r="D7468">
        <v>72000</v>
      </c>
      <c r="E7468">
        <v>36</v>
      </c>
      <c r="F7468">
        <v>4</v>
      </c>
      <c r="G7468">
        <v>1</v>
      </c>
    </row>
    <row r="7469" spans="1:7" x14ac:dyDescent="0.2">
      <c r="A7469">
        <v>4800</v>
      </c>
      <c r="B7469">
        <v>8.8999999999999996E-2</v>
      </c>
      <c r="C7469" t="s">
        <v>5440</v>
      </c>
      <c r="D7469">
        <v>31000</v>
      </c>
      <c r="E7469">
        <v>36</v>
      </c>
      <c r="F7469">
        <v>8</v>
      </c>
      <c r="G7469">
        <v>0</v>
      </c>
    </row>
    <row r="7470" spans="1:7" x14ac:dyDescent="0.2">
      <c r="A7470">
        <v>8000</v>
      </c>
      <c r="B7470">
        <v>0.1212</v>
      </c>
      <c r="C7470" t="s">
        <v>5441</v>
      </c>
      <c r="D7470">
        <v>60000</v>
      </c>
      <c r="E7470">
        <v>36</v>
      </c>
      <c r="F7470">
        <v>3</v>
      </c>
      <c r="G7470">
        <v>1</v>
      </c>
    </row>
    <row r="7471" spans="1:7" x14ac:dyDescent="0.2">
      <c r="A7471">
        <v>10000</v>
      </c>
      <c r="B7471">
        <v>0.1074</v>
      </c>
      <c r="C7471" t="s">
        <v>5442</v>
      </c>
      <c r="D7471">
        <v>68000</v>
      </c>
      <c r="E7471">
        <v>36</v>
      </c>
      <c r="F7471">
        <v>4</v>
      </c>
      <c r="G7471">
        <v>0</v>
      </c>
    </row>
    <row r="7472" spans="1:7" x14ac:dyDescent="0.2">
      <c r="A7472">
        <v>16000</v>
      </c>
      <c r="B7472">
        <v>0.20499999999999999</v>
      </c>
      <c r="C7472" t="s">
        <v>5440</v>
      </c>
      <c r="D7472">
        <v>60000</v>
      </c>
      <c r="E7472">
        <v>60</v>
      </c>
      <c r="F7472">
        <v>1</v>
      </c>
      <c r="G7472">
        <v>1</v>
      </c>
    </row>
    <row r="7473" spans="1:7" x14ac:dyDescent="0.2">
      <c r="A7473">
        <v>17000</v>
      </c>
      <c r="B7473">
        <v>9.7600000000000006E-2</v>
      </c>
      <c r="C7473" t="s">
        <v>5442</v>
      </c>
      <c r="D7473">
        <v>72000</v>
      </c>
      <c r="E7473">
        <v>36</v>
      </c>
      <c r="F7473">
        <v>10</v>
      </c>
      <c r="G7473">
        <v>0</v>
      </c>
    </row>
    <row r="7474" spans="1:7" x14ac:dyDescent="0.2">
      <c r="A7474">
        <v>10500</v>
      </c>
      <c r="B7474">
        <v>0.13109999999999999</v>
      </c>
      <c r="C7474" t="s">
        <v>5440</v>
      </c>
      <c r="D7474">
        <v>50000</v>
      </c>
      <c r="E7474">
        <v>36</v>
      </c>
      <c r="F7474">
        <v>1</v>
      </c>
      <c r="G7474">
        <v>0</v>
      </c>
    </row>
    <row r="7475" spans="1:7" x14ac:dyDescent="0.2">
      <c r="A7475">
        <v>3200</v>
      </c>
      <c r="B7475">
        <v>0.15809999999999999</v>
      </c>
      <c r="C7475" t="s">
        <v>5440</v>
      </c>
      <c r="D7475">
        <v>37000</v>
      </c>
      <c r="E7475">
        <v>60</v>
      </c>
      <c r="F7475">
        <v>0.5</v>
      </c>
      <c r="G7475">
        <v>0</v>
      </c>
    </row>
    <row r="7476" spans="1:7" x14ac:dyDescent="0.2">
      <c r="A7476">
        <v>15000</v>
      </c>
      <c r="B7476">
        <v>0.1399</v>
      </c>
      <c r="C7476" t="s">
        <v>5440</v>
      </c>
      <c r="D7476">
        <v>118000</v>
      </c>
      <c r="E7476">
        <v>36</v>
      </c>
      <c r="F7476">
        <v>6</v>
      </c>
      <c r="G7476">
        <v>0</v>
      </c>
    </row>
    <row r="7477" spans="1:7" x14ac:dyDescent="0.2">
      <c r="A7477">
        <v>7000</v>
      </c>
      <c r="B7477">
        <v>6.6199999999999995E-2</v>
      </c>
      <c r="C7477" t="s">
        <v>5441</v>
      </c>
      <c r="D7477">
        <v>60000</v>
      </c>
      <c r="E7477">
        <v>36</v>
      </c>
      <c r="F7477">
        <v>8</v>
      </c>
      <c r="G7477">
        <v>0</v>
      </c>
    </row>
    <row r="7478" spans="1:7" x14ac:dyDescent="0.2">
      <c r="A7478">
        <v>16000</v>
      </c>
      <c r="B7478">
        <v>9.7600000000000006E-2</v>
      </c>
      <c r="C7478" t="s">
        <v>5440</v>
      </c>
      <c r="D7478">
        <v>83000</v>
      </c>
      <c r="E7478">
        <v>36</v>
      </c>
      <c r="F7478">
        <v>6</v>
      </c>
      <c r="G7478">
        <v>0</v>
      </c>
    </row>
    <row r="7479" spans="1:7" x14ac:dyDescent="0.2">
      <c r="A7479">
        <v>35000</v>
      </c>
      <c r="B7479">
        <v>0.1855</v>
      </c>
      <c r="C7479" t="s">
        <v>5441</v>
      </c>
      <c r="D7479">
        <v>120000</v>
      </c>
      <c r="E7479">
        <v>36</v>
      </c>
      <c r="F7479">
        <v>10</v>
      </c>
      <c r="G7479">
        <v>1</v>
      </c>
    </row>
    <row r="7480" spans="1:7" x14ac:dyDescent="0.2">
      <c r="A7480">
        <v>14000</v>
      </c>
      <c r="B7480">
        <v>0.13669999999999999</v>
      </c>
      <c r="C7480" t="s">
        <v>5440</v>
      </c>
      <c r="D7480">
        <v>62000</v>
      </c>
      <c r="E7480">
        <v>36</v>
      </c>
      <c r="F7480">
        <v>10</v>
      </c>
      <c r="G7480">
        <v>0</v>
      </c>
    </row>
    <row r="7481" spans="1:7" x14ac:dyDescent="0.2">
      <c r="A7481">
        <v>6000</v>
      </c>
      <c r="B7481">
        <v>8.8999999999999996E-2</v>
      </c>
      <c r="C7481" t="s">
        <v>5441</v>
      </c>
      <c r="D7481">
        <v>55000</v>
      </c>
      <c r="E7481">
        <v>36</v>
      </c>
      <c r="F7481">
        <v>10</v>
      </c>
      <c r="G7481">
        <v>0</v>
      </c>
    </row>
    <row r="7482" spans="1:7" x14ac:dyDescent="0.2">
      <c r="A7482">
        <v>5950</v>
      </c>
      <c r="B7482">
        <v>6.6199999999999995E-2</v>
      </c>
      <c r="C7482" t="s">
        <v>5440</v>
      </c>
      <c r="D7482">
        <v>52000</v>
      </c>
      <c r="E7482">
        <v>36</v>
      </c>
      <c r="F7482">
        <v>2</v>
      </c>
      <c r="G7482">
        <v>0</v>
      </c>
    </row>
    <row r="7483" spans="1:7" x14ac:dyDescent="0.2">
      <c r="A7483">
        <v>6700</v>
      </c>
      <c r="B7483">
        <v>0.13109999999999999</v>
      </c>
      <c r="C7483" t="s">
        <v>5440</v>
      </c>
      <c r="D7483">
        <v>95000</v>
      </c>
      <c r="E7483">
        <v>36</v>
      </c>
      <c r="F7483">
        <v>7</v>
      </c>
      <c r="G7483">
        <v>0</v>
      </c>
    </row>
    <row r="7484" spans="1:7" x14ac:dyDescent="0.2">
      <c r="A7484">
        <v>1000</v>
      </c>
      <c r="B7484">
        <v>8.8999999999999996E-2</v>
      </c>
      <c r="C7484" t="s">
        <v>5440</v>
      </c>
      <c r="D7484">
        <v>44217</v>
      </c>
      <c r="E7484">
        <v>36</v>
      </c>
      <c r="F7484">
        <v>10</v>
      </c>
      <c r="G7484">
        <v>0</v>
      </c>
    </row>
    <row r="7485" spans="1:7" x14ac:dyDescent="0.2">
      <c r="A7485">
        <v>25000</v>
      </c>
      <c r="B7485">
        <v>0.1212</v>
      </c>
      <c r="C7485" t="s">
        <v>5441</v>
      </c>
      <c r="D7485">
        <v>216000</v>
      </c>
      <c r="E7485">
        <v>36</v>
      </c>
      <c r="F7485">
        <v>8</v>
      </c>
      <c r="G7485">
        <v>0</v>
      </c>
    </row>
    <row r="7486" spans="1:7" x14ac:dyDescent="0.2">
      <c r="A7486">
        <v>13000</v>
      </c>
      <c r="B7486">
        <v>7.9000000000000001E-2</v>
      </c>
      <c r="C7486" t="s">
        <v>5440</v>
      </c>
      <c r="D7486">
        <v>30000</v>
      </c>
      <c r="E7486">
        <v>36</v>
      </c>
      <c r="F7486">
        <v>2</v>
      </c>
      <c r="G7486">
        <v>0</v>
      </c>
    </row>
    <row r="7487" spans="1:7" x14ac:dyDescent="0.2">
      <c r="A7487">
        <v>15500</v>
      </c>
      <c r="B7487">
        <v>6.6199999999999995E-2</v>
      </c>
      <c r="C7487" t="s">
        <v>5441</v>
      </c>
      <c r="D7487">
        <v>52000</v>
      </c>
      <c r="E7487">
        <v>36</v>
      </c>
      <c r="F7487">
        <v>6</v>
      </c>
      <c r="G7487">
        <v>0</v>
      </c>
    </row>
    <row r="7488" spans="1:7" x14ac:dyDescent="0.2">
      <c r="A7488">
        <v>8875</v>
      </c>
      <c r="B7488">
        <v>0.13109999999999999</v>
      </c>
      <c r="C7488" t="s">
        <v>5440</v>
      </c>
      <c r="D7488">
        <v>20000</v>
      </c>
      <c r="E7488">
        <v>36</v>
      </c>
      <c r="F7488">
        <v>5</v>
      </c>
      <c r="G7488">
        <v>1</v>
      </c>
    </row>
    <row r="7489" spans="1:7" x14ac:dyDescent="0.2">
      <c r="A7489">
        <v>5000</v>
      </c>
      <c r="B7489">
        <v>7.6200000000000004E-2</v>
      </c>
      <c r="C7489" t="s">
        <v>5441</v>
      </c>
      <c r="D7489">
        <v>48700</v>
      </c>
      <c r="E7489">
        <v>36</v>
      </c>
      <c r="F7489">
        <v>2</v>
      </c>
      <c r="G7489">
        <v>1</v>
      </c>
    </row>
    <row r="7490" spans="1:7" x14ac:dyDescent="0.2">
      <c r="A7490">
        <v>17550</v>
      </c>
      <c r="B7490">
        <v>0.21479999999999999</v>
      </c>
      <c r="C7490" t="s">
        <v>5441</v>
      </c>
      <c r="D7490">
        <v>52157</v>
      </c>
      <c r="E7490">
        <v>60</v>
      </c>
      <c r="F7490">
        <v>10</v>
      </c>
      <c r="G7490">
        <v>1</v>
      </c>
    </row>
    <row r="7491" spans="1:7" x14ac:dyDescent="0.2">
      <c r="A7491">
        <v>20000</v>
      </c>
      <c r="B7491">
        <v>7.9000000000000001E-2</v>
      </c>
      <c r="C7491" t="s">
        <v>5441</v>
      </c>
      <c r="D7491">
        <v>59000</v>
      </c>
      <c r="E7491">
        <v>36</v>
      </c>
      <c r="F7491">
        <v>2</v>
      </c>
      <c r="G7491">
        <v>0</v>
      </c>
    </row>
    <row r="7492" spans="1:7" x14ac:dyDescent="0.2">
      <c r="A7492">
        <v>25000</v>
      </c>
      <c r="B7492">
        <v>0.19989999999999999</v>
      </c>
      <c r="C7492" t="s">
        <v>5440</v>
      </c>
      <c r="D7492">
        <v>153000</v>
      </c>
      <c r="E7492">
        <v>36</v>
      </c>
      <c r="F7492">
        <v>5</v>
      </c>
      <c r="G7492">
        <v>0</v>
      </c>
    </row>
    <row r="7493" spans="1:7" x14ac:dyDescent="0.2">
      <c r="A7493">
        <v>9500</v>
      </c>
      <c r="B7493">
        <v>7.6200000000000004E-2</v>
      </c>
      <c r="C7493" t="s">
        <v>5441</v>
      </c>
      <c r="D7493">
        <v>60000</v>
      </c>
      <c r="E7493">
        <v>36</v>
      </c>
      <c r="F7493">
        <v>10</v>
      </c>
      <c r="G7493">
        <v>0</v>
      </c>
    </row>
    <row r="7494" spans="1:7" x14ac:dyDescent="0.2">
      <c r="A7494">
        <v>16950</v>
      </c>
      <c r="B7494">
        <v>0.17269999999999999</v>
      </c>
      <c r="C7494" t="s">
        <v>5441</v>
      </c>
      <c r="D7494">
        <v>70000</v>
      </c>
      <c r="E7494">
        <v>36</v>
      </c>
      <c r="F7494">
        <v>10</v>
      </c>
      <c r="G7494">
        <v>0</v>
      </c>
    </row>
    <row r="7495" spans="1:7" x14ac:dyDescent="0.2">
      <c r="A7495">
        <v>9600</v>
      </c>
      <c r="B7495">
        <v>0.14649999999999999</v>
      </c>
      <c r="C7495" t="s">
        <v>5440</v>
      </c>
      <c r="D7495">
        <v>99000</v>
      </c>
      <c r="E7495">
        <v>36</v>
      </c>
      <c r="F7495">
        <v>10</v>
      </c>
      <c r="G7495">
        <v>0</v>
      </c>
    </row>
    <row r="7496" spans="1:7" x14ac:dyDescent="0.2">
      <c r="A7496">
        <v>9000</v>
      </c>
      <c r="B7496">
        <v>0.17269999999999999</v>
      </c>
      <c r="C7496" t="s">
        <v>5441</v>
      </c>
      <c r="D7496">
        <v>42000</v>
      </c>
      <c r="E7496">
        <v>36</v>
      </c>
      <c r="F7496">
        <v>9</v>
      </c>
      <c r="G7496">
        <v>0</v>
      </c>
    </row>
    <row r="7497" spans="1:7" x14ac:dyDescent="0.2">
      <c r="A7497">
        <v>35000</v>
      </c>
      <c r="B7497">
        <v>0.16289999999999999</v>
      </c>
      <c r="C7497" t="s">
        <v>5441</v>
      </c>
      <c r="D7497">
        <v>85000</v>
      </c>
      <c r="E7497">
        <v>36</v>
      </c>
      <c r="F7497">
        <v>3</v>
      </c>
      <c r="G7497">
        <v>0</v>
      </c>
    </row>
    <row r="7498" spans="1:7" x14ac:dyDescent="0.2">
      <c r="A7498">
        <v>4800</v>
      </c>
      <c r="B7498">
        <v>0.13109999999999999</v>
      </c>
      <c r="C7498" t="s">
        <v>5440</v>
      </c>
      <c r="D7498">
        <v>36000</v>
      </c>
      <c r="E7498">
        <v>36</v>
      </c>
      <c r="F7498">
        <v>0.5</v>
      </c>
      <c r="G7498">
        <v>0</v>
      </c>
    </row>
    <row r="7499" spans="1:7" x14ac:dyDescent="0.2">
      <c r="A7499">
        <v>12000</v>
      </c>
      <c r="B7499">
        <v>0.1212</v>
      </c>
      <c r="C7499" t="s">
        <v>5441</v>
      </c>
      <c r="D7499">
        <v>62144</v>
      </c>
      <c r="E7499">
        <v>36</v>
      </c>
      <c r="F7499">
        <v>4</v>
      </c>
      <c r="G7499">
        <v>0</v>
      </c>
    </row>
    <row r="7500" spans="1:7" x14ac:dyDescent="0.2">
      <c r="A7500">
        <v>5925</v>
      </c>
      <c r="B7500">
        <v>7.6200000000000004E-2</v>
      </c>
      <c r="C7500" t="s">
        <v>5440</v>
      </c>
      <c r="D7500">
        <v>33815</v>
      </c>
      <c r="E7500">
        <v>36</v>
      </c>
      <c r="F7500">
        <v>3</v>
      </c>
      <c r="G7500">
        <v>0</v>
      </c>
    </row>
    <row r="7501" spans="1:7" x14ac:dyDescent="0.2">
      <c r="A7501">
        <v>6000</v>
      </c>
      <c r="B7501">
        <v>6.6199999999999995E-2</v>
      </c>
      <c r="C7501" t="s">
        <v>5440</v>
      </c>
      <c r="D7501">
        <v>37440</v>
      </c>
      <c r="E7501">
        <v>36</v>
      </c>
      <c r="F7501">
        <v>6</v>
      </c>
      <c r="G7501">
        <v>0</v>
      </c>
    </row>
    <row r="7502" spans="1:7" x14ac:dyDescent="0.2">
      <c r="A7502">
        <v>13600</v>
      </c>
      <c r="B7502">
        <v>6.0299999999999999E-2</v>
      </c>
      <c r="C7502" t="s">
        <v>5440</v>
      </c>
      <c r="D7502">
        <v>43000</v>
      </c>
      <c r="E7502">
        <v>36</v>
      </c>
      <c r="F7502">
        <v>0.5</v>
      </c>
      <c r="G7502">
        <v>0</v>
      </c>
    </row>
    <row r="7503" spans="1:7" x14ac:dyDescent="0.2">
      <c r="A7503">
        <v>10000</v>
      </c>
      <c r="B7503">
        <v>9.7600000000000006E-2</v>
      </c>
      <c r="C7503" t="s">
        <v>5440</v>
      </c>
      <c r="D7503">
        <v>42000</v>
      </c>
      <c r="E7503">
        <v>36</v>
      </c>
      <c r="F7503">
        <v>10</v>
      </c>
      <c r="G7503">
        <v>0</v>
      </c>
    </row>
    <row r="7504" spans="1:7" x14ac:dyDescent="0.2">
      <c r="A7504">
        <v>12000</v>
      </c>
      <c r="B7504">
        <v>6.6199999999999995E-2</v>
      </c>
      <c r="C7504" t="s">
        <v>5440</v>
      </c>
      <c r="D7504">
        <v>35000</v>
      </c>
      <c r="E7504">
        <v>36</v>
      </c>
      <c r="F7504">
        <v>4</v>
      </c>
      <c r="G7504">
        <v>0</v>
      </c>
    </row>
    <row r="7505" spans="1:7" x14ac:dyDescent="0.2">
      <c r="A7505">
        <v>4800</v>
      </c>
      <c r="B7505">
        <v>0.1399</v>
      </c>
      <c r="C7505" t="s">
        <v>5440</v>
      </c>
      <c r="D7505">
        <v>70000</v>
      </c>
      <c r="E7505">
        <v>36</v>
      </c>
      <c r="F7505">
        <v>1</v>
      </c>
      <c r="G7505">
        <v>0</v>
      </c>
    </row>
    <row r="7506" spans="1:7" x14ac:dyDescent="0.2">
      <c r="A7506">
        <v>4000</v>
      </c>
      <c r="B7506">
        <v>0.1212</v>
      </c>
      <c r="C7506" t="s">
        <v>5440</v>
      </c>
      <c r="D7506">
        <v>36000</v>
      </c>
      <c r="E7506">
        <v>36</v>
      </c>
      <c r="F7506">
        <v>5</v>
      </c>
      <c r="G7506">
        <v>0</v>
      </c>
    </row>
    <row r="7507" spans="1:7" x14ac:dyDescent="0.2">
      <c r="A7507">
        <v>10000</v>
      </c>
      <c r="B7507">
        <v>0.15809999999999999</v>
      </c>
      <c r="C7507" t="s">
        <v>5440</v>
      </c>
      <c r="D7507">
        <v>42000</v>
      </c>
      <c r="E7507">
        <v>36</v>
      </c>
      <c r="F7507">
        <v>7</v>
      </c>
      <c r="G7507">
        <v>0</v>
      </c>
    </row>
    <row r="7508" spans="1:7" x14ac:dyDescent="0.2">
      <c r="A7508">
        <v>23500</v>
      </c>
      <c r="B7508">
        <v>0.20499999999999999</v>
      </c>
      <c r="C7508" t="s">
        <v>5441</v>
      </c>
      <c r="D7508">
        <v>101300</v>
      </c>
      <c r="E7508">
        <v>60</v>
      </c>
      <c r="F7508">
        <v>8</v>
      </c>
      <c r="G7508">
        <v>0</v>
      </c>
    </row>
    <row r="7509" spans="1:7" x14ac:dyDescent="0.2">
      <c r="A7509">
        <v>10000</v>
      </c>
      <c r="B7509">
        <v>0.1074</v>
      </c>
      <c r="C7509" t="s">
        <v>5440</v>
      </c>
      <c r="D7509">
        <v>54000</v>
      </c>
      <c r="E7509">
        <v>36</v>
      </c>
      <c r="F7509">
        <v>0.5</v>
      </c>
      <c r="G7509">
        <v>0</v>
      </c>
    </row>
    <row r="7510" spans="1:7" x14ac:dyDescent="0.2">
      <c r="A7510">
        <v>20500</v>
      </c>
      <c r="B7510">
        <v>0.1074</v>
      </c>
      <c r="C7510" t="s">
        <v>5441</v>
      </c>
      <c r="D7510">
        <v>45000</v>
      </c>
      <c r="E7510">
        <v>36</v>
      </c>
      <c r="F7510">
        <v>7</v>
      </c>
      <c r="G7510">
        <v>1</v>
      </c>
    </row>
    <row r="7511" spans="1:7" x14ac:dyDescent="0.2">
      <c r="A7511">
        <v>3000</v>
      </c>
      <c r="B7511">
        <v>0.15809999999999999</v>
      </c>
      <c r="C7511" t="s">
        <v>5440</v>
      </c>
      <c r="D7511">
        <v>19200</v>
      </c>
      <c r="E7511">
        <v>36</v>
      </c>
      <c r="F7511">
        <v>0.5</v>
      </c>
      <c r="G7511">
        <v>1</v>
      </c>
    </row>
    <row r="7512" spans="1:7" x14ac:dyDescent="0.2">
      <c r="A7512">
        <v>35000</v>
      </c>
      <c r="B7512">
        <v>0.20499999999999999</v>
      </c>
      <c r="C7512" t="s">
        <v>5440</v>
      </c>
      <c r="D7512">
        <v>190000</v>
      </c>
      <c r="E7512">
        <v>60</v>
      </c>
      <c r="F7512">
        <v>8</v>
      </c>
      <c r="G7512">
        <v>0</v>
      </c>
    </row>
    <row r="7513" spans="1:7" x14ac:dyDescent="0.2">
      <c r="A7513">
        <v>14500</v>
      </c>
      <c r="B7513">
        <v>6.0299999999999999E-2</v>
      </c>
      <c r="C7513" t="s">
        <v>5440</v>
      </c>
      <c r="D7513">
        <v>56000</v>
      </c>
      <c r="E7513">
        <v>36</v>
      </c>
      <c r="F7513">
        <v>6</v>
      </c>
      <c r="G7513">
        <v>0</v>
      </c>
    </row>
    <row r="7514" spans="1:7" x14ac:dyDescent="0.2">
      <c r="A7514">
        <v>19200</v>
      </c>
      <c r="B7514">
        <v>7.9000000000000001E-2</v>
      </c>
      <c r="C7514" t="s">
        <v>5442</v>
      </c>
      <c r="D7514">
        <v>39000</v>
      </c>
      <c r="E7514">
        <v>36</v>
      </c>
      <c r="F7514">
        <v>10</v>
      </c>
      <c r="G7514">
        <v>0</v>
      </c>
    </row>
    <row r="7515" spans="1:7" x14ac:dyDescent="0.2">
      <c r="A7515">
        <v>23550</v>
      </c>
      <c r="B7515">
        <v>0.1855</v>
      </c>
      <c r="C7515" t="s">
        <v>5441</v>
      </c>
      <c r="D7515">
        <v>115000</v>
      </c>
      <c r="E7515">
        <v>36</v>
      </c>
      <c r="F7515">
        <v>4</v>
      </c>
      <c r="G7515">
        <v>0</v>
      </c>
    </row>
    <row r="7516" spans="1:7" x14ac:dyDescent="0.2">
      <c r="A7516">
        <v>16000</v>
      </c>
      <c r="B7516">
        <v>0.1399</v>
      </c>
      <c r="C7516" t="s">
        <v>5440</v>
      </c>
      <c r="D7516" s="79">
        <v>100000</v>
      </c>
      <c r="E7516">
        <v>36</v>
      </c>
      <c r="F7516">
        <v>7</v>
      </c>
      <c r="G7516">
        <v>0</v>
      </c>
    </row>
    <row r="7517" spans="1:7" x14ac:dyDescent="0.2">
      <c r="A7517">
        <v>10000</v>
      </c>
      <c r="B7517">
        <v>8.8999999999999996E-2</v>
      </c>
      <c r="C7517" t="s">
        <v>5441</v>
      </c>
      <c r="D7517">
        <v>138000</v>
      </c>
      <c r="E7517">
        <v>36</v>
      </c>
      <c r="F7517">
        <v>6</v>
      </c>
      <c r="G7517">
        <v>0</v>
      </c>
    </row>
    <row r="7518" spans="1:7" x14ac:dyDescent="0.2">
      <c r="A7518">
        <v>6000</v>
      </c>
      <c r="B7518">
        <v>9.7600000000000006E-2</v>
      </c>
      <c r="C7518" t="s">
        <v>5441</v>
      </c>
      <c r="D7518">
        <v>71000</v>
      </c>
      <c r="E7518">
        <v>36</v>
      </c>
      <c r="F7518">
        <v>2</v>
      </c>
      <c r="G7518">
        <v>0</v>
      </c>
    </row>
    <row r="7519" spans="1:7" x14ac:dyDescent="0.2">
      <c r="A7519">
        <v>25000</v>
      </c>
      <c r="B7519">
        <v>0.1399</v>
      </c>
      <c r="C7519" t="s">
        <v>5441</v>
      </c>
      <c r="D7519">
        <v>114645</v>
      </c>
      <c r="E7519">
        <v>36</v>
      </c>
      <c r="F7519">
        <v>10</v>
      </c>
      <c r="G7519">
        <v>0</v>
      </c>
    </row>
    <row r="7520" spans="1:7" x14ac:dyDescent="0.2">
      <c r="A7520">
        <v>12000</v>
      </c>
      <c r="B7520">
        <v>0.1074</v>
      </c>
      <c r="C7520" t="s">
        <v>5440</v>
      </c>
      <c r="D7520">
        <v>54500</v>
      </c>
      <c r="E7520">
        <v>36</v>
      </c>
      <c r="F7520">
        <v>7</v>
      </c>
      <c r="G7520">
        <v>0</v>
      </c>
    </row>
    <row r="7521" spans="1:7" x14ac:dyDescent="0.2">
      <c r="A7521">
        <v>1000</v>
      </c>
      <c r="B7521">
        <v>0.14649999999999999</v>
      </c>
      <c r="C7521" t="s">
        <v>5440</v>
      </c>
      <c r="D7521">
        <v>40800</v>
      </c>
      <c r="E7521">
        <v>36</v>
      </c>
      <c r="F7521">
        <v>7</v>
      </c>
      <c r="G7521">
        <v>0</v>
      </c>
    </row>
    <row r="7522" spans="1:7" x14ac:dyDescent="0.2">
      <c r="A7522">
        <v>12000</v>
      </c>
      <c r="B7522">
        <v>0.13669999999999999</v>
      </c>
      <c r="C7522" t="s">
        <v>5440</v>
      </c>
      <c r="D7522">
        <v>29000</v>
      </c>
      <c r="E7522">
        <v>36</v>
      </c>
      <c r="F7522">
        <v>3</v>
      </c>
      <c r="G7522">
        <v>0</v>
      </c>
    </row>
    <row r="7523" spans="1:7" x14ac:dyDescent="0.2">
      <c r="A7523">
        <v>15000</v>
      </c>
      <c r="B7523">
        <v>0.1399</v>
      </c>
      <c r="C7523" t="s">
        <v>5440</v>
      </c>
      <c r="D7523">
        <v>63000</v>
      </c>
      <c r="E7523">
        <v>36</v>
      </c>
      <c r="F7523">
        <v>2</v>
      </c>
      <c r="G7523">
        <v>0</v>
      </c>
    </row>
    <row r="7524" spans="1:7" x14ac:dyDescent="0.2">
      <c r="A7524">
        <v>7000</v>
      </c>
      <c r="B7524">
        <v>0.14649999999999999</v>
      </c>
      <c r="C7524" t="s">
        <v>5440</v>
      </c>
      <c r="D7524">
        <v>38500</v>
      </c>
      <c r="E7524">
        <v>36</v>
      </c>
      <c r="F7524">
        <v>10</v>
      </c>
      <c r="G7524">
        <v>0</v>
      </c>
    </row>
    <row r="7525" spans="1:7" x14ac:dyDescent="0.2">
      <c r="A7525">
        <v>12000</v>
      </c>
      <c r="B7525">
        <v>0.1799</v>
      </c>
      <c r="C7525" t="s">
        <v>5440</v>
      </c>
      <c r="D7525">
        <v>98000</v>
      </c>
      <c r="E7525">
        <v>36</v>
      </c>
      <c r="F7525">
        <v>8</v>
      </c>
      <c r="G7525">
        <v>1</v>
      </c>
    </row>
    <row r="7526" spans="1:7" x14ac:dyDescent="0.2">
      <c r="A7526">
        <v>5400</v>
      </c>
      <c r="B7526">
        <v>0.1074</v>
      </c>
      <c r="C7526" t="s">
        <v>5441</v>
      </c>
      <c r="D7526">
        <v>30000</v>
      </c>
      <c r="E7526">
        <v>36</v>
      </c>
      <c r="F7526">
        <v>6</v>
      </c>
      <c r="G7526">
        <v>1</v>
      </c>
    </row>
    <row r="7527" spans="1:7" x14ac:dyDescent="0.2">
      <c r="A7527">
        <v>14000</v>
      </c>
      <c r="B7527">
        <v>8.8999999999999996E-2</v>
      </c>
      <c r="C7527" t="s">
        <v>5440</v>
      </c>
      <c r="D7527">
        <v>120000</v>
      </c>
      <c r="E7527">
        <v>36</v>
      </c>
      <c r="F7527">
        <v>0.5</v>
      </c>
      <c r="G7527">
        <v>0</v>
      </c>
    </row>
    <row r="7528" spans="1:7" x14ac:dyDescent="0.2">
      <c r="A7528">
        <v>8000</v>
      </c>
      <c r="B7528">
        <v>0.17269999999999999</v>
      </c>
      <c r="C7528" t="s">
        <v>5440</v>
      </c>
      <c r="D7528">
        <v>32400</v>
      </c>
      <c r="E7528">
        <v>36</v>
      </c>
      <c r="F7528">
        <v>0.5</v>
      </c>
      <c r="G7528">
        <v>0</v>
      </c>
    </row>
    <row r="7529" spans="1:7" x14ac:dyDescent="0.2">
      <c r="A7529">
        <v>12000</v>
      </c>
      <c r="B7529">
        <v>0.15310000000000001</v>
      </c>
      <c r="C7529" t="s">
        <v>5441</v>
      </c>
      <c r="D7529">
        <v>53000</v>
      </c>
      <c r="E7529">
        <v>36</v>
      </c>
      <c r="F7529">
        <v>3</v>
      </c>
      <c r="G7529">
        <v>0</v>
      </c>
    </row>
    <row r="7530" spans="1:7" x14ac:dyDescent="0.2">
      <c r="A7530">
        <v>7000</v>
      </c>
      <c r="B7530">
        <v>8.8999999999999996E-2</v>
      </c>
      <c r="C7530" t="s">
        <v>5441</v>
      </c>
      <c r="D7530">
        <v>38000</v>
      </c>
      <c r="E7530">
        <v>36</v>
      </c>
      <c r="F7530">
        <v>10</v>
      </c>
      <c r="G7530">
        <v>0</v>
      </c>
    </row>
    <row r="7531" spans="1:7" x14ac:dyDescent="0.2">
      <c r="A7531">
        <v>5000</v>
      </c>
      <c r="B7531">
        <v>0.1212</v>
      </c>
      <c r="C7531" t="s">
        <v>5441</v>
      </c>
      <c r="D7531">
        <v>250000</v>
      </c>
      <c r="E7531">
        <v>36</v>
      </c>
      <c r="F7531">
        <v>5</v>
      </c>
      <c r="G7531">
        <v>0</v>
      </c>
    </row>
    <row r="7532" spans="1:7" x14ac:dyDescent="0.2">
      <c r="A7532">
        <v>1275</v>
      </c>
      <c r="B7532">
        <v>0.1855</v>
      </c>
      <c r="C7532" t="s">
        <v>5440</v>
      </c>
      <c r="D7532">
        <v>22000</v>
      </c>
      <c r="E7532">
        <v>36</v>
      </c>
      <c r="F7532">
        <v>7</v>
      </c>
      <c r="G7532">
        <v>0</v>
      </c>
    </row>
    <row r="7533" spans="1:7" x14ac:dyDescent="0.2">
      <c r="A7533">
        <v>4000</v>
      </c>
      <c r="B7533">
        <v>8.8999999999999996E-2</v>
      </c>
      <c r="C7533" t="s">
        <v>5441</v>
      </c>
      <c r="D7533">
        <v>77423.7</v>
      </c>
      <c r="E7533">
        <v>36</v>
      </c>
      <c r="F7533">
        <v>1</v>
      </c>
      <c r="G7533">
        <v>0</v>
      </c>
    </row>
    <row r="7534" spans="1:7" x14ac:dyDescent="0.2">
      <c r="A7534">
        <v>6000</v>
      </c>
      <c r="B7534">
        <v>0.12690000000000001</v>
      </c>
      <c r="C7534" t="s">
        <v>5440</v>
      </c>
      <c r="D7534">
        <v>60000</v>
      </c>
      <c r="E7534">
        <v>36</v>
      </c>
      <c r="F7534">
        <v>0.5</v>
      </c>
      <c r="G7534">
        <v>0</v>
      </c>
    </row>
    <row r="7535" spans="1:7" x14ac:dyDescent="0.2">
      <c r="A7535">
        <v>18500</v>
      </c>
      <c r="B7535">
        <v>0.1527</v>
      </c>
      <c r="C7535" t="s">
        <v>5441</v>
      </c>
      <c r="D7535">
        <v>40000</v>
      </c>
      <c r="E7535">
        <v>60</v>
      </c>
      <c r="F7535">
        <v>7</v>
      </c>
      <c r="G7535">
        <v>0</v>
      </c>
    </row>
    <row r="7536" spans="1:7" x14ac:dyDescent="0.2">
      <c r="A7536">
        <v>3000</v>
      </c>
      <c r="B7536">
        <v>0.1242</v>
      </c>
      <c r="C7536" t="s">
        <v>5440</v>
      </c>
      <c r="D7536">
        <v>51600</v>
      </c>
      <c r="E7536">
        <v>36</v>
      </c>
      <c r="F7536">
        <v>4</v>
      </c>
      <c r="G7536">
        <v>1</v>
      </c>
    </row>
    <row r="7537" spans="1:7" x14ac:dyDescent="0.2">
      <c r="A7537">
        <v>16000</v>
      </c>
      <c r="B7537">
        <v>0.12690000000000001</v>
      </c>
      <c r="C7537" t="s">
        <v>5441</v>
      </c>
      <c r="D7537">
        <v>85000</v>
      </c>
      <c r="E7537">
        <v>60</v>
      </c>
      <c r="F7537">
        <v>10</v>
      </c>
      <c r="G7537">
        <v>0</v>
      </c>
    </row>
    <row r="7538" spans="1:7" x14ac:dyDescent="0.2">
      <c r="A7538">
        <v>35000</v>
      </c>
      <c r="B7538">
        <v>0.16769999999999999</v>
      </c>
      <c r="C7538" t="s">
        <v>5442</v>
      </c>
      <c r="D7538" s="79">
        <v>300000</v>
      </c>
      <c r="E7538">
        <v>36</v>
      </c>
      <c r="F7538">
        <v>7</v>
      </c>
      <c r="G7538">
        <v>0</v>
      </c>
    </row>
    <row r="7539" spans="1:7" x14ac:dyDescent="0.2">
      <c r="A7539">
        <v>10000</v>
      </c>
      <c r="B7539">
        <v>7.9000000000000001E-2</v>
      </c>
      <c r="C7539" t="s">
        <v>5442</v>
      </c>
      <c r="D7539">
        <v>52000</v>
      </c>
      <c r="E7539">
        <v>36</v>
      </c>
      <c r="F7539">
        <v>10</v>
      </c>
      <c r="G7539">
        <v>0</v>
      </c>
    </row>
    <row r="7540" spans="1:7" x14ac:dyDescent="0.2">
      <c r="A7540">
        <v>4150</v>
      </c>
      <c r="B7540">
        <v>7.51E-2</v>
      </c>
      <c r="C7540" t="s">
        <v>5441</v>
      </c>
      <c r="D7540">
        <v>108000</v>
      </c>
      <c r="E7540">
        <v>36</v>
      </c>
      <c r="F7540">
        <v>3</v>
      </c>
      <c r="G7540">
        <v>0</v>
      </c>
    </row>
    <row r="7541" spans="1:7" x14ac:dyDescent="0.2">
      <c r="A7541">
        <v>5000</v>
      </c>
      <c r="B7541">
        <v>0.13489999999999999</v>
      </c>
      <c r="C7541" t="s">
        <v>5441</v>
      </c>
      <c r="D7541">
        <v>165000</v>
      </c>
      <c r="E7541">
        <v>36</v>
      </c>
      <c r="F7541">
        <v>10</v>
      </c>
      <c r="G7541">
        <v>0</v>
      </c>
    </row>
    <row r="7542" spans="1:7" x14ac:dyDescent="0.2">
      <c r="A7542">
        <v>8000</v>
      </c>
      <c r="B7542">
        <v>7.9000000000000001E-2</v>
      </c>
      <c r="C7542" t="s">
        <v>5440</v>
      </c>
      <c r="D7542">
        <v>25000</v>
      </c>
      <c r="E7542">
        <v>36</v>
      </c>
      <c r="F7542">
        <v>0.5</v>
      </c>
      <c r="G7542">
        <v>0</v>
      </c>
    </row>
    <row r="7543" spans="1:7" x14ac:dyDescent="0.2">
      <c r="A7543">
        <v>35000</v>
      </c>
      <c r="B7543">
        <v>0.17269999999999999</v>
      </c>
      <c r="C7543" t="s">
        <v>5441</v>
      </c>
      <c r="D7543">
        <v>145000</v>
      </c>
      <c r="E7543">
        <v>36</v>
      </c>
      <c r="F7543">
        <v>10</v>
      </c>
      <c r="G7543">
        <v>0</v>
      </c>
    </row>
    <row r="7544" spans="1:7" x14ac:dyDescent="0.2">
      <c r="A7544">
        <v>21000</v>
      </c>
      <c r="B7544">
        <v>0.1242</v>
      </c>
      <c r="C7544" t="s">
        <v>5440</v>
      </c>
      <c r="D7544">
        <v>106000</v>
      </c>
      <c r="E7544">
        <v>36</v>
      </c>
      <c r="F7544">
        <v>9</v>
      </c>
      <c r="G7544">
        <v>0</v>
      </c>
    </row>
    <row r="7545" spans="1:7" x14ac:dyDescent="0.2">
      <c r="A7545">
        <v>9000</v>
      </c>
      <c r="B7545">
        <v>0.1527</v>
      </c>
      <c r="C7545" t="s">
        <v>5440</v>
      </c>
      <c r="D7545">
        <v>40000</v>
      </c>
      <c r="E7545">
        <v>36</v>
      </c>
      <c r="F7545">
        <v>7</v>
      </c>
      <c r="G7545">
        <v>1</v>
      </c>
    </row>
    <row r="7546" spans="1:7" x14ac:dyDescent="0.2">
      <c r="A7546">
        <v>10000</v>
      </c>
      <c r="B7546">
        <v>0.1242</v>
      </c>
      <c r="C7546" t="s">
        <v>5441</v>
      </c>
      <c r="D7546">
        <v>65000</v>
      </c>
      <c r="E7546">
        <v>36</v>
      </c>
      <c r="F7546">
        <v>5</v>
      </c>
      <c r="G7546">
        <v>0</v>
      </c>
    </row>
    <row r="7547" spans="1:7" x14ac:dyDescent="0.2">
      <c r="A7547">
        <v>15000</v>
      </c>
      <c r="B7547">
        <v>8.8999999999999996E-2</v>
      </c>
      <c r="C7547" t="s">
        <v>5440</v>
      </c>
      <c r="D7547">
        <v>69500</v>
      </c>
      <c r="E7547">
        <v>36</v>
      </c>
      <c r="F7547">
        <v>7</v>
      </c>
      <c r="G7547">
        <v>0</v>
      </c>
    </row>
    <row r="7548" spans="1:7" x14ac:dyDescent="0.2">
      <c r="A7548">
        <v>12000</v>
      </c>
      <c r="B7548">
        <v>0.13489999999999999</v>
      </c>
      <c r="C7548" t="s">
        <v>5440</v>
      </c>
      <c r="D7548">
        <v>24000</v>
      </c>
      <c r="E7548">
        <v>36</v>
      </c>
      <c r="F7548">
        <v>7</v>
      </c>
      <c r="G7548">
        <v>0</v>
      </c>
    </row>
    <row r="7549" spans="1:7" x14ac:dyDescent="0.2">
      <c r="A7549">
        <v>28000</v>
      </c>
      <c r="B7549">
        <v>0.12690000000000001</v>
      </c>
      <c r="C7549" t="s">
        <v>5440</v>
      </c>
      <c r="D7549">
        <v>70000</v>
      </c>
      <c r="E7549">
        <v>36</v>
      </c>
      <c r="F7549">
        <v>4</v>
      </c>
      <c r="G7549">
        <v>1</v>
      </c>
    </row>
    <row r="7550" spans="1:7" x14ac:dyDescent="0.2">
      <c r="A7550">
        <v>10000</v>
      </c>
      <c r="B7550">
        <v>7.51E-2</v>
      </c>
      <c r="C7550" t="s">
        <v>5441</v>
      </c>
      <c r="D7550">
        <v>29000</v>
      </c>
      <c r="E7550">
        <v>36</v>
      </c>
      <c r="F7550">
        <v>2</v>
      </c>
      <c r="G7550">
        <v>0</v>
      </c>
    </row>
    <row r="7551" spans="1:7" x14ac:dyDescent="0.2">
      <c r="A7551">
        <v>14125</v>
      </c>
      <c r="B7551">
        <v>0.1065</v>
      </c>
      <c r="C7551" t="s">
        <v>5441</v>
      </c>
      <c r="D7551">
        <v>60000</v>
      </c>
      <c r="E7551">
        <v>36</v>
      </c>
      <c r="F7551">
        <v>2</v>
      </c>
      <c r="G7551">
        <v>0</v>
      </c>
    </row>
    <row r="7552" spans="1:7" x14ac:dyDescent="0.2">
      <c r="A7552">
        <v>16800</v>
      </c>
      <c r="B7552">
        <v>0.1171</v>
      </c>
      <c r="C7552" t="s">
        <v>5441</v>
      </c>
      <c r="D7552">
        <v>94000</v>
      </c>
      <c r="E7552">
        <v>36</v>
      </c>
      <c r="F7552">
        <v>3</v>
      </c>
      <c r="G7552">
        <v>0</v>
      </c>
    </row>
    <row r="7553" spans="1:7" x14ac:dyDescent="0.2">
      <c r="A7553">
        <v>16000</v>
      </c>
      <c r="B7553">
        <v>0.12690000000000001</v>
      </c>
      <c r="C7553" t="s">
        <v>5441</v>
      </c>
      <c r="D7553">
        <v>105000</v>
      </c>
      <c r="E7553">
        <v>36</v>
      </c>
      <c r="F7553">
        <v>1</v>
      </c>
      <c r="G7553">
        <v>0</v>
      </c>
    </row>
    <row r="7554" spans="1:7" x14ac:dyDescent="0.2">
      <c r="A7554">
        <v>35000</v>
      </c>
      <c r="B7554">
        <v>0.1991</v>
      </c>
      <c r="C7554" t="s">
        <v>5441</v>
      </c>
      <c r="D7554">
        <v>132000</v>
      </c>
      <c r="E7554">
        <v>60</v>
      </c>
      <c r="F7554">
        <v>10</v>
      </c>
      <c r="G7554">
        <v>0</v>
      </c>
    </row>
    <row r="7555" spans="1:7" x14ac:dyDescent="0.2">
      <c r="A7555">
        <v>16100</v>
      </c>
      <c r="B7555">
        <v>0.22739999999999999</v>
      </c>
      <c r="C7555" t="s">
        <v>5440</v>
      </c>
      <c r="D7555">
        <v>65000</v>
      </c>
      <c r="E7555">
        <v>60</v>
      </c>
      <c r="F7555">
        <v>0.5</v>
      </c>
      <c r="G7555">
        <v>1</v>
      </c>
    </row>
    <row r="7556" spans="1:7" x14ac:dyDescent="0.2">
      <c r="A7556">
        <v>8000</v>
      </c>
      <c r="B7556">
        <v>7.9000000000000001E-2</v>
      </c>
      <c r="C7556" t="s">
        <v>5440</v>
      </c>
      <c r="D7556">
        <v>87600</v>
      </c>
      <c r="E7556">
        <v>36</v>
      </c>
      <c r="F7556">
        <v>10</v>
      </c>
      <c r="G7556">
        <v>0</v>
      </c>
    </row>
    <row r="7557" spans="1:7" x14ac:dyDescent="0.2">
      <c r="A7557">
        <v>26400</v>
      </c>
      <c r="B7557">
        <v>0.23910000000000001</v>
      </c>
      <c r="C7557" t="s">
        <v>5440</v>
      </c>
      <c r="D7557">
        <v>52800</v>
      </c>
      <c r="E7557">
        <v>60</v>
      </c>
      <c r="F7557">
        <v>8</v>
      </c>
      <c r="G7557">
        <v>1</v>
      </c>
    </row>
    <row r="7558" spans="1:7" x14ac:dyDescent="0.2">
      <c r="A7558">
        <v>3000</v>
      </c>
      <c r="B7558">
        <v>7.9000000000000001E-2</v>
      </c>
      <c r="C7558" t="s">
        <v>5441</v>
      </c>
      <c r="D7558">
        <v>55000</v>
      </c>
      <c r="E7558">
        <v>36</v>
      </c>
      <c r="F7558">
        <v>6</v>
      </c>
      <c r="G7558">
        <v>0</v>
      </c>
    </row>
    <row r="7559" spans="1:7" x14ac:dyDescent="0.2">
      <c r="A7559">
        <v>4000</v>
      </c>
      <c r="B7559">
        <v>0.17580000000000001</v>
      </c>
      <c r="C7559" t="s">
        <v>5440</v>
      </c>
      <c r="D7559">
        <v>54000</v>
      </c>
      <c r="E7559">
        <v>36</v>
      </c>
      <c r="F7559">
        <v>6</v>
      </c>
      <c r="G7559">
        <v>1</v>
      </c>
    </row>
    <row r="7560" spans="1:7" x14ac:dyDescent="0.2">
      <c r="A7560">
        <v>6000</v>
      </c>
      <c r="B7560">
        <v>8.8999999999999996E-2</v>
      </c>
      <c r="C7560" t="s">
        <v>5441</v>
      </c>
      <c r="D7560">
        <v>152852</v>
      </c>
      <c r="E7560">
        <v>36</v>
      </c>
      <c r="F7560">
        <v>9</v>
      </c>
      <c r="G7560">
        <v>0</v>
      </c>
    </row>
    <row r="7561" spans="1:7" x14ac:dyDescent="0.2">
      <c r="A7561">
        <v>12000</v>
      </c>
      <c r="B7561">
        <v>0.1242</v>
      </c>
      <c r="C7561" t="s">
        <v>5441</v>
      </c>
      <c r="D7561">
        <v>49619.37</v>
      </c>
      <c r="E7561">
        <v>36</v>
      </c>
      <c r="F7561">
        <v>10</v>
      </c>
      <c r="G7561">
        <v>0</v>
      </c>
    </row>
    <row r="7562" spans="1:7" x14ac:dyDescent="0.2">
      <c r="A7562">
        <v>6000</v>
      </c>
      <c r="B7562">
        <v>6.0299999999999999E-2</v>
      </c>
      <c r="C7562" t="s">
        <v>5440</v>
      </c>
      <c r="D7562">
        <v>31200</v>
      </c>
      <c r="E7562">
        <v>36</v>
      </c>
      <c r="F7562">
        <v>2</v>
      </c>
      <c r="G7562">
        <v>0</v>
      </c>
    </row>
    <row r="7563" spans="1:7" x14ac:dyDescent="0.2">
      <c r="A7563">
        <v>14000</v>
      </c>
      <c r="B7563">
        <v>0.1065</v>
      </c>
      <c r="C7563" t="s">
        <v>5440</v>
      </c>
      <c r="D7563">
        <v>80000</v>
      </c>
      <c r="E7563">
        <v>36</v>
      </c>
      <c r="F7563">
        <v>10</v>
      </c>
      <c r="G7563">
        <v>0</v>
      </c>
    </row>
    <row r="7564" spans="1:7" x14ac:dyDescent="0.2">
      <c r="A7564">
        <v>12000</v>
      </c>
      <c r="B7564">
        <v>7.51E-2</v>
      </c>
      <c r="C7564" t="s">
        <v>5440</v>
      </c>
      <c r="D7564">
        <v>230000</v>
      </c>
      <c r="E7564">
        <v>36</v>
      </c>
      <c r="F7564">
        <v>3</v>
      </c>
      <c r="G7564">
        <v>1</v>
      </c>
    </row>
    <row r="7565" spans="1:7" x14ac:dyDescent="0.2">
      <c r="A7565">
        <v>10000</v>
      </c>
      <c r="B7565">
        <v>0.1242</v>
      </c>
      <c r="C7565" t="s">
        <v>5442</v>
      </c>
      <c r="D7565">
        <v>35000</v>
      </c>
      <c r="E7565">
        <v>36</v>
      </c>
      <c r="F7565">
        <v>8</v>
      </c>
      <c r="G7565">
        <v>0</v>
      </c>
    </row>
    <row r="7566" spans="1:7" x14ac:dyDescent="0.2">
      <c r="A7566">
        <v>6500</v>
      </c>
      <c r="B7566">
        <v>6.0299999999999999E-2</v>
      </c>
      <c r="C7566" t="s">
        <v>5440</v>
      </c>
      <c r="D7566">
        <v>37200</v>
      </c>
      <c r="E7566">
        <v>36</v>
      </c>
      <c r="F7566">
        <v>2</v>
      </c>
      <c r="G7566">
        <v>0</v>
      </c>
    </row>
    <row r="7567" spans="1:7" x14ac:dyDescent="0.2">
      <c r="A7567">
        <v>5000</v>
      </c>
      <c r="B7567">
        <v>0.14649999999999999</v>
      </c>
      <c r="C7567" t="s">
        <v>5441</v>
      </c>
      <c r="D7567" s="79">
        <v>100000</v>
      </c>
      <c r="E7567">
        <v>36</v>
      </c>
      <c r="F7567">
        <v>1</v>
      </c>
      <c r="G7567">
        <v>0</v>
      </c>
    </row>
    <row r="7568" spans="1:7" x14ac:dyDescent="0.2">
      <c r="A7568">
        <v>5500</v>
      </c>
      <c r="B7568">
        <v>0.12690000000000001</v>
      </c>
      <c r="C7568" t="s">
        <v>5440</v>
      </c>
      <c r="D7568">
        <v>21600</v>
      </c>
      <c r="E7568">
        <v>36</v>
      </c>
      <c r="F7568">
        <v>4</v>
      </c>
      <c r="G7568">
        <v>0</v>
      </c>
    </row>
    <row r="7569" spans="1:7" x14ac:dyDescent="0.2">
      <c r="A7569">
        <v>12000</v>
      </c>
      <c r="B7569">
        <v>8.8999999999999996E-2</v>
      </c>
      <c r="C7569" t="s">
        <v>5440</v>
      </c>
      <c r="D7569">
        <v>60000</v>
      </c>
      <c r="E7569">
        <v>36</v>
      </c>
      <c r="F7569">
        <v>2</v>
      </c>
      <c r="G7569">
        <v>1</v>
      </c>
    </row>
    <row r="7570" spans="1:7" x14ac:dyDescent="0.2">
      <c r="A7570">
        <v>13000</v>
      </c>
      <c r="B7570">
        <v>0.1242</v>
      </c>
      <c r="C7570" t="s">
        <v>5441</v>
      </c>
      <c r="D7570">
        <v>54000</v>
      </c>
      <c r="E7570">
        <v>36</v>
      </c>
      <c r="F7570">
        <v>2</v>
      </c>
      <c r="G7570">
        <v>0</v>
      </c>
    </row>
    <row r="7571" spans="1:7" x14ac:dyDescent="0.2">
      <c r="A7571">
        <v>12000</v>
      </c>
      <c r="B7571">
        <v>7.51E-2</v>
      </c>
      <c r="C7571" t="s">
        <v>5441</v>
      </c>
      <c r="D7571">
        <v>75000</v>
      </c>
      <c r="E7571">
        <v>36</v>
      </c>
      <c r="F7571">
        <v>1</v>
      </c>
      <c r="G7571">
        <v>0</v>
      </c>
    </row>
    <row r="7572" spans="1:7" x14ac:dyDescent="0.2">
      <c r="A7572">
        <v>3200</v>
      </c>
      <c r="B7572">
        <v>0.15959999999999999</v>
      </c>
      <c r="C7572" t="s">
        <v>5442</v>
      </c>
      <c r="D7572">
        <v>40000</v>
      </c>
      <c r="E7572">
        <v>36</v>
      </c>
      <c r="F7572">
        <v>4</v>
      </c>
      <c r="G7572">
        <v>0</v>
      </c>
    </row>
    <row r="7573" spans="1:7" x14ac:dyDescent="0.2">
      <c r="A7573">
        <v>11200</v>
      </c>
      <c r="B7573">
        <v>9.9099999999999994E-2</v>
      </c>
      <c r="C7573" t="s">
        <v>5442</v>
      </c>
      <c r="D7573">
        <v>55000</v>
      </c>
      <c r="E7573">
        <v>36</v>
      </c>
      <c r="F7573">
        <v>10</v>
      </c>
      <c r="G7573">
        <v>0</v>
      </c>
    </row>
    <row r="7574" spans="1:7" x14ac:dyDescent="0.2">
      <c r="A7574">
        <v>21000</v>
      </c>
      <c r="B7574">
        <v>7.9000000000000001E-2</v>
      </c>
      <c r="C7574" t="s">
        <v>5441</v>
      </c>
      <c r="D7574">
        <v>87500</v>
      </c>
      <c r="E7574">
        <v>36</v>
      </c>
      <c r="F7574">
        <v>10</v>
      </c>
      <c r="G7574">
        <v>0</v>
      </c>
    </row>
    <row r="7575" spans="1:7" x14ac:dyDescent="0.2">
      <c r="A7575">
        <v>18325</v>
      </c>
      <c r="B7575">
        <v>7.9000000000000001E-2</v>
      </c>
      <c r="C7575" t="s">
        <v>5440</v>
      </c>
      <c r="D7575">
        <v>47715</v>
      </c>
      <c r="E7575">
        <v>36</v>
      </c>
      <c r="F7575">
        <v>1</v>
      </c>
      <c r="G7575">
        <v>0</v>
      </c>
    </row>
    <row r="7576" spans="1:7" x14ac:dyDescent="0.2">
      <c r="A7576">
        <v>35000</v>
      </c>
      <c r="B7576">
        <v>8.8999999999999996E-2</v>
      </c>
      <c r="C7576" t="s">
        <v>5440</v>
      </c>
      <c r="D7576">
        <v>85000</v>
      </c>
      <c r="E7576">
        <v>36</v>
      </c>
      <c r="F7576">
        <v>0.5</v>
      </c>
      <c r="G7576">
        <v>0</v>
      </c>
    </row>
    <row r="7577" spans="1:7" x14ac:dyDescent="0.2">
      <c r="A7577">
        <v>28000</v>
      </c>
      <c r="B7577">
        <v>7.9000000000000001E-2</v>
      </c>
      <c r="C7577" t="s">
        <v>5440</v>
      </c>
      <c r="D7577">
        <v>140000</v>
      </c>
      <c r="E7577">
        <v>36</v>
      </c>
      <c r="F7577">
        <v>10</v>
      </c>
      <c r="G7577">
        <v>0</v>
      </c>
    </row>
    <row r="7578" spans="1:7" x14ac:dyDescent="0.2">
      <c r="A7578">
        <v>1000</v>
      </c>
      <c r="B7578">
        <v>0.17269999999999999</v>
      </c>
      <c r="C7578" t="s">
        <v>5440</v>
      </c>
      <c r="D7578">
        <v>25000</v>
      </c>
      <c r="E7578">
        <v>36</v>
      </c>
      <c r="F7578">
        <v>4</v>
      </c>
      <c r="G7578">
        <v>0</v>
      </c>
    </row>
    <row r="7579" spans="1:7" x14ac:dyDescent="0.2">
      <c r="A7579">
        <v>5400</v>
      </c>
      <c r="B7579">
        <v>6.6199999999999995E-2</v>
      </c>
      <c r="C7579" t="s">
        <v>5442</v>
      </c>
      <c r="D7579">
        <v>36000</v>
      </c>
      <c r="E7579">
        <v>36</v>
      </c>
      <c r="F7579">
        <v>4</v>
      </c>
      <c r="G7579">
        <v>1</v>
      </c>
    </row>
    <row r="7580" spans="1:7" x14ac:dyDescent="0.2">
      <c r="A7580">
        <v>11250</v>
      </c>
      <c r="B7580">
        <v>0.12690000000000001</v>
      </c>
      <c r="C7580" t="s">
        <v>5441</v>
      </c>
      <c r="D7580">
        <v>78000</v>
      </c>
      <c r="E7580">
        <v>36</v>
      </c>
      <c r="F7580">
        <v>10</v>
      </c>
      <c r="G7580">
        <v>1</v>
      </c>
    </row>
    <row r="7581" spans="1:7" x14ac:dyDescent="0.2">
      <c r="A7581">
        <v>10000</v>
      </c>
      <c r="B7581">
        <v>9.9099999999999994E-2</v>
      </c>
      <c r="C7581" t="s">
        <v>5441</v>
      </c>
      <c r="D7581">
        <v>44000</v>
      </c>
      <c r="E7581">
        <v>36</v>
      </c>
      <c r="F7581">
        <v>1</v>
      </c>
      <c r="G7581">
        <v>0</v>
      </c>
    </row>
    <row r="7582" spans="1:7" x14ac:dyDescent="0.2">
      <c r="A7582">
        <v>9000</v>
      </c>
      <c r="B7582">
        <v>7.51E-2</v>
      </c>
      <c r="C7582" t="s">
        <v>5440</v>
      </c>
      <c r="D7582">
        <v>70000</v>
      </c>
      <c r="E7582">
        <v>36</v>
      </c>
      <c r="F7582">
        <v>2</v>
      </c>
      <c r="G7582">
        <v>0</v>
      </c>
    </row>
    <row r="7583" spans="1:7" x14ac:dyDescent="0.2">
      <c r="A7583">
        <v>18075</v>
      </c>
      <c r="B7583">
        <v>0.12690000000000001</v>
      </c>
      <c r="C7583" t="s">
        <v>5441</v>
      </c>
      <c r="D7583">
        <v>52000</v>
      </c>
      <c r="E7583">
        <v>36</v>
      </c>
      <c r="F7583">
        <v>10</v>
      </c>
      <c r="G7583">
        <v>0</v>
      </c>
    </row>
    <row r="7584" spans="1:7" x14ac:dyDescent="0.2">
      <c r="A7584">
        <v>15000</v>
      </c>
      <c r="B7584">
        <v>0.14649999999999999</v>
      </c>
      <c r="C7584" t="s">
        <v>5440</v>
      </c>
      <c r="D7584">
        <v>98000</v>
      </c>
      <c r="E7584">
        <v>36</v>
      </c>
      <c r="F7584">
        <v>2</v>
      </c>
      <c r="G7584">
        <v>0</v>
      </c>
    </row>
    <row r="7585" spans="1:7" x14ac:dyDescent="0.2">
      <c r="A7585">
        <v>5000</v>
      </c>
      <c r="B7585">
        <v>0.12690000000000001</v>
      </c>
      <c r="C7585" t="s">
        <v>5441</v>
      </c>
      <c r="D7585">
        <v>75000</v>
      </c>
      <c r="E7585">
        <v>36</v>
      </c>
      <c r="F7585">
        <v>5</v>
      </c>
      <c r="G7585">
        <v>1</v>
      </c>
    </row>
    <row r="7586" spans="1:7" x14ac:dyDescent="0.2">
      <c r="A7586">
        <v>5900</v>
      </c>
      <c r="B7586">
        <v>0.14649999999999999</v>
      </c>
      <c r="C7586" t="s">
        <v>5440</v>
      </c>
      <c r="D7586">
        <v>36000</v>
      </c>
      <c r="E7586">
        <v>36</v>
      </c>
      <c r="F7586">
        <v>7</v>
      </c>
      <c r="G7586">
        <v>0</v>
      </c>
    </row>
    <row r="7587" spans="1:7" x14ac:dyDescent="0.2">
      <c r="A7587">
        <v>6400</v>
      </c>
      <c r="B7587">
        <v>9.9099999999999994E-2</v>
      </c>
      <c r="C7587" t="s">
        <v>5441</v>
      </c>
      <c r="D7587">
        <v>63800</v>
      </c>
      <c r="E7587">
        <v>36</v>
      </c>
      <c r="F7587">
        <v>3</v>
      </c>
      <c r="G7587">
        <v>0</v>
      </c>
    </row>
    <row r="7588" spans="1:7" x14ac:dyDescent="0.2">
      <c r="A7588">
        <v>10000</v>
      </c>
      <c r="B7588">
        <v>0.1171</v>
      </c>
      <c r="C7588" t="s">
        <v>5440</v>
      </c>
      <c r="D7588">
        <v>41000</v>
      </c>
      <c r="E7588">
        <v>36</v>
      </c>
      <c r="F7588">
        <v>4</v>
      </c>
      <c r="G7588">
        <v>0</v>
      </c>
    </row>
    <row r="7589" spans="1:7" x14ac:dyDescent="0.2">
      <c r="A7589">
        <v>28000</v>
      </c>
      <c r="B7589">
        <v>0.1991</v>
      </c>
      <c r="C7589" t="s">
        <v>5441</v>
      </c>
      <c r="D7589">
        <v>108000</v>
      </c>
      <c r="E7589">
        <v>60</v>
      </c>
      <c r="F7589">
        <v>10</v>
      </c>
      <c r="G7589">
        <v>0</v>
      </c>
    </row>
    <row r="7590" spans="1:7" x14ac:dyDescent="0.2">
      <c r="A7590">
        <v>13000</v>
      </c>
      <c r="B7590">
        <v>0.14649999999999999</v>
      </c>
      <c r="C7590" t="s">
        <v>5440</v>
      </c>
      <c r="D7590">
        <v>48000</v>
      </c>
      <c r="E7590">
        <v>36</v>
      </c>
      <c r="F7590">
        <v>6</v>
      </c>
      <c r="G7590">
        <v>1</v>
      </c>
    </row>
    <row r="7591" spans="1:7" x14ac:dyDescent="0.2">
      <c r="A7591">
        <v>12000</v>
      </c>
      <c r="B7591">
        <v>9.9099999999999994E-2</v>
      </c>
      <c r="C7591" t="s">
        <v>5440</v>
      </c>
      <c r="D7591">
        <v>38000</v>
      </c>
      <c r="E7591">
        <v>36</v>
      </c>
      <c r="F7591">
        <v>2</v>
      </c>
      <c r="G7591">
        <v>0</v>
      </c>
    </row>
    <row r="7592" spans="1:7" x14ac:dyDescent="0.2">
      <c r="A7592">
        <v>3600</v>
      </c>
      <c r="B7592">
        <v>8.8999999999999996E-2</v>
      </c>
      <c r="C7592" t="s">
        <v>5440</v>
      </c>
      <c r="D7592">
        <v>38000</v>
      </c>
      <c r="E7592">
        <v>36</v>
      </c>
      <c r="F7592">
        <v>8</v>
      </c>
      <c r="G7592">
        <v>0</v>
      </c>
    </row>
    <row r="7593" spans="1:7" x14ac:dyDescent="0.2">
      <c r="A7593">
        <v>2525</v>
      </c>
      <c r="B7593">
        <v>7.51E-2</v>
      </c>
      <c r="C7593" t="s">
        <v>5440</v>
      </c>
      <c r="D7593">
        <v>30000</v>
      </c>
      <c r="E7593">
        <v>36</v>
      </c>
      <c r="F7593">
        <v>6</v>
      </c>
      <c r="G7593">
        <v>0</v>
      </c>
    </row>
    <row r="7594" spans="1:7" x14ac:dyDescent="0.2">
      <c r="A7594">
        <v>12600</v>
      </c>
      <c r="B7594">
        <v>0.1171</v>
      </c>
      <c r="C7594" t="s">
        <v>5440</v>
      </c>
      <c r="D7594">
        <v>43000</v>
      </c>
      <c r="E7594">
        <v>36</v>
      </c>
      <c r="F7594">
        <v>2</v>
      </c>
      <c r="G7594">
        <v>0</v>
      </c>
    </row>
    <row r="7595" spans="1:7" x14ac:dyDescent="0.2">
      <c r="A7595">
        <v>13250</v>
      </c>
      <c r="B7595">
        <v>0.16289999999999999</v>
      </c>
      <c r="C7595" t="s">
        <v>5440</v>
      </c>
      <c r="D7595">
        <v>40000</v>
      </c>
      <c r="E7595">
        <v>36</v>
      </c>
      <c r="F7595">
        <v>6</v>
      </c>
      <c r="G7595">
        <v>0</v>
      </c>
    </row>
    <row r="7596" spans="1:7" x14ac:dyDescent="0.2">
      <c r="A7596">
        <v>12000</v>
      </c>
      <c r="B7596">
        <v>0.1242</v>
      </c>
      <c r="C7596" t="s">
        <v>5441</v>
      </c>
      <c r="D7596">
        <v>35000</v>
      </c>
      <c r="E7596">
        <v>36</v>
      </c>
      <c r="F7596">
        <v>5</v>
      </c>
      <c r="G7596">
        <v>0</v>
      </c>
    </row>
    <row r="7597" spans="1:7" x14ac:dyDescent="0.2">
      <c r="A7597">
        <v>25000</v>
      </c>
      <c r="B7597">
        <v>7.9000000000000001E-2</v>
      </c>
      <c r="C7597" t="s">
        <v>5442</v>
      </c>
      <c r="D7597">
        <v>60000</v>
      </c>
      <c r="E7597">
        <v>36</v>
      </c>
      <c r="F7597">
        <v>6</v>
      </c>
      <c r="G7597">
        <v>0</v>
      </c>
    </row>
    <row r="7598" spans="1:7" x14ac:dyDescent="0.2">
      <c r="A7598">
        <v>18000</v>
      </c>
      <c r="B7598">
        <v>0.1065</v>
      </c>
      <c r="C7598" t="s">
        <v>5441</v>
      </c>
      <c r="D7598">
        <v>120000</v>
      </c>
      <c r="E7598">
        <v>60</v>
      </c>
      <c r="F7598">
        <v>10</v>
      </c>
      <c r="G7598">
        <v>0</v>
      </c>
    </row>
    <row r="7599" spans="1:7" x14ac:dyDescent="0.2">
      <c r="A7599">
        <v>2500</v>
      </c>
      <c r="B7599">
        <v>0.17269999999999999</v>
      </c>
      <c r="C7599" t="s">
        <v>5440</v>
      </c>
      <c r="D7599">
        <v>51000</v>
      </c>
      <c r="E7599">
        <v>36</v>
      </c>
      <c r="F7599">
        <v>5</v>
      </c>
      <c r="G7599">
        <v>0</v>
      </c>
    </row>
    <row r="7600" spans="1:7" x14ac:dyDescent="0.2">
      <c r="A7600">
        <v>12000</v>
      </c>
      <c r="B7600">
        <v>0.12690000000000001</v>
      </c>
      <c r="C7600" t="s">
        <v>5440</v>
      </c>
      <c r="D7600">
        <v>80000</v>
      </c>
      <c r="E7600">
        <v>36</v>
      </c>
      <c r="F7600">
        <v>5</v>
      </c>
      <c r="G7600">
        <v>0</v>
      </c>
    </row>
    <row r="7601" spans="1:7" x14ac:dyDescent="0.2">
      <c r="A7601">
        <v>8500</v>
      </c>
      <c r="B7601">
        <v>0.1527</v>
      </c>
      <c r="C7601" t="s">
        <v>5440</v>
      </c>
      <c r="D7601">
        <v>45573</v>
      </c>
      <c r="E7601">
        <v>36</v>
      </c>
      <c r="F7601">
        <v>2</v>
      </c>
      <c r="G7601">
        <v>0</v>
      </c>
    </row>
    <row r="7602" spans="1:7" x14ac:dyDescent="0.2">
      <c r="A7602">
        <v>14000</v>
      </c>
      <c r="B7602">
        <v>0.13489999999999999</v>
      </c>
      <c r="C7602" t="s">
        <v>5441</v>
      </c>
      <c r="D7602">
        <v>75000</v>
      </c>
      <c r="E7602">
        <v>36</v>
      </c>
      <c r="F7602">
        <v>4</v>
      </c>
      <c r="G7602">
        <v>0</v>
      </c>
    </row>
    <row r="7603" spans="1:7" x14ac:dyDescent="0.2">
      <c r="A7603">
        <v>7200</v>
      </c>
      <c r="B7603">
        <v>9.9099999999999994E-2</v>
      </c>
      <c r="C7603" t="s">
        <v>5440</v>
      </c>
      <c r="D7603">
        <v>74000</v>
      </c>
      <c r="E7603">
        <v>36</v>
      </c>
      <c r="F7603">
        <v>10</v>
      </c>
      <c r="G7603">
        <v>0</v>
      </c>
    </row>
    <row r="7604" spans="1:7" x14ac:dyDescent="0.2">
      <c r="A7604">
        <v>4200</v>
      </c>
      <c r="B7604">
        <v>0.13489999999999999</v>
      </c>
      <c r="C7604" t="s">
        <v>5440</v>
      </c>
      <c r="D7604">
        <v>24000</v>
      </c>
      <c r="E7604">
        <v>36</v>
      </c>
      <c r="F7604">
        <v>4</v>
      </c>
      <c r="G7604">
        <v>0</v>
      </c>
    </row>
    <row r="7605" spans="1:7" x14ac:dyDescent="0.2">
      <c r="A7605">
        <v>6900</v>
      </c>
      <c r="B7605">
        <v>9.9099999999999994E-2</v>
      </c>
      <c r="C7605" t="s">
        <v>5440</v>
      </c>
      <c r="D7605">
        <v>75000</v>
      </c>
      <c r="E7605">
        <v>36</v>
      </c>
      <c r="F7605">
        <v>0.5</v>
      </c>
      <c r="G7605">
        <v>1</v>
      </c>
    </row>
    <row r="7606" spans="1:7" x14ac:dyDescent="0.2">
      <c r="A7606">
        <v>30750</v>
      </c>
      <c r="B7606">
        <v>7.9000000000000001E-2</v>
      </c>
      <c r="C7606" t="s">
        <v>5441</v>
      </c>
      <c r="D7606">
        <v>50000</v>
      </c>
      <c r="E7606">
        <v>36</v>
      </c>
      <c r="F7606">
        <v>10</v>
      </c>
      <c r="G7606">
        <v>0</v>
      </c>
    </row>
    <row r="7607" spans="1:7" x14ac:dyDescent="0.2">
      <c r="A7607">
        <v>10000</v>
      </c>
      <c r="B7607">
        <v>0.1527</v>
      </c>
      <c r="C7607" t="s">
        <v>5440</v>
      </c>
      <c r="D7607">
        <v>55250</v>
      </c>
      <c r="E7607">
        <v>36</v>
      </c>
      <c r="F7607">
        <v>1</v>
      </c>
      <c r="G7607">
        <v>0</v>
      </c>
    </row>
    <row r="7608" spans="1:7" x14ac:dyDescent="0.2">
      <c r="A7608">
        <v>2400</v>
      </c>
      <c r="B7608">
        <v>9.9099999999999994E-2</v>
      </c>
      <c r="C7608" t="s">
        <v>5442</v>
      </c>
      <c r="D7608">
        <v>62000</v>
      </c>
      <c r="E7608">
        <v>36</v>
      </c>
      <c r="F7608">
        <v>4</v>
      </c>
      <c r="G7608">
        <v>0</v>
      </c>
    </row>
    <row r="7609" spans="1:7" x14ac:dyDescent="0.2">
      <c r="A7609">
        <v>22000</v>
      </c>
      <c r="B7609">
        <v>0.13489999999999999</v>
      </c>
      <c r="C7609" t="s">
        <v>5440</v>
      </c>
      <c r="D7609">
        <v>76500</v>
      </c>
      <c r="E7609">
        <v>60</v>
      </c>
      <c r="F7609">
        <v>5</v>
      </c>
      <c r="G7609">
        <v>0</v>
      </c>
    </row>
    <row r="7610" spans="1:7" x14ac:dyDescent="0.2">
      <c r="A7610">
        <v>12000</v>
      </c>
      <c r="B7610">
        <v>0.1065</v>
      </c>
      <c r="C7610" t="s">
        <v>5442</v>
      </c>
      <c r="D7610">
        <v>55000</v>
      </c>
      <c r="E7610">
        <v>36</v>
      </c>
      <c r="F7610">
        <v>10</v>
      </c>
      <c r="G7610">
        <v>0</v>
      </c>
    </row>
    <row r="7611" spans="1:7" x14ac:dyDescent="0.2">
      <c r="A7611">
        <v>9000</v>
      </c>
      <c r="B7611">
        <v>6.0299999999999999E-2</v>
      </c>
      <c r="C7611" t="s">
        <v>5440</v>
      </c>
      <c r="D7611">
        <v>24264</v>
      </c>
      <c r="E7611">
        <v>36</v>
      </c>
      <c r="F7611">
        <v>0.5</v>
      </c>
      <c r="G7611">
        <v>0</v>
      </c>
    </row>
    <row r="7612" spans="1:7" x14ac:dyDescent="0.2">
      <c r="A7612">
        <v>20000</v>
      </c>
      <c r="B7612">
        <v>0.1991</v>
      </c>
      <c r="C7612" t="s">
        <v>5441</v>
      </c>
      <c r="D7612">
        <v>93000</v>
      </c>
      <c r="E7612">
        <v>36</v>
      </c>
      <c r="F7612">
        <v>3</v>
      </c>
      <c r="G7612">
        <v>0</v>
      </c>
    </row>
    <row r="7613" spans="1:7" x14ac:dyDescent="0.2">
      <c r="A7613">
        <v>20425</v>
      </c>
      <c r="B7613">
        <v>0.1242</v>
      </c>
      <c r="C7613" t="s">
        <v>5441</v>
      </c>
      <c r="D7613">
        <v>56000</v>
      </c>
      <c r="E7613">
        <v>60</v>
      </c>
      <c r="F7613">
        <v>10</v>
      </c>
      <c r="G7613">
        <v>0</v>
      </c>
    </row>
    <row r="7614" spans="1:7" x14ac:dyDescent="0.2">
      <c r="A7614">
        <v>12500</v>
      </c>
      <c r="B7614">
        <v>7.9000000000000001E-2</v>
      </c>
      <c r="C7614" t="s">
        <v>5440</v>
      </c>
      <c r="D7614">
        <v>50000</v>
      </c>
      <c r="E7614">
        <v>36</v>
      </c>
      <c r="F7614">
        <v>4</v>
      </c>
      <c r="G7614">
        <v>0</v>
      </c>
    </row>
    <row r="7615" spans="1:7" x14ac:dyDescent="0.2">
      <c r="A7615">
        <v>5000</v>
      </c>
      <c r="B7615">
        <v>0.1171</v>
      </c>
      <c r="C7615" t="s">
        <v>5440</v>
      </c>
      <c r="D7615">
        <v>18000</v>
      </c>
      <c r="E7615">
        <v>36</v>
      </c>
      <c r="F7615">
        <v>2</v>
      </c>
      <c r="G7615">
        <v>1</v>
      </c>
    </row>
    <row r="7616" spans="1:7" x14ac:dyDescent="0.2">
      <c r="A7616">
        <v>10000</v>
      </c>
      <c r="B7616">
        <v>7.51E-2</v>
      </c>
      <c r="C7616" t="s">
        <v>5440</v>
      </c>
      <c r="D7616">
        <v>21000</v>
      </c>
      <c r="E7616">
        <v>36</v>
      </c>
      <c r="F7616">
        <v>0.5</v>
      </c>
      <c r="G7616">
        <v>1</v>
      </c>
    </row>
    <row r="7617" spans="1:7" x14ac:dyDescent="0.2">
      <c r="A7617">
        <v>16000</v>
      </c>
      <c r="B7617">
        <v>0.1171</v>
      </c>
      <c r="C7617" t="s">
        <v>5441</v>
      </c>
      <c r="D7617">
        <v>51000</v>
      </c>
      <c r="E7617">
        <v>36</v>
      </c>
      <c r="F7617">
        <v>6</v>
      </c>
      <c r="G7617">
        <v>0</v>
      </c>
    </row>
    <row r="7618" spans="1:7" x14ac:dyDescent="0.2">
      <c r="A7618">
        <v>26000</v>
      </c>
      <c r="B7618">
        <v>8.8999999999999996E-2</v>
      </c>
      <c r="C7618" t="s">
        <v>5441</v>
      </c>
      <c r="D7618">
        <v>63000</v>
      </c>
      <c r="E7618">
        <v>36</v>
      </c>
      <c r="F7618">
        <v>10</v>
      </c>
      <c r="G7618">
        <v>0</v>
      </c>
    </row>
    <row r="7619" spans="1:7" x14ac:dyDescent="0.2">
      <c r="A7619">
        <v>12275</v>
      </c>
      <c r="B7619">
        <v>0.1065</v>
      </c>
      <c r="C7619" t="s">
        <v>5440</v>
      </c>
      <c r="D7619">
        <v>40000</v>
      </c>
      <c r="E7619">
        <v>36</v>
      </c>
      <c r="F7619">
        <v>3</v>
      </c>
      <c r="G7619">
        <v>0</v>
      </c>
    </row>
    <row r="7620" spans="1:7" x14ac:dyDescent="0.2">
      <c r="A7620">
        <v>19000</v>
      </c>
      <c r="B7620">
        <v>0.16289999999999999</v>
      </c>
      <c r="C7620" t="s">
        <v>5441</v>
      </c>
      <c r="D7620">
        <v>52000</v>
      </c>
      <c r="E7620">
        <v>36</v>
      </c>
      <c r="F7620">
        <v>3</v>
      </c>
      <c r="G7620">
        <v>0</v>
      </c>
    </row>
    <row r="7621" spans="1:7" x14ac:dyDescent="0.2">
      <c r="A7621">
        <v>10000</v>
      </c>
      <c r="B7621">
        <v>0.16289999999999999</v>
      </c>
      <c r="C7621" t="s">
        <v>5441</v>
      </c>
      <c r="D7621">
        <v>80000</v>
      </c>
      <c r="E7621">
        <v>36</v>
      </c>
      <c r="F7621">
        <v>10</v>
      </c>
      <c r="G7621">
        <v>0</v>
      </c>
    </row>
    <row r="7622" spans="1:7" x14ac:dyDescent="0.2">
      <c r="A7622">
        <v>2250</v>
      </c>
      <c r="B7622">
        <v>0.14269999999999999</v>
      </c>
      <c r="C7622" t="s">
        <v>5440</v>
      </c>
      <c r="D7622">
        <v>50000</v>
      </c>
      <c r="E7622">
        <v>36</v>
      </c>
      <c r="F7622">
        <v>5</v>
      </c>
      <c r="G7622">
        <v>0</v>
      </c>
    </row>
    <row r="7623" spans="1:7" x14ac:dyDescent="0.2">
      <c r="A7623">
        <v>6800</v>
      </c>
      <c r="B7623">
        <v>0.1171</v>
      </c>
      <c r="C7623" t="s">
        <v>5441</v>
      </c>
      <c r="D7623">
        <v>50000</v>
      </c>
      <c r="E7623">
        <v>36</v>
      </c>
      <c r="F7623">
        <v>4</v>
      </c>
      <c r="G7623">
        <v>0</v>
      </c>
    </row>
    <row r="7624" spans="1:7" x14ac:dyDescent="0.2">
      <c r="A7624">
        <v>14125</v>
      </c>
      <c r="B7624">
        <v>0.13489999999999999</v>
      </c>
      <c r="C7624" t="s">
        <v>5440</v>
      </c>
      <c r="D7624">
        <v>43000</v>
      </c>
      <c r="E7624">
        <v>36</v>
      </c>
      <c r="F7624">
        <v>10</v>
      </c>
      <c r="G7624">
        <v>0</v>
      </c>
    </row>
    <row r="7625" spans="1:7" x14ac:dyDescent="0.2">
      <c r="A7625">
        <v>3000</v>
      </c>
      <c r="B7625">
        <v>7.9000000000000001E-2</v>
      </c>
      <c r="C7625" t="s">
        <v>5440</v>
      </c>
      <c r="D7625">
        <v>31200</v>
      </c>
      <c r="E7625">
        <v>36</v>
      </c>
      <c r="F7625">
        <v>10</v>
      </c>
      <c r="G7625">
        <v>0</v>
      </c>
    </row>
    <row r="7626" spans="1:7" x14ac:dyDescent="0.2">
      <c r="A7626">
        <v>17000</v>
      </c>
      <c r="B7626">
        <v>7.9000000000000001E-2</v>
      </c>
      <c r="C7626" t="s">
        <v>5441</v>
      </c>
      <c r="D7626">
        <v>77000</v>
      </c>
      <c r="E7626">
        <v>36</v>
      </c>
      <c r="F7626">
        <v>9</v>
      </c>
      <c r="G7626">
        <v>0</v>
      </c>
    </row>
    <row r="7627" spans="1:7" x14ac:dyDescent="0.2">
      <c r="A7627">
        <v>12000</v>
      </c>
      <c r="B7627">
        <v>0.16289999999999999</v>
      </c>
      <c r="C7627" t="s">
        <v>5442</v>
      </c>
      <c r="D7627">
        <v>40000</v>
      </c>
      <c r="E7627">
        <v>36</v>
      </c>
      <c r="F7627">
        <v>1</v>
      </c>
      <c r="G7627">
        <v>0</v>
      </c>
    </row>
    <row r="7628" spans="1:7" x14ac:dyDescent="0.2">
      <c r="A7628">
        <v>29700</v>
      </c>
      <c r="B7628">
        <v>0.16289999999999999</v>
      </c>
      <c r="C7628" t="s">
        <v>5440</v>
      </c>
      <c r="D7628">
        <v>62000</v>
      </c>
      <c r="E7628">
        <v>36</v>
      </c>
      <c r="F7628">
        <v>10</v>
      </c>
      <c r="G7628">
        <v>0</v>
      </c>
    </row>
    <row r="7629" spans="1:7" x14ac:dyDescent="0.2">
      <c r="A7629">
        <v>12000</v>
      </c>
      <c r="B7629">
        <v>6.6199999999999995E-2</v>
      </c>
      <c r="C7629" t="s">
        <v>5440</v>
      </c>
      <c r="D7629">
        <v>72800</v>
      </c>
      <c r="E7629">
        <v>36</v>
      </c>
      <c r="F7629">
        <v>2</v>
      </c>
      <c r="G7629">
        <v>0</v>
      </c>
    </row>
    <row r="7630" spans="1:7" x14ac:dyDescent="0.2">
      <c r="A7630">
        <v>2000</v>
      </c>
      <c r="B7630">
        <v>0.1171</v>
      </c>
      <c r="C7630" t="s">
        <v>5440</v>
      </c>
      <c r="D7630">
        <v>59000</v>
      </c>
      <c r="E7630">
        <v>36</v>
      </c>
      <c r="F7630">
        <v>1</v>
      </c>
      <c r="G7630">
        <v>0</v>
      </c>
    </row>
    <row r="7631" spans="1:7" x14ac:dyDescent="0.2">
      <c r="A7631">
        <v>18000</v>
      </c>
      <c r="B7631">
        <v>0.18640000000000001</v>
      </c>
      <c r="C7631" t="s">
        <v>5440</v>
      </c>
      <c r="D7631">
        <v>75000</v>
      </c>
      <c r="E7631">
        <v>60</v>
      </c>
      <c r="F7631">
        <v>2</v>
      </c>
      <c r="G7631">
        <v>0</v>
      </c>
    </row>
    <row r="7632" spans="1:7" x14ac:dyDescent="0.2">
      <c r="A7632">
        <v>7350</v>
      </c>
      <c r="B7632">
        <v>0.1242</v>
      </c>
      <c r="C7632" t="s">
        <v>5441</v>
      </c>
      <c r="D7632">
        <v>28560</v>
      </c>
      <c r="E7632">
        <v>36</v>
      </c>
      <c r="F7632">
        <v>5</v>
      </c>
      <c r="G7632">
        <v>1</v>
      </c>
    </row>
    <row r="7633" spans="1:7" x14ac:dyDescent="0.2">
      <c r="A7633">
        <v>16000</v>
      </c>
      <c r="B7633">
        <v>0.14649999999999999</v>
      </c>
      <c r="C7633" t="s">
        <v>5440</v>
      </c>
      <c r="D7633">
        <v>70000</v>
      </c>
      <c r="E7633">
        <v>36</v>
      </c>
      <c r="F7633">
        <v>0.5</v>
      </c>
      <c r="G7633">
        <v>0</v>
      </c>
    </row>
    <row r="7634" spans="1:7" x14ac:dyDescent="0.2">
      <c r="A7634">
        <v>5400</v>
      </c>
      <c r="B7634">
        <v>7.51E-2</v>
      </c>
      <c r="C7634" t="s">
        <v>5440</v>
      </c>
      <c r="D7634">
        <v>42000</v>
      </c>
      <c r="E7634">
        <v>36</v>
      </c>
      <c r="F7634">
        <v>5</v>
      </c>
      <c r="G7634">
        <v>0</v>
      </c>
    </row>
    <row r="7635" spans="1:7" x14ac:dyDescent="0.2">
      <c r="A7635">
        <v>6800</v>
      </c>
      <c r="B7635">
        <v>0.17580000000000001</v>
      </c>
      <c r="C7635" t="s">
        <v>5440</v>
      </c>
      <c r="D7635">
        <v>24000</v>
      </c>
      <c r="E7635">
        <v>36</v>
      </c>
      <c r="F7635">
        <v>3</v>
      </c>
      <c r="G7635">
        <v>0</v>
      </c>
    </row>
    <row r="7636" spans="1:7" x14ac:dyDescent="0.2">
      <c r="A7636">
        <v>20000</v>
      </c>
      <c r="B7636">
        <v>8.8999999999999996E-2</v>
      </c>
      <c r="C7636" t="s">
        <v>5441</v>
      </c>
      <c r="D7636">
        <v>52000</v>
      </c>
      <c r="E7636">
        <v>36</v>
      </c>
      <c r="F7636">
        <v>1</v>
      </c>
      <c r="G7636">
        <v>0</v>
      </c>
    </row>
    <row r="7637" spans="1:7" x14ac:dyDescent="0.2">
      <c r="A7637">
        <v>9000</v>
      </c>
      <c r="B7637">
        <v>7.9000000000000001E-2</v>
      </c>
      <c r="C7637" t="s">
        <v>5442</v>
      </c>
      <c r="D7637">
        <v>74000</v>
      </c>
      <c r="E7637">
        <v>36</v>
      </c>
      <c r="F7637">
        <v>4</v>
      </c>
      <c r="G7637">
        <v>0</v>
      </c>
    </row>
    <row r="7638" spans="1:7" x14ac:dyDescent="0.2">
      <c r="A7638">
        <v>23000</v>
      </c>
      <c r="B7638">
        <v>0.16769999999999999</v>
      </c>
      <c r="C7638" t="s">
        <v>5440</v>
      </c>
      <c r="D7638">
        <v>50000</v>
      </c>
      <c r="E7638">
        <v>60</v>
      </c>
      <c r="F7638">
        <v>4</v>
      </c>
      <c r="G7638">
        <v>1</v>
      </c>
    </row>
    <row r="7639" spans="1:7" x14ac:dyDescent="0.2">
      <c r="A7639">
        <v>6000</v>
      </c>
      <c r="B7639">
        <v>7.9000000000000001E-2</v>
      </c>
      <c r="C7639" t="s">
        <v>5440</v>
      </c>
      <c r="D7639">
        <v>51250</v>
      </c>
      <c r="E7639">
        <v>36</v>
      </c>
      <c r="F7639">
        <v>6</v>
      </c>
      <c r="G7639">
        <v>0</v>
      </c>
    </row>
    <row r="7640" spans="1:7" x14ac:dyDescent="0.2">
      <c r="A7640">
        <v>15000</v>
      </c>
      <c r="B7640">
        <v>0.1171</v>
      </c>
      <c r="C7640" t="s">
        <v>5440</v>
      </c>
      <c r="D7640">
        <v>61100</v>
      </c>
      <c r="E7640">
        <v>36</v>
      </c>
      <c r="F7640">
        <v>10</v>
      </c>
      <c r="G7640">
        <v>0</v>
      </c>
    </row>
    <row r="7641" spans="1:7" x14ac:dyDescent="0.2">
      <c r="A7641">
        <v>17000</v>
      </c>
      <c r="B7641">
        <v>0.2089</v>
      </c>
      <c r="C7641" t="s">
        <v>5440</v>
      </c>
      <c r="D7641">
        <v>51000</v>
      </c>
      <c r="E7641">
        <v>60</v>
      </c>
      <c r="F7641">
        <v>3</v>
      </c>
      <c r="G7641">
        <v>1</v>
      </c>
    </row>
    <row r="7642" spans="1:7" x14ac:dyDescent="0.2">
      <c r="A7642">
        <v>12000</v>
      </c>
      <c r="B7642">
        <v>9.9099999999999994E-2</v>
      </c>
      <c r="C7642" t="s">
        <v>5440</v>
      </c>
      <c r="D7642">
        <v>40000</v>
      </c>
      <c r="E7642">
        <v>36</v>
      </c>
      <c r="F7642">
        <v>6</v>
      </c>
      <c r="G7642">
        <v>0</v>
      </c>
    </row>
    <row r="7643" spans="1:7" x14ac:dyDescent="0.2">
      <c r="A7643">
        <v>21000</v>
      </c>
      <c r="B7643">
        <v>0.14269999999999999</v>
      </c>
      <c r="C7643" t="s">
        <v>5440</v>
      </c>
      <c r="D7643">
        <v>90000</v>
      </c>
      <c r="E7643">
        <v>36</v>
      </c>
      <c r="F7643">
        <v>5</v>
      </c>
      <c r="G7643">
        <v>0</v>
      </c>
    </row>
    <row r="7644" spans="1:7" x14ac:dyDescent="0.2">
      <c r="A7644">
        <v>18000</v>
      </c>
      <c r="B7644">
        <v>0.17580000000000001</v>
      </c>
      <c r="C7644" t="s">
        <v>5440</v>
      </c>
      <c r="D7644">
        <v>72000</v>
      </c>
      <c r="E7644">
        <v>60</v>
      </c>
      <c r="F7644">
        <v>5</v>
      </c>
      <c r="G7644">
        <v>1</v>
      </c>
    </row>
    <row r="7645" spans="1:7" x14ac:dyDescent="0.2">
      <c r="A7645">
        <v>30000</v>
      </c>
      <c r="B7645">
        <v>9.9099999999999994E-2</v>
      </c>
      <c r="C7645" t="s">
        <v>5441</v>
      </c>
      <c r="D7645">
        <v>60000</v>
      </c>
      <c r="E7645">
        <v>60</v>
      </c>
      <c r="F7645">
        <v>7</v>
      </c>
      <c r="G7645">
        <v>0</v>
      </c>
    </row>
    <row r="7646" spans="1:7" x14ac:dyDescent="0.2">
      <c r="A7646">
        <v>15000</v>
      </c>
      <c r="B7646">
        <v>7.9000000000000001E-2</v>
      </c>
      <c r="C7646" t="s">
        <v>5441</v>
      </c>
      <c r="D7646">
        <v>72000</v>
      </c>
      <c r="E7646">
        <v>36</v>
      </c>
      <c r="F7646">
        <v>2</v>
      </c>
      <c r="G7646">
        <v>0</v>
      </c>
    </row>
    <row r="7647" spans="1:7" x14ac:dyDescent="0.2">
      <c r="A7647">
        <v>24000</v>
      </c>
      <c r="B7647">
        <v>0.22059999999999999</v>
      </c>
      <c r="C7647" t="s">
        <v>5440</v>
      </c>
      <c r="D7647">
        <v>58000</v>
      </c>
      <c r="E7647">
        <v>60</v>
      </c>
      <c r="F7647">
        <v>8</v>
      </c>
      <c r="G7647">
        <v>1</v>
      </c>
    </row>
    <row r="7648" spans="1:7" x14ac:dyDescent="0.2">
      <c r="A7648">
        <v>8875</v>
      </c>
      <c r="B7648">
        <v>8.8999999999999996E-2</v>
      </c>
      <c r="C7648" t="s">
        <v>5440</v>
      </c>
      <c r="D7648">
        <v>23000</v>
      </c>
      <c r="E7648">
        <v>36</v>
      </c>
      <c r="F7648">
        <v>3</v>
      </c>
      <c r="G7648">
        <v>0</v>
      </c>
    </row>
    <row r="7649" spans="1:7" x14ac:dyDescent="0.2">
      <c r="A7649">
        <v>11000</v>
      </c>
      <c r="B7649">
        <v>6.6199999999999995E-2</v>
      </c>
      <c r="C7649" t="s">
        <v>5440</v>
      </c>
      <c r="D7649">
        <v>60000</v>
      </c>
      <c r="E7649">
        <v>36</v>
      </c>
      <c r="F7649">
        <v>9</v>
      </c>
      <c r="G7649">
        <v>0</v>
      </c>
    </row>
    <row r="7650" spans="1:7" x14ac:dyDescent="0.2">
      <c r="A7650">
        <v>20000</v>
      </c>
      <c r="B7650">
        <v>0.1171</v>
      </c>
      <c r="C7650" t="s">
        <v>5440</v>
      </c>
      <c r="D7650">
        <v>55000</v>
      </c>
      <c r="E7650">
        <v>36</v>
      </c>
      <c r="F7650">
        <v>5</v>
      </c>
      <c r="G7650">
        <v>0</v>
      </c>
    </row>
    <row r="7651" spans="1:7" x14ac:dyDescent="0.2">
      <c r="A7651">
        <v>18000</v>
      </c>
      <c r="B7651">
        <v>0.12690000000000001</v>
      </c>
      <c r="C7651" t="s">
        <v>5441</v>
      </c>
      <c r="D7651">
        <v>80000</v>
      </c>
      <c r="E7651">
        <v>36</v>
      </c>
      <c r="F7651">
        <v>4</v>
      </c>
      <c r="G7651">
        <v>0</v>
      </c>
    </row>
    <row r="7652" spans="1:7" x14ac:dyDescent="0.2">
      <c r="A7652">
        <v>9600</v>
      </c>
      <c r="B7652">
        <v>6.6199999999999995E-2</v>
      </c>
      <c r="C7652" t="s">
        <v>5440</v>
      </c>
      <c r="D7652">
        <v>55000</v>
      </c>
      <c r="E7652">
        <v>36</v>
      </c>
      <c r="F7652">
        <v>2</v>
      </c>
      <c r="G7652">
        <v>0</v>
      </c>
    </row>
    <row r="7653" spans="1:7" x14ac:dyDescent="0.2">
      <c r="A7653">
        <v>6000</v>
      </c>
      <c r="B7653">
        <v>0.12690000000000001</v>
      </c>
      <c r="C7653" t="s">
        <v>5440</v>
      </c>
      <c r="D7653">
        <v>22104</v>
      </c>
      <c r="E7653">
        <v>36</v>
      </c>
      <c r="F7653">
        <v>2</v>
      </c>
      <c r="G7653">
        <v>0</v>
      </c>
    </row>
    <row r="7654" spans="1:7" x14ac:dyDescent="0.2">
      <c r="A7654">
        <v>10000</v>
      </c>
      <c r="B7654">
        <v>0.13489999999999999</v>
      </c>
      <c r="C7654" t="s">
        <v>5440</v>
      </c>
      <c r="D7654">
        <v>63000</v>
      </c>
      <c r="E7654">
        <v>36</v>
      </c>
      <c r="F7654">
        <v>6</v>
      </c>
      <c r="G7654">
        <v>0</v>
      </c>
    </row>
    <row r="7655" spans="1:7" x14ac:dyDescent="0.2">
      <c r="A7655">
        <v>16000</v>
      </c>
      <c r="B7655">
        <v>7.9000000000000001E-2</v>
      </c>
      <c r="C7655" t="s">
        <v>5442</v>
      </c>
      <c r="D7655">
        <v>75000</v>
      </c>
      <c r="E7655">
        <v>36</v>
      </c>
      <c r="F7655">
        <v>4</v>
      </c>
      <c r="G7655">
        <v>0</v>
      </c>
    </row>
    <row r="7656" spans="1:7" x14ac:dyDescent="0.2">
      <c r="A7656">
        <v>8000</v>
      </c>
      <c r="B7656">
        <v>6.6199999999999995E-2</v>
      </c>
      <c r="C7656" t="s">
        <v>5440</v>
      </c>
      <c r="D7656">
        <v>20000</v>
      </c>
      <c r="E7656">
        <v>36</v>
      </c>
      <c r="F7656">
        <v>5</v>
      </c>
      <c r="G7656">
        <v>0</v>
      </c>
    </row>
    <row r="7657" spans="1:7" x14ac:dyDescent="0.2">
      <c r="A7657">
        <v>25000</v>
      </c>
      <c r="B7657">
        <v>0.15959999999999999</v>
      </c>
      <c r="C7657" t="s">
        <v>5440</v>
      </c>
      <c r="D7657">
        <v>155000</v>
      </c>
      <c r="E7657">
        <v>36</v>
      </c>
      <c r="F7657">
        <v>10</v>
      </c>
      <c r="G7657">
        <v>0</v>
      </c>
    </row>
    <row r="7658" spans="1:7" x14ac:dyDescent="0.2">
      <c r="A7658">
        <v>5300</v>
      </c>
      <c r="B7658">
        <v>0.13489999999999999</v>
      </c>
      <c r="C7658" t="s">
        <v>5440</v>
      </c>
      <c r="D7658">
        <v>37000</v>
      </c>
      <c r="E7658">
        <v>60</v>
      </c>
      <c r="F7658">
        <v>6</v>
      </c>
      <c r="G7658">
        <v>0</v>
      </c>
    </row>
    <row r="7659" spans="1:7" x14ac:dyDescent="0.2">
      <c r="A7659">
        <v>9800</v>
      </c>
      <c r="B7659">
        <v>7.51E-2</v>
      </c>
      <c r="C7659" t="s">
        <v>5440</v>
      </c>
      <c r="D7659">
        <v>39000</v>
      </c>
      <c r="E7659">
        <v>36</v>
      </c>
      <c r="F7659">
        <v>8</v>
      </c>
      <c r="G7659">
        <v>1</v>
      </c>
    </row>
    <row r="7660" spans="1:7" x14ac:dyDescent="0.2">
      <c r="A7660">
        <v>4200</v>
      </c>
      <c r="B7660">
        <v>0.14649999999999999</v>
      </c>
      <c r="C7660" t="s">
        <v>5440</v>
      </c>
      <c r="D7660">
        <v>60000</v>
      </c>
      <c r="E7660">
        <v>36</v>
      </c>
      <c r="F7660">
        <v>1</v>
      </c>
      <c r="G7660">
        <v>0</v>
      </c>
    </row>
    <row r="7661" spans="1:7" x14ac:dyDescent="0.2">
      <c r="A7661">
        <v>23350</v>
      </c>
      <c r="B7661">
        <v>0.1242</v>
      </c>
      <c r="C7661" t="s">
        <v>5441</v>
      </c>
      <c r="D7661">
        <v>78000</v>
      </c>
      <c r="E7661">
        <v>36</v>
      </c>
      <c r="F7661">
        <v>4</v>
      </c>
      <c r="G7661">
        <v>0</v>
      </c>
    </row>
    <row r="7662" spans="1:7" x14ac:dyDescent="0.2">
      <c r="A7662">
        <v>25000</v>
      </c>
      <c r="B7662">
        <v>0.1903</v>
      </c>
      <c r="C7662" t="s">
        <v>5440</v>
      </c>
      <c r="D7662">
        <v>50000</v>
      </c>
      <c r="E7662">
        <v>36</v>
      </c>
      <c r="F7662">
        <v>6</v>
      </c>
      <c r="G7662">
        <v>1</v>
      </c>
    </row>
    <row r="7663" spans="1:7" x14ac:dyDescent="0.2">
      <c r="A7663">
        <v>35000</v>
      </c>
      <c r="B7663">
        <v>0.19420000000000001</v>
      </c>
      <c r="C7663" t="s">
        <v>5441</v>
      </c>
      <c r="D7663">
        <v>120000</v>
      </c>
      <c r="E7663">
        <v>60</v>
      </c>
      <c r="F7663">
        <v>3</v>
      </c>
      <c r="G7663">
        <v>0</v>
      </c>
    </row>
    <row r="7664" spans="1:7" x14ac:dyDescent="0.2">
      <c r="A7664">
        <v>18000</v>
      </c>
      <c r="B7664">
        <v>0.12690000000000001</v>
      </c>
      <c r="C7664" t="s">
        <v>5441</v>
      </c>
      <c r="D7664">
        <v>90000</v>
      </c>
      <c r="E7664">
        <v>60</v>
      </c>
      <c r="F7664">
        <v>7</v>
      </c>
      <c r="G7664">
        <v>0</v>
      </c>
    </row>
    <row r="7665" spans="1:7" x14ac:dyDescent="0.2">
      <c r="A7665">
        <v>4000</v>
      </c>
      <c r="B7665">
        <v>0.1242</v>
      </c>
      <c r="C7665" t="s">
        <v>5440</v>
      </c>
      <c r="D7665">
        <v>38200</v>
      </c>
      <c r="E7665">
        <v>36</v>
      </c>
      <c r="F7665">
        <v>4</v>
      </c>
      <c r="G7665">
        <v>0</v>
      </c>
    </row>
    <row r="7666" spans="1:7" x14ac:dyDescent="0.2">
      <c r="A7666">
        <v>12000</v>
      </c>
      <c r="B7666">
        <v>0.16289999999999999</v>
      </c>
      <c r="C7666" t="s">
        <v>5440</v>
      </c>
      <c r="D7666">
        <v>72000</v>
      </c>
      <c r="E7666">
        <v>36</v>
      </c>
      <c r="F7666">
        <v>5</v>
      </c>
      <c r="G7666">
        <v>0</v>
      </c>
    </row>
    <row r="7667" spans="1:7" x14ac:dyDescent="0.2">
      <c r="A7667">
        <v>35000</v>
      </c>
      <c r="B7667">
        <v>0.18640000000000001</v>
      </c>
      <c r="C7667" t="s">
        <v>5441</v>
      </c>
      <c r="D7667">
        <v>170000</v>
      </c>
      <c r="E7667">
        <v>60</v>
      </c>
      <c r="F7667">
        <v>6</v>
      </c>
      <c r="G7667">
        <v>0</v>
      </c>
    </row>
    <row r="7668" spans="1:7" x14ac:dyDescent="0.2">
      <c r="A7668">
        <v>5000</v>
      </c>
      <c r="B7668">
        <v>0.14269999999999999</v>
      </c>
      <c r="C7668" t="s">
        <v>5441</v>
      </c>
      <c r="D7668">
        <v>37440</v>
      </c>
      <c r="E7668">
        <v>36</v>
      </c>
      <c r="F7668">
        <v>2</v>
      </c>
      <c r="G7668">
        <v>1</v>
      </c>
    </row>
    <row r="7669" spans="1:7" x14ac:dyDescent="0.2">
      <c r="A7669">
        <v>10000</v>
      </c>
      <c r="B7669">
        <v>0.14269999999999999</v>
      </c>
      <c r="C7669" t="s">
        <v>5441</v>
      </c>
      <c r="D7669">
        <v>140000</v>
      </c>
      <c r="E7669">
        <v>36</v>
      </c>
      <c r="F7669">
        <v>7</v>
      </c>
      <c r="G7669">
        <v>0</v>
      </c>
    </row>
    <row r="7670" spans="1:7" x14ac:dyDescent="0.2">
      <c r="A7670">
        <v>12000</v>
      </c>
      <c r="B7670">
        <v>0.1171</v>
      </c>
      <c r="C7670" t="s">
        <v>5440</v>
      </c>
      <c r="D7670">
        <v>35000</v>
      </c>
      <c r="E7670">
        <v>36</v>
      </c>
      <c r="F7670">
        <v>5</v>
      </c>
      <c r="G7670">
        <v>0</v>
      </c>
    </row>
    <row r="7671" spans="1:7" x14ac:dyDescent="0.2">
      <c r="A7671">
        <v>12875</v>
      </c>
      <c r="B7671">
        <v>7.9000000000000001E-2</v>
      </c>
      <c r="C7671" t="s">
        <v>5441</v>
      </c>
      <c r="D7671">
        <v>42000</v>
      </c>
      <c r="E7671">
        <v>36</v>
      </c>
      <c r="F7671">
        <v>4</v>
      </c>
      <c r="G7671">
        <v>0</v>
      </c>
    </row>
    <row r="7672" spans="1:7" x14ac:dyDescent="0.2">
      <c r="A7672">
        <v>20000</v>
      </c>
      <c r="B7672">
        <v>0.1527</v>
      </c>
      <c r="C7672" t="s">
        <v>5440</v>
      </c>
      <c r="D7672">
        <v>60000</v>
      </c>
      <c r="E7672">
        <v>36</v>
      </c>
      <c r="F7672">
        <v>6</v>
      </c>
      <c r="G7672">
        <v>0</v>
      </c>
    </row>
    <row r="7673" spans="1:7" x14ac:dyDescent="0.2">
      <c r="A7673">
        <v>35000</v>
      </c>
      <c r="B7673">
        <v>0.1991</v>
      </c>
      <c r="C7673" t="s">
        <v>5441</v>
      </c>
      <c r="D7673" s="79">
        <v>100000</v>
      </c>
      <c r="E7673">
        <v>36</v>
      </c>
      <c r="F7673">
        <v>8</v>
      </c>
      <c r="G7673">
        <v>0</v>
      </c>
    </row>
    <row r="7674" spans="1:7" x14ac:dyDescent="0.2">
      <c r="A7674">
        <v>7200</v>
      </c>
      <c r="B7674">
        <v>0.14269999999999999</v>
      </c>
      <c r="C7674" t="s">
        <v>5441</v>
      </c>
      <c r="D7674">
        <v>70000</v>
      </c>
      <c r="E7674">
        <v>36</v>
      </c>
      <c r="F7674">
        <v>6</v>
      </c>
      <c r="G7674">
        <v>0</v>
      </c>
    </row>
    <row r="7675" spans="1:7" x14ac:dyDescent="0.2">
      <c r="A7675">
        <v>18075</v>
      </c>
      <c r="B7675">
        <v>0.1991</v>
      </c>
      <c r="C7675" t="s">
        <v>5441</v>
      </c>
      <c r="D7675">
        <v>48000</v>
      </c>
      <c r="E7675">
        <v>60</v>
      </c>
      <c r="F7675">
        <v>10</v>
      </c>
      <c r="G7675">
        <v>0</v>
      </c>
    </row>
    <row r="7676" spans="1:7" x14ac:dyDescent="0.2">
      <c r="A7676">
        <v>35000</v>
      </c>
      <c r="B7676">
        <v>0.1065</v>
      </c>
      <c r="C7676" t="s">
        <v>5440</v>
      </c>
      <c r="D7676">
        <v>230000</v>
      </c>
      <c r="E7676">
        <v>36</v>
      </c>
      <c r="F7676">
        <v>7</v>
      </c>
      <c r="G7676">
        <v>1</v>
      </c>
    </row>
    <row r="7677" spans="1:7" x14ac:dyDescent="0.2">
      <c r="A7677">
        <v>11000</v>
      </c>
      <c r="B7677">
        <v>0.1171</v>
      </c>
      <c r="C7677" t="s">
        <v>5441</v>
      </c>
      <c r="D7677">
        <v>74000</v>
      </c>
      <c r="E7677">
        <v>36</v>
      </c>
      <c r="F7677">
        <v>6</v>
      </c>
      <c r="G7677">
        <v>0</v>
      </c>
    </row>
    <row r="7678" spans="1:7" x14ac:dyDescent="0.2">
      <c r="A7678">
        <v>9000</v>
      </c>
      <c r="B7678">
        <v>0.16769999999999999</v>
      </c>
      <c r="C7678" t="s">
        <v>5440</v>
      </c>
      <c r="D7678">
        <v>65000</v>
      </c>
      <c r="E7678">
        <v>36</v>
      </c>
      <c r="F7678">
        <v>0.5</v>
      </c>
      <c r="G7678">
        <v>0</v>
      </c>
    </row>
    <row r="7679" spans="1:7" x14ac:dyDescent="0.2">
      <c r="A7679">
        <v>11000</v>
      </c>
      <c r="B7679">
        <v>6.6199999999999995E-2</v>
      </c>
      <c r="C7679" t="s">
        <v>5440</v>
      </c>
      <c r="D7679">
        <v>44000</v>
      </c>
      <c r="E7679">
        <v>36</v>
      </c>
      <c r="F7679">
        <v>0.5</v>
      </c>
      <c r="G7679">
        <v>0</v>
      </c>
    </row>
    <row r="7680" spans="1:7" x14ac:dyDescent="0.2">
      <c r="A7680">
        <v>12000</v>
      </c>
      <c r="B7680">
        <v>0.12690000000000001</v>
      </c>
      <c r="C7680" t="s">
        <v>5441</v>
      </c>
      <c r="D7680">
        <v>65000</v>
      </c>
      <c r="E7680">
        <v>36</v>
      </c>
      <c r="F7680">
        <v>10</v>
      </c>
      <c r="G7680">
        <v>0</v>
      </c>
    </row>
    <row r="7681" spans="1:7" x14ac:dyDescent="0.2">
      <c r="A7681">
        <v>21000</v>
      </c>
      <c r="B7681">
        <v>0.13489999999999999</v>
      </c>
      <c r="C7681" t="s">
        <v>5442</v>
      </c>
      <c r="D7681">
        <v>70000</v>
      </c>
      <c r="E7681">
        <v>36</v>
      </c>
      <c r="F7681">
        <v>6</v>
      </c>
      <c r="G7681">
        <v>0</v>
      </c>
    </row>
    <row r="7682" spans="1:7" x14ac:dyDescent="0.2">
      <c r="A7682">
        <v>14000</v>
      </c>
      <c r="B7682">
        <v>0.17580000000000001</v>
      </c>
      <c r="C7682" t="s">
        <v>5441</v>
      </c>
      <c r="D7682">
        <v>85000</v>
      </c>
      <c r="E7682">
        <v>36</v>
      </c>
      <c r="F7682">
        <v>10</v>
      </c>
      <c r="G7682">
        <v>1</v>
      </c>
    </row>
    <row r="7683" spans="1:7" x14ac:dyDescent="0.2">
      <c r="A7683">
        <v>8500</v>
      </c>
      <c r="B7683">
        <v>0.1242</v>
      </c>
      <c r="C7683" t="s">
        <v>5440</v>
      </c>
      <c r="D7683">
        <v>28500</v>
      </c>
      <c r="E7683">
        <v>36</v>
      </c>
      <c r="F7683">
        <v>10</v>
      </c>
      <c r="G7683">
        <v>0</v>
      </c>
    </row>
    <row r="7684" spans="1:7" x14ac:dyDescent="0.2">
      <c r="A7684">
        <v>4000</v>
      </c>
      <c r="B7684">
        <v>0.1171</v>
      </c>
      <c r="C7684" t="s">
        <v>5440</v>
      </c>
      <c r="D7684">
        <v>52000</v>
      </c>
      <c r="E7684">
        <v>36</v>
      </c>
      <c r="F7684">
        <v>2</v>
      </c>
      <c r="G7684">
        <v>0</v>
      </c>
    </row>
    <row r="7685" spans="1:7" x14ac:dyDescent="0.2">
      <c r="A7685">
        <v>13200</v>
      </c>
      <c r="B7685">
        <v>0.1171</v>
      </c>
      <c r="C7685" t="s">
        <v>5440</v>
      </c>
      <c r="D7685">
        <v>45500</v>
      </c>
      <c r="E7685">
        <v>36</v>
      </c>
      <c r="F7685">
        <v>5</v>
      </c>
      <c r="G7685">
        <v>0</v>
      </c>
    </row>
    <row r="7686" spans="1:7" x14ac:dyDescent="0.2">
      <c r="A7686">
        <v>6000</v>
      </c>
      <c r="B7686">
        <v>8.8999999999999996E-2</v>
      </c>
      <c r="C7686" t="s">
        <v>5441</v>
      </c>
      <c r="D7686">
        <v>205000</v>
      </c>
      <c r="E7686">
        <v>36</v>
      </c>
      <c r="F7686">
        <v>10</v>
      </c>
      <c r="G7686">
        <v>0</v>
      </c>
    </row>
    <row r="7687" spans="1:7" x14ac:dyDescent="0.2">
      <c r="A7687">
        <v>15000</v>
      </c>
      <c r="B7687">
        <v>0.15959999999999999</v>
      </c>
      <c r="C7687" t="s">
        <v>5440</v>
      </c>
      <c r="D7687">
        <v>50000</v>
      </c>
      <c r="E7687">
        <v>36</v>
      </c>
      <c r="F7687">
        <v>6</v>
      </c>
      <c r="G7687">
        <v>0</v>
      </c>
    </row>
    <row r="7688" spans="1:7" x14ac:dyDescent="0.2">
      <c r="A7688">
        <v>9000</v>
      </c>
      <c r="B7688">
        <v>7.51E-2</v>
      </c>
      <c r="C7688" t="s">
        <v>5441</v>
      </c>
      <c r="D7688">
        <v>30000</v>
      </c>
      <c r="E7688">
        <v>36</v>
      </c>
      <c r="F7688">
        <v>1</v>
      </c>
      <c r="G7688">
        <v>1</v>
      </c>
    </row>
    <row r="7689" spans="1:7" x14ac:dyDescent="0.2">
      <c r="A7689">
        <v>9000</v>
      </c>
      <c r="B7689">
        <v>7.51E-2</v>
      </c>
      <c r="C7689" t="s">
        <v>5441</v>
      </c>
      <c r="D7689">
        <v>135000</v>
      </c>
      <c r="E7689">
        <v>36</v>
      </c>
      <c r="F7689">
        <v>2</v>
      </c>
      <c r="G7689">
        <v>0</v>
      </c>
    </row>
    <row r="7690" spans="1:7" x14ac:dyDescent="0.2">
      <c r="A7690">
        <v>8000</v>
      </c>
      <c r="B7690">
        <v>0.1065</v>
      </c>
      <c r="C7690" t="s">
        <v>5440</v>
      </c>
      <c r="D7690">
        <v>40000</v>
      </c>
      <c r="E7690">
        <v>36</v>
      </c>
      <c r="F7690">
        <v>2</v>
      </c>
      <c r="G7690">
        <v>0</v>
      </c>
    </row>
    <row r="7691" spans="1:7" x14ac:dyDescent="0.2">
      <c r="A7691">
        <v>9950</v>
      </c>
      <c r="B7691">
        <v>0.1242</v>
      </c>
      <c r="C7691" t="s">
        <v>5441</v>
      </c>
      <c r="D7691">
        <v>60000</v>
      </c>
      <c r="E7691">
        <v>36</v>
      </c>
      <c r="F7691">
        <v>2</v>
      </c>
      <c r="G7691">
        <v>0</v>
      </c>
    </row>
    <row r="7692" spans="1:7" x14ac:dyDescent="0.2">
      <c r="A7692">
        <v>7200</v>
      </c>
      <c r="B7692">
        <v>0.17269999999999999</v>
      </c>
      <c r="C7692" t="s">
        <v>5441</v>
      </c>
      <c r="D7692">
        <v>70000</v>
      </c>
      <c r="E7692">
        <v>36</v>
      </c>
      <c r="F7692">
        <v>10</v>
      </c>
      <c r="G7692">
        <v>1</v>
      </c>
    </row>
    <row r="7693" spans="1:7" x14ac:dyDescent="0.2">
      <c r="A7693">
        <v>16000</v>
      </c>
      <c r="B7693">
        <v>0.1242</v>
      </c>
      <c r="C7693" t="s">
        <v>5442</v>
      </c>
      <c r="D7693">
        <v>35004</v>
      </c>
      <c r="E7693">
        <v>60</v>
      </c>
      <c r="F7693">
        <v>4</v>
      </c>
      <c r="G7693">
        <v>0</v>
      </c>
    </row>
    <row r="7694" spans="1:7" x14ac:dyDescent="0.2">
      <c r="A7694">
        <v>20000</v>
      </c>
      <c r="B7694">
        <v>0.1065</v>
      </c>
      <c r="C7694" t="s">
        <v>5441</v>
      </c>
      <c r="D7694">
        <v>77004</v>
      </c>
      <c r="E7694">
        <v>60</v>
      </c>
      <c r="F7694">
        <v>7</v>
      </c>
      <c r="G7694">
        <v>0</v>
      </c>
    </row>
    <row r="7695" spans="1:7" x14ac:dyDescent="0.2">
      <c r="A7695">
        <v>3600</v>
      </c>
      <c r="B7695">
        <v>7.9000000000000001E-2</v>
      </c>
      <c r="C7695" t="s">
        <v>5440</v>
      </c>
      <c r="D7695">
        <v>77000</v>
      </c>
      <c r="E7695">
        <v>36</v>
      </c>
      <c r="F7695">
        <v>2</v>
      </c>
      <c r="G7695">
        <v>0</v>
      </c>
    </row>
    <row r="7696" spans="1:7" x14ac:dyDescent="0.2">
      <c r="A7696">
        <v>7000</v>
      </c>
      <c r="B7696">
        <v>0.15959999999999999</v>
      </c>
      <c r="C7696" t="s">
        <v>5441</v>
      </c>
      <c r="D7696">
        <v>119988</v>
      </c>
      <c r="E7696">
        <v>36</v>
      </c>
      <c r="F7696">
        <v>6</v>
      </c>
      <c r="G7696">
        <v>0</v>
      </c>
    </row>
    <row r="7697" spans="1:7" x14ac:dyDescent="0.2">
      <c r="A7697">
        <v>12000</v>
      </c>
      <c r="B7697">
        <v>0.1242</v>
      </c>
      <c r="C7697" t="s">
        <v>5441</v>
      </c>
      <c r="D7697">
        <v>120000</v>
      </c>
      <c r="E7697">
        <v>36</v>
      </c>
      <c r="F7697">
        <v>0.5</v>
      </c>
      <c r="G7697">
        <v>0</v>
      </c>
    </row>
    <row r="7698" spans="1:7" x14ac:dyDescent="0.2">
      <c r="A7698">
        <v>25000</v>
      </c>
      <c r="B7698">
        <v>7.9000000000000001E-2</v>
      </c>
      <c r="C7698" t="s">
        <v>5440</v>
      </c>
      <c r="D7698">
        <v>105000</v>
      </c>
      <c r="E7698">
        <v>36</v>
      </c>
      <c r="F7698">
        <v>5</v>
      </c>
      <c r="G7698">
        <v>0</v>
      </c>
    </row>
    <row r="7699" spans="1:7" x14ac:dyDescent="0.2">
      <c r="A7699">
        <v>10500</v>
      </c>
      <c r="B7699">
        <v>0.14649999999999999</v>
      </c>
      <c r="C7699" t="s">
        <v>5440</v>
      </c>
      <c r="D7699">
        <v>50000</v>
      </c>
      <c r="E7699">
        <v>36</v>
      </c>
      <c r="F7699">
        <v>0.5</v>
      </c>
      <c r="G7699">
        <v>0</v>
      </c>
    </row>
    <row r="7700" spans="1:7" x14ac:dyDescent="0.2">
      <c r="A7700">
        <v>9000</v>
      </c>
      <c r="B7700">
        <v>0.1065</v>
      </c>
      <c r="C7700" t="s">
        <v>5440</v>
      </c>
      <c r="D7700">
        <v>40000</v>
      </c>
      <c r="E7700">
        <v>36</v>
      </c>
      <c r="F7700">
        <v>2</v>
      </c>
      <c r="G7700">
        <v>0</v>
      </c>
    </row>
    <row r="7701" spans="1:7" x14ac:dyDescent="0.2">
      <c r="A7701">
        <v>8000</v>
      </c>
      <c r="B7701">
        <v>8.8999999999999996E-2</v>
      </c>
      <c r="C7701" t="s">
        <v>5440</v>
      </c>
      <c r="D7701">
        <v>37000</v>
      </c>
      <c r="E7701">
        <v>36</v>
      </c>
      <c r="F7701">
        <v>1</v>
      </c>
      <c r="G7701">
        <v>0</v>
      </c>
    </row>
    <row r="7702" spans="1:7" x14ac:dyDescent="0.2">
      <c r="A7702">
        <v>1600</v>
      </c>
      <c r="B7702">
        <v>0.12690000000000001</v>
      </c>
      <c r="C7702" t="s">
        <v>5440</v>
      </c>
      <c r="D7702">
        <v>32000</v>
      </c>
      <c r="E7702">
        <v>36</v>
      </c>
      <c r="F7702">
        <v>7</v>
      </c>
      <c r="G7702">
        <v>1</v>
      </c>
    </row>
    <row r="7703" spans="1:7" x14ac:dyDescent="0.2">
      <c r="A7703">
        <v>5000</v>
      </c>
      <c r="B7703">
        <v>0.17580000000000001</v>
      </c>
      <c r="C7703" t="s">
        <v>5440</v>
      </c>
      <c r="D7703">
        <v>33084</v>
      </c>
      <c r="E7703">
        <v>60</v>
      </c>
      <c r="F7703">
        <v>2</v>
      </c>
      <c r="G7703">
        <v>0</v>
      </c>
    </row>
    <row r="7704" spans="1:7" x14ac:dyDescent="0.2">
      <c r="A7704">
        <v>7800</v>
      </c>
      <c r="B7704">
        <v>8.8999999999999996E-2</v>
      </c>
      <c r="C7704" t="s">
        <v>5440</v>
      </c>
      <c r="D7704">
        <v>50000</v>
      </c>
      <c r="E7704">
        <v>36</v>
      </c>
      <c r="F7704">
        <v>4</v>
      </c>
      <c r="G7704">
        <v>0</v>
      </c>
    </row>
    <row r="7705" spans="1:7" x14ac:dyDescent="0.2">
      <c r="A7705">
        <v>14125</v>
      </c>
      <c r="B7705">
        <v>0.14269999999999999</v>
      </c>
      <c r="C7705" t="s">
        <v>5441</v>
      </c>
      <c r="D7705">
        <v>46000</v>
      </c>
      <c r="E7705">
        <v>36</v>
      </c>
      <c r="F7705">
        <v>7</v>
      </c>
      <c r="G7705">
        <v>0</v>
      </c>
    </row>
    <row r="7706" spans="1:7" x14ac:dyDescent="0.2">
      <c r="A7706">
        <v>9000</v>
      </c>
      <c r="B7706">
        <v>7.9000000000000001E-2</v>
      </c>
      <c r="C7706" t="s">
        <v>5441</v>
      </c>
      <c r="D7706">
        <v>70000</v>
      </c>
      <c r="E7706">
        <v>36</v>
      </c>
      <c r="F7706">
        <v>3</v>
      </c>
      <c r="G7706">
        <v>0</v>
      </c>
    </row>
    <row r="7707" spans="1:7" x14ac:dyDescent="0.2">
      <c r="A7707">
        <v>12000</v>
      </c>
      <c r="B7707">
        <v>7.51E-2</v>
      </c>
      <c r="C7707" t="s">
        <v>5441</v>
      </c>
      <c r="D7707">
        <v>58000</v>
      </c>
      <c r="E7707">
        <v>36</v>
      </c>
      <c r="F7707">
        <v>8</v>
      </c>
      <c r="G7707">
        <v>0</v>
      </c>
    </row>
    <row r="7708" spans="1:7" x14ac:dyDescent="0.2">
      <c r="A7708">
        <v>8000</v>
      </c>
      <c r="B7708">
        <v>0.17269999999999999</v>
      </c>
      <c r="C7708" t="s">
        <v>5442</v>
      </c>
      <c r="D7708">
        <v>33000</v>
      </c>
      <c r="E7708">
        <v>36</v>
      </c>
      <c r="F7708">
        <v>2</v>
      </c>
      <c r="G7708">
        <v>1</v>
      </c>
    </row>
    <row r="7709" spans="1:7" x14ac:dyDescent="0.2">
      <c r="A7709">
        <v>21000</v>
      </c>
      <c r="B7709">
        <v>7.9000000000000001E-2</v>
      </c>
      <c r="C7709" t="s">
        <v>5442</v>
      </c>
      <c r="D7709">
        <v>84000</v>
      </c>
      <c r="E7709">
        <v>36</v>
      </c>
      <c r="F7709">
        <v>10</v>
      </c>
      <c r="G7709">
        <v>0</v>
      </c>
    </row>
    <row r="7710" spans="1:7" x14ac:dyDescent="0.2">
      <c r="A7710">
        <v>12175</v>
      </c>
      <c r="B7710">
        <v>0.1065</v>
      </c>
      <c r="C7710" t="s">
        <v>5441</v>
      </c>
      <c r="D7710">
        <v>46000</v>
      </c>
      <c r="E7710">
        <v>36</v>
      </c>
      <c r="F7710">
        <v>3</v>
      </c>
      <c r="G7710">
        <v>0</v>
      </c>
    </row>
    <row r="7711" spans="1:7" x14ac:dyDescent="0.2">
      <c r="A7711">
        <v>4000</v>
      </c>
      <c r="B7711">
        <v>0.12690000000000001</v>
      </c>
      <c r="C7711" t="s">
        <v>5442</v>
      </c>
      <c r="D7711">
        <v>16800</v>
      </c>
      <c r="E7711">
        <v>36</v>
      </c>
      <c r="F7711">
        <v>0.5</v>
      </c>
      <c r="G7711">
        <v>0</v>
      </c>
    </row>
    <row r="7712" spans="1:7" x14ac:dyDescent="0.2">
      <c r="A7712">
        <v>5000</v>
      </c>
      <c r="B7712">
        <v>7.9000000000000001E-2</v>
      </c>
      <c r="C7712" t="s">
        <v>5441</v>
      </c>
      <c r="D7712" s="79">
        <v>100000</v>
      </c>
      <c r="E7712">
        <v>36</v>
      </c>
      <c r="F7712">
        <v>0.5</v>
      </c>
      <c r="G7712">
        <v>0</v>
      </c>
    </row>
    <row r="7713" spans="1:7" x14ac:dyDescent="0.2">
      <c r="A7713">
        <v>11500</v>
      </c>
      <c r="B7713">
        <v>0.14269999999999999</v>
      </c>
      <c r="C7713" t="s">
        <v>5440</v>
      </c>
      <c r="D7713">
        <v>30000</v>
      </c>
      <c r="E7713">
        <v>36</v>
      </c>
      <c r="F7713">
        <v>3</v>
      </c>
      <c r="G7713">
        <v>0</v>
      </c>
    </row>
    <row r="7714" spans="1:7" x14ac:dyDescent="0.2">
      <c r="A7714">
        <v>10200</v>
      </c>
      <c r="B7714">
        <v>0.12690000000000001</v>
      </c>
      <c r="C7714" t="s">
        <v>5441</v>
      </c>
      <c r="D7714">
        <v>67000</v>
      </c>
      <c r="E7714">
        <v>36</v>
      </c>
      <c r="F7714">
        <v>7</v>
      </c>
      <c r="G7714">
        <v>0</v>
      </c>
    </row>
    <row r="7715" spans="1:7" x14ac:dyDescent="0.2">
      <c r="A7715">
        <v>9000</v>
      </c>
      <c r="B7715">
        <v>0.15959999999999999</v>
      </c>
      <c r="C7715" t="s">
        <v>5441</v>
      </c>
      <c r="D7715">
        <v>95000</v>
      </c>
      <c r="E7715">
        <v>36</v>
      </c>
      <c r="F7715">
        <v>6</v>
      </c>
      <c r="G7715">
        <v>0</v>
      </c>
    </row>
    <row r="7716" spans="1:7" x14ac:dyDescent="0.2">
      <c r="A7716">
        <v>20000</v>
      </c>
      <c r="B7716">
        <v>0.2089</v>
      </c>
      <c r="C7716" t="s">
        <v>5440</v>
      </c>
      <c r="D7716">
        <v>65000</v>
      </c>
      <c r="E7716">
        <v>60</v>
      </c>
      <c r="F7716">
        <v>10</v>
      </c>
      <c r="G7716">
        <v>1</v>
      </c>
    </row>
    <row r="7717" spans="1:7" x14ac:dyDescent="0.2">
      <c r="A7717">
        <v>20000</v>
      </c>
      <c r="B7717">
        <v>8.8999999999999996E-2</v>
      </c>
      <c r="C7717" t="s">
        <v>5440</v>
      </c>
      <c r="D7717">
        <v>75000</v>
      </c>
      <c r="E7717">
        <v>36</v>
      </c>
      <c r="F7717">
        <v>4</v>
      </c>
      <c r="G7717">
        <v>0</v>
      </c>
    </row>
    <row r="7718" spans="1:7" x14ac:dyDescent="0.2">
      <c r="A7718">
        <v>6000</v>
      </c>
      <c r="B7718">
        <v>8.8999999999999996E-2</v>
      </c>
      <c r="C7718" t="s">
        <v>5440</v>
      </c>
      <c r="D7718">
        <v>50000</v>
      </c>
      <c r="E7718">
        <v>36</v>
      </c>
      <c r="F7718">
        <v>3</v>
      </c>
      <c r="G7718">
        <v>0</v>
      </c>
    </row>
    <row r="7719" spans="1:7" x14ac:dyDescent="0.2">
      <c r="A7719">
        <v>7000</v>
      </c>
      <c r="B7719">
        <v>0.14269999999999999</v>
      </c>
      <c r="C7719" t="s">
        <v>5441</v>
      </c>
      <c r="D7719">
        <v>126000</v>
      </c>
      <c r="E7719">
        <v>36</v>
      </c>
      <c r="F7719">
        <v>10</v>
      </c>
      <c r="G7719">
        <v>0</v>
      </c>
    </row>
    <row r="7720" spans="1:7" x14ac:dyDescent="0.2">
      <c r="A7720">
        <v>25000</v>
      </c>
      <c r="B7720">
        <v>0.14649999999999999</v>
      </c>
      <c r="C7720" t="s">
        <v>5441</v>
      </c>
      <c r="D7720">
        <v>88000</v>
      </c>
      <c r="E7720">
        <v>60</v>
      </c>
      <c r="F7720">
        <v>5</v>
      </c>
      <c r="G7720">
        <v>0</v>
      </c>
    </row>
    <row r="7721" spans="1:7" x14ac:dyDescent="0.2">
      <c r="A7721">
        <v>3100</v>
      </c>
      <c r="B7721">
        <v>6.0299999999999999E-2</v>
      </c>
      <c r="C7721" t="s">
        <v>5440</v>
      </c>
      <c r="D7721">
        <v>20000</v>
      </c>
      <c r="E7721">
        <v>36</v>
      </c>
      <c r="F7721">
        <v>4</v>
      </c>
      <c r="G7721">
        <v>0</v>
      </c>
    </row>
    <row r="7722" spans="1:7" x14ac:dyDescent="0.2">
      <c r="A7722">
        <v>8000</v>
      </c>
      <c r="B7722">
        <v>0.19420000000000001</v>
      </c>
      <c r="C7722" t="s">
        <v>5440</v>
      </c>
      <c r="D7722">
        <v>72000</v>
      </c>
      <c r="E7722">
        <v>36</v>
      </c>
      <c r="F7722">
        <v>10</v>
      </c>
      <c r="G7722">
        <v>0</v>
      </c>
    </row>
    <row r="7723" spans="1:7" x14ac:dyDescent="0.2">
      <c r="A7723">
        <v>22000</v>
      </c>
      <c r="B7723">
        <v>0.17580000000000001</v>
      </c>
      <c r="C7723" t="s">
        <v>5441</v>
      </c>
      <c r="D7723">
        <v>63000</v>
      </c>
      <c r="E7723">
        <v>60</v>
      </c>
      <c r="F7723">
        <v>10</v>
      </c>
      <c r="G7723">
        <v>1</v>
      </c>
    </row>
    <row r="7724" spans="1:7" x14ac:dyDescent="0.2">
      <c r="A7724">
        <v>21850</v>
      </c>
      <c r="B7724">
        <v>0.24110000000000001</v>
      </c>
      <c r="C7724" t="s">
        <v>5441</v>
      </c>
      <c r="D7724">
        <v>45000</v>
      </c>
      <c r="E7724">
        <v>60</v>
      </c>
      <c r="F7724">
        <v>10</v>
      </c>
      <c r="G7724">
        <v>1</v>
      </c>
    </row>
    <row r="7725" spans="1:7" x14ac:dyDescent="0.2">
      <c r="A7725">
        <v>15000</v>
      </c>
      <c r="B7725">
        <v>0.17580000000000001</v>
      </c>
      <c r="C7725" t="s">
        <v>5440</v>
      </c>
      <c r="D7725">
        <v>42000</v>
      </c>
      <c r="E7725">
        <v>36</v>
      </c>
      <c r="F7725">
        <v>6</v>
      </c>
      <c r="G7725">
        <v>0</v>
      </c>
    </row>
    <row r="7726" spans="1:7" x14ac:dyDescent="0.2">
      <c r="A7726">
        <v>9000</v>
      </c>
      <c r="B7726">
        <v>0.14269999999999999</v>
      </c>
      <c r="C7726" t="s">
        <v>5440</v>
      </c>
      <c r="D7726">
        <v>73500</v>
      </c>
      <c r="E7726">
        <v>36</v>
      </c>
      <c r="F7726">
        <v>2</v>
      </c>
      <c r="G7726">
        <v>0</v>
      </c>
    </row>
    <row r="7727" spans="1:7" x14ac:dyDescent="0.2">
      <c r="A7727">
        <v>8175</v>
      </c>
      <c r="B7727">
        <v>0.1065</v>
      </c>
      <c r="C7727" t="s">
        <v>5441</v>
      </c>
      <c r="D7727">
        <v>85000</v>
      </c>
      <c r="E7727">
        <v>36</v>
      </c>
      <c r="F7727">
        <v>7</v>
      </c>
      <c r="G7727">
        <v>0</v>
      </c>
    </row>
    <row r="7728" spans="1:7" x14ac:dyDescent="0.2">
      <c r="A7728">
        <v>10000</v>
      </c>
      <c r="B7728">
        <v>0.1527</v>
      </c>
      <c r="C7728" t="s">
        <v>5441</v>
      </c>
      <c r="D7728">
        <v>95000</v>
      </c>
      <c r="E7728">
        <v>36</v>
      </c>
      <c r="F7728">
        <v>6</v>
      </c>
      <c r="G7728">
        <v>0</v>
      </c>
    </row>
    <row r="7729" spans="1:7" x14ac:dyDescent="0.2">
      <c r="A7729">
        <v>8500</v>
      </c>
      <c r="B7729">
        <v>6.0299999999999999E-2</v>
      </c>
      <c r="C7729" t="s">
        <v>5441</v>
      </c>
      <c r="D7729">
        <v>90000</v>
      </c>
      <c r="E7729">
        <v>36</v>
      </c>
      <c r="F7729">
        <v>10</v>
      </c>
      <c r="G7729">
        <v>0</v>
      </c>
    </row>
    <row r="7730" spans="1:7" x14ac:dyDescent="0.2">
      <c r="A7730">
        <v>10000</v>
      </c>
      <c r="B7730">
        <v>0.1171</v>
      </c>
      <c r="C7730" t="s">
        <v>5440</v>
      </c>
      <c r="D7730">
        <v>93000</v>
      </c>
      <c r="E7730">
        <v>36</v>
      </c>
      <c r="F7730">
        <v>0.5</v>
      </c>
      <c r="G7730">
        <v>0</v>
      </c>
    </row>
    <row r="7731" spans="1:7" x14ac:dyDescent="0.2">
      <c r="A7731">
        <v>20000</v>
      </c>
      <c r="B7731">
        <v>6.6199999999999995E-2</v>
      </c>
      <c r="C7731" t="s">
        <v>5441</v>
      </c>
      <c r="D7731">
        <v>40000</v>
      </c>
      <c r="E7731">
        <v>36</v>
      </c>
      <c r="F7731">
        <v>10</v>
      </c>
      <c r="G7731">
        <v>0</v>
      </c>
    </row>
    <row r="7732" spans="1:7" x14ac:dyDescent="0.2">
      <c r="A7732">
        <v>11000</v>
      </c>
      <c r="B7732">
        <v>0.14649999999999999</v>
      </c>
      <c r="C7732" t="s">
        <v>5441</v>
      </c>
      <c r="D7732">
        <v>51600</v>
      </c>
      <c r="E7732">
        <v>36</v>
      </c>
      <c r="F7732">
        <v>8</v>
      </c>
      <c r="G7732">
        <v>0</v>
      </c>
    </row>
    <row r="7733" spans="1:7" x14ac:dyDescent="0.2">
      <c r="A7733">
        <v>9600</v>
      </c>
      <c r="B7733">
        <v>0.14649999999999999</v>
      </c>
      <c r="C7733" t="s">
        <v>5440</v>
      </c>
      <c r="D7733">
        <v>52000</v>
      </c>
      <c r="E7733">
        <v>36</v>
      </c>
      <c r="F7733">
        <v>4</v>
      </c>
      <c r="G7733">
        <v>0</v>
      </c>
    </row>
    <row r="7734" spans="1:7" x14ac:dyDescent="0.2">
      <c r="A7734">
        <v>12500</v>
      </c>
      <c r="B7734">
        <v>6.6199999999999995E-2</v>
      </c>
      <c r="C7734" t="s">
        <v>5440</v>
      </c>
      <c r="D7734">
        <v>60000</v>
      </c>
      <c r="E7734">
        <v>36</v>
      </c>
      <c r="F7734">
        <v>3</v>
      </c>
      <c r="G7734">
        <v>0</v>
      </c>
    </row>
    <row r="7735" spans="1:7" x14ac:dyDescent="0.2">
      <c r="A7735">
        <v>4800</v>
      </c>
      <c r="B7735">
        <v>6.6199999999999995E-2</v>
      </c>
      <c r="C7735" t="s">
        <v>5440</v>
      </c>
      <c r="D7735">
        <v>31500</v>
      </c>
      <c r="E7735">
        <v>36</v>
      </c>
      <c r="F7735">
        <v>2</v>
      </c>
      <c r="G7735">
        <v>0</v>
      </c>
    </row>
    <row r="7736" spans="1:7" x14ac:dyDescent="0.2">
      <c r="A7736">
        <v>12000</v>
      </c>
      <c r="B7736">
        <v>7.9000000000000001E-2</v>
      </c>
      <c r="C7736" t="s">
        <v>5440</v>
      </c>
      <c r="D7736">
        <v>36400</v>
      </c>
      <c r="E7736">
        <v>36</v>
      </c>
      <c r="F7736">
        <v>0.5</v>
      </c>
      <c r="G7736">
        <v>0</v>
      </c>
    </row>
    <row r="7737" spans="1:7" x14ac:dyDescent="0.2">
      <c r="A7737">
        <v>18000</v>
      </c>
      <c r="B7737">
        <v>7.9000000000000001E-2</v>
      </c>
      <c r="C7737" t="s">
        <v>5441</v>
      </c>
      <c r="D7737">
        <v>90000</v>
      </c>
      <c r="E7737">
        <v>36</v>
      </c>
      <c r="F7737">
        <v>10</v>
      </c>
      <c r="G7737">
        <v>0</v>
      </c>
    </row>
    <row r="7738" spans="1:7" x14ac:dyDescent="0.2">
      <c r="A7738">
        <v>20000</v>
      </c>
      <c r="B7738">
        <v>0.14269999999999999</v>
      </c>
      <c r="C7738" t="s">
        <v>5440</v>
      </c>
      <c r="D7738">
        <v>60000</v>
      </c>
      <c r="E7738">
        <v>36</v>
      </c>
      <c r="F7738">
        <v>8</v>
      </c>
      <c r="G7738">
        <v>0</v>
      </c>
    </row>
    <row r="7739" spans="1:7" x14ac:dyDescent="0.2">
      <c r="A7739">
        <v>8000</v>
      </c>
      <c r="B7739">
        <v>6.0299999999999999E-2</v>
      </c>
      <c r="C7739" t="s">
        <v>5441</v>
      </c>
      <c r="D7739">
        <v>60000</v>
      </c>
      <c r="E7739">
        <v>36</v>
      </c>
      <c r="F7739">
        <v>7</v>
      </c>
      <c r="G7739">
        <v>0</v>
      </c>
    </row>
    <row r="7740" spans="1:7" x14ac:dyDescent="0.2">
      <c r="A7740">
        <v>14000</v>
      </c>
      <c r="B7740">
        <v>0.14269999999999999</v>
      </c>
      <c r="C7740" t="s">
        <v>5441</v>
      </c>
      <c r="D7740">
        <v>71000</v>
      </c>
      <c r="E7740">
        <v>36</v>
      </c>
      <c r="F7740">
        <v>5</v>
      </c>
      <c r="G7740">
        <v>0</v>
      </c>
    </row>
    <row r="7741" spans="1:7" x14ac:dyDescent="0.2">
      <c r="A7741">
        <v>5000</v>
      </c>
      <c r="B7741">
        <v>0.1065</v>
      </c>
      <c r="C7741" t="s">
        <v>5442</v>
      </c>
      <c r="D7741">
        <v>42000</v>
      </c>
      <c r="E7741">
        <v>36</v>
      </c>
      <c r="F7741">
        <v>10</v>
      </c>
      <c r="G7741">
        <v>1</v>
      </c>
    </row>
    <row r="7742" spans="1:7" x14ac:dyDescent="0.2">
      <c r="A7742">
        <v>10000</v>
      </c>
      <c r="B7742">
        <v>0.14649999999999999</v>
      </c>
      <c r="C7742" t="s">
        <v>5440</v>
      </c>
      <c r="D7742">
        <v>43000</v>
      </c>
      <c r="E7742">
        <v>36</v>
      </c>
      <c r="F7742">
        <v>0.5</v>
      </c>
      <c r="G7742">
        <v>0</v>
      </c>
    </row>
    <row r="7743" spans="1:7" x14ac:dyDescent="0.2">
      <c r="A7743">
        <v>7500</v>
      </c>
      <c r="B7743">
        <v>6.6199999999999995E-2</v>
      </c>
      <c r="C7743" t="s">
        <v>5440</v>
      </c>
      <c r="D7743">
        <v>53000</v>
      </c>
      <c r="E7743">
        <v>36</v>
      </c>
      <c r="F7743">
        <v>4</v>
      </c>
      <c r="G7743">
        <v>0</v>
      </c>
    </row>
    <row r="7744" spans="1:7" x14ac:dyDescent="0.2">
      <c r="A7744">
        <v>12000</v>
      </c>
      <c r="B7744">
        <v>6.6199999999999995E-2</v>
      </c>
      <c r="C7744" t="s">
        <v>5441</v>
      </c>
      <c r="D7744">
        <v>57000</v>
      </c>
      <c r="E7744">
        <v>36</v>
      </c>
      <c r="F7744">
        <v>10</v>
      </c>
      <c r="G7744">
        <v>0</v>
      </c>
    </row>
    <row r="7745" spans="1:7" x14ac:dyDescent="0.2">
      <c r="A7745">
        <v>5000</v>
      </c>
      <c r="B7745">
        <v>0.1242</v>
      </c>
      <c r="C7745" t="s">
        <v>5441</v>
      </c>
      <c r="D7745">
        <v>60000</v>
      </c>
      <c r="E7745">
        <v>36</v>
      </c>
      <c r="F7745">
        <v>10</v>
      </c>
      <c r="G7745">
        <v>0</v>
      </c>
    </row>
    <row r="7746" spans="1:7" x14ac:dyDescent="0.2">
      <c r="A7746">
        <v>8650</v>
      </c>
      <c r="B7746">
        <v>0.14649999999999999</v>
      </c>
      <c r="C7746" t="s">
        <v>5440</v>
      </c>
      <c r="D7746">
        <v>55000</v>
      </c>
      <c r="E7746">
        <v>36</v>
      </c>
      <c r="F7746">
        <v>9</v>
      </c>
      <c r="G7746">
        <v>0</v>
      </c>
    </row>
    <row r="7747" spans="1:7" x14ac:dyDescent="0.2">
      <c r="A7747">
        <v>3625</v>
      </c>
      <c r="B7747">
        <v>0.16489999999999999</v>
      </c>
      <c r="C7747" t="s">
        <v>5441</v>
      </c>
      <c r="D7747">
        <v>75000</v>
      </c>
      <c r="E7747">
        <v>36</v>
      </c>
      <c r="F7747">
        <v>0.5</v>
      </c>
      <c r="G7747">
        <v>0</v>
      </c>
    </row>
    <row r="7748" spans="1:7" x14ac:dyDescent="0.2">
      <c r="A7748">
        <v>18000</v>
      </c>
      <c r="B7748">
        <v>0.1144</v>
      </c>
      <c r="C7748" t="s">
        <v>5442</v>
      </c>
      <c r="D7748">
        <v>45000</v>
      </c>
      <c r="E7748">
        <v>36</v>
      </c>
      <c r="F7748">
        <v>2</v>
      </c>
      <c r="G7748">
        <v>0</v>
      </c>
    </row>
    <row r="7749" spans="1:7" x14ac:dyDescent="0.2">
      <c r="A7749">
        <v>8000</v>
      </c>
      <c r="B7749">
        <v>0.16489999999999999</v>
      </c>
      <c r="C7749" t="s">
        <v>5441</v>
      </c>
      <c r="D7749">
        <v>39926</v>
      </c>
      <c r="E7749">
        <v>36</v>
      </c>
      <c r="F7749">
        <v>2</v>
      </c>
      <c r="G7749">
        <v>0</v>
      </c>
    </row>
    <row r="7750" spans="1:7" x14ac:dyDescent="0.2">
      <c r="A7750">
        <v>12000</v>
      </c>
      <c r="B7750">
        <v>0.1431</v>
      </c>
      <c r="C7750" t="s">
        <v>5441</v>
      </c>
      <c r="D7750">
        <v>60000</v>
      </c>
      <c r="E7750">
        <v>60</v>
      </c>
      <c r="F7750">
        <v>10</v>
      </c>
      <c r="G7750">
        <v>0</v>
      </c>
    </row>
    <row r="7751" spans="1:7" x14ac:dyDescent="0.2">
      <c r="A7751">
        <v>16000</v>
      </c>
      <c r="B7751">
        <v>0.2099</v>
      </c>
      <c r="C7751" t="s">
        <v>5441</v>
      </c>
      <c r="D7751">
        <v>110000</v>
      </c>
      <c r="E7751">
        <v>60</v>
      </c>
      <c r="F7751">
        <v>10</v>
      </c>
      <c r="G7751">
        <v>1</v>
      </c>
    </row>
    <row r="7752" spans="1:7" x14ac:dyDescent="0.2">
      <c r="A7752">
        <v>14000</v>
      </c>
      <c r="B7752">
        <v>0.1144</v>
      </c>
      <c r="C7752" t="s">
        <v>5441</v>
      </c>
      <c r="D7752">
        <v>140000</v>
      </c>
      <c r="E7752">
        <v>36</v>
      </c>
      <c r="F7752">
        <v>10</v>
      </c>
      <c r="G7752">
        <v>0</v>
      </c>
    </row>
    <row r="7753" spans="1:7" x14ac:dyDescent="0.2">
      <c r="A7753">
        <v>22000</v>
      </c>
      <c r="B7753">
        <v>0.1366</v>
      </c>
      <c r="C7753" t="s">
        <v>5441</v>
      </c>
      <c r="D7753">
        <v>95000</v>
      </c>
      <c r="E7753">
        <v>60</v>
      </c>
      <c r="F7753">
        <v>10</v>
      </c>
      <c r="G7753">
        <v>1</v>
      </c>
    </row>
    <row r="7754" spans="1:7" x14ac:dyDescent="0.2">
      <c r="A7754">
        <v>20000</v>
      </c>
      <c r="B7754">
        <v>0.17860000000000001</v>
      </c>
      <c r="C7754" t="s">
        <v>5442</v>
      </c>
      <c r="D7754">
        <v>210000</v>
      </c>
      <c r="E7754">
        <v>60</v>
      </c>
      <c r="F7754">
        <v>8</v>
      </c>
      <c r="G7754">
        <v>0</v>
      </c>
    </row>
    <row r="7755" spans="1:7" x14ac:dyDescent="0.2">
      <c r="A7755">
        <v>5000</v>
      </c>
      <c r="B7755">
        <v>0.10489999999999999</v>
      </c>
      <c r="C7755" t="s">
        <v>5442</v>
      </c>
      <c r="D7755">
        <v>25000</v>
      </c>
      <c r="E7755">
        <v>36</v>
      </c>
      <c r="F7755">
        <v>0.5</v>
      </c>
      <c r="G7755">
        <v>0</v>
      </c>
    </row>
    <row r="7756" spans="1:7" x14ac:dyDescent="0.2">
      <c r="A7756">
        <v>21000</v>
      </c>
      <c r="B7756">
        <v>0.15590000000000001</v>
      </c>
      <c r="C7756" t="s">
        <v>5441</v>
      </c>
      <c r="D7756">
        <v>71588</v>
      </c>
      <c r="E7756">
        <v>60</v>
      </c>
      <c r="F7756">
        <v>6</v>
      </c>
      <c r="G7756">
        <v>0</v>
      </c>
    </row>
    <row r="7757" spans="1:7" x14ac:dyDescent="0.2">
      <c r="A7757">
        <v>11175</v>
      </c>
      <c r="B7757">
        <v>0.25890000000000002</v>
      </c>
      <c r="C7757" t="s">
        <v>5440</v>
      </c>
      <c r="D7757">
        <v>62000</v>
      </c>
      <c r="E7757">
        <v>60</v>
      </c>
      <c r="F7757">
        <v>10</v>
      </c>
      <c r="G7757">
        <v>1</v>
      </c>
    </row>
    <row r="7758" spans="1:7" x14ac:dyDescent="0.2">
      <c r="A7758">
        <v>15000</v>
      </c>
      <c r="B7758">
        <v>0.11990000000000001</v>
      </c>
      <c r="C7758" t="s">
        <v>5441</v>
      </c>
      <c r="D7758">
        <v>45000</v>
      </c>
      <c r="E7758">
        <v>36</v>
      </c>
      <c r="F7758">
        <v>3</v>
      </c>
      <c r="G7758">
        <v>0</v>
      </c>
    </row>
    <row r="7759" spans="1:7" x14ac:dyDescent="0.2">
      <c r="A7759">
        <v>20750</v>
      </c>
      <c r="B7759">
        <v>0.16489999999999999</v>
      </c>
      <c r="C7759" t="s">
        <v>5442</v>
      </c>
      <c r="D7759">
        <v>65000</v>
      </c>
      <c r="E7759">
        <v>36</v>
      </c>
      <c r="F7759">
        <v>0.5</v>
      </c>
      <c r="G7759">
        <v>1</v>
      </c>
    </row>
    <row r="7760" spans="1:7" x14ac:dyDescent="0.2">
      <c r="A7760">
        <v>15000</v>
      </c>
      <c r="B7760">
        <v>0.21990000000000001</v>
      </c>
      <c r="C7760" t="s">
        <v>5440</v>
      </c>
      <c r="D7760">
        <v>56000</v>
      </c>
      <c r="E7760">
        <v>60</v>
      </c>
      <c r="F7760">
        <v>3</v>
      </c>
      <c r="G7760">
        <v>0</v>
      </c>
    </row>
    <row r="7761" spans="1:7" x14ac:dyDescent="0.2">
      <c r="A7761">
        <v>5000</v>
      </c>
      <c r="B7761">
        <v>6.9900000000000004E-2</v>
      </c>
      <c r="C7761" t="s">
        <v>5441</v>
      </c>
      <c r="D7761">
        <v>125000</v>
      </c>
      <c r="E7761">
        <v>36</v>
      </c>
      <c r="F7761">
        <v>2</v>
      </c>
      <c r="G7761">
        <v>0</v>
      </c>
    </row>
    <row r="7762" spans="1:7" x14ac:dyDescent="0.2">
      <c r="A7762">
        <v>8000</v>
      </c>
      <c r="B7762">
        <v>9.4899999999999998E-2</v>
      </c>
      <c r="C7762" t="s">
        <v>5442</v>
      </c>
      <c r="D7762">
        <v>27000</v>
      </c>
      <c r="E7762">
        <v>36</v>
      </c>
      <c r="F7762">
        <v>7</v>
      </c>
      <c r="G7762">
        <v>0</v>
      </c>
    </row>
    <row r="7763" spans="1:7" x14ac:dyDescent="0.2">
      <c r="A7763">
        <v>15925</v>
      </c>
      <c r="B7763">
        <v>0.2099</v>
      </c>
      <c r="C7763" t="s">
        <v>5440</v>
      </c>
      <c r="D7763">
        <v>40000</v>
      </c>
      <c r="E7763">
        <v>60</v>
      </c>
      <c r="F7763">
        <v>4</v>
      </c>
      <c r="G7763">
        <v>1</v>
      </c>
    </row>
    <row r="7764" spans="1:7" x14ac:dyDescent="0.2">
      <c r="A7764">
        <v>6000</v>
      </c>
      <c r="B7764">
        <v>0.1239</v>
      </c>
      <c r="C7764" t="s">
        <v>5441</v>
      </c>
      <c r="D7764">
        <v>29000</v>
      </c>
      <c r="E7764">
        <v>36</v>
      </c>
      <c r="F7764">
        <v>1</v>
      </c>
      <c r="G7764">
        <v>1</v>
      </c>
    </row>
    <row r="7765" spans="1:7" x14ac:dyDescent="0.2">
      <c r="A7765">
        <v>8950</v>
      </c>
      <c r="B7765">
        <v>0.14990000000000001</v>
      </c>
      <c r="C7765" t="s">
        <v>5440</v>
      </c>
      <c r="D7765">
        <v>25000</v>
      </c>
      <c r="E7765">
        <v>36</v>
      </c>
      <c r="F7765">
        <v>0.5</v>
      </c>
      <c r="G7765">
        <v>0</v>
      </c>
    </row>
    <row r="7766" spans="1:7" x14ac:dyDescent="0.2">
      <c r="A7766">
        <v>27575</v>
      </c>
      <c r="B7766">
        <v>0.10489999999999999</v>
      </c>
      <c r="C7766" t="s">
        <v>5442</v>
      </c>
      <c r="D7766">
        <v>60000</v>
      </c>
      <c r="E7766">
        <v>36</v>
      </c>
      <c r="F7766">
        <v>1</v>
      </c>
      <c r="G7766">
        <v>0</v>
      </c>
    </row>
    <row r="7767" spans="1:7" x14ac:dyDescent="0.2">
      <c r="A7767">
        <v>20000</v>
      </c>
      <c r="B7767">
        <v>0.1239</v>
      </c>
      <c r="C7767" t="s">
        <v>5440</v>
      </c>
      <c r="D7767">
        <v>72500</v>
      </c>
      <c r="E7767">
        <v>36</v>
      </c>
      <c r="F7767">
        <v>0.5</v>
      </c>
      <c r="G7767">
        <v>0</v>
      </c>
    </row>
    <row r="7768" spans="1:7" x14ac:dyDescent="0.2">
      <c r="A7768">
        <v>17000</v>
      </c>
      <c r="B7768">
        <v>0.1431</v>
      </c>
      <c r="C7768" t="s">
        <v>5441</v>
      </c>
      <c r="D7768">
        <v>71000</v>
      </c>
      <c r="E7768">
        <v>36</v>
      </c>
      <c r="F7768">
        <v>4</v>
      </c>
      <c r="G7768">
        <v>0</v>
      </c>
    </row>
    <row r="7769" spans="1:7" x14ac:dyDescent="0.2">
      <c r="A7769">
        <v>18000</v>
      </c>
      <c r="B7769">
        <v>0.15989999999999999</v>
      </c>
      <c r="C7769" t="s">
        <v>5441</v>
      </c>
      <c r="D7769">
        <v>105000</v>
      </c>
      <c r="E7769">
        <v>60</v>
      </c>
      <c r="F7769">
        <v>10</v>
      </c>
      <c r="G7769">
        <v>0</v>
      </c>
    </row>
    <row r="7770" spans="1:7" x14ac:dyDescent="0.2">
      <c r="A7770">
        <v>4000</v>
      </c>
      <c r="B7770">
        <v>8.6699999999999999E-2</v>
      </c>
      <c r="C7770" t="s">
        <v>5442</v>
      </c>
      <c r="D7770">
        <v>42000</v>
      </c>
      <c r="E7770">
        <v>36</v>
      </c>
      <c r="F7770">
        <v>4</v>
      </c>
      <c r="G7770">
        <v>0</v>
      </c>
    </row>
    <row r="7771" spans="1:7" x14ac:dyDescent="0.2">
      <c r="A7771">
        <v>5000</v>
      </c>
      <c r="B7771">
        <v>0.1431</v>
      </c>
      <c r="C7771" t="s">
        <v>5442</v>
      </c>
      <c r="D7771">
        <v>18000</v>
      </c>
      <c r="E7771">
        <v>36</v>
      </c>
      <c r="F7771">
        <v>8</v>
      </c>
      <c r="G7771">
        <v>1</v>
      </c>
    </row>
    <row r="7772" spans="1:7" x14ac:dyDescent="0.2">
      <c r="A7772">
        <v>8000</v>
      </c>
      <c r="B7772">
        <v>8.6699999999999999E-2</v>
      </c>
      <c r="C7772" t="s">
        <v>5442</v>
      </c>
      <c r="D7772">
        <v>94000</v>
      </c>
      <c r="E7772">
        <v>36</v>
      </c>
      <c r="F7772">
        <v>3</v>
      </c>
      <c r="G7772">
        <v>0</v>
      </c>
    </row>
    <row r="7773" spans="1:7" x14ac:dyDescent="0.2">
      <c r="A7773">
        <v>5225</v>
      </c>
      <c r="B7773">
        <v>0.1714</v>
      </c>
      <c r="C7773" t="s">
        <v>5440</v>
      </c>
      <c r="D7773">
        <v>22000</v>
      </c>
      <c r="E7773">
        <v>36</v>
      </c>
      <c r="F7773">
        <v>7</v>
      </c>
      <c r="G7773">
        <v>0</v>
      </c>
    </row>
    <row r="7774" spans="1:7" x14ac:dyDescent="0.2">
      <c r="A7774">
        <v>8000</v>
      </c>
      <c r="B7774">
        <v>0.1431</v>
      </c>
      <c r="C7774" t="s">
        <v>5441</v>
      </c>
      <c r="D7774">
        <v>84000</v>
      </c>
      <c r="E7774">
        <v>36</v>
      </c>
      <c r="F7774">
        <v>10</v>
      </c>
      <c r="G7774">
        <v>0</v>
      </c>
    </row>
    <row r="7775" spans="1:7" x14ac:dyDescent="0.2">
      <c r="A7775">
        <v>1800</v>
      </c>
      <c r="B7775">
        <v>6.4899999999999999E-2</v>
      </c>
      <c r="C7775" t="s">
        <v>5440</v>
      </c>
      <c r="D7775">
        <v>24000</v>
      </c>
      <c r="E7775">
        <v>36</v>
      </c>
      <c r="F7775">
        <v>5</v>
      </c>
      <c r="G7775">
        <v>0</v>
      </c>
    </row>
    <row r="7776" spans="1:7" x14ac:dyDescent="0.2">
      <c r="A7776">
        <v>22900</v>
      </c>
      <c r="B7776">
        <v>8.6699999999999999E-2</v>
      </c>
      <c r="C7776" t="s">
        <v>5441</v>
      </c>
      <c r="D7776">
        <v>125000</v>
      </c>
      <c r="E7776">
        <v>36</v>
      </c>
      <c r="F7776">
        <v>2</v>
      </c>
      <c r="G7776">
        <v>0</v>
      </c>
    </row>
    <row r="7777" spans="1:7" x14ac:dyDescent="0.2">
      <c r="A7777">
        <v>2900</v>
      </c>
      <c r="B7777">
        <v>9.4899999999999998E-2</v>
      </c>
      <c r="C7777" t="s">
        <v>5441</v>
      </c>
      <c r="D7777">
        <v>156000</v>
      </c>
      <c r="E7777">
        <v>36</v>
      </c>
      <c r="F7777">
        <v>0.5</v>
      </c>
      <c r="G7777">
        <v>0</v>
      </c>
    </row>
    <row r="7778" spans="1:7" x14ac:dyDescent="0.2">
      <c r="A7778">
        <v>35000</v>
      </c>
      <c r="B7778">
        <v>0.22989999999999999</v>
      </c>
      <c r="C7778" t="s">
        <v>5441</v>
      </c>
      <c r="D7778">
        <v>171000</v>
      </c>
      <c r="E7778">
        <v>60</v>
      </c>
      <c r="F7778">
        <v>10</v>
      </c>
      <c r="G7778">
        <v>1</v>
      </c>
    </row>
    <row r="7779" spans="1:7" x14ac:dyDescent="0.2">
      <c r="A7779">
        <v>10000</v>
      </c>
      <c r="B7779">
        <v>6.4899999999999999E-2</v>
      </c>
      <c r="C7779" t="s">
        <v>5440</v>
      </c>
      <c r="D7779">
        <v>75000</v>
      </c>
      <c r="E7779">
        <v>36</v>
      </c>
      <c r="F7779">
        <v>5</v>
      </c>
      <c r="G7779">
        <v>0</v>
      </c>
    </row>
    <row r="7780" spans="1:7" x14ac:dyDescent="0.2">
      <c r="A7780">
        <v>7200</v>
      </c>
      <c r="B7780">
        <v>0.15590000000000001</v>
      </c>
      <c r="C7780" t="s">
        <v>5440</v>
      </c>
      <c r="D7780">
        <v>18000</v>
      </c>
      <c r="E7780">
        <v>36</v>
      </c>
      <c r="F7780">
        <v>3</v>
      </c>
      <c r="G7780">
        <v>1</v>
      </c>
    </row>
    <row r="7781" spans="1:7" x14ac:dyDescent="0.2">
      <c r="A7781">
        <v>8000</v>
      </c>
      <c r="B7781">
        <v>0.10489999999999999</v>
      </c>
      <c r="C7781" t="s">
        <v>5440</v>
      </c>
      <c r="D7781">
        <v>92000</v>
      </c>
      <c r="E7781">
        <v>36</v>
      </c>
      <c r="F7781">
        <v>10</v>
      </c>
      <c r="G7781">
        <v>0</v>
      </c>
    </row>
    <row r="7782" spans="1:7" x14ac:dyDescent="0.2">
      <c r="A7782">
        <v>15875</v>
      </c>
      <c r="B7782">
        <v>0.2099</v>
      </c>
      <c r="C7782" t="s">
        <v>5440</v>
      </c>
      <c r="D7782">
        <v>55000</v>
      </c>
      <c r="E7782">
        <v>60</v>
      </c>
      <c r="F7782">
        <v>9</v>
      </c>
      <c r="G7782">
        <v>0</v>
      </c>
    </row>
    <row r="7783" spans="1:7" x14ac:dyDescent="0.2">
      <c r="A7783">
        <v>17950</v>
      </c>
      <c r="B7783">
        <v>0.1366</v>
      </c>
      <c r="C7783" t="s">
        <v>5440</v>
      </c>
      <c r="D7783">
        <v>57092</v>
      </c>
      <c r="E7783">
        <v>60</v>
      </c>
      <c r="F7783">
        <v>10</v>
      </c>
      <c r="G7783">
        <v>0</v>
      </c>
    </row>
    <row r="7784" spans="1:7" x14ac:dyDescent="0.2">
      <c r="A7784">
        <v>16700</v>
      </c>
      <c r="B7784">
        <v>0.16489999999999999</v>
      </c>
      <c r="C7784" t="s">
        <v>5441</v>
      </c>
      <c r="D7784">
        <v>47600</v>
      </c>
      <c r="E7784">
        <v>60</v>
      </c>
      <c r="F7784">
        <v>1</v>
      </c>
      <c r="G7784">
        <v>0</v>
      </c>
    </row>
    <row r="7785" spans="1:7" x14ac:dyDescent="0.2">
      <c r="A7785">
        <v>4000</v>
      </c>
      <c r="B7785">
        <v>0.16489999999999999</v>
      </c>
      <c r="C7785" t="s">
        <v>5441</v>
      </c>
      <c r="D7785">
        <v>41000</v>
      </c>
      <c r="E7785">
        <v>36</v>
      </c>
      <c r="F7785">
        <v>1</v>
      </c>
      <c r="G7785">
        <v>0</v>
      </c>
    </row>
    <row r="7786" spans="1:7" x14ac:dyDescent="0.2">
      <c r="A7786">
        <v>5000</v>
      </c>
      <c r="B7786">
        <v>0.12989999999999999</v>
      </c>
      <c r="C7786" t="s">
        <v>5440</v>
      </c>
      <c r="D7786">
        <v>29000</v>
      </c>
      <c r="E7786">
        <v>36</v>
      </c>
      <c r="F7786">
        <v>0.5</v>
      </c>
      <c r="G7786">
        <v>0</v>
      </c>
    </row>
    <row r="7787" spans="1:7" x14ac:dyDescent="0.2">
      <c r="A7787">
        <v>16975</v>
      </c>
      <c r="B7787">
        <v>0.2606</v>
      </c>
      <c r="C7787" t="s">
        <v>5441</v>
      </c>
      <c r="D7787">
        <v>79120</v>
      </c>
      <c r="E7787">
        <v>60</v>
      </c>
      <c r="F7787">
        <v>10</v>
      </c>
      <c r="G7787">
        <v>0</v>
      </c>
    </row>
    <row r="7788" spans="1:7" x14ac:dyDescent="0.2">
      <c r="A7788">
        <v>14000</v>
      </c>
      <c r="B7788">
        <v>6.9900000000000004E-2</v>
      </c>
      <c r="C7788" t="s">
        <v>5441</v>
      </c>
      <c r="D7788">
        <v>48000</v>
      </c>
      <c r="E7788">
        <v>36</v>
      </c>
      <c r="F7788">
        <v>5</v>
      </c>
      <c r="G7788">
        <v>0</v>
      </c>
    </row>
    <row r="7789" spans="1:7" x14ac:dyDescent="0.2">
      <c r="A7789">
        <v>14500</v>
      </c>
      <c r="B7789">
        <v>7.4899999999999994E-2</v>
      </c>
      <c r="C7789" t="s">
        <v>5441</v>
      </c>
      <c r="D7789">
        <v>98543</v>
      </c>
      <c r="E7789">
        <v>36</v>
      </c>
      <c r="F7789">
        <v>10</v>
      </c>
      <c r="G7789">
        <v>0</v>
      </c>
    </row>
    <row r="7790" spans="1:7" x14ac:dyDescent="0.2">
      <c r="A7790">
        <v>12150</v>
      </c>
      <c r="B7790">
        <v>0.15590000000000001</v>
      </c>
      <c r="C7790" t="s">
        <v>5441</v>
      </c>
      <c r="D7790">
        <v>80000</v>
      </c>
      <c r="E7790">
        <v>36</v>
      </c>
      <c r="F7790">
        <v>10</v>
      </c>
      <c r="G7790">
        <v>0</v>
      </c>
    </row>
    <row r="7791" spans="1:7" x14ac:dyDescent="0.2">
      <c r="A7791">
        <v>8000</v>
      </c>
      <c r="B7791">
        <v>0.1239</v>
      </c>
      <c r="C7791" t="s">
        <v>5440</v>
      </c>
      <c r="D7791">
        <v>72000</v>
      </c>
      <c r="E7791">
        <v>36</v>
      </c>
      <c r="F7791">
        <v>10</v>
      </c>
      <c r="G7791">
        <v>0</v>
      </c>
    </row>
    <row r="7792" spans="1:7" x14ac:dyDescent="0.2">
      <c r="A7792">
        <v>35000</v>
      </c>
      <c r="B7792">
        <v>0.18540000000000001</v>
      </c>
      <c r="C7792" t="s">
        <v>5441</v>
      </c>
      <c r="D7792" s="79">
        <v>400000</v>
      </c>
      <c r="E7792">
        <v>60</v>
      </c>
      <c r="F7792">
        <v>10</v>
      </c>
      <c r="G7792">
        <v>0</v>
      </c>
    </row>
    <row r="7793" spans="1:7" x14ac:dyDescent="0.2">
      <c r="A7793">
        <v>20000</v>
      </c>
      <c r="B7793">
        <v>0.1714</v>
      </c>
      <c r="C7793" t="s">
        <v>5440</v>
      </c>
      <c r="D7793">
        <v>143000</v>
      </c>
      <c r="E7793">
        <v>36</v>
      </c>
      <c r="F7793">
        <v>3</v>
      </c>
      <c r="G7793">
        <v>0</v>
      </c>
    </row>
    <row r="7794" spans="1:7" x14ac:dyDescent="0.2">
      <c r="A7794">
        <v>16000</v>
      </c>
      <c r="B7794">
        <v>6.4899999999999999E-2</v>
      </c>
      <c r="C7794" t="s">
        <v>5440</v>
      </c>
      <c r="D7794">
        <v>80000</v>
      </c>
      <c r="E7794">
        <v>36</v>
      </c>
      <c r="F7794">
        <v>8</v>
      </c>
      <c r="G7794">
        <v>0</v>
      </c>
    </row>
    <row r="7795" spans="1:7" x14ac:dyDescent="0.2">
      <c r="A7795">
        <v>18000</v>
      </c>
      <c r="B7795">
        <v>0.25800000000000001</v>
      </c>
      <c r="C7795" t="s">
        <v>5441</v>
      </c>
      <c r="D7795">
        <v>50000</v>
      </c>
      <c r="E7795">
        <v>60</v>
      </c>
      <c r="F7795">
        <v>10</v>
      </c>
      <c r="G7795">
        <v>0</v>
      </c>
    </row>
    <row r="7796" spans="1:7" x14ac:dyDescent="0.2">
      <c r="A7796">
        <v>6000</v>
      </c>
      <c r="B7796">
        <v>0.10489999999999999</v>
      </c>
      <c r="C7796" t="s">
        <v>5441</v>
      </c>
      <c r="D7796">
        <v>81000</v>
      </c>
      <c r="E7796">
        <v>36</v>
      </c>
      <c r="F7796">
        <v>10</v>
      </c>
      <c r="G7796">
        <v>0</v>
      </c>
    </row>
    <row r="7797" spans="1:7" x14ac:dyDescent="0.2">
      <c r="A7797">
        <v>3600</v>
      </c>
      <c r="B7797">
        <v>0.17860000000000001</v>
      </c>
      <c r="C7797" t="s">
        <v>5440</v>
      </c>
      <c r="D7797">
        <v>45500</v>
      </c>
      <c r="E7797">
        <v>36</v>
      </c>
      <c r="F7797">
        <v>10</v>
      </c>
      <c r="G7797">
        <v>0</v>
      </c>
    </row>
    <row r="7798" spans="1:7" x14ac:dyDescent="0.2">
      <c r="A7798">
        <v>2700</v>
      </c>
      <c r="B7798">
        <v>0.16489999999999999</v>
      </c>
      <c r="C7798" t="s">
        <v>5440</v>
      </c>
      <c r="D7798">
        <v>83000</v>
      </c>
      <c r="E7798">
        <v>36</v>
      </c>
      <c r="F7798">
        <v>3</v>
      </c>
      <c r="G7798">
        <v>0</v>
      </c>
    </row>
    <row r="7799" spans="1:7" x14ac:dyDescent="0.2">
      <c r="A7799">
        <v>25000</v>
      </c>
      <c r="B7799">
        <v>0.11990000000000001</v>
      </c>
      <c r="C7799" t="s">
        <v>5441</v>
      </c>
      <c r="D7799">
        <v>72600</v>
      </c>
      <c r="E7799">
        <v>36</v>
      </c>
      <c r="F7799">
        <v>9</v>
      </c>
      <c r="G7799">
        <v>0</v>
      </c>
    </row>
    <row r="7800" spans="1:7" x14ac:dyDescent="0.2">
      <c r="A7800">
        <v>7000</v>
      </c>
      <c r="B7800">
        <v>6.9900000000000004E-2</v>
      </c>
      <c r="C7800" t="s">
        <v>5440</v>
      </c>
      <c r="D7800">
        <v>80000</v>
      </c>
      <c r="E7800">
        <v>36</v>
      </c>
      <c r="F7800">
        <v>3</v>
      </c>
      <c r="G7800">
        <v>0</v>
      </c>
    </row>
    <row r="7801" spans="1:7" x14ac:dyDescent="0.2">
      <c r="A7801">
        <v>6500</v>
      </c>
      <c r="B7801">
        <v>8.1900000000000001E-2</v>
      </c>
      <c r="C7801" t="s">
        <v>5440</v>
      </c>
      <c r="D7801">
        <v>62000</v>
      </c>
      <c r="E7801">
        <v>36</v>
      </c>
      <c r="F7801">
        <v>4</v>
      </c>
      <c r="G7801">
        <v>1</v>
      </c>
    </row>
    <row r="7802" spans="1:7" x14ac:dyDescent="0.2">
      <c r="A7802">
        <v>10250</v>
      </c>
      <c r="B7802">
        <v>0.1366</v>
      </c>
      <c r="C7802" t="s">
        <v>5440</v>
      </c>
      <c r="D7802">
        <v>85000</v>
      </c>
      <c r="E7802">
        <v>36</v>
      </c>
      <c r="F7802">
        <v>10</v>
      </c>
      <c r="G7802">
        <v>0</v>
      </c>
    </row>
    <row r="7803" spans="1:7" x14ac:dyDescent="0.2">
      <c r="A7803">
        <v>7200</v>
      </c>
      <c r="B7803">
        <v>6.0299999999999999E-2</v>
      </c>
      <c r="C7803" t="s">
        <v>5441</v>
      </c>
      <c r="D7803">
        <v>66500</v>
      </c>
      <c r="E7803">
        <v>36</v>
      </c>
      <c r="F7803">
        <v>2</v>
      </c>
      <c r="G7803">
        <v>0</v>
      </c>
    </row>
    <row r="7804" spans="1:7" x14ac:dyDescent="0.2">
      <c r="A7804">
        <v>2000</v>
      </c>
      <c r="B7804">
        <v>0.1239</v>
      </c>
      <c r="C7804" t="s">
        <v>5440</v>
      </c>
      <c r="D7804">
        <v>40000</v>
      </c>
      <c r="E7804">
        <v>36</v>
      </c>
      <c r="F7804">
        <v>1</v>
      </c>
      <c r="G7804">
        <v>1</v>
      </c>
    </row>
    <row r="7805" spans="1:7" x14ac:dyDescent="0.2">
      <c r="A7805">
        <v>11000</v>
      </c>
      <c r="B7805">
        <v>0.1144</v>
      </c>
      <c r="C7805" t="s">
        <v>5440</v>
      </c>
      <c r="D7805">
        <v>50000</v>
      </c>
      <c r="E7805">
        <v>60</v>
      </c>
      <c r="F7805">
        <v>0.5</v>
      </c>
      <c r="G7805">
        <v>0</v>
      </c>
    </row>
    <row r="7806" spans="1:7" x14ac:dyDescent="0.2">
      <c r="A7806">
        <v>30000</v>
      </c>
      <c r="B7806">
        <v>0.12989999999999999</v>
      </c>
      <c r="C7806" t="s">
        <v>5441</v>
      </c>
      <c r="D7806">
        <v>97500</v>
      </c>
      <c r="E7806">
        <v>60</v>
      </c>
      <c r="F7806">
        <v>0.5</v>
      </c>
      <c r="G7806">
        <v>0</v>
      </c>
    </row>
    <row r="7807" spans="1:7" x14ac:dyDescent="0.2">
      <c r="A7807">
        <v>15000</v>
      </c>
      <c r="B7807">
        <v>0.1144</v>
      </c>
      <c r="C7807" t="s">
        <v>5441</v>
      </c>
      <c r="D7807">
        <v>65000</v>
      </c>
      <c r="E7807">
        <v>36</v>
      </c>
      <c r="F7807">
        <v>1</v>
      </c>
      <c r="G7807">
        <v>0</v>
      </c>
    </row>
    <row r="7808" spans="1:7" x14ac:dyDescent="0.2">
      <c r="A7808">
        <v>6000</v>
      </c>
      <c r="B7808">
        <v>8.1900000000000001E-2</v>
      </c>
      <c r="C7808" t="s">
        <v>5440</v>
      </c>
      <c r="D7808">
        <v>40000</v>
      </c>
      <c r="E7808">
        <v>36</v>
      </c>
      <c r="F7808">
        <v>5</v>
      </c>
      <c r="G7808">
        <v>0</v>
      </c>
    </row>
    <row r="7809" spans="1:7" x14ac:dyDescent="0.2">
      <c r="A7809">
        <v>10000</v>
      </c>
      <c r="B7809">
        <v>0.1366</v>
      </c>
      <c r="C7809" t="s">
        <v>5441</v>
      </c>
      <c r="D7809">
        <v>42000</v>
      </c>
      <c r="E7809">
        <v>36</v>
      </c>
      <c r="F7809">
        <v>9</v>
      </c>
      <c r="G7809">
        <v>0</v>
      </c>
    </row>
    <row r="7810" spans="1:7" x14ac:dyDescent="0.2">
      <c r="A7810">
        <v>20000</v>
      </c>
      <c r="B7810">
        <v>0.1239</v>
      </c>
      <c r="C7810" t="s">
        <v>5441</v>
      </c>
      <c r="D7810">
        <v>82000</v>
      </c>
      <c r="E7810">
        <v>60</v>
      </c>
      <c r="F7810">
        <v>2</v>
      </c>
      <c r="G7810">
        <v>0</v>
      </c>
    </row>
    <row r="7811" spans="1:7" x14ac:dyDescent="0.2">
      <c r="A7811">
        <v>14600</v>
      </c>
      <c r="B7811">
        <v>0.14990000000000001</v>
      </c>
      <c r="C7811" t="s">
        <v>5440</v>
      </c>
      <c r="D7811">
        <v>39707</v>
      </c>
      <c r="E7811">
        <v>60</v>
      </c>
      <c r="F7811">
        <v>7</v>
      </c>
      <c r="G7811">
        <v>0</v>
      </c>
    </row>
    <row r="7812" spans="1:7" x14ac:dyDescent="0.2">
      <c r="A7812">
        <v>9125</v>
      </c>
      <c r="B7812">
        <v>0.14990000000000001</v>
      </c>
      <c r="C7812" t="s">
        <v>5440</v>
      </c>
      <c r="D7812">
        <v>95000</v>
      </c>
      <c r="E7812">
        <v>36</v>
      </c>
      <c r="F7812">
        <v>10</v>
      </c>
      <c r="G7812">
        <v>0</v>
      </c>
    </row>
    <row r="7813" spans="1:7" x14ac:dyDescent="0.2">
      <c r="A7813">
        <v>23925</v>
      </c>
      <c r="B7813">
        <v>0.15590000000000001</v>
      </c>
      <c r="C7813" t="s">
        <v>5441</v>
      </c>
      <c r="D7813">
        <v>63000</v>
      </c>
      <c r="E7813">
        <v>36</v>
      </c>
      <c r="F7813">
        <v>10</v>
      </c>
      <c r="G7813">
        <v>0</v>
      </c>
    </row>
    <row r="7814" spans="1:7" x14ac:dyDescent="0.2">
      <c r="A7814">
        <v>10300</v>
      </c>
      <c r="B7814">
        <v>0.10489999999999999</v>
      </c>
      <c r="C7814" t="s">
        <v>5441</v>
      </c>
      <c r="D7814">
        <v>43000</v>
      </c>
      <c r="E7814">
        <v>36</v>
      </c>
      <c r="F7814">
        <v>7</v>
      </c>
      <c r="G7814">
        <v>0</v>
      </c>
    </row>
    <row r="7815" spans="1:7" x14ac:dyDescent="0.2">
      <c r="A7815">
        <v>16850</v>
      </c>
      <c r="B7815">
        <v>0.11990000000000001</v>
      </c>
      <c r="C7815" t="s">
        <v>5441</v>
      </c>
      <c r="D7815">
        <v>38500</v>
      </c>
      <c r="E7815">
        <v>36</v>
      </c>
      <c r="F7815">
        <v>10</v>
      </c>
      <c r="G7815">
        <v>1</v>
      </c>
    </row>
    <row r="7816" spans="1:7" x14ac:dyDescent="0.2">
      <c r="A7816">
        <v>12000</v>
      </c>
      <c r="B7816">
        <v>0.21990000000000001</v>
      </c>
      <c r="C7816" t="s">
        <v>5441</v>
      </c>
      <c r="D7816">
        <v>65000</v>
      </c>
      <c r="E7816">
        <v>60</v>
      </c>
      <c r="F7816">
        <v>10</v>
      </c>
      <c r="G7816">
        <v>1</v>
      </c>
    </row>
    <row r="7817" spans="1:7" x14ac:dyDescent="0.2">
      <c r="A7817">
        <v>9000</v>
      </c>
      <c r="B7817">
        <v>0.1239</v>
      </c>
      <c r="C7817" t="s">
        <v>5440</v>
      </c>
      <c r="D7817">
        <v>74276.800000000003</v>
      </c>
      <c r="E7817">
        <v>36</v>
      </c>
      <c r="F7817">
        <v>2</v>
      </c>
      <c r="G7817">
        <v>0</v>
      </c>
    </row>
    <row r="7818" spans="1:7" x14ac:dyDescent="0.2">
      <c r="A7818">
        <v>6500</v>
      </c>
      <c r="B7818">
        <v>0.10489999999999999</v>
      </c>
      <c r="C7818" t="s">
        <v>5441</v>
      </c>
      <c r="D7818">
        <v>88000</v>
      </c>
      <c r="E7818">
        <v>36</v>
      </c>
      <c r="F7818">
        <v>10</v>
      </c>
      <c r="G7818">
        <v>0</v>
      </c>
    </row>
    <row r="7819" spans="1:7" x14ac:dyDescent="0.2">
      <c r="A7819">
        <v>10000</v>
      </c>
      <c r="B7819">
        <v>0.12989999999999999</v>
      </c>
      <c r="C7819" t="s">
        <v>5442</v>
      </c>
      <c r="D7819">
        <v>76000</v>
      </c>
      <c r="E7819">
        <v>36</v>
      </c>
      <c r="F7819">
        <v>10</v>
      </c>
      <c r="G7819">
        <v>0</v>
      </c>
    </row>
    <row r="7820" spans="1:7" x14ac:dyDescent="0.2">
      <c r="A7820">
        <v>12000</v>
      </c>
      <c r="B7820">
        <v>0.18540000000000001</v>
      </c>
      <c r="C7820" t="s">
        <v>5441</v>
      </c>
      <c r="D7820">
        <v>40000</v>
      </c>
      <c r="E7820">
        <v>60</v>
      </c>
      <c r="F7820">
        <v>2</v>
      </c>
      <c r="G7820">
        <v>1</v>
      </c>
    </row>
    <row r="7821" spans="1:7" x14ac:dyDescent="0.2">
      <c r="A7821">
        <v>20000</v>
      </c>
      <c r="B7821">
        <v>0.11990000000000001</v>
      </c>
      <c r="C7821" t="s">
        <v>5441</v>
      </c>
      <c r="D7821">
        <v>70000</v>
      </c>
      <c r="E7821">
        <v>36</v>
      </c>
      <c r="F7821">
        <v>10</v>
      </c>
      <c r="G7821">
        <v>0</v>
      </c>
    </row>
    <row r="7822" spans="1:7" x14ac:dyDescent="0.2">
      <c r="A7822">
        <v>19600</v>
      </c>
      <c r="B7822">
        <v>6.9900000000000004E-2</v>
      </c>
      <c r="C7822" t="s">
        <v>5441</v>
      </c>
      <c r="D7822">
        <v>120000</v>
      </c>
      <c r="E7822">
        <v>36</v>
      </c>
      <c r="F7822">
        <v>10</v>
      </c>
      <c r="G7822">
        <v>0</v>
      </c>
    </row>
    <row r="7823" spans="1:7" x14ac:dyDescent="0.2">
      <c r="A7823">
        <v>12800</v>
      </c>
      <c r="B7823">
        <v>6.4899999999999999E-2</v>
      </c>
      <c r="C7823" t="s">
        <v>5441</v>
      </c>
      <c r="D7823">
        <v>71000</v>
      </c>
      <c r="E7823">
        <v>36</v>
      </c>
      <c r="F7823">
        <v>5</v>
      </c>
      <c r="G7823">
        <v>0</v>
      </c>
    </row>
    <row r="7824" spans="1:7" x14ac:dyDescent="0.2">
      <c r="A7824">
        <v>6000</v>
      </c>
      <c r="B7824">
        <v>0.11990000000000001</v>
      </c>
      <c r="C7824" t="s">
        <v>5440</v>
      </c>
      <c r="D7824">
        <v>30000</v>
      </c>
      <c r="E7824">
        <v>36</v>
      </c>
      <c r="F7824">
        <v>2</v>
      </c>
      <c r="G7824">
        <v>0</v>
      </c>
    </row>
    <row r="7825" spans="1:7" x14ac:dyDescent="0.2">
      <c r="A7825">
        <v>20000</v>
      </c>
      <c r="B7825">
        <v>6.9900000000000004E-2</v>
      </c>
      <c r="C7825" t="s">
        <v>5441</v>
      </c>
      <c r="D7825">
        <v>67000</v>
      </c>
      <c r="E7825">
        <v>36</v>
      </c>
      <c r="F7825">
        <v>10</v>
      </c>
      <c r="G7825">
        <v>0</v>
      </c>
    </row>
    <row r="7826" spans="1:7" x14ac:dyDescent="0.2">
      <c r="A7826">
        <v>25725</v>
      </c>
      <c r="B7826">
        <v>0.2399</v>
      </c>
      <c r="C7826" t="s">
        <v>5441</v>
      </c>
      <c r="D7826">
        <v>72800</v>
      </c>
      <c r="E7826">
        <v>60</v>
      </c>
      <c r="F7826">
        <v>0.5</v>
      </c>
      <c r="G7826">
        <v>0</v>
      </c>
    </row>
    <row r="7827" spans="1:7" x14ac:dyDescent="0.2">
      <c r="A7827">
        <v>16000</v>
      </c>
      <c r="B7827">
        <v>8.1900000000000001E-2</v>
      </c>
      <c r="C7827" t="s">
        <v>5440</v>
      </c>
      <c r="D7827">
        <v>87500</v>
      </c>
      <c r="E7827">
        <v>36</v>
      </c>
      <c r="F7827">
        <v>4</v>
      </c>
      <c r="G7827">
        <v>1</v>
      </c>
    </row>
    <row r="7828" spans="1:7" x14ac:dyDescent="0.2">
      <c r="A7828">
        <v>35000</v>
      </c>
      <c r="B7828">
        <v>0.1714</v>
      </c>
      <c r="C7828" t="s">
        <v>5441</v>
      </c>
      <c r="D7828">
        <v>130000</v>
      </c>
      <c r="E7828">
        <v>36</v>
      </c>
      <c r="F7828">
        <v>1</v>
      </c>
      <c r="G7828">
        <v>0</v>
      </c>
    </row>
    <row r="7829" spans="1:7" x14ac:dyDescent="0.2">
      <c r="A7829">
        <v>12000</v>
      </c>
      <c r="B7829">
        <v>0.11990000000000001</v>
      </c>
      <c r="C7829" t="s">
        <v>5441</v>
      </c>
      <c r="D7829">
        <v>62000</v>
      </c>
      <c r="E7829">
        <v>36</v>
      </c>
      <c r="F7829">
        <v>10</v>
      </c>
      <c r="G7829">
        <v>0</v>
      </c>
    </row>
    <row r="7830" spans="1:7" x14ac:dyDescent="0.2">
      <c r="A7830">
        <v>5000</v>
      </c>
      <c r="B7830">
        <v>6.9900000000000004E-2</v>
      </c>
      <c r="C7830" t="s">
        <v>5442</v>
      </c>
      <c r="D7830">
        <v>33000</v>
      </c>
      <c r="E7830">
        <v>36</v>
      </c>
      <c r="F7830">
        <v>9</v>
      </c>
      <c r="G7830">
        <v>0</v>
      </c>
    </row>
    <row r="7831" spans="1:7" x14ac:dyDescent="0.2">
      <c r="A7831">
        <v>19600</v>
      </c>
      <c r="B7831">
        <v>0.17860000000000001</v>
      </c>
      <c r="C7831" t="s">
        <v>5440</v>
      </c>
      <c r="D7831">
        <v>71000</v>
      </c>
      <c r="E7831">
        <v>60</v>
      </c>
      <c r="F7831">
        <v>8</v>
      </c>
      <c r="G7831">
        <v>1</v>
      </c>
    </row>
    <row r="7832" spans="1:7" x14ac:dyDescent="0.2">
      <c r="A7832">
        <v>35000</v>
      </c>
      <c r="B7832">
        <v>0.12989999999999999</v>
      </c>
      <c r="C7832" t="s">
        <v>5442</v>
      </c>
      <c r="D7832">
        <v>90000</v>
      </c>
      <c r="E7832">
        <v>60</v>
      </c>
      <c r="F7832">
        <v>10</v>
      </c>
      <c r="G7832">
        <v>0</v>
      </c>
    </row>
    <row r="7833" spans="1:7" x14ac:dyDescent="0.2">
      <c r="A7833">
        <v>21600</v>
      </c>
      <c r="B7833">
        <v>0.19989999999999999</v>
      </c>
      <c r="C7833" t="s">
        <v>5441</v>
      </c>
      <c r="D7833">
        <v>76000</v>
      </c>
      <c r="E7833">
        <v>60</v>
      </c>
      <c r="F7833">
        <v>10</v>
      </c>
      <c r="G7833">
        <v>0</v>
      </c>
    </row>
    <row r="7834" spans="1:7" x14ac:dyDescent="0.2">
      <c r="A7834">
        <v>21750</v>
      </c>
      <c r="B7834">
        <v>0.2099</v>
      </c>
      <c r="C7834" t="s">
        <v>5442</v>
      </c>
      <c r="D7834">
        <v>52000</v>
      </c>
      <c r="E7834">
        <v>60</v>
      </c>
      <c r="F7834">
        <v>0.5</v>
      </c>
      <c r="G7834">
        <v>1</v>
      </c>
    </row>
    <row r="7835" spans="1:7" x14ac:dyDescent="0.2">
      <c r="A7835">
        <v>15425</v>
      </c>
      <c r="B7835">
        <v>0.24990000000000001</v>
      </c>
      <c r="C7835" t="s">
        <v>5440</v>
      </c>
      <c r="D7835">
        <v>43000</v>
      </c>
      <c r="E7835">
        <v>60</v>
      </c>
      <c r="F7835">
        <v>0.5</v>
      </c>
      <c r="G7835">
        <v>1</v>
      </c>
    </row>
    <row r="7836" spans="1:7" x14ac:dyDescent="0.2">
      <c r="A7836">
        <v>10000</v>
      </c>
      <c r="B7836">
        <v>7.4899999999999994E-2</v>
      </c>
      <c r="C7836" t="s">
        <v>5441</v>
      </c>
      <c r="D7836">
        <v>78000</v>
      </c>
      <c r="E7836">
        <v>36</v>
      </c>
      <c r="F7836">
        <v>10</v>
      </c>
      <c r="G7836">
        <v>0</v>
      </c>
    </row>
    <row r="7837" spans="1:7" x14ac:dyDescent="0.2">
      <c r="A7837">
        <v>6000</v>
      </c>
      <c r="B7837">
        <v>8.1900000000000001E-2</v>
      </c>
      <c r="C7837" t="s">
        <v>5442</v>
      </c>
      <c r="D7837">
        <v>70000</v>
      </c>
      <c r="E7837">
        <v>36</v>
      </c>
      <c r="F7837">
        <v>4</v>
      </c>
      <c r="G7837">
        <v>0</v>
      </c>
    </row>
    <row r="7838" spans="1:7" x14ac:dyDescent="0.2">
      <c r="A7838">
        <v>5600</v>
      </c>
      <c r="B7838">
        <v>0.1144</v>
      </c>
      <c r="C7838" t="s">
        <v>5440</v>
      </c>
      <c r="D7838">
        <v>38801</v>
      </c>
      <c r="E7838">
        <v>36</v>
      </c>
      <c r="F7838">
        <v>10</v>
      </c>
      <c r="G7838">
        <v>0</v>
      </c>
    </row>
    <row r="7839" spans="1:7" x14ac:dyDescent="0.2">
      <c r="A7839">
        <v>14000</v>
      </c>
      <c r="B7839">
        <v>0.15590000000000001</v>
      </c>
      <c r="C7839" t="s">
        <v>5440</v>
      </c>
      <c r="D7839">
        <v>122000</v>
      </c>
      <c r="E7839">
        <v>36</v>
      </c>
      <c r="F7839">
        <v>2</v>
      </c>
      <c r="G7839">
        <v>0</v>
      </c>
    </row>
    <row r="7840" spans="1:7" x14ac:dyDescent="0.2">
      <c r="A7840">
        <v>18000</v>
      </c>
      <c r="B7840">
        <v>7.4899999999999994E-2</v>
      </c>
      <c r="C7840" t="s">
        <v>5441</v>
      </c>
      <c r="D7840">
        <v>93000</v>
      </c>
      <c r="E7840">
        <v>36</v>
      </c>
      <c r="F7840">
        <v>6</v>
      </c>
      <c r="G7840">
        <v>0</v>
      </c>
    </row>
    <row r="7841" spans="1:7" x14ac:dyDescent="0.2">
      <c r="A7841">
        <v>21150</v>
      </c>
      <c r="B7841">
        <v>0.17860000000000001</v>
      </c>
      <c r="C7841" t="s">
        <v>5440</v>
      </c>
      <c r="D7841">
        <v>80000</v>
      </c>
      <c r="E7841">
        <v>36</v>
      </c>
      <c r="F7841">
        <v>2</v>
      </c>
      <c r="G7841">
        <v>0</v>
      </c>
    </row>
    <row r="7842" spans="1:7" x14ac:dyDescent="0.2">
      <c r="A7842">
        <v>17875</v>
      </c>
      <c r="B7842">
        <v>0.18540000000000001</v>
      </c>
      <c r="C7842" t="s">
        <v>5441</v>
      </c>
      <c r="D7842">
        <v>70000</v>
      </c>
      <c r="E7842">
        <v>60</v>
      </c>
      <c r="F7842">
        <v>10</v>
      </c>
      <c r="G7842">
        <v>1</v>
      </c>
    </row>
    <row r="7843" spans="1:7" x14ac:dyDescent="0.2">
      <c r="A7843">
        <v>2500</v>
      </c>
      <c r="B7843">
        <v>6.9900000000000004E-2</v>
      </c>
      <c r="C7843" t="s">
        <v>5441</v>
      </c>
      <c r="D7843">
        <v>105000</v>
      </c>
      <c r="E7843">
        <v>36</v>
      </c>
      <c r="F7843">
        <v>10</v>
      </c>
      <c r="G7843">
        <v>0</v>
      </c>
    </row>
    <row r="7844" spans="1:7" x14ac:dyDescent="0.2">
      <c r="A7844">
        <v>10000</v>
      </c>
      <c r="B7844">
        <v>0.1239</v>
      </c>
      <c r="C7844" t="s">
        <v>5441</v>
      </c>
      <c r="D7844">
        <v>139000</v>
      </c>
      <c r="E7844">
        <v>36</v>
      </c>
      <c r="F7844">
        <v>2</v>
      </c>
      <c r="G7844">
        <v>0</v>
      </c>
    </row>
    <row r="7845" spans="1:7" x14ac:dyDescent="0.2">
      <c r="A7845">
        <v>11000</v>
      </c>
      <c r="B7845">
        <v>9.4899999999999998E-2</v>
      </c>
      <c r="C7845" t="s">
        <v>5441</v>
      </c>
      <c r="D7845">
        <v>68000</v>
      </c>
      <c r="E7845">
        <v>36</v>
      </c>
      <c r="F7845">
        <v>2</v>
      </c>
      <c r="G7845">
        <v>1</v>
      </c>
    </row>
    <row r="7846" spans="1:7" x14ac:dyDescent="0.2">
      <c r="A7846">
        <v>5000</v>
      </c>
      <c r="B7846">
        <v>8.1900000000000001E-2</v>
      </c>
      <c r="C7846" t="s">
        <v>5441</v>
      </c>
      <c r="D7846">
        <v>85000</v>
      </c>
      <c r="E7846">
        <v>36</v>
      </c>
      <c r="F7846">
        <v>10</v>
      </c>
      <c r="G7846">
        <v>0</v>
      </c>
    </row>
    <row r="7847" spans="1:7" x14ac:dyDescent="0.2">
      <c r="A7847">
        <v>18000</v>
      </c>
      <c r="B7847">
        <v>0.1431</v>
      </c>
      <c r="C7847" t="s">
        <v>5441</v>
      </c>
      <c r="D7847">
        <v>190000</v>
      </c>
      <c r="E7847">
        <v>60</v>
      </c>
      <c r="F7847">
        <v>4</v>
      </c>
      <c r="G7847">
        <v>0</v>
      </c>
    </row>
    <row r="7848" spans="1:7" x14ac:dyDescent="0.2">
      <c r="A7848">
        <v>35000</v>
      </c>
      <c r="B7848">
        <v>0.15590000000000001</v>
      </c>
      <c r="C7848" t="s">
        <v>5440</v>
      </c>
      <c r="D7848" s="79">
        <v>100000</v>
      </c>
      <c r="E7848">
        <v>36</v>
      </c>
      <c r="F7848">
        <v>10</v>
      </c>
      <c r="G7848">
        <v>0</v>
      </c>
    </row>
    <row r="7849" spans="1:7" x14ac:dyDescent="0.2">
      <c r="A7849">
        <v>10500</v>
      </c>
      <c r="B7849">
        <v>0.21990000000000001</v>
      </c>
      <c r="C7849" t="s">
        <v>5440</v>
      </c>
      <c r="D7849">
        <v>60000</v>
      </c>
      <c r="E7849">
        <v>60</v>
      </c>
      <c r="F7849">
        <v>9</v>
      </c>
      <c r="G7849">
        <v>0</v>
      </c>
    </row>
    <row r="7850" spans="1:7" x14ac:dyDescent="0.2">
      <c r="A7850">
        <v>15500</v>
      </c>
      <c r="B7850">
        <v>0.10489999999999999</v>
      </c>
      <c r="C7850" t="s">
        <v>5441</v>
      </c>
      <c r="D7850">
        <v>68000</v>
      </c>
      <c r="E7850">
        <v>36</v>
      </c>
      <c r="F7850">
        <v>2</v>
      </c>
      <c r="G7850">
        <v>0</v>
      </c>
    </row>
    <row r="7851" spans="1:7" x14ac:dyDescent="0.2">
      <c r="A7851">
        <v>24000</v>
      </c>
      <c r="B7851">
        <v>0.1239</v>
      </c>
      <c r="C7851" t="s">
        <v>5441</v>
      </c>
      <c r="D7851">
        <v>110000</v>
      </c>
      <c r="E7851">
        <v>60</v>
      </c>
      <c r="F7851">
        <v>8</v>
      </c>
      <c r="G7851">
        <v>0</v>
      </c>
    </row>
    <row r="7852" spans="1:7" x14ac:dyDescent="0.2">
      <c r="A7852">
        <v>6000</v>
      </c>
      <c r="B7852">
        <v>0.2099</v>
      </c>
      <c r="C7852" t="s">
        <v>5442</v>
      </c>
      <c r="D7852">
        <v>35000</v>
      </c>
      <c r="E7852">
        <v>36</v>
      </c>
      <c r="F7852">
        <v>0.5</v>
      </c>
      <c r="G7852">
        <v>1</v>
      </c>
    </row>
    <row r="7853" spans="1:7" x14ac:dyDescent="0.2">
      <c r="A7853">
        <v>10300</v>
      </c>
      <c r="B7853">
        <v>0.17860000000000001</v>
      </c>
      <c r="C7853" t="s">
        <v>5442</v>
      </c>
      <c r="D7853">
        <v>42000</v>
      </c>
      <c r="E7853">
        <v>36</v>
      </c>
      <c r="F7853">
        <v>0.5</v>
      </c>
      <c r="G7853">
        <v>0</v>
      </c>
    </row>
    <row r="7854" spans="1:7" x14ac:dyDescent="0.2">
      <c r="A7854">
        <v>14375</v>
      </c>
      <c r="B7854">
        <v>0.24990000000000001</v>
      </c>
      <c r="C7854" t="s">
        <v>5440</v>
      </c>
      <c r="D7854">
        <v>48000</v>
      </c>
      <c r="E7854">
        <v>60</v>
      </c>
      <c r="F7854">
        <v>0.5</v>
      </c>
      <c r="G7854">
        <v>0</v>
      </c>
    </row>
    <row r="7855" spans="1:7" x14ac:dyDescent="0.2">
      <c r="A7855">
        <v>35000</v>
      </c>
      <c r="B7855">
        <v>0.10489999999999999</v>
      </c>
      <c r="C7855" t="s">
        <v>5441</v>
      </c>
      <c r="D7855">
        <v>152654</v>
      </c>
      <c r="E7855">
        <v>60</v>
      </c>
      <c r="F7855">
        <v>10</v>
      </c>
      <c r="G7855">
        <v>0</v>
      </c>
    </row>
    <row r="7856" spans="1:7" x14ac:dyDescent="0.2">
      <c r="A7856">
        <v>8400</v>
      </c>
      <c r="B7856">
        <v>0.1239</v>
      </c>
      <c r="C7856" t="s">
        <v>5440</v>
      </c>
      <c r="D7856">
        <v>37397.360000000001</v>
      </c>
      <c r="E7856">
        <v>36</v>
      </c>
      <c r="F7856">
        <v>10</v>
      </c>
      <c r="G7856">
        <v>0</v>
      </c>
    </row>
    <row r="7857" spans="1:7" x14ac:dyDescent="0.2">
      <c r="A7857">
        <v>9600</v>
      </c>
      <c r="B7857">
        <v>0.19989999999999999</v>
      </c>
      <c r="C7857" t="s">
        <v>5440</v>
      </c>
      <c r="D7857">
        <v>32000</v>
      </c>
      <c r="E7857">
        <v>36</v>
      </c>
      <c r="F7857">
        <v>10</v>
      </c>
      <c r="G7857">
        <v>0</v>
      </c>
    </row>
    <row r="7858" spans="1:7" x14ac:dyDescent="0.2">
      <c r="A7858">
        <v>35000</v>
      </c>
      <c r="B7858">
        <v>0.18540000000000001</v>
      </c>
      <c r="C7858" t="s">
        <v>5440</v>
      </c>
      <c r="D7858">
        <v>122650</v>
      </c>
      <c r="E7858">
        <v>60</v>
      </c>
      <c r="F7858">
        <v>5</v>
      </c>
      <c r="G7858">
        <v>0</v>
      </c>
    </row>
    <row r="7859" spans="1:7" x14ac:dyDescent="0.2">
      <c r="A7859">
        <v>21725</v>
      </c>
      <c r="B7859">
        <v>0.1714</v>
      </c>
      <c r="C7859" t="s">
        <v>5441</v>
      </c>
      <c r="D7859">
        <v>84000</v>
      </c>
      <c r="E7859">
        <v>36</v>
      </c>
      <c r="F7859">
        <v>6</v>
      </c>
      <c r="G7859">
        <v>0</v>
      </c>
    </row>
    <row r="7860" spans="1:7" x14ac:dyDescent="0.2">
      <c r="A7860">
        <v>35000</v>
      </c>
      <c r="B7860">
        <v>0.16489999999999999</v>
      </c>
      <c r="C7860" t="s">
        <v>5440</v>
      </c>
      <c r="D7860" s="79">
        <v>200000</v>
      </c>
      <c r="E7860">
        <v>60</v>
      </c>
      <c r="F7860">
        <v>3</v>
      </c>
      <c r="G7860">
        <v>0</v>
      </c>
    </row>
    <row r="7861" spans="1:7" x14ac:dyDescent="0.2">
      <c r="A7861">
        <v>13500</v>
      </c>
      <c r="B7861">
        <v>0.245</v>
      </c>
      <c r="C7861" t="s">
        <v>5440</v>
      </c>
      <c r="D7861">
        <v>62000</v>
      </c>
      <c r="E7861">
        <v>36</v>
      </c>
      <c r="F7861">
        <v>10</v>
      </c>
      <c r="G7861">
        <v>1</v>
      </c>
    </row>
    <row r="7862" spans="1:7" x14ac:dyDescent="0.2">
      <c r="A7862">
        <v>12000</v>
      </c>
      <c r="B7862">
        <v>7.4899999999999994E-2</v>
      </c>
      <c r="C7862" t="s">
        <v>5441</v>
      </c>
      <c r="D7862">
        <v>37000</v>
      </c>
      <c r="E7862">
        <v>36</v>
      </c>
      <c r="F7862">
        <v>0.5</v>
      </c>
      <c r="G7862">
        <v>0</v>
      </c>
    </row>
    <row r="7863" spans="1:7" x14ac:dyDescent="0.2">
      <c r="A7863">
        <v>16000</v>
      </c>
      <c r="B7863">
        <v>0.19989999999999999</v>
      </c>
      <c r="C7863" t="s">
        <v>5441</v>
      </c>
      <c r="D7863">
        <v>64000</v>
      </c>
      <c r="E7863">
        <v>60</v>
      </c>
      <c r="F7863">
        <v>10</v>
      </c>
      <c r="G7863">
        <v>1</v>
      </c>
    </row>
    <row r="7864" spans="1:7" x14ac:dyDescent="0.2">
      <c r="A7864">
        <v>25000</v>
      </c>
      <c r="B7864">
        <v>0.1144</v>
      </c>
      <c r="C7864" t="s">
        <v>5441</v>
      </c>
      <c r="D7864">
        <v>650000</v>
      </c>
      <c r="E7864">
        <v>36</v>
      </c>
      <c r="F7864">
        <v>6</v>
      </c>
      <c r="G7864">
        <v>0</v>
      </c>
    </row>
    <row r="7865" spans="1:7" x14ac:dyDescent="0.2">
      <c r="A7865">
        <v>18000</v>
      </c>
      <c r="B7865">
        <v>0.10489999999999999</v>
      </c>
      <c r="C7865" t="s">
        <v>5441</v>
      </c>
      <c r="D7865">
        <v>96000</v>
      </c>
      <c r="E7865">
        <v>36</v>
      </c>
      <c r="F7865">
        <v>6</v>
      </c>
      <c r="G7865">
        <v>0</v>
      </c>
    </row>
    <row r="7866" spans="1:7" x14ac:dyDescent="0.2">
      <c r="A7866">
        <v>5000</v>
      </c>
      <c r="B7866">
        <v>0.1144</v>
      </c>
      <c r="C7866" t="s">
        <v>5440</v>
      </c>
      <c r="D7866">
        <v>40000</v>
      </c>
      <c r="E7866">
        <v>36</v>
      </c>
      <c r="F7866">
        <v>10</v>
      </c>
      <c r="G7866">
        <v>1</v>
      </c>
    </row>
    <row r="7867" spans="1:7" x14ac:dyDescent="0.2">
      <c r="A7867">
        <v>12000</v>
      </c>
      <c r="B7867">
        <v>0.1431</v>
      </c>
      <c r="C7867" t="s">
        <v>5441</v>
      </c>
      <c r="D7867">
        <v>54000</v>
      </c>
      <c r="E7867">
        <v>60</v>
      </c>
      <c r="F7867">
        <v>9</v>
      </c>
      <c r="G7867">
        <v>1</v>
      </c>
    </row>
    <row r="7868" spans="1:7" x14ac:dyDescent="0.2">
      <c r="A7868">
        <v>8500</v>
      </c>
      <c r="B7868">
        <v>0.1239</v>
      </c>
      <c r="C7868" t="s">
        <v>5441</v>
      </c>
      <c r="D7868">
        <v>75000</v>
      </c>
      <c r="E7868">
        <v>36</v>
      </c>
      <c r="F7868">
        <v>10</v>
      </c>
      <c r="G7868">
        <v>0</v>
      </c>
    </row>
    <row r="7869" spans="1:7" x14ac:dyDescent="0.2">
      <c r="A7869">
        <v>16000</v>
      </c>
      <c r="B7869">
        <v>0.10489999999999999</v>
      </c>
      <c r="C7869" t="s">
        <v>5441</v>
      </c>
      <c r="D7869">
        <v>58000</v>
      </c>
      <c r="E7869">
        <v>36</v>
      </c>
      <c r="F7869">
        <v>9</v>
      </c>
      <c r="G7869">
        <v>0</v>
      </c>
    </row>
    <row r="7870" spans="1:7" x14ac:dyDescent="0.2">
      <c r="A7870">
        <v>25000</v>
      </c>
      <c r="B7870">
        <v>0.10489999999999999</v>
      </c>
      <c r="C7870" t="s">
        <v>5441</v>
      </c>
      <c r="D7870">
        <v>110000</v>
      </c>
      <c r="E7870">
        <v>60</v>
      </c>
      <c r="F7870">
        <v>0.5</v>
      </c>
      <c r="G7870">
        <v>0</v>
      </c>
    </row>
    <row r="7871" spans="1:7" x14ac:dyDescent="0.2">
      <c r="A7871">
        <v>8000</v>
      </c>
      <c r="B7871">
        <v>0.11990000000000001</v>
      </c>
      <c r="C7871" t="s">
        <v>5441</v>
      </c>
      <c r="D7871">
        <v>130000</v>
      </c>
      <c r="E7871">
        <v>36</v>
      </c>
      <c r="F7871">
        <v>10</v>
      </c>
      <c r="G7871">
        <v>0</v>
      </c>
    </row>
    <row r="7872" spans="1:7" x14ac:dyDescent="0.2">
      <c r="A7872">
        <v>35000</v>
      </c>
      <c r="B7872">
        <v>0.1431</v>
      </c>
      <c r="C7872" t="s">
        <v>5441</v>
      </c>
      <c r="D7872">
        <v>153000</v>
      </c>
      <c r="E7872">
        <v>36</v>
      </c>
      <c r="F7872">
        <v>4</v>
      </c>
      <c r="G7872">
        <v>0</v>
      </c>
    </row>
    <row r="7873" spans="1:7" x14ac:dyDescent="0.2">
      <c r="A7873">
        <v>1600</v>
      </c>
      <c r="B7873">
        <v>0.14990000000000001</v>
      </c>
      <c r="C7873" t="s">
        <v>5440</v>
      </c>
      <c r="D7873">
        <v>29000</v>
      </c>
      <c r="E7873">
        <v>36</v>
      </c>
      <c r="F7873">
        <v>10</v>
      </c>
      <c r="G7873">
        <v>0</v>
      </c>
    </row>
    <row r="7874" spans="1:7" x14ac:dyDescent="0.2">
      <c r="A7874">
        <v>16000</v>
      </c>
      <c r="B7874">
        <v>0.1366</v>
      </c>
      <c r="C7874" t="s">
        <v>5440</v>
      </c>
      <c r="D7874">
        <v>45000</v>
      </c>
      <c r="E7874">
        <v>60</v>
      </c>
      <c r="F7874">
        <v>2</v>
      </c>
      <c r="G7874">
        <v>1</v>
      </c>
    </row>
    <row r="7875" spans="1:7" x14ac:dyDescent="0.2">
      <c r="A7875">
        <v>19500</v>
      </c>
      <c r="B7875">
        <v>0.24990000000000001</v>
      </c>
      <c r="C7875" t="s">
        <v>5442</v>
      </c>
      <c r="D7875">
        <v>65000</v>
      </c>
      <c r="E7875">
        <v>36</v>
      </c>
      <c r="F7875">
        <v>0.5</v>
      </c>
      <c r="G7875">
        <v>1</v>
      </c>
    </row>
    <row r="7876" spans="1:7" x14ac:dyDescent="0.2">
      <c r="A7876">
        <v>20900</v>
      </c>
      <c r="B7876">
        <v>0.19239999999999999</v>
      </c>
      <c r="C7876" t="s">
        <v>5441</v>
      </c>
      <c r="D7876">
        <v>47000</v>
      </c>
      <c r="E7876">
        <v>60</v>
      </c>
      <c r="F7876">
        <v>4</v>
      </c>
      <c r="G7876">
        <v>0</v>
      </c>
    </row>
    <row r="7877" spans="1:7" x14ac:dyDescent="0.2">
      <c r="A7877">
        <v>3500</v>
      </c>
      <c r="B7877">
        <v>0.12989999999999999</v>
      </c>
      <c r="C7877" t="s">
        <v>5440</v>
      </c>
      <c r="D7877">
        <v>48000</v>
      </c>
      <c r="E7877">
        <v>36</v>
      </c>
      <c r="F7877">
        <v>8</v>
      </c>
      <c r="G7877">
        <v>0</v>
      </c>
    </row>
    <row r="7878" spans="1:7" x14ac:dyDescent="0.2">
      <c r="A7878">
        <v>2525</v>
      </c>
      <c r="B7878">
        <v>0.2099</v>
      </c>
      <c r="C7878" t="s">
        <v>5440</v>
      </c>
      <c r="D7878">
        <v>35000</v>
      </c>
      <c r="E7878">
        <v>36</v>
      </c>
      <c r="F7878">
        <v>1</v>
      </c>
      <c r="G7878">
        <v>0</v>
      </c>
    </row>
    <row r="7879" spans="1:7" x14ac:dyDescent="0.2">
      <c r="A7879">
        <v>22000</v>
      </c>
      <c r="B7879">
        <v>0.11990000000000001</v>
      </c>
      <c r="C7879" t="s">
        <v>5441</v>
      </c>
      <c r="D7879">
        <v>60000</v>
      </c>
      <c r="E7879">
        <v>36</v>
      </c>
      <c r="F7879">
        <v>2</v>
      </c>
      <c r="G7879">
        <v>0</v>
      </c>
    </row>
    <row r="7880" spans="1:7" x14ac:dyDescent="0.2">
      <c r="A7880">
        <v>4900</v>
      </c>
      <c r="B7880">
        <v>0.14990000000000001</v>
      </c>
      <c r="C7880" t="s">
        <v>5442</v>
      </c>
      <c r="D7880">
        <v>110000</v>
      </c>
      <c r="E7880">
        <v>36</v>
      </c>
      <c r="F7880">
        <v>10</v>
      </c>
      <c r="G7880">
        <v>0</v>
      </c>
    </row>
    <row r="7881" spans="1:7" x14ac:dyDescent="0.2">
      <c r="A7881">
        <v>28250</v>
      </c>
      <c r="B7881">
        <v>0.15989999999999999</v>
      </c>
      <c r="C7881" t="s">
        <v>5441</v>
      </c>
      <c r="D7881">
        <v>64000</v>
      </c>
      <c r="E7881">
        <v>60</v>
      </c>
      <c r="F7881">
        <v>0.5</v>
      </c>
      <c r="G7881">
        <v>0</v>
      </c>
    </row>
    <row r="7882" spans="1:7" x14ac:dyDescent="0.2">
      <c r="A7882">
        <v>1000</v>
      </c>
      <c r="B7882">
        <v>6.9900000000000004E-2</v>
      </c>
      <c r="C7882" t="s">
        <v>5440</v>
      </c>
      <c r="D7882">
        <v>25000</v>
      </c>
      <c r="E7882">
        <v>36</v>
      </c>
      <c r="F7882">
        <v>2</v>
      </c>
      <c r="G7882">
        <v>0</v>
      </c>
    </row>
    <row r="7883" spans="1:7" x14ac:dyDescent="0.2">
      <c r="A7883">
        <v>7500</v>
      </c>
      <c r="B7883">
        <v>8.6699999999999999E-2</v>
      </c>
      <c r="C7883" t="s">
        <v>5440</v>
      </c>
      <c r="D7883">
        <v>65000</v>
      </c>
      <c r="E7883">
        <v>36</v>
      </c>
      <c r="F7883">
        <v>10</v>
      </c>
      <c r="G7883">
        <v>0</v>
      </c>
    </row>
    <row r="7884" spans="1:7" x14ac:dyDescent="0.2">
      <c r="A7884">
        <v>4000</v>
      </c>
      <c r="B7884">
        <v>0.1144</v>
      </c>
      <c r="C7884" t="s">
        <v>5441</v>
      </c>
      <c r="D7884">
        <v>96000</v>
      </c>
      <c r="E7884">
        <v>36</v>
      </c>
      <c r="F7884">
        <v>8</v>
      </c>
      <c r="G7884">
        <v>0</v>
      </c>
    </row>
    <row r="7885" spans="1:7" x14ac:dyDescent="0.2">
      <c r="A7885">
        <v>19200</v>
      </c>
      <c r="B7885">
        <v>8.1900000000000001E-2</v>
      </c>
      <c r="C7885" t="s">
        <v>5442</v>
      </c>
      <c r="D7885">
        <v>60000</v>
      </c>
      <c r="E7885">
        <v>36</v>
      </c>
      <c r="F7885">
        <v>10</v>
      </c>
      <c r="G7885">
        <v>1</v>
      </c>
    </row>
    <row r="7886" spans="1:7" x14ac:dyDescent="0.2">
      <c r="A7886">
        <v>19200</v>
      </c>
      <c r="B7886">
        <v>0.11990000000000001</v>
      </c>
      <c r="C7886" t="s">
        <v>5441</v>
      </c>
      <c r="D7886">
        <v>64000</v>
      </c>
      <c r="E7886">
        <v>36</v>
      </c>
      <c r="F7886">
        <v>10</v>
      </c>
      <c r="G7886">
        <v>0</v>
      </c>
    </row>
    <row r="7887" spans="1:7" x14ac:dyDescent="0.2">
      <c r="A7887">
        <v>1200</v>
      </c>
      <c r="B7887">
        <v>0.12989999999999999</v>
      </c>
      <c r="C7887" t="s">
        <v>5441</v>
      </c>
      <c r="D7887">
        <v>50000</v>
      </c>
      <c r="E7887">
        <v>36</v>
      </c>
      <c r="F7887">
        <v>10</v>
      </c>
      <c r="G7887">
        <v>0</v>
      </c>
    </row>
    <row r="7888" spans="1:7" x14ac:dyDescent="0.2">
      <c r="A7888">
        <v>8000</v>
      </c>
      <c r="B7888">
        <v>0.12989999999999999</v>
      </c>
      <c r="C7888" t="s">
        <v>5442</v>
      </c>
      <c r="D7888">
        <v>30000</v>
      </c>
      <c r="E7888">
        <v>36</v>
      </c>
      <c r="F7888">
        <v>6</v>
      </c>
      <c r="G7888">
        <v>1</v>
      </c>
    </row>
    <row r="7889" spans="1:7" x14ac:dyDescent="0.2">
      <c r="A7889">
        <v>14400</v>
      </c>
      <c r="B7889">
        <v>0.15989999999999999</v>
      </c>
      <c r="C7889" t="s">
        <v>5440</v>
      </c>
      <c r="D7889">
        <v>85500</v>
      </c>
      <c r="E7889">
        <v>60</v>
      </c>
      <c r="F7889">
        <v>4</v>
      </c>
      <c r="G7889">
        <v>1</v>
      </c>
    </row>
    <row r="7890" spans="1:7" x14ac:dyDescent="0.2">
      <c r="A7890">
        <v>8000</v>
      </c>
      <c r="B7890">
        <v>0.10489999999999999</v>
      </c>
      <c r="C7890" t="s">
        <v>5441</v>
      </c>
      <c r="D7890">
        <v>65000</v>
      </c>
      <c r="E7890">
        <v>36</v>
      </c>
      <c r="F7890">
        <v>3</v>
      </c>
      <c r="G7890">
        <v>0</v>
      </c>
    </row>
    <row r="7891" spans="1:7" x14ac:dyDescent="0.2">
      <c r="A7891">
        <v>28000</v>
      </c>
      <c r="B7891">
        <v>0.2099</v>
      </c>
      <c r="C7891" t="s">
        <v>5440</v>
      </c>
      <c r="D7891">
        <v>85000</v>
      </c>
      <c r="E7891">
        <v>60</v>
      </c>
      <c r="F7891">
        <v>10</v>
      </c>
      <c r="G7891">
        <v>1</v>
      </c>
    </row>
    <row r="7892" spans="1:7" x14ac:dyDescent="0.2">
      <c r="A7892">
        <v>9600</v>
      </c>
      <c r="B7892">
        <v>6.9900000000000004E-2</v>
      </c>
      <c r="C7892" t="s">
        <v>5440</v>
      </c>
      <c r="D7892">
        <v>150000</v>
      </c>
      <c r="E7892">
        <v>36</v>
      </c>
      <c r="F7892">
        <v>10</v>
      </c>
      <c r="G7892">
        <v>0</v>
      </c>
    </row>
    <row r="7893" spans="1:7" x14ac:dyDescent="0.2">
      <c r="A7893">
        <v>15000</v>
      </c>
      <c r="B7893">
        <v>0.10489999999999999</v>
      </c>
      <c r="C7893" t="s">
        <v>5441</v>
      </c>
      <c r="D7893">
        <v>110000</v>
      </c>
      <c r="E7893">
        <v>60</v>
      </c>
      <c r="F7893">
        <v>10</v>
      </c>
      <c r="G7893">
        <v>0</v>
      </c>
    </row>
    <row r="7894" spans="1:7" x14ac:dyDescent="0.2">
      <c r="A7894">
        <v>18000</v>
      </c>
      <c r="B7894">
        <v>0.1239</v>
      </c>
      <c r="C7894" t="s">
        <v>5441</v>
      </c>
      <c r="D7894">
        <v>63000</v>
      </c>
      <c r="E7894">
        <v>60</v>
      </c>
      <c r="F7894">
        <v>7</v>
      </c>
      <c r="G7894">
        <v>0</v>
      </c>
    </row>
    <row r="7895" spans="1:7" x14ac:dyDescent="0.2">
      <c r="A7895">
        <v>7800</v>
      </c>
      <c r="B7895">
        <v>0.11990000000000001</v>
      </c>
      <c r="C7895" t="s">
        <v>5441</v>
      </c>
      <c r="D7895">
        <v>39000</v>
      </c>
      <c r="E7895">
        <v>36</v>
      </c>
      <c r="F7895">
        <v>10</v>
      </c>
      <c r="G7895">
        <v>0</v>
      </c>
    </row>
    <row r="7896" spans="1:7" x14ac:dyDescent="0.2">
      <c r="A7896">
        <v>3975</v>
      </c>
      <c r="B7896">
        <v>0.19989999999999999</v>
      </c>
      <c r="C7896" t="s">
        <v>5440</v>
      </c>
      <c r="D7896">
        <v>22000</v>
      </c>
      <c r="E7896">
        <v>36</v>
      </c>
      <c r="F7896">
        <v>6</v>
      </c>
      <c r="G7896">
        <v>0</v>
      </c>
    </row>
    <row r="7897" spans="1:7" x14ac:dyDescent="0.2">
      <c r="A7897">
        <v>6500</v>
      </c>
      <c r="B7897">
        <v>8.1900000000000001E-2</v>
      </c>
      <c r="C7897" t="s">
        <v>5441</v>
      </c>
      <c r="D7897">
        <v>36000</v>
      </c>
      <c r="E7897">
        <v>36</v>
      </c>
      <c r="F7897">
        <v>0.5</v>
      </c>
      <c r="G7897">
        <v>0</v>
      </c>
    </row>
    <row r="7898" spans="1:7" x14ac:dyDescent="0.2">
      <c r="A7898">
        <v>16000</v>
      </c>
      <c r="B7898">
        <v>0.14990000000000001</v>
      </c>
      <c r="C7898" t="s">
        <v>5441</v>
      </c>
      <c r="D7898">
        <v>49500</v>
      </c>
      <c r="E7898">
        <v>36</v>
      </c>
      <c r="F7898">
        <v>10</v>
      </c>
      <c r="G7898">
        <v>0</v>
      </c>
    </row>
    <row r="7899" spans="1:7" x14ac:dyDescent="0.2">
      <c r="A7899">
        <v>30000</v>
      </c>
      <c r="B7899">
        <v>0.1714</v>
      </c>
      <c r="C7899" t="s">
        <v>5441</v>
      </c>
      <c r="D7899">
        <v>95000</v>
      </c>
      <c r="E7899">
        <v>36</v>
      </c>
      <c r="F7899">
        <v>10</v>
      </c>
      <c r="G7899">
        <v>0</v>
      </c>
    </row>
    <row r="7900" spans="1:7" x14ac:dyDescent="0.2">
      <c r="A7900">
        <v>2400</v>
      </c>
      <c r="B7900">
        <v>0.12989999999999999</v>
      </c>
      <c r="C7900" t="s">
        <v>5440</v>
      </c>
      <c r="D7900">
        <v>50000</v>
      </c>
      <c r="E7900">
        <v>36</v>
      </c>
      <c r="F7900">
        <v>4</v>
      </c>
      <c r="G7900">
        <v>0</v>
      </c>
    </row>
    <row r="7901" spans="1:7" x14ac:dyDescent="0.2">
      <c r="A7901">
        <v>15000</v>
      </c>
      <c r="B7901">
        <v>6.4899999999999999E-2</v>
      </c>
      <c r="C7901" t="s">
        <v>5441</v>
      </c>
      <c r="D7901">
        <v>101000</v>
      </c>
      <c r="E7901">
        <v>36</v>
      </c>
      <c r="F7901">
        <v>10</v>
      </c>
      <c r="G7901">
        <v>0</v>
      </c>
    </row>
    <row r="7902" spans="1:7" x14ac:dyDescent="0.2">
      <c r="A7902">
        <v>24000</v>
      </c>
      <c r="B7902">
        <v>0.12989999999999999</v>
      </c>
      <c r="C7902" t="s">
        <v>5440</v>
      </c>
      <c r="D7902">
        <v>77000</v>
      </c>
      <c r="E7902">
        <v>36</v>
      </c>
      <c r="F7902">
        <v>10</v>
      </c>
      <c r="G7902">
        <v>0</v>
      </c>
    </row>
    <row r="7903" spans="1:7" x14ac:dyDescent="0.2">
      <c r="A7903">
        <v>9100</v>
      </c>
      <c r="B7903">
        <v>0.19239999999999999</v>
      </c>
      <c r="C7903" t="s">
        <v>5440</v>
      </c>
      <c r="D7903">
        <v>58000</v>
      </c>
      <c r="E7903">
        <v>36</v>
      </c>
      <c r="F7903">
        <v>2</v>
      </c>
      <c r="G7903">
        <v>0</v>
      </c>
    </row>
    <row r="7904" spans="1:7" x14ac:dyDescent="0.2">
      <c r="A7904">
        <v>25000</v>
      </c>
      <c r="B7904">
        <v>8.1900000000000001E-2</v>
      </c>
      <c r="C7904" t="s">
        <v>5441</v>
      </c>
      <c r="D7904">
        <v>75000</v>
      </c>
      <c r="E7904">
        <v>36</v>
      </c>
      <c r="F7904">
        <v>6</v>
      </c>
      <c r="G7904">
        <v>0</v>
      </c>
    </row>
    <row r="7905" spans="1:7" x14ac:dyDescent="0.2">
      <c r="A7905">
        <v>4800</v>
      </c>
      <c r="B7905">
        <v>6.9900000000000004E-2</v>
      </c>
      <c r="C7905" t="s">
        <v>5440</v>
      </c>
      <c r="D7905">
        <v>80000</v>
      </c>
      <c r="E7905">
        <v>36</v>
      </c>
      <c r="F7905">
        <v>10</v>
      </c>
      <c r="G7905">
        <v>0</v>
      </c>
    </row>
    <row r="7906" spans="1:7" x14ac:dyDescent="0.2">
      <c r="A7906">
        <v>12000</v>
      </c>
      <c r="B7906">
        <v>0.15989999999999999</v>
      </c>
      <c r="C7906" t="s">
        <v>5441</v>
      </c>
      <c r="D7906">
        <v>44000</v>
      </c>
      <c r="E7906">
        <v>60</v>
      </c>
      <c r="F7906">
        <v>7</v>
      </c>
      <c r="G7906">
        <v>0</v>
      </c>
    </row>
    <row r="7907" spans="1:7" x14ac:dyDescent="0.2">
      <c r="A7907">
        <v>25000</v>
      </c>
      <c r="B7907">
        <v>0.15989999999999999</v>
      </c>
      <c r="C7907" t="s">
        <v>5441</v>
      </c>
      <c r="D7907">
        <v>75000</v>
      </c>
      <c r="E7907">
        <v>36</v>
      </c>
      <c r="F7907">
        <v>1</v>
      </c>
      <c r="G7907">
        <v>0</v>
      </c>
    </row>
    <row r="7908" spans="1:7" x14ac:dyDescent="0.2">
      <c r="A7908">
        <v>9600</v>
      </c>
      <c r="B7908">
        <v>0.12989999999999999</v>
      </c>
      <c r="C7908" t="s">
        <v>5441</v>
      </c>
      <c r="D7908">
        <v>40000</v>
      </c>
      <c r="E7908">
        <v>36</v>
      </c>
      <c r="F7908">
        <v>1</v>
      </c>
      <c r="G7908">
        <v>0</v>
      </c>
    </row>
    <row r="7909" spans="1:7" x14ac:dyDescent="0.2">
      <c r="A7909">
        <v>4000</v>
      </c>
      <c r="B7909">
        <v>0.1144</v>
      </c>
      <c r="C7909" t="s">
        <v>5440</v>
      </c>
      <c r="D7909">
        <v>50000</v>
      </c>
      <c r="E7909">
        <v>36</v>
      </c>
      <c r="F7909">
        <v>1</v>
      </c>
      <c r="G7909">
        <v>0</v>
      </c>
    </row>
    <row r="7910" spans="1:7" x14ac:dyDescent="0.2">
      <c r="A7910">
        <v>14825</v>
      </c>
      <c r="B7910">
        <v>0.17860000000000001</v>
      </c>
      <c r="C7910" t="s">
        <v>5440</v>
      </c>
      <c r="D7910">
        <v>65000</v>
      </c>
      <c r="E7910">
        <v>36</v>
      </c>
      <c r="F7910">
        <v>10</v>
      </c>
      <c r="G7910">
        <v>1</v>
      </c>
    </row>
    <row r="7911" spans="1:7" x14ac:dyDescent="0.2">
      <c r="A7911">
        <v>19275</v>
      </c>
      <c r="B7911">
        <v>0.1366</v>
      </c>
      <c r="C7911" t="s">
        <v>5441</v>
      </c>
      <c r="D7911">
        <v>50000</v>
      </c>
      <c r="E7911">
        <v>36</v>
      </c>
      <c r="F7911">
        <v>7</v>
      </c>
      <c r="G7911">
        <v>0</v>
      </c>
    </row>
    <row r="7912" spans="1:7" x14ac:dyDescent="0.2">
      <c r="A7912">
        <v>32225</v>
      </c>
      <c r="B7912">
        <v>0.2099</v>
      </c>
      <c r="C7912" t="s">
        <v>5441</v>
      </c>
      <c r="D7912">
        <v>90000</v>
      </c>
      <c r="E7912">
        <v>60</v>
      </c>
      <c r="F7912">
        <v>10</v>
      </c>
      <c r="G7912">
        <v>0</v>
      </c>
    </row>
    <row r="7913" spans="1:7" x14ac:dyDescent="0.2">
      <c r="A7913">
        <v>12000</v>
      </c>
      <c r="B7913">
        <v>0.1239</v>
      </c>
      <c r="C7913" t="s">
        <v>5441</v>
      </c>
      <c r="D7913">
        <v>77000</v>
      </c>
      <c r="E7913">
        <v>36</v>
      </c>
      <c r="F7913">
        <v>2</v>
      </c>
      <c r="G7913">
        <v>0</v>
      </c>
    </row>
    <row r="7914" spans="1:7" x14ac:dyDescent="0.2">
      <c r="A7914">
        <v>18000</v>
      </c>
      <c r="B7914">
        <v>0.10489999999999999</v>
      </c>
      <c r="C7914" t="s">
        <v>5441</v>
      </c>
      <c r="D7914">
        <v>45000</v>
      </c>
      <c r="E7914">
        <v>36</v>
      </c>
      <c r="F7914">
        <v>3</v>
      </c>
      <c r="G7914">
        <v>0</v>
      </c>
    </row>
    <row r="7915" spans="1:7" x14ac:dyDescent="0.2">
      <c r="A7915">
        <v>5450</v>
      </c>
      <c r="B7915">
        <v>7.4899999999999994E-2</v>
      </c>
      <c r="C7915" t="s">
        <v>5440</v>
      </c>
      <c r="D7915">
        <v>29926</v>
      </c>
      <c r="E7915">
        <v>36</v>
      </c>
      <c r="F7915">
        <v>4</v>
      </c>
      <c r="G7915">
        <v>0</v>
      </c>
    </row>
    <row r="7916" spans="1:7" x14ac:dyDescent="0.2">
      <c r="A7916">
        <v>24575</v>
      </c>
      <c r="B7916">
        <v>0.19989999999999999</v>
      </c>
      <c r="C7916" t="s">
        <v>5441</v>
      </c>
      <c r="D7916">
        <v>80000</v>
      </c>
      <c r="E7916">
        <v>60</v>
      </c>
      <c r="F7916">
        <v>5</v>
      </c>
      <c r="G7916">
        <v>0</v>
      </c>
    </row>
    <row r="7917" spans="1:7" x14ac:dyDescent="0.2">
      <c r="A7917">
        <v>10000</v>
      </c>
      <c r="B7917">
        <v>0.1366</v>
      </c>
      <c r="C7917" t="s">
        <v>5442</v>
      </c>
      <c r="D7917">
        <v>63000</v>
      </c>
      <c r="E7917">
        <v>36</v>
      </c>
      <c r="F7917">
        <v>10</v>
      </c>
      <c r="G7917">
        <v>0</v>
      </c>
    </row>
    <row r="7918" spans="1:7" x14ac:dyDescent="0.2">
      <c r="A7918">
        <v>20000</v>
      </c>
      <c r="B7918">
        <v>9.4899999999999998E-2</v>
      </c>
      <c r="C7918" t="s">
        <v>5441</v>
      </c>
      <c r="D7918">
        <v>68000</v>
      </c>
      <c r="E7918">
        <v>36</v>
      </c>
      <c r="F7918">
        <v>10</v>
      </c>
      <c r="G7918">
        <v>0</v>
      </c>
    </row>
    <row r="7919" spans="1:7" x14ac:dyDescent="0.2">
      <c r="A7919">
        <v>10000</v>
      </c>
      <c r="B7919">
        <v>9.4899999999999998E-2</v>
      </c>
      <c r="C7919" t="s">
        <v>5440</v>
      </c>
      <c r="D7919">
        <v>132324</v>
      </c>
      <c r="E7919">
        <v>36</v>
      </c>
      <c r="F7919">
        <v>1</v>
      </c>
      <c r="G7919">
        <v>0</v>
      </c>
    </row>
    <row r="7920" spans="1:7" x14ac:dyDescent="0.2">
      <c r="A7920">
        <v>9250</v>
      </c>
      <c r="B7920">
        <v>0.15590000000000001</v>
      </c>
      <c r="C7920" t="s">
        <v>5440</v>
      </c>
      <c r="D7920">
        <v>29085</v>
      </c>
      <c r="E7920">
        <v>36</v>
      </c>
      <c r="F7920">
        <v>9</v>
      </c>
      <c r="G7920">
        <v>0</v>
      </c>
    </row>
    <row r="7921" spans="1:7" x14ac:dyDescent="0.2">
      <c r="A7921">
        <v>7000</v>
      </c>
      <c r="B7921">
        <v>0.14990000000000001</v>
      </c>
      <c r="C7921" t="s">
        <v>5441</v>
      </c>
      <c r="D7921">
        <v>70000</v>
      </c>
      <c r="E7921">
        <v>36</v>
      </c>
      <c r="F7921">
        <v>6</v>
      </c>
      <c r="G7921">
        <v>0</v>
      </c>
    </row>
    <row r="7922" spans="1:7" x14ac:dyDescent="0.2">
      <c r="A7922">
        <v>5000</v>
      </c>
      <c r="B7922">
        <v>9.4899999999999998E-2</v>
      </c>
      <c r="C7922" t="s">
        <v>5441</v>
      </c>
      <c r="D7922">
        <v>145000</v>
      </c>
      <c r="E7922">
        <v>36</v>
      </c>
      <c r="F7922">
        <v>10</v>
      </c>
      <c r="G7922">
        <v>0</v>
      </c>
    </row>
    <row r="7923" spans="1:7" x14ac:dyDescent="0.2">
      <c r="A7923">
        <v>15000</v>
      </c>
      <c r="B7923">
        <v>0.1431</v>
      </c>
      <c r="C7923" t="s">
        <v>5441</v>
      </c>
      <c r="D7923">
        <v>76000</v>
      </c>
      <c r="E7923">
        <v>36</v>
      </c>
      <c r="F7923">
        <v>10</v>
      </c>
      <c r="G7923">
        <v>1</v>
      </c>
    </row>
    <row r="7924" spans="1:7" x14ac:dyDescent="0.2">
      <c r="A7924">
        <v>8000</v>
      </c>
      <c r="B7924">
        <v>8.6699999999999999E-2</v>
      </c>
      <c r="C7924" t="s">
        <v>5441</v>
      </c>
      <c r="D7924">
        <v>53000</v>
      </c>
      <c r="E7924">
        <v>36</v>
      </c>
      <c r="F7924">
        <v>8</v>
      </c>
      <c r="G7924">
        <v>0</v>
      </c>
    </row>
    <row r="7925" spans="1:7" x14ac:dyDescent="0.2">
      <c r="A7925">
        <v>22000</v>
      </c>
      <c r="B7925">
        <v>0.2099</v>
      </c>
      <c r="C7925" t="s">
        <v>5440</v>
      </c>
      <c r="D7925">
        <v>65000</v>
      </c>
      <c r="E7925">
        <v>60</v>
      </c>
      <c r="F7925">
        <v>10</v>
      </c>
      <c r="G7925">
        <v>0</v>
      </c>
    </row>
    <row r="7926" spans="1:7" x14ac:dyDescent="0.2">
      <c r="A7926">
        <v>6075</v>
      </c>
      <c r="B7926">
        <v>0.19989999999999999</v>
      </c>
      <c r="C7926" t="s">
        <v>5440</v>
      </c>
      <c r="D7926">
        <v>39000</v>
      </c>
      <c r="E7926">
        <v>36</v>
      </c>
      <c r="F7926">
        <v>2</v>
      </c>
      <c r="G7926">
        <v>0</v>
      </c>
    </row>
    <row r="7927" spans="1:7" x14ac:dyDescent="0.2">
      <c r="A7927">
        <v>12000</v>
      </c>
      <c r="B7927">
        <v>6.9900000000000004E-2</v>
      </c>
      <c r="C7927" t="s">
        <v>5441</v>
      </c>
      <c r="D7927">
        <v>76000</v>
      </c>
      <c r="E7927">
        <v>36</v>
      </c>
      <c r="F7927">
        <v>7</v>
      </c>
      <c r="G7927">
        <v>0</v>
      </c>
    </row>
    <row r="7928" spans="1:7" x14ac:dyDescent="0.2">
      <c r="A7928">
        <v>6200</v>
      </c>
      <c r="B7928">
        <v>6.0299999999999999E-2</v>
      </c>
      <c r="C7928" t="s">
        <v>5440</v>
      </c>
      <c r="D7928">
        <v>46000</v>
      </c>
      <c r="E7928">
        <v>36</v>
      </c>
      <c r="F7928">
        <v>3</v>
      </c>
      <c r="G7928">
        <v>0</v>
      </c>
    </row>
    <row r="7929" spans="1:7" x14ac:dyDescent="0.2">
      <c r="A7929">
        <v>2250</v>
      </c>
      <c r="B7929">
        <v>0.1144</v>
      </c>
      <c r="C7929" t="s">
        <v>5441</v>
      </c>
      <c r="D7929">
        <v>90000</v>
      </c>
      <c r="E7929">
        <v>36</v>
      </c>
      <c r="F7929">
        <v>9</v>
      </c>
      <c r="G7929">
        <v>0</v>
      </c>
    </row>
    <row r="7930" spans="1:7" x14ac:dyDescent="0.2">
      <c r="A7930">
        <v>3500</v>
      </c>
      <c r="B7930">
        <v>0.1431</v>
      </c>
      <c r="C7930" t="s">
        <v>5440</v>
      </c>
      <c r="D7930">
        <v>28000</v>
      </c>
      <c r="E7930">
        <v>36</v>
      </c>
      <c r="F7930">
        <v>2</v>
      </c>
      <c r="G7930">
        <v>0</v>
      </c>
    </row>
    <row r="7931" spans="1:7" x14ac:dyDescent="0.2">
      <c r="A7931">
        <v>5200</v>
      </c>
      <c r="B7931">
        <v>0.15590000000000001</v>
      </c>
      <c r="C7931" t="s">
        <v>5440</v>
      </c>
      <c r="D7931">
        <v>26686</v>
      </c>
      <c r="E7931">
        <v>36</v>
      </c>
      <c r="F7931">
        <v>0.5</v>
      </c>
      <c r="G7931">
        <v>0</v>
      </c>
    </row>
    <row r="7932" spans="1:7" x14ac:dyDescent="0.2">
      <c r="A7932">
        <v>15000</v>
      </c>
      <c r="B7932">
        <v>0.10489999999999999</v>
      </c>
      <c r="C7932" t="s">
        <v>5441</v>
      </c>
      <c r="D7932">
        <v>65000</v>
      </c>
      <c r="E7932">
        <v>36</v>
      </c>
      <c r="F7932">
        <v>10</v>
      </c>
      <c r="G7932">
        <v>0</v>
      </c>
    </row>
    <row r="7933" spans="1:7" x14ac:dyDescent="0.2">
      <c r="A7933">
        <v>13025</v>
      </c>
      <c r="B7933">
        <v>0.22989999999999999</v>
      </c>
      <c r="C7933" t="s">
        <v>5441</v>
      </c>
      <c r="D7933">
        <v>43500</v>
      </c>
      <c r="E7933">
        <v>60</v>
      </c>
      <c r="F7933">
        <v>10</v>
      </c>
      <c r="G7933">
        <v>1</v>
      </c>
    </row>
    <row r="7934" spans="1:7" x14ac:dyDescent="0.2">
      <c r="A7934">
        <v>20200</v>
      </c>
      <c r="B7934">
        <v>0.15989999999999999</v>
      </c>
      <c r="C7934" t="s">
        <v>5441</v>
      </c>
      <c r="D7934">
        <v>46000</v>
      </c>
      <c r="E7934">
        <v>60</v>
      </c>
      <c r="F7934">
        <v>10</v>
      </c>
      <c r="G7934">
        <v>0</v>
      </c>
    </row>
    <row r="7935" spans="1:7" x14ac:dyDescent="0.2">
      <c r="A7935">
        <v>11725</v>
      </c>
      <c r="B7935">
        <v>0.245</v>
      </c>
      <c r="C7935" t="s">
        <v>5441</v>
      </c>
      <c r="D7935">
        <v>38000</v>
      </c>
      <c r="E7935">
        <v>60</v>
      </c>
      <c r="F7935">
        <v>10</v>
      </c>
      <c r="G7935">
        <v>0</v>
      </c>
    </row>
    <row r="7936" spans="1:7" x14ac:dyDescent="0.2">
      <c r="A7936">
        <v>2400</v>
      </c>
      <c r="B7936">
        <v>0.15590000000000001</v>
      </c>
      <c r="C7936" t="s">
        <v>5440</v>
      </c>
      <c r="D7936" s="79">
        <v>100000</v>
      </c>
      <c r="E7936">
        <v>36</v>
      </c>
      <c r="F7936">
        <v>4</v>
      </c>
      <c r="G7936">
        <v>0</v>
      </c>
    </row>
    <row r="7937" spans="1:7" x14ac:dyDescent="0.2">
      <c r="A7937">
        <v>10000</v>
      </c>
      <c r="B7937">
        <v>0.1366</v>
      </c>
      <c r="C7937" t="s">
        <v>5440</v>
      </c>
      <c r="D7937">
        <v>102000</v>
      </c>
      <c r="E7937">
        <v>36</v>
      </c>
      <c r="F7937">
        <v>3</v>
      </c>
      <c r="G7937">
        <v>1</v>
      </c>
    </row>
    <row r="7938" spans="1:7" x14ac:dyDescent="0.2">
      <c r="A7938">
        <v>8000</v>
      </c>
      <c r="B7938">
        <v>0.11990000000000001</v>
      </c>
      <c r="C7938" t="s">
        <v>5441</v>
      </c>
      <c r="D7938">
        <v>40000</v>
      </c>
      <c r="E7938">
        <v>36</v>
      </c>
      <c r="F7938">
        <v>8</v>
      </c>
      <c r="G7938">
        <v>0</v>
      </c>
    </row>
    <row r="7939" spans="1:7" x14ac:dyDescent="0.2">
      <c r="A7939">
        <v>3000</v>
      </c>
      <c r="B7939">
        <v>0.1144</v>
      </c>
      <c r="C7939" t="s">
        <v>5440</v>
      </c>
      <c r="D7939">
        <v>30000</v>
      </c>
      <c r="E7939">
        <v>36</v>
      </c>
      <c r="F7939">
        <v>4</v>
      </c>
      <c r="G7939">
        <v>0</v>
      </c>
    </row>
    <row r="7940" spans="1:7" x14ac:dyDescent="0.2">
      <c r="A7940">
        <v>25750</v>
      </c>
      <c r="B7940">
        <v>0.10489999999999999</v>
      </c>
      <c r="C7940" t="s">
        <v>5440</v>
      </c>
      <c r="D7940">
        <v>56000</v>
      </c>
      <c r="E7940">
        <v>36</v>
      </c>
      <c r="F7940">
        <v>8</v>
      </c>
      <c r="G7940">
        <v>0</v>
      </c>
    </row>
    <row r="7941" spans="1:7" x14ac:dyDescent="0.2">
      <c r="A7941">
        <v>26000</v>
      </c>
      <c r="B7941">
        <v>0.1431</v>
      </c>
      <c r="C7941" t="s">
        <v>5441</v>
      </c>
      <c r="D7941">
        <v>95000</v>
      </c>
      <c r="E7941">
        <v>60</v>
      </c>
      <c r="F7941">
        <v>5</v>
      </c>
      <c r="G7941">
        <v>0</v>
      </c>
    </row>
    <row r="7942" spans="1:7" x14ac:dyDescent="0.2">
      <c r="A7942">
        <v>24000</v>
      </c>
      <c r="B7942">
        <v>0.1239</v>
      </c>
      <c r="C7942" t="s">
        <v>5441</v>
      </c>
      <c r="D7942">
        <v>104300</v>
      </c>
      <c r="E7942">
        <v>36</v>
      </c>
      <c r="F7942">
        <v>10</v>
      </c>
      <c r="G7942">
        <v>0</v>
      </c>
    </row>
    <row r="7943" spans="1:7" x14ac:dyDescent="0.2">
      <c r="A7943">
        <v>5600</v>
      </c>
      <c r="B7943">
        <v>7.4899999999999994E-2</v>
      </c>
      <c r="C7943" t="s">
        <v>5441</v>
      </c>
      <c r="D7943">
        <v>44116.800000000003</v>
      </c>
      <c r="E7943">
        <v>36</v>
      </c>
      <c r="F7943">
        <v>2</v>
      </c>
      <c r="G7943">
        <v>0</v>
      </c>
    </row>
    <row r="7944" spans="1:7" x14ac:dyDescent="0.2">
      <c r="A7944">
        <v>20000</v>
      </c>
      <c r="B7944">
        <v>0.2399</v>
      </c>
      <c r="C7944" t="s">
        <v>5440</v>
      </c>
      <c r="D7944">
        <v>40000</v>
      </c>
      <c r="E7944">
        <v>60</v>
      </c>
      <c r="F7944">
        <v>1</v>
      </c>
      <c r="G7944">
        <v>0</v>
      </c>
    </row>
    <row r="7945" spans="1:7" x14ac:dyDescent="0.2">
      <c r="A7945">
        <v>14000</v>
      </c>
      <c r="B7945">
        <v>9.4899999999999998E-2</v>
      </c>
      <c r="C7945" t="s">
        <v>5442</v>
      </c>
      <c r="D7945">
        <v>42000</v>
      </c>
      <c r="E7945">
        <v>36</v>
      </c>
      <c r="F7945">
        <v>3</v>
      </c>
      <c r="G7945">
        <v>0</v>
      </c>
    </row>
    <row r="7946" spans="1:7" x14ac:dyDescent="0.2">
      <c r="A7946">
        <v>11200</v>
      </c>
      <c r="B7946">
        <v>0.11990000000000001</v>
      </c>
      <c r="C7946" t="s">
        <v>5440</v>
      </c>
      <c r="D7946">
        <v>60000</v>
      </c>
      <c r="E7946">
        <v>36</v>
      </c>
      <c r="F7946">
        <v>9</v>
      </c>
      <c r="G7946">
        <v>0</v>
      </c>
    </row>
    <row r="7947" spans="1:7" x14ac:dyDescent="0.2">
      <c r="A7947">
        <v>18000</v>
      </c>
      <c r="B7947">
        <v>0.15989999999999999</v>
      </c>
      <c r="C7947" t="s">
        <v>5441</v>
      </c>
      <c r="D7947">
        <v>76000</v>
      </c>
      <c r="E7947">
        <v>60</v>
      </c>
      <c r="F7947">
        <v>10</v>
      </c>
      <c r="G7947">
        <v>0</v>
      </c>
    </row>
    <row r="7948" spans="1:7" x14ac:dyDescent="0.2">
      <c r="A7948">
        <v>20000</v>
      </c>
      <c r="B7948">
        <v>6.4899999999999999E-2</v>
      </c>
      <c r="C7948" t="s">
        <v>5442</v>
      </c>
      <c r="D7948">
        <v>115000</v>
      </c>
      <c r="E7948">
        <v>36</v>
      </c>
      <c r="F7948">
        <v>10</v>
      </c>
      <c r="G7948">
        <v>0</v>
      </c>
    </row>
    <row r="7949" spans="1:7" x14ac:dyDescent="0.2">
      <c r="A7949">
        <v>35000</v>
      </c>
      <c r="B7949">
        <v>0.19989999999999999</v>
      </c>
      <c r="C7949" t="s">
        <v>5441</v>
      </c>
      <c r="D7949" s="79">
        <v>100000</v>
      </c>
      <c r="E7949">
        <v>36</v>
      </c>
      <c r="F7949">
        <v>8</v>
      </c>
      <c r="G7949">
        <v>1</v>
      </c>
    </row>
    <row r="7950" spans="1:7" x14ac:dyDescent="0.2">
      <c r="A7950">
        <v>4000</v>
      </c>
      <c r="B7950">
        <v>0.10489999999999999</v>
      </c>
      <c r="C7950" t="s">
        <v>5440</v>
      </c>
      <c r="D7950">
        <v>34000</v>
      </c>
      <c r="E7950">
        <v>36</v>
      </c>
      <c r="F7950">
        <v>2</v>
      </c>
      <c r="G7950">
        <v>0</v>
      </c>
    </row>
    <row r="7951" spans="1:7" x14ac:dyDescent="0.2">
      <c r="A7951">
        <v>6000</v>
      </c>
      <c r="B7951">
        <v>0.10489999999999999</v>
      </c>
      <c r="C7951" t="s">
        <v>5441</v>
      </c>
      <c r="D7951">
        <v>83000</v>
      </c>
      <c r="E7951">
        <v>36</v>
      </c>
      <c r="F7951">
        <v>3</v>
      </c>
      <c r="G7951">
        <v>0</v>
      </c>
    </row>
    <row r="7952" spans="1:7" x14ac:dyDescent="0.2">
      <c r="A7952">
        <v>15600</v>
      </c>
      <c r="B7952">
        <v>0.14990000000000001</v>
      </c>
      <c r="C7952" t="s">
        <v>5440</v>
      </c>
      <c r="D7952">
        <v>48000</v>
      </c>
      <c r="E7952">
        <v>60</v>
      </c>
      <c r="F7952">
        <v>6</v>
      </c>
      <c r="G7952">
        <v>0</v>
      </c>
    </row>
    <row r="7953" spans="1:7" x14ac:dyDescent="0.2">
      <c r="A7953">
        <v>27000</v>
      </c>
      <c r="B7953">
        <v>0.15590000000000001</v>
      </c>
      <c r="C7953" t="s">
        <v>5441</v>
      </c>
      <c r="D7953">
        <v>66000</v>
      </c>
      <c r="E7953">
        <v>60</v>
      </c>
      <c r="F7953">
        <v>8</v>
      </c>
      <c r="G7953">
        <v>0</v>
      </c>
    </row>
    <row r="7954" spans="1:7" x14ac:dyDescent="0.2">
      <c r="A7954">
        <v>12000</v>
      </c>
      <c r="B7954">
        <v>0.15989999999999999</v>
      </c>
      <c r="C7954" t="s">
        <v>5441</v>
      </c>
      <c r="D7954">
        <v>45000</v>
      </c>
      <c r="E7954">
        <v>36</v>
      </c>
      <c r="F7954">
        <v>10</v>
      </c>
      <c r="G7954">
        <v>0</v>
      </c>
    </row>
    <row r="7955" spans="1:7" x14ac:dyDescent="0.2">
      <c r="A7955">
        <v>28000</v>
      </c>
      <c r="B7955">
        <v>0.1366</v>
      </c>
      <c r="C7955" t="s">
        <v>5440</v>
      </c>
      <c r="D7955">
        <v>119400</v>
      </c>
      <c r="E7955">
        <v>60</v>
      </c>
      <c r="F7955">
        <v>8</v>
      </c>
      <c r="G7955">
        <v>0</v>
      </c>
    </row>
    <row r="7956" spans="1:7" x14ac:dyDescent="0.2">
      <c r="A7956">
        <v>15000</v>
      </c>
      <c r="B7956">
        <v>0.1144</v>
      </c>
      <c r="C7956" t="s">
        <v>5441</v>
      </c>
      <c r="D7956">
        <v>60000</v>
      </c>
      <c r="E7956">
        <v>36</v>
      </c>
      <c r="F7956">
        <v>2</v>
      </c>
      <c r="G7956">
        <v>0</v>
      </c>
    </row>
    <row r="7957" spans="1:7" x14ac:dyDescent="0.2">
      <c r="A7957">
        <v>16250</v>
      </c>
      <c r="B7957">
        <v>0.25829999999999997</v>
      </c>
      <c r="C7957" t="s">
        <v>5441</v>
      </c>
      <c r="D7957">
        <v>67000</v>
      </c>
      <c r="E7957">
        <v>60</v>
      </c>
      <c r="F7957">
        <v>9</v>
      </c>
      <c r="G7957">
        <v>1</v>
      </c>
    </row>
    <row r="7958" spans="1:7" x14ac:dyDescent="0.2">
      <c r="A7958">
        <v>9000</v>
      </c>
      <c r="B7958">
        <v>7.4899999999999994E-2</v>
      </c>
      <c r="C7958" t="s">
        <v>5440</v>
      </c>
      <c r="D7958">
        <v>59715</v>
      </c>
      <c r="E7958">
        <v>36</v>
      </c>
      <c r="F7958">
        <v>7</v>
      </c>
      <c r="G7958">
        <v>0</v>
      </c>
    </row>
    <row r="7959" spans="1:7" x14ac:dyDescent="0.2">
      <c r="A7959">
        <v>25000</v>
      </c>
      <c r="B7959">
        <v>0.11990000000000001</v>
      </c>
      <c r="C7959" t="s">
        <v>5441</v>
      </c>
      <c r="D7959">
        <v>210000</v>
      </c>
      <c r="E7959">
        <v>60</v>
      </c>
      <c r="F7959">
        <v>5</v>
      </c>
      <c r="G7959">
        <v>0</v>
      </c>
    </row>
    <row r="7960" spans="1:7" x14ac:dyDescent="0.2">
      <c r="A7960">
        <v>10000</v>
      </c>
      <c r="B7960">
        <v>6.0299999999999999E-2</v>
      </c>
      <c r="C7960" t="s">
        <v>5442</v>
      </c>
      <c r="D7960">
        <v>38000</v>
      </c>
      <c r="E7960">
        <v>36</v>
      </c>
      <c r="F7960">
        <v>8</v>
      </c>
      <c r="G7960">
        <v>0</v>
      </c>
    </row>
    <row r="7961" spans="1:7" x14ac:dyDescent="0.2">
      <c r="A7961">
        <v>35000</v>
      </c>
      <c r="B7961">
        <v>0.1366</v>
      </c>
      <c r="C7961" t="s">
        <v>5441</v>
      </c>
      <c r="D7961">
        <v>70000</v>
      </c>
      <c r="E7961">
        <v>36</v>
      </c>
      <c r="F7961">
        <v>10</v>
      </c>
      <c r="G7961">
        <v>0</v>
      </c>
    </row>
    <row r="7962" spans="1:7" x14ac:dyDescent="0.2">
      <c r="A7962">
        <v>5000</v>
      </c>
      <c r="B7962">
        <v>0.11990000000000001</v>
      </c>
      <c r="C7962" t="s">
        <v>5440</v>
      </c>
      <c r="D7962">
        <v>90000</v>
      </c>
      <c r="E7962">
        <v>36</v>
      </c>
      <c r="F7962">
        <v>1</v>
      </c>
      <c r="G7962">
        <v>0</v>
      </c>
    </row>
    <row r="7963" spans="1:7" x14ac:dyDescent="0.2">
      <c r="A7963">
        <v>5500</v>
      </c>
      <c r="B7963">
        <v>0.1239</v>
      </c>
      <c r="C7963" t="s">
        <v>5441</v>
      </c>
      <c r="D7963">
        <v>66000</v>
      </c>
      <c r="E7963">
        <v>36</v>
      </c>
      <c r="F7963">
        <v>10</v>
      </c>
      <c r="G7963">
        <v>0</v>
      </c>
    </row>
    <row r="7964" spans="1:7" x14ac:dyDescent="0.2">
      <c r="A7964">
        <v>14150</v>
      </c>
      <c r="B7964">
        <v>0.14990000000000001</v>
      </c>
      <c r="C7964" t="s">
        <v>5441</v>
      </c>
      <c r="D7964">
        <v>32320</v>
      </c>
      <c r="E7964">
        <v>36</v>
      </c>
      <c r="F7964">
        <v>2</v>
      </c>
      <c r="G7964">
        <v>0</v>
      </c>
    </row>
    <row r="7965" spans="1:7" x14ac:dyDescent="0.2">
      <c r="A7965">
        <v>28000</v>
      </c>
      <c r="B7965">
        <v>0.12989999999999999</v>
      </c>
      <c r="C7965" t="s">
        <v>5440</v>
      </c>
      <c r="D7965" s="79">
        <v>200000</v>
      </c>
      <c r="E7965">
        <v>36</v>
      </c>
      <c r="F7965">
        <v>10</v>
      </c>
      <c r="G7965">
        <v>1</v>
      </c>
    </row>
    <row r="7966" spans="1:7" x14ac:dyDescent="0.2">
      <c r="A7966">
        <v>20000</v>
      </c>
      <c r="B7966">
        <v>0.14990000000000001</v>
      </c>
      <c r="C7966" t="s">
        <v>5441</v>
      </c>
      <c r="D7966">
        <v>80000</v>
      </c>
      <c r="E7966">
        <v>60</v>
      </c>
      <c r="F7966">
        <v>4</v>
      </c>
      <c r="G7966">
        <v>0</v>
      </c>
    </row>
    <row r="7967" spans="1:7" x14ac:dyDescent="0.2">
      <c r="A7967">
        <v>25000</v>
      </c>
      <c r="B7967">
        <v>0.2099</v>
      </c>
      <c r="C7967" t="s">
        <v>5441</v>
      </c>
      <c r="D7967">
        <v>85000</v>
      </c>
      <c r="E7967">
        <v>60</v>
      </c>
      <c r="F7967">
        <v>5</v>
      </c>
      <c r="G7967">
        <v>0</v>
      </c>
    </row>
    <row r="7968" spans="1:7" x14ac:dyDescent="0.2">
      <c r="A7968">
        <v>4500</v>
      </c>
      <c r="B7968">
        <v>0.16489999999999999</v>
      </c>
      <c r="C7968" t="s">
        <v>5440</v>
      </c>
      <c r="D7968">
        <v>30000</v>
      </c>
      <c r="E7968">
        <v>36</v>
      </c>
      <c r="F7968">
        <v>0.5</v>
      </c>
      <c r="G7968">
        <v>0</v>
      </c>
    </row>
    <row r="7969" spans="1:7" x14ac:dyDescent="0.2">
      <c r="A7969">
        <v>25000</v>
      </c>
      <c r="B7969">
        <v>0.18540000000000001</v>
      </c>
      <c r="C7969" t="s">
        <v>5442</v>
      </c>
      <c r="D7969">
        <v>130000</v>
      </c>
      <c r="E7969">
        <v>36</v>
      </c>
      <c r="F7969">
        <v>10</v>
      </c>
      <c r="G7969">
        <v>1</v>
      </c>
    </row>
    <row r="7970" spans="1:7" x14ac:dyDescent="0.2">
      <c r="A7970">
        <v>32000</v>
      </c>
      <c r="B7970">
        <v>7.4899999999999994E-2</v>
      </c>
      <c r="C7970" t="s">
        <v>5441</v>
      </c>
      <c r="D7970">
        <v>105000</v>
      </c>
      <c r="E7970">
        <v>36</v>
      </c>
      <c r="F7970">
        <v>5</v>
      </c>
      <c r="G7970">
        <v>0</v>
      </c>
    </row>
    <row r="7971" spans="1:7" x14ac:dyDescent="0.2">
      <c r="A7971">
        <v>35000</v>
      </c>
      <c r="B7971">
        <v>0.1431</v>
      </c>
      <c r="C7971" t="s">
        <v>5441</v>
      </c>
      <c r="D7971">
        <v>130000</v>
      </c>
      <c r="E7971">
        <v>36</v>
      </c>
      <c r="F7971">
        <v>10</v>
      </c>
      <c r="G7971">
        <v>0</v>
      </c>
    </row>
    <row r="7972" spans="1:7" x14ac:dyDescent="0.2">
      <c r="A7972">
        <v>18000</v>
      </c>
      <c r="B7972">
        <v>0.11990000000000001</v>
      </c>
      <c r="C7972" t="s">
        <v>5441</v>
      </c>
      <c r="D7972">
        <v>234000</v>
      </c>
      <c r="E7972">
        <v>36</v>
      </c>
      <c r="F7972">
        <v>9</v>
      </c>
      <c r="G7972">
        <v>0</v>
      </c>
    </row>
    <row r="7973" spans="1:7" x14ac:dyDescent="0.2">
      <c r="A7973">
        <v>16000</v>
      </c>
      <c r="B7973">
        <v>0.1144</v>
      </c>
      <c r="C7973" t="s">
        <v>5441</v>
      </c>
      <c r="D7973">
        <v>103000</v>
      </c>
      <c r="E7973">
        <v>36</v>
      </c>
      <c r="F7973">
        <v>10</v>
      </c>
      <c r="G7973">
        <v>1</v>
      </c>
    </row>
    <row r="7974" spans="1:7" x14ac:dyDescent="0.2">
      <c r="A7974">
        <v>12000</v>
      </c>
      <c r="B7974">
        <v>8.1900000000000001E-2</v>
      </c>
      <c r="C7974" t="s">
        <v>5441</v>
      </c>
      <c r="D7974">
        <v>90000</v>
      </c>
      <c r="E7974">
        <v>36</v>
      </c>
      <c r="F7974">
        <v>5</v>
      </c>
      <c r="G7974">
        <v>0</v>
      </c>
    </row>
    <row r="7975" spans="1:7" x14ac:dyDescent="0.2">
      <c r="A7975">
        <v>35000</v>
      </c>
      <c r="B7975">
        <v>0.12989999999999999</v>
      </c>
      <c r="C7975" t="s">
        <v>5441</v>
      </c>
      <c r="D7975">
        <v>110000</v>
      </c>
      <c r="E7975">
        <v>60</v>
      </c>
      <c r="F7975">
        <v>10</v>
      </c>
      <c r="G7975">
        <v>0</v>
      </c>
    </row>
    <row r="7976" spans="1:7" x14ac:dyDescent="0.2">
      <c r="A7976">
        <v>6000</v>
      </c>
      <c r="B7976">
        <v>8.1900000000000001E-2</v>
      </c>
      <c r="C7976" t="s">
        <v>5441</v>
      </c>
      <c r="D7976">
        <v>40000</v>
      </c>
      <c r="E7976">
        <v>36</v>
      </c>
      <c r="F7976">
        <v>8</v>
      </c>
      <c r="G7976">
        <v>0</v>
      </c>
    </row>
    <row r="7977" spans="1:7" x14ac:dyDescent="0.2">
      <c r="A7977">
        <v>5000</v>
      </c>
      <c r="B7977">
        <v>0.1366</v>
      </c>
      <c r="C7977" t="s">
        <v>5440</v>
      </c>
      <c r="D7977">
        <v>37400</v>
      </c>
      <c r="E7977">
        <v>36</v>
      </c>
      <c r="F7977">
        <v>4</v>
      </c>
      <c r="G7977">
        <v>0</v>
      </c>
    </row>
    <row r="7978" spans="1:7" x14ac:dyDescent="0.2">
      <c r="A7978">
        <v>17600</v>
      </c>
      <c r="B7978">
        <v>0.17860000000000001</v>
      </c>
      <c r="C7978" t="s">
        <v>5440</v>
      </c>
      <c r="D7978">
        <v>64000</v>
      </c>
      <c r="E7978">
        <v>60</v>
      </c>
      <c r="F7978">
        <v>10</v>
      </c>
      <c r="G7978">
        <v>0</v>
      </c>
    </row>
    <row r="7979" spans="1:7" x14ac:dyDescent="0.2">
      <c r="A7979">
        <v>28000</v>
      </c>
      <c r="B7979">
        <v>0.1144</v>
      </c>
      <c r="C7979" t="s">
        <v>5441</v>
      </c>
      <c r="D7979">
        <v>150000</v>
      </c>
      <c r="E7979">
        <v>36</v>
      </c>
      <c r="F7979">
        <v>8</v>
      </c>
      <c r="G7979">
        <v>0</v>
      </c>
    </row>
    <row r="7980" spans="1:7" x14ac:dyDescent="0.2">
      <c r="A7980">
        <v>12000</v>
      </c>
      <c r="B7980">
        <v>6.9900000000000004E-2</v>
      </c>
      <c r="C7980" t="s">
        <v>5441</v>
      </c>
      <c r="D7980">
        <v>138000</v>
      </c>
      <c r="E7980">
        <v>36</v>
      </c>
      <c r="F7980">
        <v>10</v>
      </c>
      <c r="G7980">
        <v>0</v>
      </c>
    </row>
    <row r="7981" spans="1:7" x14ac:dyDescent="0.2">
      <c r="A7981">
        <v>20000</v>
      </c>
      <c r="B7981">
        <v>0.10489999999999999</v>
      </c>
      <c r="C7981" t="s">
        <v>5440</v>
      </c>
      <c r="D7981">
        <v>165000</v>
      </c>
      <c r="E7981">
        <v>36</v>
      </c>
      <c r="F7981">
        <v>0.5</v>
      </c>
      <c r="G7981">
        <v>0</v>
      </c>
    </row>
    <row r="7982" spans="1:7" x14ac:dyDescent="0.2">
      <c r="A7982">
        <v>3500</v>
      </c>
      <c r="B7982">
        <v>0.15590000000000001</v>
      </c>
      <c r="C7982" t="s">
        <v>5441</v>
      </c>
      <c r="D7982">
        <v>40000</v>
      </c>
      <c r="E7982">
        <v>36</v>
      </c>
      <c r="F7982">
        <v>0.5</v>
      </c>
      <c r="G7982">
        <v>0</v>
      </c>
    </row>
    <row r="7983" spans="1:7" x14ac:dyDescent="0.2">
      <c r="A7983">
        <v>18375</v>
      </c>
      <c r="B7983">
        <v>0.15590000000000001</v>
      </c>
      <c r="C7983" t="s">
        <v>5440</v>
      </c>
      <c r="D7983">
        <v>46000</v>
      </c>
      <c r="E7983">
        <v>60</v>
      </c>
      <c r="F7983">
        <v>1</v>
      </c>
      <c r="G7983">
        <v>1</v>
      </c>
    </row>
    <row r="7984" spans="1:7" x14ac:dyDescent="0.2">
      <c r="A7984">
        <v>12000</v>
      </c>
      <c r="B7984">
        <v>0.1239</v>
      </c>
      <c r="C7984" t="s">
        <v>5441</v>
      </c>
      <c r="D7984">
        <v>75000</v>
      </c>
      <c r="E7984">
        <v>60</v>
      </c>
      <c r="F7984">
        <v>3</v>
      </c>
      <c r="G7984">
        <v>0</v>
      </c>
    </row>
    <row r="7985" spans="1:7" x14ac:dyDescent="0.2">
      <c r="A7985">
        <v>2000</v>
      </c>
      <c r="B7985">
        <v>0.1144</v>
      </c>
      <c r="C7985" t="s">
        <v>5440</v>
      </c>
      <c r="D7985">
        <v>56000</v>
      </c>
      <c r="E7985">
        <v>36</v>
      </c>
      <c r="F7985">
        <v>5</v>
      </c>
      <c r="G7985">
        <v>0</v>
      </c>
    </row>
    <row r="7986" spans="1:7" x14ac:dyDescent="0.2">
      <c r="A7986">
        <v>18000</v>
      </c>
      <c r="B7986">
        <v>0.1431</v>
      </c>
      <c r="C7986" t="s">
        <v>5441</v>
      </c>
      <c r="D7986">
        <v>95000</v>
      </c>
      <c r="E7986">
        <v>60</v>
      </c>
      <c r="F7986">
        <v>8</v>
      </c>
      <c r="G7986">
        <v>0</v>
      </c>
    </row>
    <row r="7987" spans="1:7" x14ac:dyDescent="0.2">
      <c r="A7987">
        <v>7000</v>
      </c>
      <c r="B7987">
        <v>0.1239</v>
      </c>
      <c r="C7987" t="s">
        <v>5440</v>
      </c>
      <c r="D7987">
        <v>38000</v>
      </c>
      <c r="E7987">
        <v>36</v>
      </c>
      <c r="F7987">
        <v>10</v>
      </c>
      <c r="G7987">
        <v>0</v>
      </c>
    </row>
    <row r="7988" spans="1:7" x14ac:dyDescent="0.2">
      <c r="A7988">
        <v>13400</v>
      </c>
      <c r="B7988">
        <v>0.18540000000000001</v>
      </c>
      <c r="C7988" t="s">
        <v>5440</v>
      </c>
      <c r="D7988">
        <v>50000</v>
      </c>
      <c r="E7988">
        <v>60</v>
      </c>
      <c r="F7988">
        <v>10</v>
      </c>
      <c r="G7988">
        <v>1</v>
      </c>
    </row>
    <row r="7989" spans="1:7" x14ac:dyDescent="0.2">
      <c r="A7989">
        <v>30000</v>
      </c>
      <c r="B7989">
        <v>7.4899999999999994E-2</v>
      </c>
      <c r="C7989" t="s">
        <v>5441</v>
      </c>
      <c r="D7989">
        <v>85000</v>
      </c>
      <c r="E7989">
        <v>36</v>
      </c>
      <c r="F7989">
        <v>10</v>
      </c>
      <c r="G7989">
        <v>0</v>
      </c>
    </row>
    <row r="7990" spans="1:7" x14ac:dyDescent="0.2">
      <c r="A7990">
        <v>21600</v>
      </c>
      <c r="B7990">
        <v>0.21990000000000001</v>
      </c>
      <c r="C7990" t="s">
        <v>5442</v>
      </c>
      <c r="D7990">
        <v>45000</v>
      </c>
      <c r="E7990">
        <v>36</v>
      </c>
      <c r="F7990">
        <v>3</v>
      </c>
      <c r="G7990">
        <v>1</v>
      </c>
    </row>
    <row r="7991" spans="1:7" x14ac:dyDescent="0.2">
      <c r="A7991">
        <v>6400</v>
      </c>
      <c r="B7991">
        <v>0.1431</v>
      </c>
      <c r="C7991" t="s">
        <v>5441</v>
      </c>
      <c r="D7991">
        <v>30000</v>
      </c>
      <c r="E7991">
        <v>36</v>
      </c>
      <c r="F7991">
        <v>8</v>
      </c>
      <c r="G7991">
        <v>0</v>
      </c>
    </row>
    <row r="7992" spans="1:7" x14ac:dyDescent="0.2">
      <c r="A7992">
        <v>20000</v>
      </c>
      <c r="B7992">
        <v>0.1366</v>
      </c>
      <c r="C7992" t="s">
        <v>5441</v>
      </c>
      <c r="D7992">
        <v>105000</v>
      </c>
      <c r="E7992">
        <v>36</v>
      </c>
      <c r="F7992">
        <v>10</v>
      </c>
      <c r="G7992">
        <v>0</v>
      </c>
    </row>
    <row r="7993" spans="1:7" x14ac:dyDescent="0.2">
      <c r="A7993">
        <v>14400</v>
      </c>
      <c r="B7993">
        <v>7.4899999999999994E-2</v>
      </c>
      <c r="C7993" t="s">
        <v>5441</v>
      </c>
      <c r="D7993">
        <v>80000</v>
      </c>
      <c r="E7993">
        <v>36</v>
      </c>
      <c r="F7993">
        <v>6</v>
      </c>
      <c r="G7993">
        <v>0</v>
      </c>
    </row>
    <row r="7994" spans="1:7" x14ac:dyDescent="0.2">
      <c r="A7994">
        <v>10000</v>
      </c>
      <c r="B7994">
        <v>0.14990000000000001</v>
      </c>
      <c r="C7994" t="s">
        <v>5441</v>
      </c>
      <c r="D7994">
        <v>36000</v>
      </c>
      <c r="E7994">
        <v>36</v>
      </c>
      <c r="F7994">
        <v>10</v>
      </c>
      <c r="G7994">
        <v>0</v>
      </c>
    </row>
    <row r="7995" spans="1:7" x14ac:dyDescent="0.2">
      <c r="A7995">
        <v>9600</v>
      </c>
      <c r="B7995">
        <v>0.15989999999999999</v>
      </c>
      <c r="C7995" t="s">
        <v>5441</v>
      </c>
      <c r="D7995">
        <v>96000</v>
      </c>
      <c r="E7995">
        <v>36</v>
      </c>
      <c r="F7995">
        <v>10</v>
      </c>
      <c r="G7995">
        <v>0</v>
      </c>
    </row>
    <row r="7996" spans="1:7" x14ac:dyDescent="0.2">
      <c r="A7996">
        <v>24000</v>
      </c>
      <c r="B7996">
        <v>0.17860000000000001</v>
      </c>
      <c r="C7996" t="s">
        <v>5441</v>
      </c>
      <c r="D7996">
        <v>90000</v>
      </c>
      <c r="E7996">
        <v>60</v>
      </c>
      <c r="F7996">
        <v>10</v>
      </c>
      <c r="G7996">
        <v>1</v>
      </c>
    </row>
    <row r="7997" spans="1:7" x14ac:dyDescent="0.2">
      <c r="A7997">
        <v>15000</v>
      </c>
      <c r="B7997">
        <v>0.12989999999999999</v>
      </c>
      <c r="C7997" t="s">
        <v>5441</v>
      </c>
      <c r="D7997">
        <v>105000</v>
      </c>
      <c r="E7997">
        <v>36</v>
      </c>
      <c r="F7997">
        <v>0.5</v>
      </c>
      <c r="G7997">
        <v>0</v>
      </c>
    </row>
    <row r="7998" spans="1:7" x14ac:dyDescent="0.2">
      <c r="A7998">
        <v>28000</v>
      </c>
      <c r="B7998">
        <v>0.15989999999999999</v>
      </c>
      <c r="C7998" t="s">
        <v>5441</v>
      </c>
      <c r="D7998">
        <v>81000</v>
      </c>
      <c r="E7998">
        <v>36</v>
      </c>
      <c r="F7998">
        <v>2</v>
      </c>
      <c r="G7998">
        <v>0</v>
      </c>
    </row>
    <row r="7999" spans="1:7" x14ac:dyDescent="0.2">
      <c r="A7999">
        <v>9200</v>
      </c>
      <c r="B7999">
        <v>0.11990000000000001</v>
      </c>
      <c r="C7999" t="s">
        <v>5442</v>
      </c>
      <c r="D7999">
        <v>55000</v>
      </c>
      <c r="E7999">
        <v>36</v>
      </c>
      <c r="F7999">
        <v>8</v>
      </c>
      <c r="G7999">
        <v>0</v>
      </c>
    </row>
    <row r="8000" spans="1:7" x14ac:dyDescent="0.2">
      <c r="A8000">
        <v>8000</v>
      </c>
      <c r="B8000">
        <v>0.11990000000000001</v>
      </c>
      <c r="C8000" t="s">
        <v>5441</v>
      </c>
      <c r="D8000">
        <v>62000</v>
      </c>
      <c r="E8000">
        <v>36</v>
      </c>
      <c r="F8000">
        <v>9</v>
      </c>
      <c r="G8000">
        <v>0</v>
      </c>
    </row>
    <row r="8001" spans="1:7" x14ac:dyDescent="0.2">
      <c r="A8001">
        <v>18425</v>
      </c>
      <c r="B8001">
        <v>0.21990000000000001</v>
      </c>
      <c r="C8001" t="s">
        <v>5442</v>
      </c>
      <c r="D8001">
        <v>42000</v>
      </c>
      <c r="E8001">
        <v>60</v>
      </c>
      <c r="F8001">
        <v>9</v>
      </c>
      <c r="G8001">
        <v>0</v>
      </c>
    </row>
    <row r="8002" spans="1:7" x14ac:dyDescent="0.2">
      <c r="A8002">
        <v>10000</v>
      </c>
      <c r="B8002">
        <v>0.10489999999999999</v>
      </c>
      <c r="C8002" t="s">
        <v>5441</v>
      </c>
      <c r="D8002">
        <v>63000</v>
      </c>
      <c r="E8002">
        <v>36</v>
      </c>
      <c r="F8002">
        <v>1</v>
      </c>
      <c r="G8002">
        <v>0</v>
      </c>
    </row>
    <row r="8003" spans="1:7" x14ac:dyDescent="0.2">
      <c r="A8003">
        <v>10200</v>
      </c>
      <c r="B8003">
        <v>0.18540000000000001</v>
      </c>
      <c r="C8003" t="s">
        <v>5442</v>
      </c>
      <c r="D8003">
        <v>30000</v>
      </c>
      <c r="E8003">
        <v>36</v>
      </c>
      <c r="F8003">
        <v>1</v>
      </c>
      <c r="G8003">
        <v>0</v>
      </c>
    </row>
    <row r="8004" spans="1:7" x14ac:dyDescent="0.2">
      <c r="A8004">
        <v>15000</v>
      </c>
      <c r="B8004">
        <v>0.1714</v>
      </c>
      <c r="C8004" t="s">
        <v>5441</v>
      </c>
      <c r="D8004">
        <v>61000</v>
      </c>
      <c r="E8004">
        <v>36</v>
      </c>
      <c r="F8004">
        <v>10</v>
      </c>
      <c r="G8004">
        <v>1</v>
      </c>
    </row>
    <row r="8005" spans="1:7" x14ac:dyDescent="0.2">
      <c r="A8005">
        <v>12000</v>
      </c>
      <c r="B8005">
        <v>6.4899999999999999E-2</v>
      </c>
      <c r="C8005" t="s">
        <v>5440</v>
      </c>
      <c r="D8005">
        <v>92000</v>
      </c>
      <c r="E8005">
        <v>36</v>
      </c>
      <c r="F8005">
        <v>10</v>
      </c>
      <c r="G8005">
        <v>0</v>
      </c>
    </row>
    <row r="8006" spans="1:7" x14ac:dyDescent="0.2">
      <c r="A8006">
        <v>8000</v>
      </c>
      <c r="B8006">
        <v>0.11990000000000001</v>
      </c>
      <c r="C8006" t="s">
        <v>5440</v>
      </c>
      <c r="D8006">
        <v>50000</v>
      </c>
      <c r="E8006">
        <v>36</v>
      </c>
      <c r="F8006">
        <v>10</v>
      </c>
      <c r="G8006">
        <v>0</v>
      </c>
    </row>
    <row r="8007" spans="1:7" x14ac:dyDescent="0.2">
      <c r="A8007">
        <v>12000</v>
      </c>
      <c r="B8007">
        <v>7.4899999999999994E-2</v>
      </c>
      <c r="C8007" t="s">
        <v>5440</v>
      </c>
      <c r="D8007">
        <v>92000</v>
      </c>
      <c r="E8007">
        <v>36</v>
      </c>
      <c r="F8007">
        <v>3</v>
      </c>
      <c r="G8007">
        <v>0</v>
      </c>
    </row>
    <row r="8008" spans="1:7" x14ac:dyDescent="0.2">
      <c r="A8008">
        <v>10000</v>
      </c>
      <c r="B8008">
        <v>0.1239</v>
      </c>
      <c r="C8008" t="s">
        <v>5440</v>
      </c>
      <c r="D8008">
        <v>70000</v>
      </c>
      <c r="E8008">
        <v>36</v>
      </c>
      <c r="F8008">
        <v>3</v>
      </c>
      <c r="G8008">
        <v>0</v>
      </c>
    </row>
    <row r="8009" spans="1:7" x14ac:dyDescent="0.2">
      <c r="A8009">
        <v>5050</v>
      </c>
      <c r="B8009">
        <v>0.1431</v>
      </c>
      <c r="C8009" t="s">
        <v>5441</v>
      </c>
      <c r="D8009">
        <v>48000</v>
      </c>
      <c r="E8009">
        <v>36</v>
      </c>
      <c r="F8009">
        <v>10</v>
      </c>
      <c r="G8009">
        <v>0</v>
      </c>
    </row>
    <row r="8010" spans="1:7" x14ac:dyDescent="0.2">
      <c r="A8010">
        <v>25000</v>
      </c>
      <c r="B8010">
        <v>6.0299999999999999E-2</v>
      </c>
      <c r="C8010" t="s">
        <v>5441</v>
      </c>
      <c r="D8010">
        <v>140000</v>
      </c>
      <c r="E8010">
        <v>36</v>
      </c>
      <c r="F8010">
        <v>4</v>
      </c>
      <c r="G8010">
        <v>0</v>
      </c>
    </row>
    <row r="8011" spans="1:7" x14ac:dyDescent="0.2">
      <c r="A8011">
        <v>6000</v>
      </c>
      <c r="B8011">
        <v>0.1431</v>
      </c>
      <c r="C8011" t="s">
        <v>5441</v>
      </c>
      <c r="D8011">
        <v>70000</v>
      </c>
      <c r="E8011">
        <v>36</v>
      </c>
      <c r="F8011">
        <v>0.5</v>
      </c>
      <c r="G8011">
        <v>0</v>
      </c>
    </row>
    <row r="8012" spans="1:7" x14ac:dyDescent="0.2">
      <c r="A8012">
        <v>21000</v>
      </c>
      <c r="B8012">
        <v>0.11990000000000001</v>
      </c>
      <c r="C8012" t="s">
        <v>5440</v>
      </c>
      <c r="D8012">
        <v>125000</v>
      </c>
      <c r="E8012">
        <v>36</v>
      </c>
      <c r="F8012">
        <v>7</v>
      </c>
      <c r="G8012">
        <v>0</v>
      </c>
    </row>
    <row r="8013" spans="1:7" x14ac:dyDescent="0.2">
      <c r="A8013">
        <v>4000</v>
      </c>
      <c r="B8013">
        <v>0.15590000000000001</v>
      </c>
      <c r="C8013" t="s">
        <v>5441</v>
      </c>
      <c r="D8013">
        <v>55000</v>
      </c>
      <c r="E8013">
        <v>36</v>
      </c>
      <c r="F8013">
        <v>0.5</v>
      </c>
      <c r="G8013">
        <v>0</v>
      </c>
    </row>
    <row r="8014" spans="1:7" x14ac:dyDescent="0.2">
      <c r="A8014">
        <v>24000</v>
      </c>
      <c r="B8014">
        <v>0.15590000000000001</v>
      </c>
      <c r="C8014" t="s">
        <v>5441</v>
      </c>
      <c r="D8014" s="79">
        <v>100000</v>
      </c>
      <c r="E8014">
        <v>60</v>
      </c>
      <c r="F8014">
        <v>6</v>
      </c>
      <c r="G8014">
        <v>0</v>
      </c>
    </row>
    <row r="8015" spans="1:7" x14ac:dyDescent="0.2">
      <c r="A8015">
        <v>3600</v>
      </c>
      <c r="B8015">
        <v>0.13980000000000001</v>
      </c>
      <c r="C8015" t="s">
        <v>5440</v>
      </c>
      <c r="D8015">
        <v>19000</v>
      </c>
      <c r="E8015">
        <v>36</v>
      </c>
      <c r="F8015">
        <v>1</v>
      </c>
      <c r="G8015">
        <v>0</v>
      </c>
    </row>
    <row r="8016" spans="1:7" x14ac:dyDescent="0.2">
      <c r="A8016">
        <v>20475</v>
      </c>
      <c r="B8016">
        <v>0.18990000000000001</v>
      </c>
      <c r="C8016" t="s">
        <v>5440</v>
      </c>
      <c r="D8016">
        <v>65000</v>
      </c>
      <c r="E8016">
        <v>36</v>
      </c>
      <c r="F8016">
        <v>1</v>
      </c>
      <c r="G8016">
        <v>0</v>
      </c>
    </row>
    <row r="8017" spans="1:7" x14ac:dyDescent="0.2">
      <c r="A8017">
        <v>30000</v>
      </c>
      <c r="B8017">
        <v>0.16289999999999999</v>
      </c>
      <c r="C8017" t="s">
        <v>5441</v>
      </c>
      <c r="D8017" s="79">
        <v>200000</v>
      </c>
      <c r="E8017">
        <v>60</v>
      </c>
      <c r="F8017">
        <v>5</v>
      </c>
      <c r="G8017">
        <v>0</v>
      </c>
    </row>
    <row r="8018" spans="1:7" x14ac:dyDescent="0.2">
      <c r="A8018">
        <v>13050</v>
      </c>
      <c r="B8018">
        <v>0.19520000000000001</v>
      </c>
      <c r="C8018" t="s">
        <v>5442</v>
      </c>
      <c r="D8018">
        <v>45000</v>
      </c>
      <c r="E8018">
        <v>60</v>
      </c>
      <c r="F8018">
        <v>9</v>
      </c>
      <c r="G8018">
        <v>0</v>
      </c>
    </row>
    <row r="8019" spans="1:7" x14ac:dyDescent="0.2">
      <c r="A8019">
        <v>12000</v>
      </c>
      <c r="B8019">
        <v>6.4899999999999999E-2</v>
      </c>
      <c r="C8019" t="s">
        <v>5441</v>
      </c>
      <c r="D8019">
        <v>150000</v>
      </c>
      <c r="E8019">
        <v>36</v>
      </c>
      <c r="F8019">
        <v>3</v>
      </c>
      <c r="G8019">
        <v>0</v>
      </c>
    </row>
    <row r="8020" spans="1:7" x14ac:dyDescent="0.2">
      <c r="A8020">
        <v>10000</v>
      </c>
      <c r="B8020">
        <v>0.1099</v>
      </c>
      <c r="C8020" t="s">
        <v>5441</v>
      </c>
      <c r="D8020">
        <v>117000</v>
      </c>
      <c r="E8020">
        <v>36</v>
      </c>
      <c r="F8020">
        <v>10</v>
      </c>
      <c r="G8020">
        <v>0</v>
      </c>
    </row>
    <row r="8021" spans="1:7" x14ac:dyDescent="0.2">
      <c r="A8021">
        <v>35000</v>
      </c>
      <c r="B8021">
        <v>0.1249</v>
      </c>
      <c r="C8021" t="s">
        <v>5441</v>
      </c>
      <c r="D8021">
        <v>176275</v>
      </c>
      <c r="E8021">
        <v>36</v>
      </c>
      <c r="F8021">
        <v>7</v>
      </c>
      <c r="G8021">
        <v>0</v>
      </c>
    </row>
    <row r="8022" spans="1:7" x14ac:dyDescent="0.2">
      <c r="A8022">
        <v>21100</v>
      </c>
      <c r="B8022">
        <v>0.2099</v>
      </c>
      <c r="C8022" t="s">
        <v>5440</v>
      </c>
      <c r="D8022">
        <v>66000</v>
      </c>
      <c r="E8022">
        <v>60</v>
      </c>
      <c r="F8022">
        <v>3</v>
      </c>
      <c r="G8022">
        <v>1</v>
      </c>
    </row>
    <row r="8023" spans="1:7" x14ac:dyDescent="0.2">
      <c r="A8023">
        <v>15000</v>
      </c>
      <c r="B8023">
        <v>0.13980000000000001</v>
      </c>
      <c r="C8023" t="s">
        <v>5440</v>
      </c>
      <c r="D8023">
        <v>52000</v>
      </c>
      <c r="E8023">
        <v>36</v>
      </c>
      <c r="F8023">
        <v>10</v>
      </c>
      <c r="G8023">
        <v>0</v>
      </c>
    </row>
    <row r="8024" spans="1:7" x14ac:dyDescent="0.2">
      <c r="A8024">
        <v>2500</v>
      </c>
      <c r="B8024">
        <v>0.23430000000000001</v>
      </c>
      <c r="C8024" t="s">
        <v>5441</v>
      </c>
      <c r="D8024">
        <v>32000</v>
      </c>
      <c r="E8024">
        <v>36</v>
      </c>
      <c r="F8024">
        <v>2</v>
      </c>
      <c r="G8024">
        <v>1</v>
      </c>
    </row>
    <row r="8025" spans="1:7" x14ac:dyDescent="0.2">
      <c r="A8025">
        <v>8750</v>
      </c>
      <c r="B8025">
        <v>0.18990000000000001</v>
      </c>
      <c r="C8025" t="s">
        <v>5441</v>
      </c>
      <c r="D8025">
        <v>43000</v>
      </c>
      <c r="E8025">
        <v>36</v>
      </c>
      <c r="F8025">
        <v>6</v>
      </c>
      <c r="G8025">
        <v>0</v>
      </c>
    </row>
    <row r="8026" spans="1:7" x14ac:dyDescent="0.2">
      <c r="A8026">
        <v>8000</v>
      </c>
      <c r="B8026">
        <v>6.0299999999999999E-2</v>
      </c>
      <c r="C8026" t="s">
        <v>5440</v>
      </c>
      <c r="D8026">
        <v>110000</v>
      </c>
      <c r="E8026">
        <v>36</v>
      </c>
      <c r="F8026">
        <v>8</v>
      </c>
      <c r="G8026">
        <v>0</v>
      </c>
    </row>
    <row r="8027" spans="1:7" x14ac:dyDescent="0.2">
      <c r="A8027">
        <v>32000</v>
      </c>
      <c r="B8027">
        <v>0.20200000000000001</v>
      </c>
      <c r="C8027" t="s">
        <v>5442</v>
      </c>
      <c r="D8027">
        <v>73000</v>
      </c>
      <c r="E8027">
        <v>60</v>
      </c>
      <c r="F8027">
        <v>10</v>
      </c>
      <c r="G8027">
        <v>0</v>
      </c>
    </row>
    <row r="8028" spans="1:7" x14ac:dyDescent="0.2">
      <c r="A8028">
        <v>29000</v>
      </c>
      <c r="B8028">
        <v>0.1449</v>
      </c>
      <c r="C8028" t="s">
        <v>5442</v>
      </c>
      <c r="D8028">
        <v>120000</v>
      </c>
      <c r="E8028">
        <v>60</v>
      </c>
      <c r="F8028">
        <v>10</v>
      </c>
      <c r="G8028">
        <v>1</v>
      </c>
    </row>
    <row r="8029" spans="1:7" x14ac:dyDescent="0.2">
      <c r="A8029">
        <v>3350</v>
      </c>
      <c r="B8029">
        <v>0.1699</v>
      </c>
      <c r="C8029" t="s">
        <v>5441</v>
      </c>
      <c r="D8029">
        <v>95000</v>
      </c>
      <c r="E8029">
        <v>36</v>
      </c>
      <c r="F8029">
        <v>10</v>
      </c>
      <c r="G8029">
        <v>1</v>
      </c>
    </row>
    <row r="8030" spans="1:7" x14ac:dyDescent="0.2">
      <c r="A8030">
        <v>11200</v>
      </c>
      <c r="B8030">
        <v>0.1099</v>
      </c>
      <c r="C8030" t="s">
        <v>5441</v>
      </c>
      <c r="D8030">
        <v>56475</v>
      </c>
      <c r="E8030">
        <v>36</v>
      </c>
      <c r="F8030">
        <v>7</v>
      </c>
      <c r="G8030">
        <v>0</v>
      </c>
    </row>
    <row r="8031" spans="1:7" x14ac:dyDescent="0.2">
      <c r="A8031">
        <v>6000</v>
      </c>
      <c r="B8031">
        <v>0.13350000000000001</v>
      </c>
      <c r="C8031" t="s">
        <v>5441</v>
      </c>
      <c r="D8031">
        <v>58000</v>
      </c>
      <c r="E8031">
        <v>36</v>
      </c>
      <c r="F8031">
        <v>10</v>
      </c>
      <c r="G8031">
        <v>1</v>
      </c>
    </row>
    <row r="8032" spans="1:7" x14ac:dyDescent="0.2">
      <c r="A8032">
        <v>12000</v>
      </c>
      <c r="B8032">
        <v>0.14990000000000001</v>
      </c>
      <c r="C8032" t="s">
        <v>5440</v>
      </c>
      <c r="D8032">
        <v>78000</v>
      </c>
      <c r="E8032">
        <v>60</v>
      </c>
      <c r="F8032">
        <v>10</v>
      </c>
      <c r="G8032">
        <v>0</v>
      </c>
    </row>
    <row r="8033" spans="1:7" x14ac:dyDescent="0.2">
      <c r="A8033">
        <v>3000</v>
      </c>
      <c r="B8033">
        <v>0.13350000000000001</v>
      </c>
      <c r="C8033" t="s">
        <v>5442</v>
      </c>
      <c r="D8033">
        <v>15000</v>
      </c>
      <c r="E8033">
        <v>36</v>
      </c>
      <c r="F8033">
        <v>10</v>
      </c>
      <c r="G8033">
        <v>0</v>
      </c>
    </row>
    <row r="8034" spans="1:7" x14ac:dyDescent="0.2">
      <c r="A8034">
        <v>16000</v>
      </c>
      <c r="B8034">
        <v>0.12989999999999999</v>
      </c>
      <c r="C8034" t="s">
        <v>5441</v>
      </c>
      <c r="D8034">
        <v>60000</v>
      </c>
      <c r="E8034">
        <v>60</v>
      </c>
      <c r="F8034">
        <v>2</v>
      </c>
      <c r="G8034">
        <v>0</v>
      </c>
    </row>
    <row r="8035" spans="1:7" x14ac:dyDescent="0.2">
      <c r="A8035">
        <v>20000</v>
      </c>
      <c r="B8035">
        <v>0.18240000000000001</v>
      </c>
      <c r="C8035" t="s">
        <v>5440</v>
      </c>
      <c r="D8035">
        <v>60000</v>
      </c>
      <c r="E8035">
        <v>60</v>
      </c>
      <c r="F8035">
        <v>10</v>
      </c>
      <c r="G8035">
        <v>1</v>
      </c>
    </row>
    <row r="8036" spans="1:7" x14ac:dyDescent="0.2">
      <c r="A8036">
        <v>18000</v>
      </c>
      <c r="B8036">
        <v>9.1700000000000004E-2</v>
      </c>
      <c r="C8036" t="s">
        <v>5441</v>
      </c>
      <c r="D8036">
        <v>135000</v>
      </c>
      <c r="E8036">
        <v>36</v>
      </c>
      <c r="F8036">
        <v>10</v>
      </c>
      <c r="G8036">
        <v>0</v>
      </c>
    </row>
    <row r="8037" spans="1:7" x14ac:dyDescent="0.2">
      <c r="A8037">
        <v>3600</v>
      </c>
      <c r="B8037">
        <v>0.15609999999999999</v>
      </c>
      <c r="C8037" t="s">
        <v>5440</v>
      </c>
      <c r="D8037">
        <v>70000</v>
      </c>
      <c r="E8037">
        <v>36</v>
      </c>
      <c r="F8037">
        <v>10</v>
      </c>
      <c r="G8037">
        <v>0</v>
      </c>
    </row>
    <row r="8038" spans="1:7" x14ac:dyDescent="0.2">
      <c r="A8038">
        <v>35000</v>
      </c>
      <c r="B8038">
        <v>8.3900000000000002E-2</v>
      </c>
      <c r="C8038" t="s">
        <v>5441</v>
      </c>
      <c r="D8038">
        <v>250000</v>
      </c>
      <c r="E8038">
        <v>36</v>
      </c>
      <c r="F8038">
        <v>10</v>
      </c>
      <c r="G8038">
        <v>0</v>
      </c>
    </row>
    <row r="8039" spans="1:7" x14ac:dyDescent="0.2">
      <c r="A8039">
        <v>18000</v>
      </c>
      <c r="B8039">
        <v>0.1699</v>
      </c>
      <c r="C8039" t="s">
        <v>5441</v>
      </c>
      <c r="D8039">
        <v>75000</v>
      </c>
      <c r="E8039">
        <v>60</v>
      </c>
      <c r="F8039">
        <v>6</v>
      </c>
      <c r="G8039">
        <v>0</v>
      </c>
    </row>
    <row r="8040" spans="1:7" x14ac:dyDescent="0.2">
      <c r="A8040">
        <v>30000</v>
      </c>
      <c r="B8040">
        <v>7.1199999999999999E-2</v>
      </c>
      <c r="C8040" t="s">
        <v>5442</v>
      </c>
      <c r="D8040">
        <v>70000</v>
      </c>
      <c r="E8040">
        <v>36</v>
      </c>
      <c r="F8040">
        <v>10</v>
      </c>
      <c r="G8040">
        <v>0</v>
      </c>
    </row>
    <row r="8041" spans="1:7" x14ac:dyDescent="0.2">
      <c r="A8041">
        <v>12000</v>
      </c>
      <c r="B8041">
        <v>7.1199999999999999E-2</v>
      </c>
      <c r="C8041" t="s">
        <v>5441</v>
      </c>
      <c r="D8041">
        <v>42000</v>
      </c>
      <c r="E8041">
        <v>36</v>
      </c>
      <c r="F8041">
        <v>0.5</v>
      </c>
      <c r="G8041">
        <v>0</v>
      </c>
    </row>
    <row r="8042" spans="1:7" x14ac:dyDescent="0.2">
      <c r="A8042">
        <v>17000</v>
      </c>
      <c r="B8042">
        <v>8.3900000000000002E-2</v>
      </c>
      <c r="C8042" t="s">
        <v>5440</v>
      </c>
      <c r="D8042">
        <v>135000</v>
      </c>
      <c r="E8042">
        <v>36</v>
      </c>
      <c r="F8042">
        <v>3</v>
      </c>
      <c r="G8042">
        <v>0</v>
      </c>
    </row>
    <row r="8043" spans="1:7" x14ac:dyDescent="0.2">
      <c r="A8043">
        <v>8000</v>
      </c>
      <c r="B8043">
        <v>8.3900000000000002E-2</v>
      </c>
      <c r="C8043" t="s">
        <v>5441</v>
      </c>
      <c r="D8043">
        <v>50000</v>
      </c>
      <c r="E8043">
        <v>36</v>
      </c>
      <c r="F8043">
        <v>10</v>
      </c>
      <c r="G8043">
        <v>0</v>
      </c>
    </row>
    <row r="8044" spans="1:7" x14ac:dyDescent="0.2">
      <c r="A8044">
        <v>16000</v>
      </c>
      <c r="B8044">
        <v>0.15609999999999999</v>
      </c>
      <c r="C8044" t="s">
        <v>5441</v>
      </c>
      <c r="D8044">
        <v>68000</v>
      </c>
      <c r="E8044">
        <v>60</v>
      </c>
      <c r="F8044">
        <v>3</v>
      </c>
      <c r="G8044">
        <v>0</v>
      </c>
    </row>
    <row r="8045" spans="1:7" x14ac:dyDescent="0.2">
      <c r="A8045">
        <v>3500</v>
      </c>
      <c r="B8045">
        <v>0.12989999999999999</v>
      </c>
      <c r="C8045" t="s">
        <v>5440</v>
      </c>
      <c r="D8045">
        <v>38000</v>
      </c>
      <c r="E8045">
        <v>36</v>
      </c>
      <c r="F8045">
        <v>5</v>
      </c>
      <c r="G8045">
        <v>0</v>
      </c>
    </row>
    <row r="8046" spans="1:7" x14ac:dyDescent="0.2">
      <c r="A8046">
        <v>10000</v>
      </c>
      <c r="B8046">
        <v>0.245</v>
      </c>
      <c r="C8046" t="s">
        <v>5441</v>
      </c>
      <c r="D8046">
        <v>99000</v>
      </c>
      <c r="E8046">
        <v>60</v>
      </c>
      <c r="F8046">
        <v>2</v>
      </c>
      <c r="G8046">
        <v>0</v>
      </c>
    </row>
    <row r="8047" spans="1:7" x14ac:dyDescent="0.2">
      <c r="A8047">
        <v>9000</v>
      </c>
      <c r="B8047">
        <v>0.12989999999999999</v>
      </c>
      <c r="C8047" t="s">
        <v>5441</v>
      </c>
      <c r="D8047">
        <v>80000</v>
      </c>
      <c r="E8047">
        <v>36</v>
      </c>
      <c r="F8047">
        <v>10</v>
      </c>
      <c r="G8047">
        <v>0</v>
      </c>
    </row>
    <row r="8048" spans="1:7" x14ac:dyDescent="0.2">
      <c r="A8048">
        <v>6000</v>
      </c>
      <c r="B8048">
        <v>0.1099</v>
      </c>
      <c r="C8048" t="s">
        <v>5441</v>
      </c>
      <c r="D8048">
        <v>47000</v>
      </c>
      <c r="E8048">
        <v>36</v>
      </c>
      <c r="F8048">
        <v>7</v>
      </c>
      <c r="G8048">
        <v>0</v>
      </c>
    </row>
    <row r="8049" spans="1:7" x14ac:dyDescent="0.2">
      <c r="A8049">
        <v>6000</v>
      </c>
      <c r="B8049">
        <v>0.13350000000000001</v>
      </c>
      <c r="C8049" t="s">
        <v>5440</v>
      </c>
      <c r="D8049">
        <v>28000</v>
      </c>
      <c r="E8049">
        <v>36</v>
      </c>
      <c r="F8049">
        <v>5</v>
      </c>
      <c r="G8049">
        <v>0</v>
      </c>
    </row>
    <row r="8050" spans="1:7" x14ac:dyDescent="0.2">
      <c r="A8050">
        <v>11600</v>
      </c>
      <c r="B8050">
        <v>0.2215</v>
      </c>
      <c r="C8050" t="s">
        <v>5441</v>
      </c>
      <c r="D8050">
        <v>69000</v>
      </c>
      <c r="E8050">
        <v>60</v>
      </c>
      <c r="F8050">
        <v>9</v>
      </c>
      <c r="G8050">
        <v>0</v>
      </c>
    </row>
    <row r="8051" spans="1:7" x14ac:dyDescent="0.2">
      <c r="A8051">
        <v>7000</v>
      </c>
      <c r="B8051">
        <v>0.10150000000000001</v>
      </c>
      <c r="C8051" t="s">
        <v>5440</v>
      </c>
      <c r="D8051">
        <v>30000</v>
      </c>
      <c r="E8051">
        <v>36</v>
      </c>
      <c r="F8051">
        <v>8</v>
      </c>
      <c r="G8051">
        <v>0</v>
      </c>
    </row>
    <row r="8052" spans="1:7" x14ac:dyDescent="0.2">
      <c r="A8052">
        <v>10000</v>
      </c>
      <c r="B8052">
        <v>0.1449</v>
      </c>
      <c r="C8052" t="s">
        <v>5441</v>
      </c>
      <c r="D8052">
        <v>75000</v>
      </c>
      <c r="E8052">
        <v>36</v>
      </c>
      <c r="F8052">
        <v>9</v>
      </c>
      <c r="G8052">
        <v>1</v>
      </c>
    </row>
    <row r="8053" spans="1:7" x14ac:dyDescent="0.2">
      <c r="A8053">
        <v>25000</v>
      </c>
      <c r="B8053">
        <v>0.16289999999999999</v>
      </c>
      <c r="C8053" t="s">
        <v>5441</v>
      </c>
      <c r="D8053">
        <v>59628</v>
      </c>
      <c r="E8053">
        <v>60</v>
      </c>
      <c r="F8053">
        <v>5</v>
      </c>
      <c r="G8053">
        <v>0</v>
      </c>
    </row>
    <row r="8054" spans="1:7" x14ac:dyDescent="0.2">
      <c r="A8054">
        <v>4000</v>
      </c>
      <c r="B8054">
        <v>0.1449</v>
      </c>
      <c r="C8054" t="s">
        <v>5441</v>
      </c>
      <c r="D8054">
        <v>44200</v>
      </c>
      <c r="E8054">
        <v>36</v>
      </c>
      <c r="F8054">
        <v>8</v>
      </c>
      <c r="G8054">
        <v>0</v>
      </c>
    </row>
    <row r="8055" spans="1:7" x14ac:dyDescent="0.2">
      <c r="A8055">
        <v>6000</v>
      </c>
      <c r="B8055">
        <v>9.1700000000000004E-2</v>
      </c>
      <c r="C8055" t="s">
        <v>5441</v>
      </c>
      <c r="D8055">
        <v>48000</v>
      </c>
      <c r="E8055">
        <v>36</v>
      </c>
      <c r="F8055">
        <v>5</v>
      </c>
      <c r="G8055">
        <v>0</v>
      </c>
    </row>
    <row r="8056" spans="1:7" x14ac:dyDescent="0.2">
      <c r="A8056">
        <v>9000</v>
      </c>
      <c r="B8056">
        <v>0.12989999999999999</v>
      </c>
      <c r="C8056" t="s">
        <v>5440</v>
      </c>
      <c r="D8056">
        <v>40000</v>
      </c>
      <c r="E8056">
        <v>36</v>
      </c>
      <c r="F8056">
        <v>1</v>
      </c>
      <c r="G8056">
        <v>0</v>
      </c>
    </row>
    <row r="8057" spans="1:7" x14ac:dyDescent="0.2">
      <c r="A8057">
        <v>22000</v>
      </c>
      <c r="B8057">
        <v>0.18990000000000001</v>
      </c>
      <c r="C8057" t="s">
        <v>5440</v>
      </c>
      <c r="D8057">
        <v>55000</v>
      </c>
      <c r="E8057">
        <v>60</v>
      </c>
      <c r="F8057">
        <v>3</v>
      </c>
      <c r="G8057">
        <v>1</v>
      </c>
    </row>
    <row r="8058" spans="1:7" x14ac:dyDescent="0.2">
      <c r="A8058">
        <v>16000</v>
      </c>
      <c r="B8058">
        <v>7.1199999999999999E-2</v>
      </c>
      <c r="C8058" t="s">
        <v>5441</v>
      </c>
      <c r="D8058">
        <v>165000</v>
      </c>
      <c r="E8058">
        <v>36</v>
      </c>
      <c r="F8058">
        <v>2</v>
      </c>
      <c r="G8058">
        <v>0</v>
      </c>
    </row>
    <row r="8059" spans="1:7" x14ac:dyDescent="0.2">
      <c r="A8059">
        <v>8000</v>
      </c>
      <c r="B8059">
        <v>7.6899999999999996E-2</v>
      </c>
      <c r="C8059" t="s">
        <v>5440</v>
      </c>
      <c r="D8059">
        <v>60000</v>
      </c>
      <c r="E8059">
        <v>36</v>
      </c>
      <c r="F8059">
        <v>5</v>
      </c>
      <c r="G8059">
        <v>0</v>
      </c>
    </row>
    <row r="8060" spans="1:7" x14ac:dyDescent="0.2">
      <c r="A8060">
        <v>14275</v>
      </c>
      <c r="B8060">
        <v>0.25800000000000001</v>
      </c>
      <c r="C8060" t="s">
        <v>5441</v>
      </c>
      <c r="D8060">
        <v>51000</v>
      </c>
      <c r="E8060">
        <v>60</v>
      </c>
      <c r="F8060">
        <v>2</v>
      </c>
      <c r="G8060">
        <v>0</v>
      </c>
    </row>
    <row r="8061" spans="1:7" x14ac:dyDescent="0.2">
      <c r="A8061">
        <v>5850</v>
      </c>
      <c r="B8061">
        <v>7.6899999999999996E-2</v>
      </c>
      <c r="C8061" t="s">
        <v>5441</v>
      </c>
      <c r="D8061">
        <v>45000</v>
      </c>
      <c r="E8061">
        <v>36</v>
      </c>
      <c r="F8061">
        <v>1</v>
      </c>
      <c r="G8061">
        <v>0</v>
      </c>
    </row>
    <row r="8062" spans="1:7" x14ac:dyDescent="0.2">
      <c r="A8062">
        <v>6000</v>
      </c>
      <c r="B8062">
        <v>0.13350000000000001</v>
      </c>
      <c r="C8062" t="s">
        <v>5441</v>
      </c>
      <c r="D8062">
        <v>32000</v>
      </c>
      <c r="E8062">
        <v>36</v>
      </c>
      <c r="F8062">
        <v>10</v>
      </c>
      <c r="G8062">
        <v>0</v>
      </c>
    </row>
    <row r="8063" spans="1:7" x14ac:dyDescent="0.2">
      <c r="A8063">
        <v>35000</v>
      </c>
      <c r="B8063">
        <v>0.16289999999999999</v>
      </c>
      <c r="C8063" t="s">
        <v>5441</v>
      </c>
      <c r="D8063">
        <v>135000</v>
      </c>
      <c r="E8063">
        <v>36</v>
      </c>
      <c r="F8063">
        <v>9</v>
      </c>
      <c r="G8063">
        <v>0</v>
      </c>
    </row>
    <row r="8064" spans="1:7" x14ac:dyDescent="0.2">
      <c r="A8064">
        <v>6400</v>
      </c>
      <c r="B8064">
        <v>0.1449</v>
      </c>
      <c r="C8064" t="s">
        <v>5441</v>
      </c>
      <c r="D8064">
        <v>55000</v>
      </c>
      <c r="E8064">
        <v>36</v>
      </c>
      <c r="F8064">
        <v>1</v>
      </c>
      <c r="G8064">
        <v>0</v>
      </c>
    </row>
    <row r="8065" spans="1:7" x14ac:dyDescent="0.2">
      <c r="A8065">
        <v>2500</v>
      </c>
      <c r="B8065">
        <v>0.14990000000000001</v>
      </c>
      <c r="C8065" t="s">
        <v>5442</v>
      </c>
      <c r="D8065">
        <v>74100</v>
      </c>
      <c r="E8065">
        <v>36</v>
      </c>
      <c r="F8065">
        <v>5</v>
      </c>
      <c r="G8065">
        <v>1</v>
      </c>
    </row>
    <row r="8066" spans="1:7" x14ac:dyDescent="0.2">
      <c r="A8066">
        <v>4800</v>
      </c>
      <c r="B8066">
        <v>9.1700000000000004E-2</v>
      </c>
      <c r="C8066" t="s">
        <v>5441</v>
      </c>
      <c r="D8066">
        <v>50000</v>
      </c>
      <c r="E8066">
        <v>36</v>
      </c>
      <c r="F8066">
        <v>10</v>
      </c>
      <c r="G8066">
        <v>0</v>
      </c>
    </row>
    <row r="8067" spans="1:7" x14ac:dyDescent="0.2">
      <c r="A8067">
        <v>2500</v>
      </c>
      <c r="B8067">
        <v>0.13980000000000001</v>
      </c>
      <c r="C8067" t="s">
        <v>5440</v>
      </c>
      <c r="D8067">
        <v>36000</v>
      </c>
      <c r="E8067">
        <v>36</v>
      </c>
      <c r="F8067">
        <v>9</v>
      </c>
      <c r="G8067">
        <v>0</v>
      </c>
    </row>
    <row r="8068" spans="1:7" x14ac:dyDescent="0.2">
      <c r="A8068">
        <v>24000</v>
      </c>
      <c r="B8068">
        <v>0.13350000000000001</v>
      </c>
      <c r="C8068" t="s">
        <v>5441</v>
      </c>
      <c r="D8068">
        <v>106000</v>
      </c>
      <c r="E8068">
        <v>36</v>
      </c>
      <c r="F8068">
        <v>7</v>
      </c>
      <c r="G8068">
        <v>0</v>
      </c>
    </row>
    <row r="8069" spans="1:7" x14ac:dyDescent="0.2">
      <c r="A8069">
        <v>22800</v>
      </c>
      <c r="B8069">
        <v>0.2215</v>
      </c>
      <c r="C8069" t="s">
        <v>5441</v>
      </c>
      <c r="D8069">
        <v>60000</v>
      </c>
      <c r="E8069">
        <v>60</v>
      </c>
      <c r="F8069">
        <v>10</v>
      </c>
      <c r="G8069">
        <v>1</v>
      </c>
    </row>
    <row r="8070" spans="1:7" x14ac:dyDescent="0.2">
      <c r="A8070">
        <v>12800</v>
      </c>
      <c r="B8070">
        <v>0.1249</v>
      </c>
      <c r="C8070" t="s">
        <v>5441</v>
      </c>
      <c r="D8070">
        <v>63000</v>
      </c>
      <c r="E8070">
        <v>60</v>
      </c>
      <c r="F8070">
        <v>7</v>
      </c>
      <c r="G8070">
        <v>0</v>
      </c>
    </row>
    <row r="8071" spans="1:7" x14ac:dyDescent="0.2">
      <c r="A8071">
        <v>24000</v>
      </c>
      <c r="B8071">
        <v>8.3900000000000002E-2</v>
      </c>
      <c r="C8071" t="s">
        <v>5442</v>
      </c>
      <c r="D8071">
        <v>78000</v>
      </c>
      <c r="E8071">
        <v>36</v>
      </c>
      <c r="F8071">
        <v>10</v>
      </c>
      <c r="G8071">
        <v>0</v>
      </c>
    </row>
    <row r="8072" spans="1:7" x14ac:dyDescent="0.2">
      <c r="A8072">
        <v>35000</v>
      </c>
      <c r="B8072">
        <v>0.1757</v>
      </c>
      <c r="C8072" t="s">
        <v>5441</v>
      </c>
      <c r="D8072">
        <v>143000</v>
      </c>
      <c r="E8072">
        <v>60</v>
      </c>
      <c r="F8072">
        <v>10</v>
      </c>
      <c r="G8072">
        <v>0</v>
      </c>
    </row>
    <row r="8073" spans="1:7" x14ac:dyDescent="0.2">
      <c r="A8073">
        <v>20000</v>
      </c>
      <c r="B8073">
        <v>0.12989999999999999</v>
      </c>
      <c r="C8073" t="s">
        <v>5440</v>
      </c>
      <c r="D8073">
        <v>75000</v>
      </c>
      <c r="E8073">
        <v>36</v>
      </c>
      <c r="F8073">
        <v>6</v>
      </c>
      <c r="G8073">
        <v>0</v>
      </c>
    </row>
    <row r="8074" spans="1:7" x14ac:dyDescent="0.2">
      <c r="A8074">
        <v>7825</v>
      </c>
      <c r="B8074">
        <v>0.18240000000000001</v>
      </c>
      <c r="C8074" t="s">
        <v>5442</v>
      </c>
      <c r="D8074">
        <v>36400</v>
      </c>
      <c r="E8074">
        <v>36</v>
      </c>
      <c r="F8074">
        <v>5</v>
      </c>
      <c r="G8074">
        <v>0</v>
      </c>
    </row>
    <row r="8075" spans="1:7" x14ac:dyDescent="0.2">
      <c r="A8075">
        <v>7000</v>
      </c>
      <c r="B8075">
        <v>0.1099</v>
      </c>
      <c r="C8075" t="s">
        <v>5441</v>
      </c>
      <c r="D8075">
        <v>80000</v>
      </c>
      <c r="E8075">
        <v>36</v>
      </c>
      <c r="F8075">
        <v>7</v>
      </c>
      <c r="G8075">
        <v>0</v>
      </c>
    </row>
    <row r="8076" spans="1:7" x14ac:dyDescent="0.2">
      <c r="A8076">
        <v>20000</v>
      </c>
      <c r="B8076">
        <v>0.1249</v>
      </c>
      <c r="C8076" t="s">
        <v>5441</v>
      </c>
      <c r="D8076">
        <v>140000</v>
      </c>
      <c r="E8076">
        <v>36</v>
      </c>
      <c r="F8076">
        <v>6</v>
      </c>
      <c r="G8076">
        <v>0</v>
      </c>
    </row>
    <row r="8077" spans="1:7" x14ac:dyDescent="0.2">
      <c r="A8077">
        <v>10000</v>
      </c>
      <c r="B8077">
        <v>0.1249</v>
      </c>
      <c r="C8077" t="s">
        <v>5440</v>
      </c>
      <c r="D8077">
        <v>55000</v>
      </c>
      <c r="E8077">
        <v>36</v>
      </c>
      <c r="F8077">
        <v>5</v>
      </c>
      <c r="G8077">
        <v>0</v>
      </c>
    </row>
    <row r="8078" spans="1:7" x14ac:dyDescent="0.2">
      <c r="A8078">
        <v>17000</v>
      </c>
      <c r="B8078">
        <v>0.15609999999999999</v>
      </c>
      <c r="C8078" t="s">
        <v>5440</v>
      </c>
      <c r="D8078">
        <v>50000</v>
      </c>
      <c r="E8078">
        <v>36</v>
      </c>
      <c r="F8078">
        <v>7</v>
      </c>
      <c r="G8078">
        <v>0</v>
      </c>
    </row>
    <row r="8079" spans="1:7" x14ac:dyDescent="0.2">
      <c r="A8079">
        <v>3500</v>
      </c>
      <c r="B8079">
        <v>8.3900000000000002E-2</v>
      </c>
      <c r="C8079" t="s">
        <v>5441</v>
      </c>
      <c r="D8079">
        <v>66000</v>
      </c>
      <c r="E8079">
        <v>36</v>
      </c>
      <c r="F8079">
        <v>0.5</v>
      </c>
      <c r="G8079">
        <v>0</v>
      </c>
    </row>
    <row r="8080" spans="1:7" x14ac:dyDescent="0.2">
      <c r="A8080">
        <v>16000</v>
      </c>
      <c r="B8080">
        <v>0.1249</v>
      </c>
      <c r="C8080" t="s">
        <v>5440</v>
      </c>
      <c r="D8080">
        <v>85000</v>
      </c>
      <c r="E8080">
        <v>60</v>
      </c>
      <c r="F8080">
        <v>5</v>
      </c>
      <c r="G8080">
        <v>1</v>
      </c>
    </row>
    <row r="8081" spans="1:7" x14ac:dyDescent="0.2">
      <c r="A8081">
        <v>9000</v>
      </c>
      <c r="B8081">
        <v>9.1700000000000004E-2</v>
      </c>
      <c r="C8081" t="s">
        <v>5441</v>
      </c>
      <c r="D8081">
        <v>58000</v>
      </c>
      <c r="E8081">
        <v>36</v>
      </c>
      <c r="F8081">
        <v>3</v>
      </c>
      <c r="G8081">
        <v>0</v>
      </c>
    </row>
    <row r="8082" spans="1:7" x14ac:dyDescent="0.2">
      <c r="A8082">
        <v>19700</v>
      </c>
      <c r="B8082">
        <v>0.13980000000000001</v>
      </c>
      <c r="C8082" t="s">
        <v>5442</v>
      </c>
      <c r="D8082">
        <v>43000</v>
      </c>
      <c r="E8082">
        <v>60</v>
      </c>
      <c r="F8082">
        <v>1</v>
      </c>
      <c r="G8082">
        <v>0</v>
      </c>
    </row>
    <row r="8083" spans="1:7" x14ac:dyDescent="0.2">
      <c r="A8083">
        <v>15000</v>
      </c>
      <c r="B8083">
        <v>0.12989999999999999</v>
      </c>
      <c r="C8083" t="s">
        <v>5440</v>
      </c>
      <c r="D8083">
        <v>44000</v>
      </c>
      <c r="E8083">
        <v>36</v>
      </c>
      <c r="F8083">
        <v>2</v>
      </c>
      <c r="G8083">
        <v>0</v>
      </c>
    </row>
    <row r="8084" spans="1:7" x14ac:dyDescent="0.2">
      <c r="A8084">
        <v>8400</v>
      </c>
      <c r="B8084">
        <v>7.6899999999999996E-2</v>
      </c>
      <c r="C8084" t="s">
        <v>5441</v>
      </c>
      <c r="D8084">
        <v>40000</v>
      </c>
      <c r="E8084">
        <v>36</v>
      </c>
      <c r="F8084">
        <v>4</v>
      </c>
      <c r="G8084">
        <v>0</v>
      </c>
    </row>
    <row r="8085" spans="1:7" x14ac:dyDescent="0.2">
      <c r="A8085">
        <v>10000</v>
      </c>
      <c r="B8085">
        <v>0.13980000000000001</v>
      </c>
      <c r="C8085" t="s">
        <v>5440</v>
      </c>
      <c r="D8085">
        <v>102000</v>
      </c>
      <c r="E8085">
        <v>36</v>
      </c>
      <c r="F8085">
        <v>6</v>
      </c>
      <c r="G8085">
        <v>0</v>
      </c>
    </row>
    <row r="8086" spans="1:7" x14ac:dyDescent="0.2">
      <c r="A8086">
        <v>21600</v>
      </c>
      <c r="B8086">
        <v>0.1757</v>
      </c>
      <c r="C8086" t="s">
        <v>5441</v>
      </c>
      <c r="D8086">
        <v>76000</v>
      </c>
      <c r="E8086">
        <v>60</v>
      </c>
      <c r="F8086">
        <v>3</v>
      </c>
      <c r="G8086">
        <v>0</v>
      </c>
    </row>
    <row r="8087" spans="1:7" x14ac:dyDescent="0.2">
      <c r="A8087">
        <v>26400</v>
      </c>
      <c r="B8087">
        <v>0.1099</v>
      </c>
      <c r="C8087" t="s">
        <v>5440</v>
      </c>
      <c r="D8087">
        <v>150000</v>
      </c>
      <c r="E8087">
        <v>36</v>
      </c>
      <c r="F8087">
        <v>0.5</v>
      </c>
      <c r="G8087">
        <v>0</v>
      </c>
    </row>
    <row r="8088" spans="1:7" x14ac:dyDescent="0.2">
      <c r="A8088">
        <v>15000</v>
      </c>
      <c r="B8088">
        <v>0.1099</v>
      </c>
      <c r="C8088" t="s">
        <v>5441</v>
      </c>
      <c r="D8088">
        <v>42000</v>
      </c>
      <c r="E8088">
        <v>36</v>
      </c>
      <c r="F8088">
        <v>10</v>
      </c>
      <c r="G8088">
        <v>0</v>
      </c>
    </row>
    <row r="8089" spans="1:7" x14ac:dyDescent="0.2">
      <c r="A8089">
        <v>10000</v>
      </c>
      <c r="B8089">
        <v>8.3900000000000002E-2</v>
      </c>
      <c r="C8089" t="s">
        <v>5441</v>
      </c>
      <c r="D8089">
        <v>69000</v>
      </c>
      <c r="E8089">
        <v>36</v>
      </c>
      <c r="F8089">
        <v>6</v>
      </c>
      <c r="G8089">
        <v>0</v>
      </c>
    </row>
    <row r="8090" spans="1:7" x14ac:dyDescent="0.2">
      <c r="A8090">
        <v>14500</v>
      </c>
      <c r="B8090">
        <v>9.1700000000000004E-2</v>
      </c>
      <c r="C8090" t="s">
        <v>5441</v>
      </c>
      <c r="D8090">
        <v>47000</v>
      </c>
      <c r="E8090">
        <v>36</v>
      </c>
      <c r="F8090">
        <v>10</v>
      </c>
      <c r="G8090">
        <v>0</v>
      </c>
    </row>
    <row r="8091" spans="1:7" x14ac:dyDescent="0.2">
      <c r="A8091">
        <v>18000</v>
      </c>
      <c r="B8091">
        <v>7.6899999999999996E-2</v>
      </c>
      <c r="C8091" t="s">
        <v>5441</v>
      </c>
      <c r="D8091">
        <v>180000</v>
      </c>
      <c r="E8091">
        <v>36</v>
      </c>
      <c r="F8091">
        <v>4</v>
      </c>
      <c r="G8091">
        <v>0</v>
      </c>
    </row>
    <row r="8092" spans="1:7" x14ac:dyDescent="0.2">
      <c r="A8092">
        <v>16000</v>
      </c>
      <c r="B8092">
        <v>0.1249</v>
      </c>
      <c r="C8092" t="s">
        <v>5441</v>
      </c>
      <c r="D8092">
        <v>40000</v>
      </c>
      <c r="E8092">
        <v>36</v>
      </c>
      <c r="F8092">
        <v>10</v>
      </c>
      <c r="G8092">
        <v>0</v>
      </c>
    </row>
    <row r="8093" spans="1:7" x14ac:dyDescent="0.2">
      <c r="A8093">
        <v>20000</v>
      </c>
      <c r="B8093">
        <v>0.1249</v>
      </c>
      <c r="C8093" t="s">
        <v>5441</v>
      </c>
      <c r="D8093">
        <v>179000</v>
      </c>
      <c r="E8093">
        <v>36</v>
      </c>
      <c r="F8093">
        <v>10</v>
      </c>
      <c r="G8093">
        <v>0</v>
      </c>
    </row>
    <row r="8094" spans="1:7" x14ac:dyDescent="0.2">
      <c r="A8094">
        <v>21200</v>
      </c>
      <c r="B8094">
        <v>8.3900000000000002E-2</v>
      </c>
      <c r="C8094" t="s">
        <v>5441</v>
      </c>
      <c r="D8094">
        <v>59500</v>
      </c>
      <c r="E8094">
        <v>36</v>
      </c>
      <c r="F8094">
        <v>10</v>
      </c>
      <c r="G8094">
        <v>0</v>
      </c>
    </row>
    <row r="8095" spans="1:7" x14ac:dyDescent="0.2">
      <c r="A8095">
        <v>20150</v>
      </c>
      <c r="B8095">
        <v>0.20200000000000001</v>
      </c>
      <c r="C8095" t="s">
        <v>5440</v>
      </c>
      <c r="D8095">
        <v>60000</v>
      </c>
      <c r="E8095">
        <v>60</v>
      </c>
      <c r="F8095">
        <v>10</v>
      </c>
      <c r="G8095">
        <v>0</v>
      </c>
    </row>
    <row r="8096" spans="1:7" x14ac:dyDescent="0.2">
      <c r="A8096">
        <v>35000</v>
      </c>
      <c r="B8096">
        <v>0.16289999999999999</v>
      </c>
      <c r="C8096" t="s">
        <v>5440</v>
      </c>
      <c r="D8096">
        <v>80000</v>
      </c>
      <c r="E8096">
        <v>60</v>
      </c>
      <c r="F8096">
        <v>1</v>
      </c>
      <c r="G8096">
        <v>0</v>
      </c>
    </row>
    <row r="8097" spans="1:7" x14ac:dyDescent="0.2">
      <c r="A8097">
        <v>25000</v>
      </c>
      <c r="B8097">
        <v>0.2215</v>
      </c>
      <c r="C8097" t="s">
        <v>5441</v>
      </c>
      <c r="D8097">
        <v>95000</v>
      </c>
      <c r="E8097">
        <v>60</v>
      </c>
      <c r="F8097">
        <v>8</v>
      </c>
      <c r="G8097">
        <v>1</v>
      </c>
    </row>
    <row r="8098" spans="1:7" x14ac:dyDescent="0.2">
      <c r="A8098">
        <v>7000</v>
      </c>
      <c r="B8098">
        <v>0.12989999999999999</v>
      </c>
      <c r="C8098" t="s">
        <v>5440</v>
      </c>
      <c r="D8098">
        <v>21000</v>
      </c>
      <c r="E8098">
        <v>36</v>
      </c>
      <c r="F8098">
        <v>0.5</v>
      </c>
      <c r="G8098">
        <v>0</v>
      </c>
    </row>
    <row r="8099" spans="1:7" x14ac:dyDescent="0.2">
      <c r="A8099">
        <v>11100</v>
      </c>
      <c r="B8099">
        <v>6.4899999999999999E-2</v>
      </c>
      <c r="C8099" t="s">
        <v>5440</v>
      </c>
      <c r="D8099">
        <v>39000</v>
      </c>
      <c r="E8099">
        <v>36</v>
      </c>
      <c r="F8099">
        <v>10</v>
      </c>
      <c r="G8099">
        <v>0</v>
      </c>
    </row>
    <row r="8100" spans="1:7" x14ac:dyDescent="0.2">
      <c r="A8100">
        <v>11400</v>
      </c>
      <c r="B8100">
        <v>0.1449</v>
      </c>
      <c r="C8100" t="s">
        <v>5441</v>
      </c>
      <c r="D8100">
        <v>55000</v>
      </c>
      <c r="E8100">
        <v>60</v>
      </c>
      <c r="F8100">
        <v>0.5</v>
      </c>
      <c r="G8100">
        <v>0</v>
      </c>
    </row>
    <row r="8101" spans="1:7" x14ac:dyDescent="0.2">
      <c r="A8101">
        <v>15000</v>
      </c>
      <c r="B8101">
        <v>7.6899999999999996E-2</v>
      </c>
      <c r="C8101" t="s">
        <v>5440</v>
      </c>
      <c r="D8101">
        <v>68000</v>
      </c>
      <c r="E8101">
        <v>36</v>
      </c>
      <c r="F8101">
        <v>5</v>
      </c>
      <c r="G8101">
        <v>0</v>
      </c>
    </row>
    <row r="8102" spans="1:7" x14ac:dyDescent="0.2">
      <c r="A8102">
        <v>11200</v>
      </c>
      <c r="B8102">
        <v>0.15609999999999999</v>
      </c>
      <c r="C8102" t="s">
        <v>5441</v>
      </c>
      <c r="D8102" s="79">
        <v>100000</v>
      </c>
      <c r="E8102">
        <v>60</v>
      </c>
      <c r="F8102">
        <v>10</v>
      </c>
      <c r="G8102">
        <v>0</v>
      </c>
    </row>
    <row r="8103" spans="1:7" x14ac:dyDescent="0.2">
      <c r="A8103">
        <v>30000</v>
      </c>
      <c r="B8103">
        <v>0.18240000000000001</v>
      </c>
      <c r="C8103" t="s">
        <v>5440</v>
      </c>
      <c r="D8103">
        <v>91000</v>
      </c>
      <c r="E8103">
        <v>60</v>
      </c>
      <c r="F8103">
        <v>3</v>
      </c>
      <c r="G8103">
        <v>0</v>
      </c>
    </row>
    <row r="8104" spans="1:7" x14ac:dyDescent="0.2">
      <c r="A8104">
        <v>10000</v>
      </c>
      <c r="B8104">
        <v>0.13980000000000001</v>
      </c>
      <c r="C8104" t="s">
        <v>5440</v>
      </c>
      <c r="D8104">
        <v>110000</v>
      </c>
      <c r="E8104">
        <v>36</v>
      </c>
      <c r="F8104">
        <v>0.5</v>
      </c>
      <c r="G8104">
        <v>0</v>
      </c>
    </row>
    <row r="8105" spans="1:7" x14ac:dyDescent="0.2">
      <c r="A8105">
        <v>24000</v>
      </c>
      <c r="B8105">
        <v>0.1699</v>
      </c>
      <c r="C8105" t="s">
        <v>5441</v>
      </c>
      <c r="D8105">
        <v>75000</v>
      </c>
      <c r="E8105">
        <v>36</v>
      </c>
      <c r="F8105">
        <v>5</v>
      </c>
      <c r="G8105">
        <v>1</v>
      </c>
    </row>
    <row r="8106" spans="1:7" x14ac:dyDescent="0.2">
      <c r="A8106">
        <v>10875</v>
      </c>
      <c r="B8106">
        <v>0.18240000000000001</v>
      </c>
      <c r="C8106" t="s">
        <v>5441</v>
      </c>
      <c r="D8106">
        <v>74984</v>
      </c>
      <c r="E8106">
        <v>36</v>
      </c>
      <c r="F8106">
        <v>0.5</v>
      </c>
      <c r="G8106">
        <v>0</v>
      </c>
    </row>
    <row r="8107" spans="1:7" x14ac:dyDescent="0.2">
      <c r="A8107">
        <v>14125</v>
      </c>
      <c r="B8107">
        <v>0.16289999999999999</v>
      </c>
      <c r="C8107" t="s">
        <v>5442</v>
      </c>
      <c r="D8107">
        <v>59886</v>
      </c>
      <c r="E8107">
        <v>36</v>
      </c>
      <c r="F8107">
        <v>8</v>
      </c>
      <c r="G8107">
        <v>1</v>
      </c>
    </row>
    <row r="8108" spans="1:7" x14ac:dyDescent="0.2">
      <c r="A8108">
        <v>12000</v>
      </c>
      <c r="B8108">
        <v>9.1700000000000004E-2</v>
      </c>
      <c r="C8108" t="s">
        <v>5441</v>
      </c>
      <c r="D8108">
        <v>55000</v>
      </c>
      <c r="E8108">
        <v>36</v>
      </c>
      <c r="F8108">
        <v>5</v>
      </c>
      <c r="G8108">
        <v>0</v>
      </c>
    </row>
    <row r="8109" spans="1:7" x14ac:dyDescent="0.2">
      <c r="A8109">
        <v>15000</v>
      </c>
      <c r="B8109">
        <v>0.12989999999999999</v>
      </c>
      <c r="C8109" t="s">
        <v>5440</v>
      </c>
      <c r="D8109">
        <v>52000</v>
      </c>
      <c r="E8109">
        <v>36</v>
      </c>
      <c r="F8109">
        <v>7</v>
      </c>
      <c r="G8109">
        <v>0</v>
      </c>
    </row>
    <row r="8110" spans="1:7" x14ac:dyDescent="0.2">
      <c r="A8110">
        <v>8000</v>
      </c>
      <c r="B8110">
        <v>0.10150000000000001</v>
      </c>
      <c r="C8110" t="s">
        <v>5441</v>
      </c>
      <c r="D8110">
        <v>56200</v>
      </c>
      <c r="E8110">
        <v>36</v>
      </c>
      <c r="F8110">
        <v>1</v>
      </c>
      <c r="G8110">
        <v>0</v>
      </c>
    </row>
    <row r="8111" spans="1:7" x14ac:dyDescent="0.2">
      <c r="A8111">
        <v>20000</v>
      </c>
      <c r="B8111">
        <v>0.13350000000000001</v>
      </c>
      <c r="C8111" t="s">
        <v>5441</v>
      </c>
      <c r="D8111">
        <v>115000</v>
      </c>
      <c r="E8111">
        <v>60</v>
      </c>
      <c r="F8111">
        <v>2</v>
      </c>
      <c r="G8111">
        <v>0</v>
      </c>
    </row>
    <row r="8112" spans="1:7" x14ac:dyDescent="0.2">
      <c r="A8112">
        <v>17000</v>
      </c>
      <c r="B8112">
        <v>0.1249</v>
      </c>
      <c r="C8112" t="s">
        <v>5440</v>
      </c>
      <c r="D8112">
        <v>98000</v>
      </c>
      <c r="E8112">
        <v>36</v>
      </c>
      <c r="F8112">
        <v>8</v>
      </c>
      <c r="G8112">
        <v>0</v>
      </c>
    </row>
    <row r="8113" spans="1:7" x14ac:dyDescent="0.2">
      <c r="A8113">
        <v>25000</v>
      </c>
      <c r="B8113">
        <v>0.1449</v>
      </c>
      <c r="C8113" t="s">
        <v>5442</v>
      </c>
      <c r="D8113">
        <v>110000</v>
      </c>
      <c r="E8113">
        <v>60</v>
      </c>
      <c r="F8113">
        <v>10</v>
      </c>
      <c r="G8113">
        <v>0</v>
      </c>
    </row>
    <row r="8114" spans="1:7" x14ac:dyDescent="0.2">
      <c r="A8114">
        <v>10000</v>
      </c>
      <c r="B8114">
        <v>0.1757</v>
      </c>
      <c r="C8114" t="s">
        <v>5440</v>
      </c>
      <c r="D8114">
        <v>70000</v>
      </c>
      <c r="E8114">
        <v>60</v>
      </c>
      <c r="F8114">
        <v>7</v>
      </c>
      <c r="G8114">
        <v>0</v>
      </c>
    </row>
    <row r="8115" spans="1:7" x14ac:dyDescent="0.2">
      <c r="A8115">
        <v>15000</v>
      </c>
      <c r="B8115">
        <v>0.1249</v>
      </c>
      <c r="C8115" t="s">
        <v>5440</v>
      </c>
      <c r="D8115">
        <v>50000</v>
      </c>
      <c r="E8115">
        <v>36</v>
      </c>
      <c r="F8115">
        <v>10</v>
      </c>
      <c r="G8115">
        <v>0</v>
      </c>
    </row>
    <row r="8116" spans="1:7" x14ac:dyDescent="0.2">
      <c r="A8116">
        <v>14725</v>
      </c>
      <c r="B8116">
        <v>0.15609999999999999</v>
      </c>
      <c r="C8116" t="s">
        <v>5440</v>
      </c>
      <c r="D8116">
        <v>41000</v>
      </c>
      <c r="E8116">
        <v>36</v>
      </c>
      <c r="F8116">
        <v>7</v>
      </c>
      <c r="G8116">
        <v>0</v>
      </c>
    </row>
    <row r="8117" spans="1:7" x14ac:dyDescent="0.2">
      <c r="A8117">
        <v>13375</v>
      </c>
      <c r="B8117">
        <v>0.1449</v>
      </c>
      <c r="C8117" t="s">
        <v>5441</v>
      </c>
      <c r="D8117">
        <v>63000</v>
      </c>
      <c r="E8117">
        <v>60</v>
      </c>
      <c r="F8117">
        <v>8</v>
      </c>
      <c r="G8117">
        <v>0</v>
      </c>
    </row>
    <row r="8118" spans="1:7" x14ac:dyDescent="0.2">
      <c r="A8118">
        <v>11000</v>
      </c>
      <c r="B8118">
        <v>0.12989999999999999</v>
      </c>
      <c r="C8118" t="s">
        <v>5440</v>
      </c>
      <c r="D8118">
        <v>32000</v>
      </c>
      <c r="E8118">
        <v>36</v>
      </c>
      <c r="F8118">
        <v>3</v>
      </c>
      <c r="G8118">
        <v>0</v>
      </c>
    </row>
    <row r="8119" spans="1:7" x14ac:dyDescent="0.2">
      <c r="A8119">
        <v>13500</v>
      </c>
      <c r="B8119">
        <v>0.13980000000000001</v>
      </c>
      <c r="C8119" t="s">
        <v>5441</v>
      </c>
      <c r="D8119">
        <v>92000</v>
      </c>
      <c r="E8119">
        <v>36</v>
      </c>
      <c r="F8119">
        <v>0.5</v>
      </c>
      <c r="G8119">
        <v>0</v>
      </c>
    </row>
    <row r="8120" spans="1:7" x14ac:dyDescent="0.2">
      <c r="A8120">
        <v>21000</v>
      </c>
      <c r="B8120">
        <v>0.1099</v>
      </c>
      <c r="C8120" t="s">
        <v>5442</v>
      </c>
      <c r="D8120" s="79">
        <v>300000</v>
      </c>
      <c r="E8120">
        <v>36</v>
      </c>
      <c r="F8120">
        <v>10</v>
      </c>
      <c r="G8120">
        <v>0</v>
      </c>
    </row>
    <row r="8121" spans="1:7" x14ac:dyDescent="0.2">
      <c r="A8121">
        <v>20000</v>
      </c>
      <c r="B8121">
        <v>0.12989999999999999</v>
      </c>
      <c r="C8121" t="s">
        <v>5440</v>
      </c>
      <c r="D8121">
        <v>115000</v>
      </c>
      <c r="E8121">
        <v>36</v>
      </c>
      <c r="F8121">
        <v>2</v>
      </c>
      <c r="G8121">
        <v>0</v>
      </c>
    </row>
    <row r="8122" spans="1:7" x14ac:dyDescent="0.2">
      <c r="A8122">
        <v>10000</v>
      </c>
      <c r="B8122">
        <v>7.6899999999999996E-2</v>
      </c>
      <c r="C8122" t="s">
        <v>5441</v>
      </c>
      <c r="D8122">
        <v>120000</v>
      </c>
      <c r="E8122">
        <v>36</v>
      </c>
      <c r="F8122">
        <v>10</v>
      </c>
      <c r="G8122">
        <v>0</v>
      </c>
    </row>
    <row r="8123" spans="1:7" x14ac:dyDescent="0.2">
      <c r="A8123">
        <v>12000</v>
      </c>
      <c r="B8123">
        <v>7.6899999999999996E-2</v>
      </c>
      <c r="C8123" t="s">
        <v>5440</v>
      </c>
      <c r="D8123">
        <v>60000</v>
      </c>
      <c r="E8123">
        <v>36</v>
      </c>
      <c r="F8123">
        <v>2</v>
      </c>
      <c r="G8123">
        <v>0</v>
      </c>
    </row>
    <row r="8124" spans="1:7" x14ac:dyDescent="0.2">
      <c r="A8124">
        <v>12500</v>
      </c>
      <c r="B8124">
        <v>0.13980000000000001</v>
      </c>
      <c r="C8124" t="s">
        <v>5441</v>
      </c>
      <c r="D8124">
        <v>36000</v>
      </c>
      <c r="E8124">
        <v>60</v>
      </c>
      <c r="F8124">
        <v>7</v>
      </c>
      <c r="G8124">
        <v>0</v>
      </c>
    </row>
    <row r="8125" spans="1:7" x14ac:dyDescent="0.2">
      <c r="A8125">
        <v>21600</v>
      </c>
      <c r="B8125">
        <v>0.15609999999999999</v>
      </c>
      <c r="C8125" t="s">
        <v>5441</v>
      </c>
      <c r="D8125">
        <v>85000</v>
      </c>
      <c r="E8125">
        <v>60</v>
      </c>
      <c r="F8125">
        <v>2</v>
      </c>
      <c r="G8125">
        <v>0</v>
      </c>
    </row>
    <row r="8126" spans="1:7" x14ac:dyDescent="0.2">
      <c r="A8126">
        <v>15000</v>
      </c>
      <c r="B8126">
        <v>0.10150000000000001</v>
      </c>
      <c r="C8126" t="s">
        <v>5441</v>
      </c>
      <c r="D8126">
        <v>75000</v>
      </c>
      <c r="E8126">
        <v>36</v>
      </c>
      <c r="F8126">
        <v>3</v>
      </c>
      <c r="G8126">
        <v>0</v>
      </c>
    </row>
    <row r="8127" spans="1:7" x14ac:dyDescent="0.2">
      <c r="A8127">
        <v>35000</v>
      </c>
      <c r="B8127">
        <v>0.2099</v>
      </c>
      <c r="C8127" t="s">
        <v>5441</v>
      </c>
      <c r="D8127">
        <v>120000</v>
      </c>
      <c r="E8127">
        <v>36</v>
      </c>
      <c r="F8127">
        <v>7</v>
      </c>
      <c r="G8127">
        <v>1</v>
      </c>
    </row>
    <row r="8128" spans="1:7" x14ac:dyDescent="0.2">
      <c r="A8128">
        <v>35000</v>
      </c>
      <c r="B8128">
        <v>0.1449</v>
      </c>
      <c r="C8128" t="s">
        <v>5441</v>
      </c>
      <c r="D8128">
        <v>350000</v>
      </c>
      <c r="E8128">
        <v>36</v>
      </c>
      <c r="F8128">
        <v>7</v>
      </c>
      <c r="G8128">
        <v>0</v>
      </c>
    </row>
    <row r="8129" spans="1:7" x14ac:dyDescent="0.2">
      <c r="A8129">
        <v>8000</v>
      </c>
      <c r="B8129">
        <v>0.1449</v>
      </c>
      <c r="C8129" t="s">
        <v>5440</v>
      </c>
      <c r="D8129">
        <v>70000</v>
      </c>
      <c r="E8129">
        <v>36</v>
      </c>
      <c r="F8129">
        <v>1</v>
      </c>
      <c r="G8129">
        <v>0</v>
      </c>
    </row>
    <row r="8130" spans="1:7" x14ac:dyDescent="0.2">
      <c r="A8130">
        <v>10000</v>
      </c>
      <c r="B8130">
        <v>0.1249</v>
      </c>
      <c r="C8130" t="s">
        <v>5440</v>
      </c>
      <c r="D8130">
        <v>63100</v>
      </c>
      <c r="E8130">
        <v>36</v>
      </c>
      <c r="F8130">
        <v>0.5</v>
      </c>
      <c r="G8130">
        <v>0</v>
      </c>
    </row>
    <row r="8131" spans="1:7" x14ac:dyDescent="0.2">
      <c r="A8131">
        <v>23325</v>
      </c>
      <c r="B8131">
        <v>0.23430000000000001</v>
      </c>
      <c r="C8131" t="s">
        <v>5441</v>
      </c>
      <c r="D8131">
        <v>77000</v>
      </c>
      <c r="E8131">
        <v>60</v>
      </c>
      <c r="F8131">
        <v>2</v>
      </c>
      <c r="G8131">
        <v>0</v>
      </c>
    </row>
    <row r="8132" spans="1:7" x14ac:dyDescent="0.2">
      <c r="A8132">
        <v>30000</v>
      </c>
      <c r="B8132">
        <v>0.2215</v>
      </c>
      <c r="C8132" t="s">
        <v>5441</v>
      </c>
      <c r="D8132">
        <v>88183</v>
      </c>
      <c r="E8132">
        <v>60</v>
      </c>
      <c r="F8132">
        <v>0.5</v>
      </c>
      <c r="G8132">
        <v>1</v>
      </c>
    </row>
    <row r="8133" spans="1:7" x14ac:dyDescent="0.2">
      <c r="A8133">
        <v>4000</v>
      </c>
      <c r="B8133">
        <v>0.19520000000000001</v>
      </c>
      <c r="C8133" t="s">
        <v>5440</v>
      </c>
      <c r="D8133">
        <v>33000</v>
      </c>
      <c r="E8133">
        <v>36</v>
      </c>
      <c r="F8133">
        <v>3</v>
      </c>
      <c r="G8133">
        <v>0</v>
      </c>
    </row>
    <row r="8134" spans="1:7" x14ac:dyDescent="0.2">
      <c r="A8134">
        <v>15000</v>
      </c>
      <c r="B8134">
        <v>9.1700000000000004E-2</v>
      </c>
      <c r="C8134" t="s">
        <v>5440</v>
      </c>
      <c r="D8134">
        <v>75000</v>
      </c>
      <c r="E8134">
        <v>36</v>
      </c>
      <c r="F8134">
        <v>3</v>
      </c>
      <c r="G8134">
        <v>0</v>
      </c>
    </row>
    <row r="8135" spans="1:7" x14ac:dyDescent="0.2">
      <c r="A8135">
        <v>15600</v>
      </c>
      <c r="B8135">
        <v>0.1449</v>
      </c>
      <c r="C8135" t="s">
        <v>5441</v>
      </c>
      <c r="D8135">
        <v>43000</v>
      </c>
      <c r="E8135">
        <v>60</v>
      </c>
      <c r="F8135">
        <v>4</v>
      </c>
      <c r="G8135">
        <v>0</v>
      </c>
    </row>
    <row r="8136" spans="1:7" x14ac:dyDescent="0.2">
      <c r="A8136">
        <v>6000</v>
      </c>
      <c r="B8136">
        <v>0.1249</v>
      </c>
      <c r="C8136" t="s">
        <v>5441</v>
      </c>
      <c r="D8136">
        <v>49500</v>
      </c>
      <c r="E8136">
        <v>36</v>
      </c>
      <c r="F8136">
        <v>8</v>
      </c>
      <c r="G8136">
        <v>0</v>
      </c>
    </row>
    <row r="8137" spans="1:7" x14ac:dyDescent="0.2">
      <c r="A8137">
        <v>7200</v>
      </c>
      <c r="B8137">
        <v>0.1449</v>
      </c>
      <c r="C8137" t="s">
        <v>5441</v>
      </c>
      <c r="D8137">
        <v>106500</v>
      </c>
      <c r="E8137">
        <v>36</v>
      </c>
      <c r="F8137">
        <v>8</v>
      </c>
      <c r="G8137">
        <v>0</v>
      </c>
    </row>
    <row r="8138" spans="1:7" x14ac:dyDescent="0.2">
      <c r="A8138">
        <v>1000</v>
      </c>
      <c r="B8138">
        <v>8.3900000000000002E-2</v>
      </c>
      <c r="C8138" t="s">
        <v>5441</v>
      </c>
      <c r="D8138">
        <v>93000</v>
      </c>
      <c r="E8138">
        <v>36</v>
      </c>
      <c r="F8138">
        <v>7</v>
      </c>
      <c r="G8138">
        <v>0</v>
      </c>
    </row>
    <row r="8139" spans="1:7" x14ac:dyDescent="0.2">
      <c r="A8139">
        <v>16000</v>
      </c>
      <c r="B8139">
        <v>0.24079999999999999</v>
      </c>
      <c r="C8139" t="s">
        <v>5441</v>
      </c>
      <c r="D8139">
        <v>103000</v>
      </c>
      <c r="E8139">
        <v>60</v>
      </c>
      <c r="F8139">
        <v>4</v>
      </c>
      <c r="G8139">
        <v>1</v>
      </c>
    </row>
    <row r="8140" spans="1:7" x14ac:dyDescent="0.2">
      <c r="A8140">
        <v>18000</v>
      </c>
      <c r="B8140">
        <v>0.13350000000000001</v>
      </c>
      <c r="C8140" t="s">
        <v>5440</v>
      </c>
      <c r="D8140">
        <v>115000</v>
      </c>
      <c r="E8140">
        <v>36</v>
      </c>
      <c r="F8140">
        <v>2</v>
      </c>
      <c r="G8140">
        <v>0</v>
      </c>
    </row>
    <row r="8141" spans="1:7" x14ac:dyDescent="0.2">
      <c r="A8141">
        <v>9000</v>
      </c>
      <c r="B8141">
        <v>0.13980000000000001</v>
      </c>
      <c r="C8141" t="s">
        <v>5441</v>
      </c>
      <c r="D8141">
        <v>85000</v>
      </c>
      <c r="E8141">
        <v>36</v>
      </c>
      <c r="F8141">
        <v>3</v>
      </c>
      <c r="G8141">
        <v>1</v>
      </c>
    </row>
    <row r="8142" spans="1:7" x14ac:dyDescent="0.2">
      <c r="A8142">
        <v>8800</v>
      </c>
      <c r="B8142">
        <v>7.1199999999999999E-2</v>
      </c>
      <c r="C8142" t="s">
        <v>5441</v>
      </c>
      <c r="D8142">
        <v>60000</v>
      </c>
      <c r="E8142">
        <v>36</v>
      </c>
      <c r="F8142">
        <v>10</v>
      </c>
      <c r="G8142">
        <v>0</v>
      </c>
    </row>
    <row r="8143" spans="1:7" x14ac:dyDescent="0.2">
      <c r="A8143">
        <v>4000</v>
      </c>
      <c r="B8143">
        <v>0.12989999999999999</v>
      </c>
      <c r="C8143" t="s">
        <v>5440</v>
      </c>
      <c r="D8143">
        <v>45000</v>
      </c>
      <c r="E8143">
        <v>36</v>
      </c>
      <c r="F8143">
        <v>10</v>
      </c>
      <c r="G8143">
        <v>0</v>
      </c>
    </row>
    <row r="8144" spans="1:7" x14ac:dyDescent="0.2">
      <c r="A8144">
        <v>14500</v>
      </c>
      <c r="B8144">
        <v>0.13980000000000001</v>
      </c>
      <c r="C8144" t="s">
        <v>5441</v>
      </c>
      <c r="D8144">
        <v>70000</v>
      </c>
      <c r="E8144">
        <v>36</v>
      </c>
      <c r="F8144">
        <v>4</v>
      </c>
      <c r="G8144">
        <v>0</v>
      </c>
    </row>
    <row r="8145" spans="1:7" x14ac:dyDescent="0.2">
      <c r="A8145">
        <v>9525</v>
      </c>
      <c r="B8145">
        <v>7.6899999999999996E-2</v>
      </c>
      <c r="C8145" t="s">
        <v>5440</v>
      </c>
      <c r="D8145">
        <v>67000</v>
      </c>
      <c r="E8145">
        <v>36</v>
      </c>
      <c r="F8145">
        <v>10</v>
      </c>
      <c r="G8145">
        <v>0</v>
      </c>
    </row>
    <row r="8146" spans="1:7" x14ac:dyDescent="0.2">
      <c r="A8146">
        <v>23200</v>
      </c>
      <c r="B8146">
        <v>0.1449</v>
      </c>
      <c r="C8146" t="s">
        <v>5442</v>
      </c>
      <c r="D8146">
        <v>106000</v>
      </c>
      <c r="E8146">
        <v>36</v>
      </c>
      <c r="F8146">
        <v>10</v>
      </c>
      <c r="G8146">
        <v>0</v>
      </c>
    </row>
    <row r="8147" spans="1:7" x14ac:dyDescent="0.2">
      <c r="A8147">
        <v>9000</v>
      </c>
      <c r="B8147">
        <v>6.0299999999999999E-2</v>
      </c>
      <c r="C8147" t="s">
        <v>5442</v>
      </c>
      <c r="D8147" s="79">
        <v>100000</v>
      </c>
      <c r="E8147">
        <v>36</v>
      </c>
      <c r="F8147">
        <v>10</v>
      </c>
      <c r="G8147">
        <v>0</v>
      </c>
    </row>
    <row r="8148" spans="1:7" x14ac:dyDescent="0.2">
      <c r="A8148">
        <v>10000</v>
      </c>
      <c r="B8148">
        <v>0.12989999999999999</v>
      </c>
      <c r="C8148" t="s">
        <v>5440</v>
      </c>
      <c r="D8148">
        <v>34000</v>
      </c>
      <c r="E8148">
        <v>36</v>
      </c>
      <c r="F8148">
        <v>0.5</v>
      </c>
      <c r="G8148">
        <v>0</v>
      </c>
    </row>
    <row r="8149" spans="1:7" x14ac:dyDescent="0.2">
      <c r="A8149">
        <v>17050</v>
      </c>
      <c r="B8149">
        <v>0.10150000000000001</v>
      </c>
      <c r="C8149" t="s">
        <v>5442</v>
      </c>
      <c r="D8149">
        <v>38000</v>
      </c>
      <c r="E8149">
        <v>36</v>
      </c>
      <c r="F8149">
        <v>0.5</v>
      </c>
      <c r="G8149">
        <v>0</v>
      </c>
    </row>
    <row r="8150" spans="1:7" x14ac:dyDescent="0.2">
      <c r="A8150">
        <v>3550</v>
      </c>
      <c r="B8150">
        <v>0.24990000000000001</v>
      </c>
      <c r="C8150" t="s">
        <v>5440</v>
      </c>
      <c r="D8150">
        <v>119000</v>
      </c>
      <c r="E8150">
        <v>36</v>
      </c>
      <c r="F8150">
        <v>3</v>
      </c>
      <c r="G8150">
        <v>1</v>
      </c>
    </row>
    <row r="8151" spans="1:7" x14ac:dyDescent="0.2">
      <c r="A8151">
        <v>16000</v>
      </c>
      <c r="B8151">
        <v>0.13980000000000001</v>
      </c>
      <c r="C8151" t="s">
        <v>5441</v>
      </c>
      <c r="D8151">
        <v>64500</v>
      </c>
      <c r="E8151">
        <v>36</v>
      </c>
      <c r="F8151">
        <v>10</v>
      </c>
      <c r="G8151">
        <v>0</v>
      </c>
    </row>
    <row r="8152" spans="1:7" x14ac:dyDescent="0.2">
      <c r="A8152">
        <v>30500</v>
      </c>
      <c r="B8152">
        <v>0.24079999999999999</v>
      </c>
      <c r="C8152" t="s">
        <v>5441</v>
      </c>
      <c r="D8152">
        <v>82000</v>
      </c>
      <c r="E8152">
        <v>60</v>
      </c>
      <c r="F8152">
        <v>2</v>
      </c>
      <c r="G8152">
        <v>1</v>
      </c>
    </row>
    <row r="8153" spans="1:7" x14ac:dyDescent="0.2">
      <c r="A8153">
        <v>12000</v>
      </c>
      <c r="B8153">
        <v>0.1449</v>
      </c>
      <c r="C8153" t="s">
        <v>5441</v>
      </c>
      <c r="D8153">
        <v>62700</v>
      </c>
      <c r="E8153">
        <v>36</v>
      </c>
      <c r="F8153">
        <v>6</v>
      </c>
      <c r="G8153">
        <v>0</v>
      </c>
    </row>
    <row r="8154" spans="1:7" x14ac:dyDescent="0.2">
      <c r="A8154">
        <v>24000</v>
      </c>
      <c r="B8154">
        <v>7.6899999999999996E-2</v>
      </c>
      <c r="C8154" t="s">
        <v>5441</v>
      </c>
      <c r="D8154">
        <v>125000</v>
      </c>
      <c r="E8154">
        <v>36</v>
      </c>
      <c r="F8154">
        <v>10</v>
      </c>
      <c r="G8154">
        <v>0</v>
      </c>
    </row>
    <row r="8155" spans="1:7" x14ac:dyDescent="0.2">
      <c r="A8155">
        <v>12000</v>
      </c>
      <c r="B8155">
        <v>8.3900000000000002E-2</v>
      </c>
      <c r="C8155" t="s">
        <v>5441</v>
      </c>
      <c r="D8155">
        <v>57000</v>
      </c>
      <c r="E8155">
        <v>36</v>
      </c>
      <c r="F8155">
        <v>10</v>
      </c>
      <c r="G8155">
        <v>0</v>
      </c>
    </row>
    <row r="8156" spans="1:7" x14ac:dyDescent="0.2">
      <c r="A8156">
        <v>27975</v>
      </c>
      <c r="B8156">
        <v>0.15609999999999999</v>
      </c>
      <c r="C8156" t="s">
        <v>5441</v>
      </c>
      <c r="D8156">
        <v>80000</v>
      </c>
      <c r="E8156">
        <v>60</v>
      </c>
      <c r="F8156">
        <v>10</v>
      </c>
      <c r="G8156">
        <v>0</v>
      </c>
    </row>
    <row r="8157" spans="1:7" x14ac:dyDescent="0.2">
      <c r="A8157">
        <v>16500</v>
      </c>
      <c r="B8157">
        <v>0.18990000000000001</v>
      </c>
      <c r="C8157" t="s">
        <v>5441</v>
      </c>
      <c r="D8157">
        <v>58000</v>
      </c>
      <c r="E8157">
        <v>60</v>
      </c>
      <c r="F8157">
        <v>10</v>
      </c>
      <c r="G8157">
        <v>1</v>
      </c>
    </row>
    <row r="8158" spans="1:7" x14ac:dyDescent="0.2">
      <c r="A8158">
        <v>5300</v>
      </c>
      <c r="B8158">
        <v>0.15609999999999999</v>
      </c>
      <c r="C8158" t="s">
        <v>5441</v>
      </c>
      <c r="D8158">
        <v>67500</v>
      </c>
      <c r="E8158">
        <v>36</v>
      </c>
      <c r="F8158">
        <v>5</v>
      </c>
      <c r="G8158">
        <v>0</v>
      </c>
    </row>
    <row r="8159" spans="1:7" x14ac:dyDescent="0.2">
      <c r="A8159">
        <v>6000</v>
      </c>
      <c r="B8159">
        <v>8.3900000000000002E-2</v>
      </c>
      <c r="C8159" t="s">
        <v>5440</v>
      </c>
      <c r="D8159">
        <v>50000</v>
      </c>
      <c r="E8159">
        <v>36</v>
      </c>
      <c r="F8159">
        <v>5</v>
      </c>
      <c r="G8159">
        <v>0</v>
      </c>
    </row>
    <row r="8160" spans="1:7" x14ac:dyDescent="0.2">
      <c r="A8160">
        <v>7600</v>
      </c>
      <c r="B8160">
        <v>0.12989999999999999</v>
      </c>
      <c r="C8160" t="s">
        <v>5441</v>
      </c>
      <c r="D8160">
        <v>59300</v>
      </c>
      <c r="E8160">
        <v>36</v>
      </c>
      <c r="F8160">
        <v>10</v>
      </c>
      <c r="G8160">
        <v>0</v>
      </c>
    </row>
    <row r="8161" spans="1:7" x14ac:dyDescent="0.2">
      <c r="A8161">
        <v>8000</v>
      </c>
      <c r="B8161">
        <v>0.1449</v>
      </c>
      <c r="C8161" t="s">
        <v>5441</v>
      </c>
      <c r="D8161">
        <v>51456</v>
      </c>
      <c r="E8161">
        <v>36</v>
      </c>
      <c r="F8161">
        <v>10</v>
      </c>
      <c r="G8161">
        <v>0</v>
      </c>
    </row>
    <row r="8162" spans="1:7" x14ac:dyDescent="0.2">
      <c r="A8162">
        <v>12950</v>
      </c>
      <c r="B8162">
        <v>7.1199999999999999E-2</v>
      </c>
      <c r="C8162" t="s">
        <v>5441</v>
      </c>
      <c r="D8162">
        <v>58000</v>
      </c>
      <c r="E8162">
        <v>36</v>
      </c>
      <c r="F8162">
        <v>6</v>
      </c>
      <c r="G8162">
        <v>0</v>
      </c>
    </row>
    <row r="8163" spans="1:7" x14ac:dyDescent="0.2">
      <c r="A8163">
        <v>4200</v>
      </c>
      <c r="B8163">
        <v>0.1167</v>
      </c>
      <c r="C8163" t="s">
        <v>5441</v>
      </c>
      <c r="D8163" s="79">
        <v>100000</v>
      </c>
      <c r="E8163">
        <v>36</v>
      </c>
      <c r="F8163">
        <v>10</v>
      </c>
      <c r="G8163">
        <v>0</v>
      </c>
    </row>
    <row r="8164" spans="1:7" x14ac:dyDescent="0.2">
      <c r="A8164">
        <v>17350</v>
      </c>
      <c r="B8164">
        <v>0.16289999999999999</v>
      </c>
      <c r="C8164" t="s">
        <v>5441</v>
      </c>
      <c r="D8164">
        <v>39520</v>
      </c>
      <c r="E8164">
        <v>60</v>
      </c>
      <c r="F8164">
        <v>10</v>
      </c>
      <c r="G8164">
        <v>0</v>
      </c>
    </row>
    <row r="8165" spans="1:7" x14ac:dyDescent="0.2">
      <c r="A8165">
        <v>24000</v>
      </c>
      <c r="B8165">
        <v>0.14990000000000001</v>
      </c>
      <c r="C8165" t="s">
        <v>5441</v>
      </c>
      <c r="D8165">
        <v>109000</v>
      </c>
      <c r="E8165">
        <v>60</v>
      </c>
      <c r="F8165">
        <v>10</v>
      </c>
      <c r="G8165">
        <v>0</v>
      </c>
    </row>
    <row r="8166" spans="1:7" x14ac:dyDescent="0.2">
      <c r="A8166">
        <v>4200</v>
      </c>
      <c r="B8166">
        <v>0.18990000000000001</v>
      </c>
      <c r="C8166" t="s">
        <v>5440</v>
      </c>
      <c r="D8166">
        <v>35000</v>
      </c>
      <c r="E8166">
        <v>36</v>
      </c>
      <c r="F8166">
        <v>5</v>
      </c>
      <c r="G8166">
        <v>1</v>
      </c>
    </row>
    <row r="8167" spans="1:7" x14ac:dyDescent="0.2">
      <c r="A8167">
        <v>13925</v>
      </c>
      <c r="B8167">
        <v>0.15609999999999999</v>
      </c>
      <c r="C8167" t="s">
        <v>5441</v>
      </c>
      <c r="D8167">
        <v>70000</v>
      </c>
      <c r="E8167">
        <v>60</v>
      </c>
      <c r="F8167">
        <v>7</v>
      </c>
      <c r="G8167">
        <v>0</v>
      </c>
    </row>
    <row r="8168" spans="1:7" x14ac:dyDescent="0.2">
      <c r="A8168">
        <v>18000</v>
      </c>
      <c r="B8168">
        <v>0.16289999999999999</v>
      </c>
      <c r="C8168" t="s">
        <v>5441</v>
      </c>
      <c r="D8168">
        <v>66000</v>
      </c>
      <c r="E8168">
        <v>60</v>
      </c>
      <c r="F8168">
        <v>10</v>
      </c>
      <c r="G8168">
        <v>0</v>
      </c>
    </row>
    <row r="8169" spans="1:7" x14ac:dyDescent="0.2">
      <c r="A8169">
        <v>12050</v>
      </c>
      <c r="B8169">
        <v>0.1757</v>
      </c>
      <c r="C8169" t="s">
        <v>5441</v>
      </c>
      <c r="D8169">
        <v>85000</v>
      </c>
      <c r="E8169">
        <v>60</v>
      </c>
      <c r="F8169">
        <v>10</v>
      </c>
      <c r="G8169">
        <v>0</v>
      </c>
    </row>
    <row r="8170" spans="1:7" x14ac:dyDescent="0.2">
      <c r="A8170">
        <v>35000</v>
      </c>
      <c r="B8170">
        <v>0.12989999999999999</v>
      </c>
      <c r="C8170" t="s">
        <v>5441</v>
      </c>
      <c r="D8170">
        <v>70000</v>
      </c>
      <c r="E8170">
        <v>60</v>
      </c>
      <c r="F8170">
        <v>5</v>
      </c>
      <c r="G8170">
        <v>0</v>
      </c>
    </row>
    <row r="8171" spans="1:7" x14ac:dyDescent="0.2">
      <c r="A8171">
        <v>9800</v>
      </c>
      <c r="B8171">
        <v>0.13350000000000001</v>
      </c>
      <c r="C8171" t="s">
        <v>5441</v>
      </c>
      <c r="D8171">
        <v>21784</v>
      </c>
      <c r="E8171">
        <v>36</v>
      </c>
      <c r="F8171">
        <v>2</v>
      </c>
      <c r="G8171">
        <v>0</v>
      </c>
    </row>
    <row r="8172" spans="1:7" x14ac:dyDescent="0.2">
      <c r="A8172">
        <v>11125</v>
      </c>
      <c r="B8172">
        <v>0.1699</v>
      </c>
      <c r="C8172" t="s">
        <v>5440</v>
      </c>
      <c r="D8172">
        <v>67000</v>
      </c>
      <c r="E8172">
        <v>36</v>
      </c>
      <c r="F8172">
        <v>10</v>
      </c>
      <c r="G8172">
        <v>1</v>
      </c>
    </row>
    <row r="8173" spans="1:7" x14ac:dyDescent="0.2">
      <c r="A8173">
        <v>16825</v>
      </c>
      <c r="B8173">
        <v>0.16289999999999999</v>
      </c>
      <c r="C8173" t="s">
        <v>5442</v>
      </c>
      <c r="D8173">
        <v>110000</v>
      </c>
      <c r="E8173">
        <v>36</v>
      </c>
      <c r="F8173">
        <v>1</v>
      </c>
      <c r="G8173">
        <v>1</v>
      </c>
    </row>
    <row r="8174" spans="1:7" x14ac:dyDescent="0.2">
      <c r="A8174">
        <v>24000</v>
      </c>
      <c r="B8174">
        <v>0.1449</v>
      </c>
      <c r="C8174" t="s">
        <v>5441</v>
      </c>
      <c r="D8174">
        <v>80000</v>
      </c>
      <c r="E8174">
        <v>60</v>
      </c>
      <c r="F8174">
        <v>8</v>
      </c>
      <c r="G8174">
        <v>0</v>
      </c>
    </row>
    <row r="8175" spans="1:7" x14ac:dyDescent="0.2">
      <c r="A8175">
        <v>15000</v>
      </c>
      <c r="B8175">
        <v>0.1167</v>
      </c>
      <c r="C8175" t="s">
        <v>5442</v>
      </c>
      <c r="D8175">
        <v>58000</v>
      </c>
      <c r="E8175">
        <v>36</v>
      </c>
      <c r="F8175">
        <v>10</v>
      </c>
      <c r="G8175">
        <v>0</v>
      </c>
    </row>
    <row r="8176" spans="1:7" x14ac:dyDescent="0.2">
      <c r="A8176">
        <v>10000</v>
      </c>
      <c r="B8176">
        <v>7.1199999999999999E-2</v>
      </c>
      <c r="C8176" t="s">
        <v>5441</v>
      </c>
      <c r="D8176">
        <v>65000</v>
      </c>
      <c r="E8176">
        <v>36</v>
      </c>
      <c r="F8176">
        <v>1</v>
      </c>
      <c r="G8176">
        <v>0</v>
      </c>
    </row>
    <row r="8177" spans="1:7" x14ac:dyDescent="0.2">
      <c r="A8177">
        <v>10850</v>
      </c>
      <c r="B8177">
        <v>0.25569999999999998</v>
      </c>
      <c r="C8177" t="s">
        <v>5440</v>
      </c>
      <c r="D8177">
        <v>36500</v>
      </c>
      <c r="E8177">
        <v>60</v>
      </c>
      <c r="F8177">
        <v>4</v>
      </c>
      <c r="G8177">
        <v>0</v>
      </c>
    </row>
    <row r="8178" spans="1:7" x14ac:dyDescent="0.2">
      <c r="A8178">
        <v>3000</v>
      </c>
      <c r="B8178">
        <v>0.1099</v>
      </c>
      <c r="C8178" t="s">
        <v>5442</v>
      </c>
      <c r="D8178">
        <v>55120</v>
      </c>
      <c r="E8178">
        <v>36</v>
      </c>
      <c r="F8178">
        <v>8</v>
      </c>
      <c r="G8178">
        <v>0</v>
      </c>
    </row>
    <row r="8179" spans="1:7" x14ac:dyDescent="0.2">
      <c r="A8179">
        <v>2875</v>
      </c>
      <c r="B8179">
        <v>0.18990000000000001</v>
      </c>
      <c r="C8179" t="s">
        <v>5440</v>
      </c>
      <c r="D8179">
        <v>36000</v>
      </c>
      <c r="E8179">
        <v>36</v>
      </c>
      <c r="F8179">
        <v>0.5</v>
      </c>
      <c r="G8179">
        <v>0</v>
      </c>
    </row>
    <row r="8180" spans="1:7" x14ac:dyDescent="0.2">
      <c r="A8180">
        <v>20000</v>
      </c>
      <c r="B8180">
        <v>0.1449</v>
      </c>
      <c r="C8180" t="s">
        <v>5441</v>
      </c>
      <c r="D8180">
        <v>96000</v>
      </c>
      <c r="E8180">
        <v>60</v>
      </c>
      <c r="F8180">
        <v>10</v>
      </c>
      <c r="G8180">
        <v>0</v>
      </c>
    </row>
    <row r="8181" spans="1:7" x14ac:dyDescent="0.2">
      <c r="A8181">
        <v>20000</v>
      </c>
      <c r="B8181">
        <v>8.3900000000000002E-2</v>
      </c>
      <c r="C8181" t="s">
        <v>5441</v>
      </c>
      <c r="D8181">
        <v>88150</v>
      </c>
      <c r="E8181">
        <v>36</v>
      </c>
      <c r="F8181">
        <v>4</v>
      </c>
      <c r="G8181">
        <v>0</v>
      </c>
    </row>
    <row r="8182" spans="1:7" x14ac:dyDescent="0.2">
      <c r="A8182">
        <v>6500</v>
      </c>
      <c r="B8182">
        <v>6.4899999999999999E-2</v>
      </c>
      <c r="C8182" t="s">
        <v>5441</v>
      </c>
      <c r="D8182">
        <v>47000</v>
      </c>
      <c r="E8182">
        <v>36</v>
      </c>
      <c r="F8182">
        <v>2</v>
      </c>
      <c r="G8182">
        <v>0</v>
      </c>
    </row>
    <row r="8183" spans="1:7" x14ac:dyDescent="0.2">
      <c r="A8183">
        <v>5000</v>
      </c>
      <c r="B8183">
        <v>9.1700000000000004E-2</v>
      </c>
      <c r="C8183" t="s">
        <v>5441</v>
      </c>
      <c r="D8183">
        <v>95785</v>
      </c>
      <c r="E8183">
        <v>36</v>
      </c>
      <c r="F8183">
        <v>10</v>
      </c>
      <c r="G8183">
        <v>0</v>
      </c>
    </row>
    <row r="8184" spans="1:7" x14ac:dyDescent="0.2">
      <c r="A8184">
        <v>20000</v>
      </c>
      <c r="B8184">
        <v>0.13980000000000001</v>
      </c>
      <c r="C8184" t="s">
        <v>5440</v>
      </c>
      <c r="D8184">
        <v>120000</v>
      </c>
      <c r="E8184">
        <v>60</v>
      </c>
      <c r="F8184">
        <v>8</v>
      </c>
      <c r="G8184">
        <v>0</v>
      </c>
    </row>
    <row r="8185" spans="1:7" x14ac:dyDescent="0.2">
      <c r="A8185">
        <v>15000</v>
      </c>
      <c r="B8185">
        <v>6.0299999999999999E-2</v>
      </c>
      <c r="C8185" t="s">
        <v>5441</v>
      </c>
      <c r="D8185">
        <v>270000</v>
      </c>
      <c r="E8185">
        <v>36</v>
      </c>
      <c r="F8185">
        <v>10</v>
      </c>
      <c r="G8185">
        <v>0</v>
      </c>
    </row>
    <row r="8186" spans="1:7" x14ac:dyDescent="0.2">
      <c r="A8186">
        <v>7200</v>
      </c>
      <c r="B8186">
        <v>0.1699</v>
      </c>
      <c r="C8186" t="s">
        <v>5440</v>
      </c>
      <c r="D8186">
        <v>24000</v>
      </c>
      <c r="E8186">
        <v>36</v>
      </c>
      <c r="F8186">
        <v>0.5</v>
      </c>
      <c r="G8186">
        <v>1</v>
      </c>
    </row>
    <row r="8187" spans="1:7" x14ac:dyDescent="0.2">
      <c r="A8187">
        <v>18000</v>
      </c>
      <c r="B8187">
        <v>0.12989999999999999</v>
      </c>
      <c r="C8187" t="s">
        <v>5441</v>
      </c>
      <c r="D8187">
        <v>50000</v>
      </c>
      <c r="E8187">
        <v>36</v>
      </c>
      <c r="F8187">
        <v>10</v>
      </c>
      <c r="G8187">
        <v>0</v>
      </c>
    </row>
    <row r="8188" spans="1:7" x14ac:dyDescent="0.2">
      <c r="A8188">
        <v>5000</v>
      </c>
      <c r="B8188">
        <v>9.1700000000000004E-2</v>
      </c>
      <c r="C8188" t="s">
        <v>5441</v>
      </c>
      <c r="D8188">
        <v>62500</v>
      </c>
      <c r="E8188">
        <v>36</v>
      </c>
      <c r="F8188">
        <v>0.5</v>
      </c>
      <c r="G8188">
        <v>0</v>
      </c>
    </row>
    <row r="8189" spans="1:7" x14ac:dyDescent="0.2">
      <c r="A8189">
        <v>1500</v>
      </c>
      <c r="B8189">
        <v>0.1699</v>
      </c>
      <c r="C8189" t="s">
        <v>5442</v>
      </c>
      <c r="D8189">
        <v>35000</v>
      </c>
      <c r="E8189">
        <v>36</v>
      </c>
      <c r="F8189">
        <v>1</v>
      </c>
      <c r="G8189">
        <v>0</v>
      </c>
    </row>
    <row r="8190" spans="1:7" x14ac:dyDescent="0.2">
      <c r="A8190">
        <v>3200</v>
      </c>
      <c r="B8190">
        <v>0.10150000000000001</v>
      </c>
      <c r="C8190" t="s">
        <v>5441</v>
      </c>
      <c r="D8190">
        <v>49500</v>
      </c>
      <c r="E8190">
        <v>36</v>
      </c>
      <c r="F8190">
        <v>10</v>
      </c>
      <c r="G8190">
        <v>0</v>
      </c>
    </row>
    <row r="8191" spans="1:7" x14ac:dyDescent="0.2">
      <c r="A8191">
        <v>2875</v>
      </c>
      <c r="B8191">
        <v>0.2099</v>
      </c>
      <c r="C8191" t="s">
        <v>5440</v>
      </c>
      <c r="D8191">
        <v>48000</v>
      </c>
      <c r="E8191">
        <v>36</v>
      </c>
      <c r="F8191">
        <v>10</v>
      </c>
      <c r="G8191">
        <v>1</v>
      </c>
    </row>
    <row r="8192" spans="1:7" x14ac:dyDescent="0.2">
      <c r="A8192">
        <v>8325</v>
      </c>
      <c r="B8192">
        <v>0.1757</v>
      </c>
      <c r="C8192" t="s">
        <v>5441</v>
      </c>
      <c r="D8192">
        <v>31000</v>
      </c>
      <c r="E8192">
        <v>36</v>
      </c>
      <c r="F8192">
        <v>2</v>
      </c>
      <c r="G8192">
        <v>1</v>
      </c>
    </row>
    <row r="8193" spans="1:7" x14ac:dyDescent="0.2">
      <c r="A8193">
        <v>10800</v>
      </c>
      <c r="B8193">
        <v>0.14990000000000001</v>
      </c>
      <c r="C8193" t="s">
        <v>5440</v>
      </c>
      <c r="D8193">
        <v>54000</v>
      </c>
      <c r="E8193">
        <v>36</v>
      </c>
      <c r="F8193">
        <v>10</v>
      </c>
      <c r="G8193">
        <v>1</v>
      </c>
    </row>
    <row r="8194" spans="1:7" x14ac:dyDescent="0.2">
      <c r="A8194">
        <v>11300</v>
      </c>
      <c r="B8194">
        <v>0.20200000000000001</v>
      </c>
      <c r="C8194" t="s">
        <v>5441</v>
      </c>
      <c r="D8194">
        <v>39425</v>
      </c>
      <c r="E8194">
        <v>36</v>
      </c>
      <c r="F8194">
        <v>5</v>
      </c>
      <c r="G8194">
        <v>0</v>
      </c>
    </row>
    <row r="8195" spans="1:7" x14ac:dyDescent="0.2">
      <c r="A8195">
        <v>16000</v>
      </c>
      <c r="B8195">
        <v>9.1700000000000004E-2</v>
      </c>
      <c r="C8195" t="s">
        <v>5441</v>
      </c>
      <c r="D8195">
        <v>58000</v>
      </c>
      <c r="E8195">
        <v>60</v>
      </c>
      <c r="F8195">
        <v>10</v>
      </c>
      <c r="G8195">
        <v>0</v>
      </c>
    </row>
    <row r="8196" spans="1:7" x14ac:dyDescent="0.2">
      <c r="A8196">
        <v>14000</v>
      </c>
      <c r="B8196">
        <v>0.1099</v>
      </c>
      <c r="C8196" t="s">
        <v>5441</v>
      </c>
      <c r="D8196">
        <v>68000</v>
      </c>
      <c r="E8196">
        <v>36</v>
      </c>
      <c r="F8196">
        <v>2</v>
      </c>
      <c r="G8196">
        <v>0</v>
      </c>
    </row>
    <row r="8197" spans="1:7" x14ac:dyDescent="0.2">
      <c r="A8197">
        <v>6000</v>
      </c>
      <c r="B8197">
        <v>0.1099</v>
      </c>
      <c r="C8197" t="s">
        <v>5442</v>
      </c>
      <c r="D8197">
        <v>80000</v>
      </c>
      <c r="E8197">
        <v>36</v>
      </c>
      <c r="F8197">
        <v>10</v>
      </c>
      <c r="G8197">
        <v>0</v>
      </c>
    </row>
    <row r="8198" spans="1:7" x14ac:dyDescent="0.2">
      <c r="A8198">
        <v>18000</v>
      </c>
      <c r="B8198">
        <v>0.10150000000000001</v>
      </c>
      <c r="C8198" t="s">
        <v>5440</v>
      </c>
      <c r="D8198">
        <v>60000</v>
      </c>
      <c r="E8198">
        <v>36</v>
      </c>
      <c r="F8198">
        <v>1</v>
      </c>
      <c r="G8198">
        <v>0</v>
      </c>
    </row>
    <row r="8199" spans="1:7" x14ac:dyDescent="0.2">
      <c r="A8199">
        <v>6000</v>
      </c>
      <c r="B8199">
        <v>0.13350000000000001</v>
      </c>
      <c r="C8199" t="s">
        <v>5440</v>
      </c>
      <c r="D8199">
        <v>33000</v>
      </c>
      <c r="E8199">
        <v>36</v>
      </c>
      <c r="F8199">
        <v>10</v>
      </c>
      <c r="G8199">
        <v>0</v>
      </c>
    </row>
    <row r="8200" spans="1:7" x14ac:dyDescent="0.2">
      <c r="A8200">
        <v>25000</v>
      </c>
      <c r="B8200">
        <v>0.1449</v>
      </c>
      <c r="C8200" t="s">
        <v>5440</v>
      </c>
      <c r="D8200">
        <v>75000</v>
      </c>
      <c r="E8200">
        <v>60</v>
      </c>
      <c r="F8200">
        <v>10</v>
      </c>
      <c r="G8200">
        <v>0</v>
      </c>
    </row>
    <row r="8201" spans="1:7" x14ac:dyDescent="0.2">
      <c r="A8201">
        <v>12000</v>
      </c>
      <c r="B8201">
        <v>0.15609999999999999</v>
      </c>
      <c r="C8201" t="s">
        <v>5440</v>
      </c>
      <c r="D8201">
        <v>48000</v>
      </c>
      <c r="E8201">
        <v>60</v>
      </c>
      <c r="F8201">
        <v>3</v>
      </c>
      <c r="G8201">
        <v>0</v>
      </c>
    </row>
    <row r="8202" spans="1:7" x14ac:dyDescent="0.2">
      <c r="A8202">
        <v>5200</v>
      </c>
      <c r="B8202">
        <v>0.1449</v>
      </c>
      <c r="C8202" t="s">
        <v>5440</v>
      </c>
      <c r="D8202">
        <v>70000</v>
      </c>
      <c r="E8202">
        <v>36</v>
      </c>
      <c r="F8202">
        <v>10</v>
      </c>
      <c r="G8202">
        <v>0</v>
      </c>
    </row>
    <row r="8203" spans="1:7" x14ac:dyDescent="0.2">
      <c r="A8203">
        <v>7600</v>
      </c>
      <c r="B8203">
        <v>7.6899999999999996E-2</v>
      </c>
      <c r="C8203" t="s">
        <v>5441</v>
      </c>
      <c r="D8203">
        <v>95000</v>
      </c>
      <c r="E8203">
        <v>36</v>
      </c>
      <c r="F8203">
        <v>10</v>
      </c>
      <c r="G8203">
        <v>0</v>
      </c>
    </row>
    <row r="8204" spans="1:7" x14ac:dyDescent="0.2">
      <c r="A8204">
        <v>10000</v>
      </c>
      <c r="B8204">
        <v>8.3900000000000002E-2</v>
      </c>
      <c r="C8204" t="s">
        <v>5442</v>
      </c>
      <c r="D8204">
        <v>97766</v>
      </c>
      <c r="E8204">
        <v>36</v>
      </c>
      <c r="F8204">
        <v>10</v>
      </c>
      <c r="G8204">
        <v>0</v>
      </c>
    </row>
    <row r="8205" spans="1:7" x14ac:dyDescent="0.2">
      <c r="A8205">
        <v>4000</v>
      </c>
      <c r="B8205">
        <v>0.18240000000000001</v>
      </c>
      <c r="C8205" t="s">
        <v>5440</v>
      </c>
      <c r="D8205">
        <v>70000</v>
      </c>
      <c r="E8205">
        <v>36</v>
      </c>
      <c r="F8205">
        <v>5</v>
      </c>
      <c r="G8205">
        <v>0</v>
      </c>
    </row>
    <row r="8206" spans="1:7" x14ac:dyDescent="0.2">
      <c r="A8206">
        <v>9000</v>
      </c>
      <c r="B8206">
        <v>0.1167</v>
      </c>
      <c r="C8206" t="s">
        <v>5440</v>
      </c>
      <c r="D8206">
        <v>30000</v>
      </c>
      <c r="E8206">
        <v>36</v>
      </c>
      <c r="F8206">
        <v>10</v>
      </c>
      <c r="G8206">
        <v>0</v>
      </c>
    </row>
    <row r="8207" spans="1:7" x14ac:dyDescent="0.2">
      <c r="A8207">
        <v>17000</v>
      </c>
      <c r="B8207">
        <v>0.18240000000000001</v>
      </c>
      <c r="C8207" t="s">
        <v>5440</v>
      </c>
      <c r="D8207">
        <v>55000</v>
      </c>
      <c r="E8207">
        <v>60</v>
      </c>
      <c r="F8207">
        <v>0.5</v>
      </c>
      <c r="G8207">
        <v>1</v>
      </c>
    </row>
    <row r="8208" spans="1:7" x14ac:dyDescent="0.2">
      <c r="A8208">
        <v>20000</v>
      </c>
      <c r="B8208">
        <v>9.1700000000000004E-2</v>
      </c>
      <c r="C8208" t="s">
        <v>5441</v>
      </c>
      <c r="D8208">
        <v>56000</v>
      </c>
      <c r="E8208">
        <v>36</v>
      </c>
      <c r="F8208">
        <v>10</v>
      </c>
      <c r="G8208">
        <v>0</v>
      </c>
    </row>
    <row r="8209" spans="1:7" x14ac:dyDescent="0.2">
      <c r="A8209">
        <v>35000</v>
      </c>
      <c r="B8209">
        <v>0.1167</v>
      </c>
      <c r="C8209" t="s">
        <v>5441</v>
      </c>
      <c r="D8209">
        <v>92000</v>
      </c>
      <c r="E8209">
        <v>60</v>
      </c>
      <c r="F8209">
        <v>10</v>
      </c>
      <c r="G8209">
        <v>0</v>
      </c>
    </row>
    <row r="8210" spans="1:7" x14ac:dyDescent="0.2">
      <c r="A8210">
        <v>12825</v>
      </c>
      <c r="B8210">
        <v>0.1757</v>
      </c>
      <c r="C8210" t="s">
        <v>5440</v>
      </c>
      <c r="D8210">
        <v>38000</v>
      </c>
      <c r="E8210">
        <v>36</v>
      </c>
      <c r="F8210">
        <v>1</v>
      </c>
      <c r="G8210">
        <v>0</v>
      </c>
    </row>
    <row r="8211" spans="1:7" x14ac:dyDescent="0.2">
      <c r="A8211">
        <v>13600</v>
      </c>
      <c r="B8211">
        <v>0.14990000000000001</v>
      </c>
      <c r="C8211" t="s">
        <v>5441</v>
      </c>
      <c r="D8211">
        <v>90000</v>
      </c>
      <c r="E8211">
        <v>36</v>
      </c>
      <c r="F8211">
        <v>10</v>
      </c>
      <c r="G8211">
        <v>0</v>
      </c>
    </row>
    <row r="8212" spans="1:7" x14ac:dyDescent="0.2">
      <c r="A8212">
        <v>24575</v>
      </c>
      <c r="B8212">
        <v>0.1099</v>
      </c>
      <c r="C8212" t="s">
        <v>5441</v>
      </c>
      <c r="D8212">
        <v>66820</v>
      </c>
      <c r="E8212">
        <v>36</v>
      </c>
      <c r="F8212">
        <v>10</v>
      </c>
      <c r="G8212">
        <v>0</v>
      </c>
    </row>
    <row r="8213" spans="1:7" x14ac:dyDescent="0.2">
      <c r="A8213">
        <v>3600</v>
      </c>
      <c r="B8213">
        <v>0.15609999999999999</v>
      </c>
      <c r="C8213" t="s">
        <v>5441</v>
      </c>
      <c r="D8213">
        <v>35000</v>
      </c>
      <c r="E8213">
        <v>36</v>
      </c>
      <c r="F8213">
        <v>5</v>
      </c>
      <c r="G8213">
        <v>1</v>
      </c>
    </row>
    <row r="8214" spans="1:7" x14ac:dyDescent="0.2">
      <c r="A8214">
        <v>4800</v>
      </c>
      <c r="B8214">
        <v>9.1700000000000004E-2</v>
      </c>
      <c r="C8214" t="s">
        <v>5441</v>
      </c>
      <c r="D8214">
        <v>75000</v>
      </c>
      <c r="E8214">
        <v>36</v>
      </c>
      <c r="F8214">
        <v>8</v>
      </c>
      <c r="G8214">
        <v>1</v>
      </c>
    </row>
    <row r="8215" spans="1:7" x14ac:dyDescent="0.2">
      <c r="A8215">
        <v>24450</v>
      </c>
      <c r="B8215">
        <v>0.1757</v>
      </c>
      <c r="C8215" t="s">
        <v>5441</v>
      </c>
      <c r="D8215">
        <v>49000</v>
      </c>
      <c r="E8215">
        <v>60</v>
      </c>
      <c r="F8215">
        <v>8</v>
      </c>
      <c r="G8215">
        <v>1</v>
      </c>
    </row>
    <row r="8216" spans="1:7" x14ac:dyDescent="0.2">
      <c r="A8216">
        <v>6925</v>
      </c>
      <c r="B8216">
        <v>0.18990000000000001</v>
      </c>
      <c r="C8216" t="s">
        <v>5440</v>
      </c>
      <c r="D8216">
        <v>66560</v>
      </c>
      <c r="E8216">
        <v>36</v>
      </c>
      <c r="F8216">
        <v>1</v>
      </c>
      <c r="G8216">
        <v>0</v>
      </c>
    </row>
    <row r="8217" spans="1:7" x14ac:dyDescent="0.2">
      <c r="A8217">
        <v>4000</v>
      </c>
      <c r="B8217">
        <v>0.14990000000000001</v>
      </c>
      <c r="C8217" t="s">
        <v>5440</v>
      </c>
      <c r="D8217">
        <v>30000</v>
      </c>
      <c r="E8217">
        <v>36</v>
      </c>
      <c r="F8217">
        <v>0.5</v>
      </c>
      <c r="G8217">
        <v>0</v>
      </c>
    </row>
    <row r="8218" spans="1:7" x14ac:dyDescent="0.2">
      <c r="A8218">
        <v>11000</v>
      </c>
      <c r="B8218">
        <v>0.15609999999999999</v>
      </c>
      <c r="C8218" t="s">
        <v>5440</v>
      </c>
      <c r="D8218">
        <v>70000</v>
      </c>
      <c r="E8218">
        <v>36</v>
      </c>
      <c r="F8218">
        <v>6</v>
      </c>
      <c r="G8218">
        <v>0</v>
      </c>
    </row>
    <row r="8219" spans="1:7" x14ac:dyDescent="0.2">
      <c r="A8219">
        <v>16000</v>
      </c>
      <c r="B8219">
        <v>0.2215</v>
      </c>
      <c r="C8219" t="s">
        <v>5441</v>
      </c>
      <c r="D8219">
        <v>165000</v>
      </c>
      <c r="E8219">
        <v>60</v>
      </c>
      <c r="F8219">
        <v>1</v>
      </c>
      <c r="G8219">
        <v>1</v>
      </c>
    </row>
    <row r="8220" spans="1:7" x14ac:dyDescent="0.2">
      <c r="A8220">
        <v>10000</v>
      </c>
      <c r="B8220">
        <v>0.13980000000000001</v>
      </c>
      <c r="C8220" t="s">
        <v>5441</v>
      </c>
      <c r="D8220">
        <v>45000</v>
      </c>
      <c r="E8220">
        <v>60</v>
      </c>
      <c r="F8220">
        <v>4</v>
      </c>
      <c r="G8220">
        <v>0</v>
      </c>
    </row>
    <row r="8221" spans="1:7" x14ac:dyDescent="0.2">
      <c r="A8221">
        <v>12000</v>
      </c>
      <c r="B8221">
        <v>0.1757</v>
      </c>
      <c r="C8221" t="s">
        <v>5440</v>
      </c>
      <c r="D8221">
        <v>50000</v>
      </c>
      <c r="E8221">
        <v>36</v>
      </c>
      <c r="F8221">
        <v>8</v>
      </c>
      <c r="G8221">
        <v>0</v>
      </c>
    </row>
    <row r="8222" spans="1:7" x14ac:dyDescent="0.2">
      <c r="A8222">
        <v>10000</v>
      </c>
      <c r="B8222">
        <v>0.1099</v>
      </c>
      <c r="C8222" t="s">
        <v>5440</v>
      </c>
      <c r="D8222">
        <v>45000</v>
      </c>
      <c r="E8222">
        <v>36</v>
      </c>
      <c r="F8222">
        <v>4</v>
      </c>
      <c r="G8222">
        <v>0</v>
      </c>
    </row>
    <row r="8223" spans="1:7" x14ac:dyDescent="0.2">
      <c r="A8223">
        <v>13600</v>
      </c>
      <c r="B8223">
        <v>0.1167</v>
      </c>
      <c r="C8223" t="s">
        <v>5440</v>
      </c>
      <c r="D8223">
        <v>73000</v>
      </c>
      <c r="E8223">
        <v>36</v>
      </c>
      <c r="F8223">
        <v>7</v>
      </c>
      <c r="G8223">
        <v>1</v>
      </c>
    </row>
    <row r="8224" spans="1:7" x14ac:dyDescent="0.2">
      <c r="A8224">
        <v>6250</v>
      </c>
      <c r="B8224">
        <v>6.4899999999999999E-2</v>
      </c>
      <c r="C8224" t="s">
        <v>5440</v>
      </c>
      <c r="D8224">
        <v>30000</v>
      </c>
      <c r="E8224">
        <v>36</v>
      </c>
      <c r="F8224">
        <v>2</v>
      </c>
      <c r="G8224">
        <v>1</v>
      </c>
    </row>
    <row r="8225" spans="1:7" x14ac:dyDescent="0.2">
      <c r="A8225">
        <v>20000</v>
      </c>
      <c r="B8225">
        <v>0.13980000000000001</v>
      </c>
      <c r="C8225" t="s">
        <v>5441</v>
      </c>
      <c r="D8225">
        <v>45000</v>
      </c>
      <c r="E8225">
        <v>36</v>
      </c>
      <c r="F8225">
        <v>4</v>
      </c>
      <c r="G8225">
        <v>0</v>
      </c>
    </row>
    <row r="8226" spans="1:7" x14ac:dyDescent="0.2">
      <c r="A8226">
        <v>6000</v>
      </c>
      <c r="B8226">
        <v>0.13980000000000001</v>
      </c>
      <c r="C8226" t="s">
        <v>5440</v>
      </c>
      <c r="D8226">
        <v>40000</v>
      </c>
      <c r="E8226">
        <v>36</v>
      </c>
      <c r="F8226">
        <v>2</v>
      </c>
      <c r="G8226">
        <v>0</v>
      </c>
    </row>
    <row r="8227" spans="1:7" x14ac:dyDescent="0.2">
      <c r="A8227">
        <v>35000</v>
      </c>
      <c r="B8227">
        <v>0.23430000000000001</v>
      </c>
      <c r="C8227" t="s">
        <v>5441</v>
      </c>
      <c r="D8227">
        <v>105000</v>
      </c>
      <c r="E8227">
        <v>60</v>
      </c>
      <c r="F8227">
        <v>10</v>
      </c>
      <c r="G8227">
        <v>0</v>
      </c>
    </row>
    <row r="8228" spans="1:7" x14ac:dyDescent="0.2">
      <c r="A8228">
        <v>10000</v>
      </c>
      <c r="B8228">
        <v>0.1449</v>
      </c>
      <c r="C8228" t="s">
        <v>5441</v>
      </c>
      <c r="D8228">
        <v>60000</v>
      </c>
      <c r="E8228">
        <v>60</v>
      </c>
      <c r="F8228">
        <v>10</v>
      </c>
      <c r="G8228">
        <v>0</v>
      </c>
    </row>
    <row r="8229" spans="1:7" x14ac:dyDescent="0.2">
      <c r="A8229">
        <v>15000</v>
      </c>
      <c r="B8229">
        <v>0.18240000000000001</v>
      </c>
      <c r="C8229" t="s">
        <v>5440</v>
      </c>
      <c r="D8229">
        <v>60000</v>
      </c>
      <c r="E8229">
        <v>60</v>
      </c>
      <c r="F8229">
        <v>0.5</v>
      </c>
      <c r="G8229">
        <v>1</v>
      </c>
    </row>
    <row r="8230" spans="1:7" x14ac:dyDescent="0.2">
      <c r="A8230">
        <v>10725</v>
      </c>
      <c r="B8230">
        <v>0.18240000000000001</v>
      </c>
      <c r="C8230" t="s">
        <v>5440</v>
      </c>
      <c r="D8230">
        <v>30000</v>
      </c>
      <c r="E8230">
        <v>36</v>
      </c>
      <c r="F8230">
        <v>2</v>
      </c>
      <c r="G8230">
        <v>1</v>
      </c>
    </row>
    <row r="8231" spans="1:7" x14ac:dyDescent="0.2">
      <c r="A8231">
        <v>18000</v>
      </c>
      <c r="B8231">
        <v>0.1249</v>
      </c>
      <c r="C8231" t="s">
        <v>5440</v>
      </c>
      <c r="D8231" s="79">
        <v>100000</v>
      </c>
      <c r="E8231">
        <v>36</v>
      </c>
      <c r="F8231">
        <v>1</v>
      </c>
      <c r="G8231">
        <v>0</v>
      </c>
    </row>
    <row r="8232" spans="1:7" x14ac:dyDescent="0.2">
      <c r="A8232">
        <v>14000</v>
      </c>
      <c r="B8232">
        <v>0.13980000000000001</v>
      </c>
      <c r="C8232" t="s">
        <v>5440</v>
      </c>
      <c r="D8232">
        <v>55000</v>
      </c>
      <c r="E8232">
        <v>36</v>
      </c>
      <c r="F8232">
        <v>2</v>
      </c>
      <c r="G8232">
        <v>1</v>
      </c>
    </row>
    <row r="8233" spans="1:7" x14ac:dyDescent="0.2">
      <c r="A8233">
        <v>19350</v>
      </c>
      <c r="B8233">
        <v>0.12989999999999999</v>
      </c>
      <c r="C8233" t="s">
        <v>5440</v>
      </c>
      <c r="D8233">
        <v>150000</v>
      </c>
      <c r="E8233">
        <v>36</v>
      </c>
      <c r="F8233">
        <v>7</v>
      </c>
      <c r="G8233">
        <v>1</v>
      </c>
    </row>
    <row r="8234" spans="1:7" x14ac:dyDescent="0.2">
      <c r="A8234">
        <v>15825</v>
      </c>
      <c r="B8234">
        <v>0.245</v>
      </c>
      <c r="C8234" t="s">
        <v>5442</v>
      </c>
      <c r="D8234">
        <v>52988</v>
      </c>
      <c r="E8234">
        <v>60</v>
      </c>
      <c r="F8234">
        <v>10</v>
      </c>
      <c r="G8234">
        <v>1</v>
      </c>
    </row>
    <row r="8235" spans="1:7" x14ac:dyDescent="0.2">
      <c r="A8235">
        <v>30000</v>
      </c>
      <c r="B8235">
        <v>0.24990000000000001</v>
      </c>
      <c r="C8235" t="s">
        <v>5440</v>
      </c>
      <c r="D8235">
        <v>78000</v>
      </c>
      <c r="E8235">
        <v>60</v>
      </c>
      <c r="F8235">
        <v>0.5</v>
      </c>
      <c r="G8235">
        <v>1</v>
      </c>
    </row>
    <row r="8236" spans="1:7" x14ac:dyDescent="0.2">
      <c r="A8236">
        <v>8400</v>
      </c>
      <c r="B8236">
        <v>0.18990000000000001</v>
      </c>
      <c r="C8236" t="s">
        <v>5441</v>
      </c>
      <c r="D8236">
        <v>37000</v>
      </c>
      <c r="E8236">
        <v>36</v>
      </c>
      <c r="F8236">
        <v>2</v>
      </c>
      <c r="G8236">
        <v>0</v>
      </c>
    </row>
    <row r="8237" spans="1:7" x14ac:dyDescent="0.2">
      <c r="A8237">
        <v>22000</v>
      </c>
      <c r="B8237">
        <v>0.1099</v>
      </c>
      <c r="C8237" t="s">
        <v>5440</v>
      </c>
      <c r="D8237" s="79">
        <v>100000</v>
      </c>
      <c r="E8237">
        <v>60</v>
      </c>
      <c r="F8237">
        <v>10</v>
      </c>
      <c r="G8237">
        <v>0</v>
      </c>
    </row>
    <row r="8238" spans="1:7" x14ac:dyDescent="0.2">
      <c r="A8238">
        <v>5000</v>
      </c>
      <c r="B8238">
        <v>6.4899999999999999E-2</v>
      </c>
      <c r="C8238" t="s">
        <v>5441</v>
      </c>
      <c r="D8238" s="79">
        <v>100000</v>
      </c>
      <c r="E8238">
        <v>36</v>
      </c>
      <c r="F8238">
        <v>10</v>
      </c>
      <c r="G8238">
        <v>0</v>
      </c>
    </row>
    <row r="8239" spans="1:7" x14ac:dyDescent="0.2">
      <c r="A8239">
        <v>20050</v>
      </c>
      <c r="B8239">
        <v>0.23430000000000001</v>
      </c>
      <c r="C8239" t="s">
        <v>5441</v>
      </c>
      <c r="D8239">
        <v>57000</v>
      </c>
      <c r="E8239">
        <v>60</v>
      </c>
      <c r="F8239">
        <v>4</v>
      </c>
      <c r="G8239">
        <v>1</v>
      </c>
    </row>
    <row r="8240" spans="1:7" x14ac:dyDescent="0.2">
      <c r="A8240">
        <v>21000</v>
      </c>
      <c r="B8240">
        <v>0.1167</v>
      </c>
      <c r="C8240" t="s">
        <v>5441</v>
      </c>
      <c r="D8240">
        <v>250000</v>
      </c>
      <c r="E8240">
        <v>36</v>
      </c>
      <c r="F8240">
        <v>2</v>
      </c>
      <c r="G8240">
        <v>0</v>
      </c>
    </row>
    <row r="8241" spans="1:7" x14ac:dyDescent="0.2">
      <c r="A8241">
        <v>6000</v>
      </c>
      <c r="B8241">
        <v>0.15609999999999999</v>
      </c>
      <c r="C8241" t="s">
        <v>5440</v>
      </c>
      <c r="D8241">
        <v>33810</v>
      </c>
      <c r="E8241">
        <v>36</v>
      </c>
      <c r="F8241">
        <v>5</v>
      </c>
      <c r="G8241">
        <v>1</v>
      </c>
    </row>
    <row r="8242" spans="1:7" x14ac:dyDescent="0.2">
      <c r="A8242">
        <v>9600</v>
      </c>
      <c r="B8242">
        <v>0.10150000000000001</v>
      </c>
      <c r="C8242" t="s">
        <v>5441</v>
      </c>
      <c r="D8242">
        <v>165000</v>
      </c>
      <c r="E8242">
        <v>36</v>
      </c>
      <c r="F8242">
        <v>8</v>
      </c>
      <c r="G8242">
        <v>1</v>
      </c>
    </row>
    <row r="8243" spans="1:7" x14ac:dyDescent="0.2">
      <c r="A8243">
        <v>15000</v>
      </c>
      <c r="B8243">
        <v>0.13980000000000001</v>
      </c>
      <c r="C8243" t="s">
        <v>5441</v>
      </c>
      <c r="D8243" s="79">
        <v>100000</v>
      </c>
      <c r="E8243">
        <v>36</v>
      </c>
      <c r="F8243">
        <v>10</v>
      </c>
      <c r="G8243">
        <v>0</v>
      </c>
    </row>
    <row r="8244" spans="1:7" x14ac:dyDescent="0.2">
      <c r="A8244">
        <v>12000</v>
      </c>
      <c r="B8244">
        <v>6.4899999999999999E-2</v>
      </c>
      <c r="C8244" t="s">
        <v>5441</v>
      </c>
      <c r="D8244">
        <v>60000</v>
      </c>
      <c r="E8244">
        <v>36</v>
      </c>
      <c r="F8244">
        <v>10</v>
      </c>
      <c r="G8244">
        <v>0</v>
      </c>
    </row>
    <row r="8245" spans="1:7" x14ac:dyDescent="0.2">
      <c r="A8245">
        <v>6000</v>
      </c>
      <c r="B8245">
        <v>7.6899999999999996E-2</v>
      </c>
      <c r="C8245" t="s">
        <v>5440</v>
      </c>
      <c r="D8245">
        <v>56000</v>
      </c>
      <c r="E8245">
        <v>36</v>
      </c>
      <c r="F8245">
        <v>10</v>
      </c>
      <c r="G8245">
        <v>0</v>
      </c>
    </row>
    <row r="8246" spans="1:7" x14ac:dyDescent="0.2">
      <c r="A8246">
        <v>25000</v>
      </c>
      <c r="B8246">
        <v>0.1099</v>
      </c>
      <c r="C8246" t="s">
        <v>5441</v>
      </c>
      <c r="D8246">
        <v>138000</v>
      </c>
      <c r="E8246">
        <v>36</v>
      </c>
      <c r="F8246">
        <v>10</v>
      </c>
      <c r="G8246">
        <v>0</v>
      </c>
    </row>
    <row r="8247" spans="1:7" x14ac:dyDescent="0.2">
      <c r="A8247">
        <v>2500</v>
      </c>
      <c r="B8247">
        <v>0.19520000000000001</v>
      </c>
      <c r="C8247" t="s">
        <v>5442</v>
      </c>
      <c r="D8247">
        <v>94500</v>
      </c>
      <c r="E8247">
        <v>36</v>
      </c>
      <c r="F8247">
        <v>6</v>
      </c>
      <c r="G8247">
        <v>0</v>
      </c>
    </row>
    <row r="8248" spans="1:7" x14ac:dyDescent="0.2">
      <c r="A8248">
        <v>8225</v>
      </c>
      <c r="B8248">
        <v>0.1449</v>
      </c>
      <c r="C8248" t="s">
        <v>5442</v>
      </c>
      <c r="D8248">
        <v>50000</v>
      </c>
      <c r="E8248">
        <v>36</v>
      </c>
      <c r="F8248">
        <v>10</v>
      </c>
      <c r="G8248">
        <v>0</v>
      </c>
    </row>
    <row r="8249" spans="1:7" x14ac:dyDescent="0.2">
      <c r="A8249">
        <v>10200</v>
      </c>
      <c r="B8249">
        <v>0.1167</v>
      </c>
      <c r="C8249" t="s">
        <v>5441</v>
      </c>
      <c r="D8249">
        <v>82000</v>
      </c>
      <c r="E8249">
        <v>36</v>
      </c>
      <c r="F8249">
        <v>3</v>
      </c>
      <c r="G8249">
        <v>0</v>
      </c>
    </row>
    <row r="8250" spans="1:7" x14ac:dyDescent="0.2">
      <c r="A8250">
        <v>18000</v>
      </c>
      <c r="B8250">
        <v>0.1099</v>
      </c>
      <c r="C8250" t="s">
        <v>5441</v>
      </c>
      <c r="D8250">
        <v>60000</v>
      </c>
      <c r="E8250">
        <v>36</v>
      </c>
      <c r="F8250">
        <v>6</v>
      </c>
      <c r="G8250">
        <v>0</v>
      </c>
    </row>
    <row r="8251" spans="1:7" x14ac:dyDescent="0.2">
      <c r="A8251">
        <v>8425</v>
      </c>
      <c r="B8251">
        <v>0.2215</v>
      </c>
      <c r="C8251" t="s">
        <v>5440</v>
      </c>
      <c r="D8251">
        <v>35000</v>
      </c>
      <c r="E8251">
        <v>36</v>
      </c>
      <c r="F8251">
        <v>1</v>
      </c>
      <c r="G8251">
        <v>1</v>
      </c>
    </row>
    <row r="8252" spans="1:7" x14ac:dyDescent="0.2">
      <c r="A8252">
        <v>10000</v>
      </c>
      <c r="B8252">
        <v>0.19520000000000001</v>
      </c>
      <c r="C8252" t="s">
        <v>5440</v>
      </c>
      <c r="D8252">
        <v>35000</v>
      </c>
      <c r="E8252">
        <v>60</v>
      </c>
      <c r="F8252">
        <v>5</v>
      </c>
      <c r="G8252">
        <v>0</v>
      </c>
    </row>
    <row r="8253" spans="1:7" x14ac:dyDescent="0.2">
      <c r="A8253">
        <v>13000</v>
      </c>
      <c r="B8253">
        <v>6.0299999999999999E-2</v>
      </c>
      <c r="C8253" t="s">
        <v>5441</v>
      </c>
      <c r="D8253">
        <v>71000</v>
      </c>
      <c r="E8253">
        <v>36</v>
      </c>
      <c r="F8253">
        <v>10</v>
      </c>
      <c r="G8253">
        <v>0</v>
      </c>
    </row>
    <row r="8254" spans="1:7" x14ac:dyDescent="0.2">
      <c r="A8254">
        <v>9000</v>
      </c>
      <c r="B8254">
        <v>0.13350000000000001</v>
      </c>
      <c r="C8254" t="s">
        <v>5441</v>
      </c>
      <c r="D8254">
        <v>45000</v>
      </c>
      <c r="E8254">
        <v>36</v>
      </c>
      <c r="F8254">
        <v>7</v>
      </c>
      <c r="G8254">
        <v>0</v>
      </c>
    </row>
    <row r="8255" spans="1:7" x14ac:dyDescent="0.2">
      <c r="A8255">
        <v>9400</v>
      </c>
      <c r="B8255">
        <v>0.16289999999999999</v>
      </c>
      <c r="C8255" t="s">
        <v>5441</v>
      </c>
      <c r="D8255">
        <v>40000</v>
      </c>
      <c r="E8255">
        <v>36</v>
      </c>
      <c r="F8255">
        <v>9</v>
      </c>
      <c r="G8255">
        <v>0</v>
      </c>
    </row>
    <row r="8256" spans="1:7" x14ac:dyDescent="0.2">
      <c r="A8256">
        <v>18000</v>
      </c>
      <c r="B8256">
        <v>0.15609999999999999</v>
      </c>
      <c r="C8256" t="s">
        <v>5440</v>
      </c>
      <c r="D8256">
        <v>72000</v>
      </c>
      <c r="E8256">
        <v>60</v>
      </c>
      <c r="F8256">
        <v>2</v>
      </c>
      <c r="G8256">
        <v>0</v>
      </c>
    </row>
    <row r="8257" spans="1:7" x14ac:dyDescent="0.2">
      <c r="A8257">
        <v>6000</v>
      </c>
      <c r="B8257">
        <v>0.14990000000000001</v>
      </c>
      <c r="C8257" t="s">
        <v>5440</v>
      </c>
      <c r="D8257">
        <v>40000</v>
      </c>
      <c r="E8257">
        <v>36</v>
      </c>
      <c r="F8257">
        <v>3</v>
      </c>
      <c r="G8257">
        <v>0</v>
      </c>
    </row>
    <row r="8258" spans="1:7" x14ac:dyDescent="0.2">
      <c r="A8258">
        <v>17600</v>
      </c>
      <c r="B8258">
        <v>0.1099</v>
      </c>
      <c r="C8258" t="s">
        <v>5441</v>
      </c>
      <c r="D8258">
        <v>101000</v>
      </c>
      <c r="E8258">
        <v>36</v>
      </c>
      <c r="F8258">
        <v>10</v>
      </c>
      <c r="G8258">
        <v>0</v>
      </c>
    </row>
    <row r="8259" spans="1:7" x14ac:dyDescent="0.2">
      <c r="A8259">
        <v>8350</v>
      </c>
      <c r="B8259">
        <v>0.1449</v>
      </c>
      <c r="C8259" t="s">
        <v>5441</v>
      </c>
      <c r="D8259">
        <v>28000</v>
      </c>
      <c r="E8259">
        <v>36</v>
      </c>
      <c r="F8259">
        <v>5</v>
      </c>
      <c r="G8259">
        <v>1</v>
      </c>
    </row>
    <row r="8260" spans="1:7" x14ac:dyDescent="0.2">
      <c r="A8260">
        <v>4800</v>
      </c>
      <c r="B8260">
        <v>0.16289999999999999</v>
      </c>
      <c r="C8260" t="s">
        <v>5440</v>
      </c>
      <c r="D8260">
        <v>41574</v>
      </c>
      <c r="E8260">
        <v>36</v>
      </c>
      <c r="F8260">
        <v>3</v>
      </c>
      <c r="G8260">
        <v>1</v>
      </c>
    </row>
    <row r="8261" spans="1:7" x14ac:dyDescent="0.2">
      <c r="A8261">
        <v>15000</v>
      </c>
      <c r="B8261">
        <v>0.15609999999999999</v>
      </c>
      <c r="C8261" t="s">
        <v>5440</v>
      </c>
      <c r="D8261">
        <v>55000</v>
      </c>
      <c r="E8261">
        <v>60</v>
      </c>
      <c r="F8261">
        <v>9</v>
      </c>
      <c r="G8261">
        <v>0</v>
      </c>
    </row>
    <row r="8262" spans="1:7" x14ac:dyDescent="0.2">
      <c r="A8262">
        <v>12000</v>
      </c>
      <c r="B8262">
        <v>0.16289999999999999</v>
      </c>
      <c r="C8262" t="s">
        <v>5442</v>
      </c>
      <c r="D8262">
        <v>52946</v>
      </c>
      <c r="E8262">
        <v>36</v>
      </c>
      <c r="F8262">
        <v>0.5</v>
      </c>
      <c r="G8262">
        <v>0</v>
      </c>
    </row>
    <row r="8263" spans="1:7" x14ac:dyDescent="0.2">
      <c r="A8263">
        <v>16000</v>
      </c>
      <c r="B8263">
        <v>0.1249</v>
      </c>
      <c r="C8263" t="s">
        <v>5440</v>
      </c>
      <c r="D8263">
        <v>145000</v>
      </c>
      <c r="E8263">
        <v>36</v>
      </c>
      <c r="F8263">
        <v>8</v>
      </c>
      <c r="G8263">
        <v>0</v>
      </c>
    </row>
    <row r="8264" spans="1:7" x14ac:dyDescent="0.2">
      <c r="A8264">
        <v>1500</v>
      </c>
      <c r="B8264">
        <v>0.13350000000000001</v>
      </c>
      <c r="C8264" t="s">
        <v>5440</v>
      </c>
      <c r="D8264">
        <v>45000</v>
      </c>
      <c r="E8264">
        <v>36</v>
      </c>
      <c r="F8264">
        <v>9</v>
      </c>
      <c r="G8264">
        <v>0</v>
      </c>
    </row>
    <row r="8265" spans="1:7" x14ac:dyDescent="0.2">
      <c r="A8265">
        <v>12000</v>
      </c>
      <c r="B8265">
        <v>0.13980000000000001</v>
      </c>
      <c r="C8265" t="s">
        <v>5441</v>
      </c>
      <c r="D8265">
        <v>47000</v>
      </c>
      <c r="E8265">
        <v>36</v>
      </c>
      <c r="F8265">
        <v>0.5</v>
      </c>
      <c r="G8265">
        <v>0</v>
      </c>
    </row>
    <row r="8266" spans="1:7" x14ac:dyDescent="0.2">
      <c r="A8266">
        <v>7000</v>
      </c>
      <c r="B8266">
        <v>0.1249</v>
      </c>
      <c r="C8266" t="s">
        <v>5442</v>
      </c>
      <c r="D8266">
        <v>35000</v>
      </c>
      <c r="E8266">
        <v>36</v>
      </c>
      <c r="F8266">
        <v>6</v>
      </c>
      <c r="G8266">
        <v>0</v>
      </c>
    </row>
    <row r="8267" spans="1:7" x14ac:dyDescent="0.2">
      <c r="A8267">
        <v>3000</v>
      </c>
      <c r="B8267">
        <v>8.3900000000000002E-2</v>
      </c>
      <c r="C8267" t="s">
        <v>5442</v>
      </c>
      <c r="D8267">
        <v>40000</v>
      </c>
      <c r="E8267">
        <v>36</v>
      </c>
      <c r="F8267">
        <v>10</v>
      </c>
      <c r="G8267">
        <v>0</v>
      </c>
    </row>
    <row r="8268" spans="1:7" x14ac:dyDescent="0.2">
      <c r="A8268">
        <v>1000</v>
      </c>
      <c r="B8268">
        <v>7.6899999999999996E-2</v>
      </c>
      <c r="C8268" t="s">
        <v>5440</v>
      </c>
      <c r="D8268">
        <v>45000</v>
      </c>
      <c r="E8268">
        <v>36</v>
      </c>
      <c r="F8268">
        <v>7</v>
      </c>
      <c r="G8268">
        <v>0</v>
      </c>
    </row>
    <row r="8269" spans="1:7" x14ac:dyDescent="0.2">
      <c r="A8269">
        <v>2000</v>
      </c>
      <c r="B8269">
        <v>0.13980000000000001</v>
      </c>
      <c r="C8269" t="s">
        <v>5441</v>
      </c>
      <c r="D8269">
        <v>54000</v>
      </c>
      <c r="E8269">
        <v>36</v>
      </c>
      <c r="F8269">
        <v>6</v>
      </c>
      <c r="G8269">
        <v>1</v>
      </c>
    </row>
    <row r="8270" spans="1:7" x14ac:dyDescent="0.2">
      <c r="A8270">
        <v>15000</v>
      </c>
      <c r="B8270">
        <v>0.13980000000000001</v>
      </c>
      <c r="C8270" t="s">
        <v>5442</v>
      </c>
      <c r="D8270">
        <v>48000</v>
      </c>
      <c r="E8270">
        <v>36</v>
      </c>
      <c r="F8270">
        <v>10</v>
      </c>
      <c r="G8270">
        <v>0</v>
      </c>
    </row>
    <row r="8271" spans="1:7" x14ac:dyDescent="0.2">
      <c r="A8271">
        <v>21000</v>
      </c>
      <c r="B8271">
        <v>0.2215</v>
      </c>
      <c r="C8271" t="s">
        <v>5441</v>
      </c>
      <c r="D8271">
        <v>70000</v>
      </c>
      <c r="E8271">
        <v>60</v>
      </c>
      <c r="F8271">
        <v>3</v>
      </c>
      <c r="G8271">
        <v>0</v>
      </c>
    </row>
    <row r="8272" spans="1:7" x14ac:dyDescent="0.2">
      <c r="A8272">
        <v>13000</v>
      </c>
      <c r="B8272">
        <v>0.13350000000000001</v>
      </c>
      <c r="C8272" t="s">
        <v>5442</v>
      </c>
      <c r="D8272">
        <v>30000</v>
      </c>
      <c r="E8272">
        <v>60</v>
      </c>
      <c r="F8272">
        <v>10</v>
      </c>
      <c r="G8272">
        <v>0</v>
      </c>
    </row>
    <row r="8273" spans="1:7" x14ac:dyDescent="0.2">
      <c r="A8273">
        <v>20000</v>
      </c>
      <c r="B8273">
        <v>0.13980000000000001</v>
      </c>
      <c r="C8273" t="s">
        <v>5442</v>
      </c>
      <c r="D8273">
        <v>118000</v>
      </c>
      <c r="E8273">
        <v>60</v>
      </c>
      <c r="F8273">
        <v>10</v>
      </c>
      <c r="G8273">
        <v>0</v>
      </c>
    </row>
    <row r="8274" spans="1:7" x14ac:dyDescent="0.2">
      <c r="A8274">
        <v>11325</v>
      </c>
      <c r="B8274">
        <v>0.1449</v>
      </c>
      <c r="C8274" t="s">
        <v>5440</v>
      </c>
      <c r="D8274">
        <v>54000</v>
      </c>
      <c r="E8274">
        <v>36</v>
      </c>
      <c r="F8274">
        <v>10</v>
      </c>
      <c r="G8274">
        <v>0</v>
      </c>
    </row>
    <row r="8275" spans="1:7" x14ac:dyDescent="0.2">
      <c r="A8275">
        <v>5500</v>
      </c>
      <c r="B8275">
        <v>0.15609999999999999</v>
      </c>
      <c r="C8275" t="s">
        <v>5441</v>
      </c>
      <c r="D8275">
        <v>55000</v>
      </c>
      <c r="E8275">
        <v>36</v>
      </c>
      <c r="F8275">
        <v>1</v>
      </c>
      <c r="G8275">
        <v>0</v>
      </c>
    </row>
    <row r="8276" spans="1:7" x14ac:dyDescent="0.2">
      <c r="A8276">
        <v>12000</v>
      </c>
      <c r="B8276">
        <v>0.13350000000000001</v>
      </c>
      <c r="C8276" t="s">
        <v>5440</v>
      </c>
      <c r="D8276">
        <v>35000</v>
      </c>
      <c r="E8276">
        <v>36</v>
      </c>
      <c r="F8276">
        <v>10</v>
      </c>
      <c r="G8276">
        <v>1</v>
      </c>
    </row>
    <row r="8277" spans="1:7" x14ac:dyDescent="0.2">
      <c r="A8277">
        <v>35000</v>
      </c>
      <c r="B8277">
        <v>8.3900000000000002E-2</v>
      </c>
      <c r="C8277" t="s">
        <v>5441</v>
      </c>
      <c r="D8277">
        <v>144000</v>
      </c>
      <c r="E8277">
        <v>36</v>
      </c>
      <c r="F8277">
        <v>10</v>
      </c>
      <c r="G8277">
        <v>0</v>
      </c>
    </row>
    <row r="8278" spans="1:7" x14ac:dyDescent="0.2">
      <c r="A8278">
        <v>12575</v>
      </c>
      <c r="B8278">
        <v>0.1167</v>
      </c>
      <c r="C8278" t="s">
        <v>5440</v>
      </c>
      <c r="D8278">
        <v>28000</v>
      </c>
      <c r="E8278">
        <v>36</v>
      </c>
      <c r="F8278">
        <v>10</v>
      </c>
      <c r="G8278">
        <v>0</v>
      </c>
    </row>
    <row r="8279" spans="1:7" x14ac:dyDescent="0.2">
      <c r="A8279">
        <v>32300</v>
      </c>
      <c r="B8279">
        <v>0.13350000000000001</v>
      </c>
      <c r="C8279" t="s">
        <v>5442</v>
      </c>
      <c r="D8279">
        <v>80000</v>
      </c>
      <c r="E8279">
        <v>36</v>
      </c>
      <c r="F8279">
        <v>10</v>
      </c>
      <c r="G8279">
        <v>1</v>
      </c>
    </row>
    <row r="8280" spans="1:7" x14ac:dyDescent="0.2">
      <c r="A8280">
        <v>3600</v>
      </c>
      <c r="B8280">
        <v>0.18240000000000001</v>
      </c>
      <c r="C8280" t="s">
        <v>5441</v>
      </c>
      <c r="D8280">
        <v>62000</v>
      </c>
      <c r="E8280">
        <v>36</v>
      </c>
      <c r="F8280">
        <v>10</v>
      </c>
      <c r="G8280">
        <v>1</v>
      </c>
    </row>
    <row r="8281" spans="1:7" x14ac:dyDescent="0.2">
      <c r="A8281">
        <v>35000</v>
      </c>
      <c r="B8281">
        <v>0.13980000000000001</v>
      </c>
      <c r="C8281" t="s">
        <v>5440</v>
      </c>
      <c r="D8281">
        <v>160000</v>
      </c>
      <c r="E8281">
        <v>36</v>
      </c>
      <c r="F8281">
        <v>2</v>
      </c>
      <c r="G8281">
        <v>0</v>
      </c>
    </row>
    <row r="8282" spans="1:7" x14ac:dyDescent="0.2">
      <c r="A8282">
        <v>10000</v>
      </c>
      <c r="B8282">
        <v>6.4899999999999999E-2</v>
      </c>
      <c r="C8282" t="s">
        <v>5440</v>
      </c>
      <c r="D8282" s="79">
        <v>100000</v>
      </c>
      <c r="E8282">
        <v>36</v>
      </c>
      <c r="F8282">
        <v>2</v>
      </c>
      <c r="G8282">
        <v>0</v>
      </c>
    </row>
    <row r="8283" spans="1:7" x14ac:dyDescent="0.2">
      <c r="A8283">
        <v>2800</v>
      </c>
      <c r="B8283">
        <v>0.1167</v>
      </c>
      <c r="C8283" t="s">
        <v>5440</v>
      </c>
      <c r="D8283">
        <v>26000</v>
      </c>
      <c r="E8283">
        <v>36</v>
      </c>
      <c r="F8283">
        <v>5</v>
      </c>
      <c r="G8283">
        <v>0</v>
      </c>
    </row>
    <row r="8284" spans="1:7" x14ac:dyDescent="0.2">
      <c r="A8284">
        <v>16075</v>
      </c>
      <c r="B8284">
        <v>6.4899999999999999E-2</v>
      </c>
      <c r="C8284" t="s">
        <v>5441</v>
      </c>
      <c r="D8284">
        <v>80556</v>
      </c>
      <c r="E8284">
        <v>36</v>
      </c>
      <c r="F8284">
        <v>10</v>
      </c>
      <c r="G8284">
        <v>0</v>
      </c>
    </row>
    <row r="8285" spans="1:7" x14ac:dyDescent="0.2">
      <c r="A8285">
        <v>7200</v>
      </c>
      <c r="B8285">
        <v>0.13350000000000001</v>
      </c>
      <c r="C8285" t="s">
        <v>5440</v>
      </c>
      <c r="D8285">
        <v>37700</v>
      </c>
      <c r="E8285">
        <v>36</v>
      </c>
      <c r="F8285">
        <v>3</v>
      </c>
      <c r="G8285">
        <v>1</v>
      </c>
    </row>
    <row r="8286" spans="1:7" x14ac:dyDescent="0.2">
      <c r="A8286">
        <v>15000</v>
      </c>
      <c r="B8286">
        <v>9.1700000000000004E-2</v>
      </c>
      <c r="C8286" t="s">
        <v>5442</v>
      </c>
      <c r="D8286">
        <v>80000</v>
      </c>
      <c r="E8286">
        <v>36</v>
      </c>
      <c r="F8286">
        <v>10</v>
      </c>
      <c r="G8286">
        <v>0</v>
      </c>
    </row>
    <row r="8287" spans="1:7" x14ac:dyDescent="0.2">
      <c r="A8287">
        <v>9325</v>
      </c>
      <c r="B8287">
        <v>0.18990000000000001</v>
      </c>
      <c r="C8287" t="s">
        <v>5440</v>
      </c>
      <c r="D8287">
        <v>26000</v>
      </c>
      <c r="E8287">
        <v>36</v>
      </c>
      <c r="F8287">
        <v>0.5</v>
      </c>
      <c r="G8287">
        <v>0</v>
      </c>
    </row>
    <row r="8288" spans="1:7" x14ac:dyDescent="0.2">
      <c r="A8288">
        <v>10000</v>
      </c>
      <c r="B8288">
        <v>0.12989999999999999</v>
      </c>
      <c r="C8288" t="s">
        <v>5440</v>
      </c>
      <c r="D8288">
        <v>110000</v>
      </c>
      <c r="E8288">
        <v>36</v>
      </c>
      <c r="F8288">
        <v>10</v>
      </c>
      <c r="G8288">
        <v>0</v>
      </c>
    </row>
    <row r="8289" spans="1:7" x14ac:dyDescent="0.2">
      <c r="A8289">
        <v>10000</v>
      </c>
      <c r="B8289">
        <v>0.15609999999999999</v>
      </c>
      <c r="C8289" t="s">
        <v>5442</v>
      </c>
      <c r="D8289">
        <v>36000</v>
      </c>
      <c r="E8289">
        <v>36</v>
      </c>
      <c r="F8289">
        <v>1</v>
      </c>
      <c r="G8289">
        <v>0</v>
      </c>
    </row>
    <row r="8290" spans="1:7" x14ac:dyDescent="0.2">
      <c r="A8290">
        <v>30000</v>
      </c>
      <c r="B8290">
        <v>0.13980000000000001</v>
      </c>
      <c r="C8290" t="s">
        <v>5441</v>
      </c>
      <c r="D8290">
        <v>160000</v>
      </c>
      <c r="E8290">
        <v>36</v>
      </c>
      <c r="F8290">
        <v>2</v>
      </c>
      <c r="G8290">
        <v>0</v>
      </c>
    </row>
    <row r="8291" spans="1:7" x14ac:dyDescent="0.2">
      <c r="A8291">
        <v>23050</v>
      </c>
      <c r="B8291">
        <v>0.16289999999999999</v>
      </c>
      <c r="C8291" t="s">
        <v>5440</v>
      </c>
      <c r="D8291">
        <v>97000</v>
      </c>
      <c r="E8291">
        <v>60</v>
      </c>
      <c r="F8291">
        <v>3</v>
      </c>
      <c r="G8291">
        <v>0</v>
      </c>
    </row>
    <row r="8292" spans="1:7" x14ac:dyDescent="0.2">
      <c r="A8292">
        <v>3000</v>
      </c>
      <c r="B8292">
        <v>0.19520000000000001</v>
      </c>
      <c r="C8292" t="s">
        <v>5440</v>
      </c>
      <c r="D8292">
        <v>55000</v>
      </c>
      <c r="E8292">
        <v>36</v>
      </c>
      <c r="F8292">
        <v>8</v>
      </c>
      <c r="G8292">
        <v>0</v>
      </c>
    </row>
    <row r="8293" spans="1:7" x14ac:dyDescent="0.2">
      <c r="A8293">
        <v>20000</v>
      </c>
      <c r="B8293">
        <v>8.3900000000000002E-2</v>
      </c>
      <c r="C8293" t="s">
        <v>5441</v>
      </c>
      <c r="D8293">
        <v>84442</v>
      </c>
      <c r="E8293">
        <v>36</v>
      </c>
      <c r="F8293">
        <v>10</v>
      </c>
      <c r="G8293">
        <v>0</v>
      </c>
    </row>
    <row r="8294" spans="1:7" x14ac:dyDescent="0.2">
      <c r="A8294">
        <v>19775</v>
      </c>
      <c r="B8294">
        <v>0.20200000000000001</v>
      </c>
      <c r="C8294" t="s">
        <v>5441</v>
      </c>
      <c r="D8294">
        <v>75000</v>
      </c>
      <c r="E8294">
        <v>60</v>
      </c>
      <c r="F8294">
        <v>10</v>
      </c>
      <c r="G8294">
        <v>0</v>
      </c>
    </row>
    <row r="8295" spans="1:7" x14ac:dyDescent="0.2">
      <c r="A8295">
        <v>15000</v>
      </c>
      <c r="B8295">
        <v>8.3900000000000002E-2</v>
      </c>
      <c r="C8295" t="s">
        <v>5441</v>
      </c>
      <c r="D8295">
        <v>78000</v>
      </c>
      <c r="E8295">
        <v>36</v>
      </c>
      <c r="F8295">
        <v>9</v>
      </c>
      <c r="G8295">
        <v>0</v>
      </c>
    </row>
    <row r="8296" spans="1:7" x14ac:dyDescent="0.2">
      <c r="A8296">
        <v>7800</v>
      </c>
      <c r="B8296">
        <v>7.1199999999999999E-2</v>
      </c>
      <c r="C8296" t="s">
        <v>5440</v>
      </c>
      <c r="D8296">
        <v>42000</v>
      </c>
      <c r="E8296">
        <v>36</v>
      </c>
      <c r="F8296">
        <v>8</v>
      </c>
      <c r="G8296">
        <v>1</v>
      </c>
    </row>
    <row r="8297" spans="1:7" x14ac:dyDescent="0.2">
      <c r="A8297">
        <v>35000</v>
      </c>
      <c r="B8297">
        <v>0.16289999999999999</v>
      </c>
      <c r="C8297" t="s">
        <v>5441</v>
      </c>
      <c r="D8297">
        <v>95000</v>
      </c>
      <c r="E8297">
        <v>60</v>
      </c>
      <c r="F8297">
        <v>10</v>
      </c>
      <c r="G8297">
        <v>0</v>
      </c>
    </row>
    <row r="8298" spans="1:7" x14ac:dyDescent="0.2">
      <c r="A8298">
        <v>8475</v>
      </c>
      <c r="B8298">
        <v>7.6899999999999996E-2</v>
      </c>
      <c r="C8298" t="s">
        <v>5440</v>
      </c>
      <c r="D8298">
        <v>33190</v>
      </c>
      <c r="E8298">
        <v>36</v>
      </c>
      <c r="F8298">
        <v>5</v>
      </c>
      <c r="G8298">
        <v>0</v>
      </c>
    </row>
    <row r="8299" spans="1:7" x14ac:dyDescent="0.2">
      <c r="A8299">
        <v>5000</v>
      </c>
      <c r="B8299">
        <v>0.1249</v>
      </c>
      <c r="C8299" t="s">
        <v>5440</v>
      </c>
      <c r="D8299">
        <v>35000</v>
      </c>
      <c r="E8299">
        <v>36</v>
      </c>
      <c r="F8299">
        <v>0.5</v>
      </c>
      <c r="G8299">
        <v>0</v>
      </c>
    </row>
    <row r="8300" spans="1:7" x14ac:dyDescent="0.2">
      <c r="A8300">
        <v>11900</v>
      </c>
      <c r="B8300">
        <v>0.15609999999999999</v>
      </c>
      <c r="C8300" t="s">
        <v>5440</v>
      </c>
      <c r="D8300">
        <v>38000</v>
      </c>
      <c r="E8300">
        <v>60</v>
      </c>
      <c r="F8300">
        <v>0.5</v>
      </c>
      <c r="G8300">
        <v>0</v>
      </c>
    </row>
    <row r="8301" spans="1:7" x14ac:dyDescent="0.2">
      <c r="A8301">
        <v>20800</v>
      </c>
      <c r="B8301">
        <v>0.2215</v>
      </c>
      <c r="C8301" t="s">
        <v>5441</v>
      </c>
      <c r="D8301">
        <v>65000</v>
      </c>
      <c r="E8301">
        <v>60</v>
      </c>
      <c r="F8301">
        <v>10</v>
      </c>
      <c r="G8301">
        <v>0</v>
      </c>
    </row>
    <row r="8302" spans="1:7" x14ac:dyDescent="0.2">
      <c r="A8302">
        <v>28000</v>
      </c>
      <c r="B8302">
        <v>0.16289999999999999</v>
      </c>
      <c r="C8302" t="s">
        <v>5440</v>
      </c>
      <c r="D8302">
        <v>95000</v>
      </c>
      <c r="E8302">
        <v>36</v>
      </c>
      <c r="F8302">
        <v>5</v>
      </c>
      <c r="G8302">
        <v>0</v>
      </c>
    </row>
    <row r="8303" spans="1:7" x14ac:dyDescent="0.2">
      <c r="A8303">
        <v>20000</v>
      </c>
      <c r="B8303">
        <v>0.2215</v>
      </c>
      <c r="C8303" t="s">
        <v>5440</v>
      </c>
      <c r="D8303">
        <v>70000</v>
      </c>
      <c r="E8303">
        <v>60</v>
      </c>
      <c r="F8303">
        <v>8</v>
      </c>
      <c r="G8303">
        <v>1</v>
      </c>
    </row>
    <row r="8304" spans="1:7" x14ac:dyDescent="0.2">
      <c r="A8304">
        <v>17550</v>
      </c>
      <c r="B8304">
        <v>0.18240000000000001</v>
      </c>
      <c r="C8304" t="s">
        <v>5442</v>
      </c>
      <c r="D8304">
        <v>40000</v>
      </c>
      <c r="E8304">
        <v>36</v>
      </c>
      <c r="F8304">
        <v>4</v>
      </c>
      <c r="G8304">
        <v>0</v>
      </c>
    </row>
    <row r="8305" spans="1:7" x14ac:dyDescent="0.2">
      <c r="A8305">
        <v>6000</v>
      </c>
      <c r="B8305">
        <v>0.10150000000000001</v>
      </c>
      <c r="C8305" t="s">
        <v>5441</v>
      </c>
      <c r="D8305">
        <v>120000</v>
      </c>
      <c r="E8305">
        <v>36</v>
      </c>
      <c r="F8305">
        <v>10</v>
      </c>
      <c r="G8305">
        <v>0</v>
      </c>
    </row>
    <row r="8306" spans="1:7" x14ac:dyDescent="0.2">
      <c r="A8306">
        <v>14400</v>
      </c>
      <c r="B8306">
        <v>8.3900000000000002E-2</v>
      </c>
      <c r="C8306" t="s">
        <v>5441</v>
      </c>
      <c r="D8306">
        <v>60000</v>
      </c>
      <c r="E8306">
        <v>36</v>
      </c>
      <c r="F8306">
        <v>9</v>
      </c>
      <c r="G8306">
        <v>0</v>
      </c>
    </row>
    <row r="8307" spans="1:7" x14ac:dyDescent="0.2">
      <c r="A8307">
        <v>15000</v>
      </c>
      <c r="B8307">
        <v>0.12989999999999999</v>
      </c>
      <c r="C8307" t="s">
        <v>5441</v>
      </c>
      <c r="D8307">
        <v>52380</v>
      </c>
      <c r="E8307">
        <v>60</v>
      </c>
      <c r="F8307">
        <v>8</v>
      </c>
      <c r="G8307">
        <v>0</v>
      </c>
    </row>
    <row r="8308" spans="1:7" x14ac:dyDescent="0.2">
      <c r="A8308">
        <v>16000</v>
      </c>
      <c r="B8308">
        <v>0.10150000000000001</v>
      </c>
      <c r="C8308" t="s">
        <v>5441</v>
      </c>
      <c r="D8308">
        <v>77250</v>
      </c>
      <c r="E8308">
        <v>36</v>
      </c>
      <c r="F8308">
        <v>1</v>
      </c>
      <c r="G8308">
        <v>0</v>
      </c>
    </row>
    <row r="8309" spans="1:7" x14ac:dyDescent="0.2">
      <c r="A8309">
        <v>7200</v>
      </c>
      <c r="B8309">
        <v>0.12989999999999999</v>
      </c>
      <c r="C8309" t="s">
        <v>5442</v>
      </c>
      <c r="D8309">
        <v>39000</v>
      </c>
      <c r="E8309">
        <v>36</v>
      </c>
      <c r="F8309">
        <v>0.5</v>
      </c>
      <c r="G8309">
        <v>0</v>
      </c>
    </row>
    <row r="8310" spans="1:7" x14ac:dyDescent="0.2">
      <c r="A8310">
        <v>6000</v>
      </c>
      <c r="B8310">
        <v>0.10150000000000001</v>
      </c>
      <c r="C8310" t="s">
        <v>5441</v>
      </c>
      <c r="D8310">
        <v>61000</v>
      </c>
      <c r="E8310">
        <v>36</v>
      </c>
      <c r="F8310">
        <v>10</v>
      </c>
      <c r="G8310">
        <v>0</v>
      </c>
    </row>
    <row r="8311" spans="1:7" x14ac:dyDescent="0.2">
      <c r="A8311">
        <v>11925</v>
      </c>
      <c r="B8311">
        <v>0.14990000000000001</v>
      </c>
      <c r="C8311" t="s">
        <v>5442</v>
      </c>
      <c r="D8311">
        <v>44000</v>
      </c>
      <c r="E8311">
        <v>36</v>
      </c>
      <c r="F8311">
        <v>10</v>
      </c>
      <c r="G8311">
        <v>0</v>
      </c>
    </row>
    <row r="8312" spans="1:7" x14ac:dyDescent="0.2">
      <c r="A8312">
        <v>8400</v>
      </c>
      <c r="B8312">
        <v>0.1449</v>
      </c>
      <c r="C8312" t="s">
        <v>5441</v>
      </c>
      <c r="D8312">
        <v>61000</v>
      </c>
      <c r="E8312">
        <v>36</v>
      </c>
      <c r="F8312">
        <v>10</v>
      </c>
      <c r="G8312">
        <v>0</v>
      </c>
    </row>
    <row r="8313" spans="1:7" x14ac:dyDescent="0.2">
      <c r="A8313">
        <v>15000</v>
      </c>
      <c r="B8313">
        <v>0.1757</v>
      </c>
      <c r="C8313" t="s">
        <v>5441</v>
      </c>
      <c r="D8313">
        <v>63000</v>
      </c>
      <c r="E8313">
        <v>60</v>
      </c>
      <c r="F8313">
        <v>3</v>
      </c>
      <c r="G8313">
        <v>0</v>
      </c>
    </row>
    <row r="8314" spans="1:7" x14ac:dyDescent="0.2">
      <c r="A8314">
        <v>8000</v>
      </c>
      <c r="B8314">
        <v>8.3900000000000002E-2</v>
      </c>
      <c r="C8314" t="s">
        <v>5442</v>
      </c>
      <c r="D8314">
        <v>40000</v>
      </c>
      <c r="E8314">
        <v>36</v>
      </c>
      <c r="F8314">
        <v>5</v>
      </c>
      <c r="G8314">
        <v>0</v>
      </c>
    </row>
    <row r="8315" spans="1:7" x14ac:dyDescent="0.2">
      <c r="A8315">
        <v>19000</v>
      </c>
      <c r="B8315">
        <v>7.6899999999999996E-2</v>
      </c>
      <c r="C8315" t="s">
        <v>5441</v>
      </c>
      <c r="D8315">
        <v>70000</v>
      </c>
      <c r="E8315">
        <v>36</v>
      </c>
      <c r="F8315">
        <v>9</v>
      </c>
      <c r="G8315">
        <v>0</v>
      </c>
    </row>
    <row r="8316" spans="1:7" x14ac:dyDescent="0.2">
      <c r="A8316">
        <v>35000</v>
      </c>
      <c r="B8316">
        <v>0.13350000000000001</v>
      </c>
      <c r="C8316" t="s">
        <v>5441</v>
      </c>
      <c r="D8316">
        <v>95000</v>
      </c>
      <c r="E8316">
        <v>60</v>
      </c>
      <c r="F8316">
        <v>10</v>
      </c>
      <c r="G8316">
        <v>0</v>
      </c>
    </row>
    <row r="8317" spans="1:7" x14ac:dyDescent="0.2">
      <c r="A8317">
        <v>15000</v>
      </c>
      <c r="B8317">
        <v>0.1167</v>
      </c>
      <c r="C8317" t="s">
        <v>5442</v>
      </c>
      <c r="D8317">
        <v>82500</v>
      </c>
      <c r="E8317">
        <v>36</v>
      </c>
      <c r="F8317">
        <v>10</v>
      </c>
      <c r="G8317">
        <v>0</v>
      </c>
    </row>
    <row r="8318" spans="1:7" x14ac:dyDescent="0.2">
      <c r="A8318">
        <v>14325</v>
      </c>
      <c r="B8318">
        <v>0.1249</v>
      </c>
      <c r="C8318" t="s">
        <v>5441</v>
      </c>
      <c r="D8318">
        <v>65000</v>
      </c>
      <c r="E8318">
        <v>60</v>
      </c>
      <c r="F8318">
        <v>5</v>
      </c>
      <c r="G8318">
        <v>0</v>
      </c>
    </row>
    <row r="8319" spans="1:7" x14ac:dyDescent="0.2">
      <c r="A8319">
        <v>17650</v>
      </c>
      <c r="B8319">
        <v>0.13980000000000001</v>
      </c>
      <c r="C8319" t="s">
        <v>5441</v>
      </c>
      <c r="D8319">
        <v>76272</v>
      </c>
      <c r="E8319">
        <v>60</v>
      </c>
      <c r="F8319">
        <v>9</v>
      </c>
      <c r="G8319">
        <v>0</v>
      </c>
    </row>
    <row r="8320" spans="1:7" x14ac:dyDescent="0.2">
      <c r="A8320">
        <v>7850</v>
      </c>
      <c r="B8320">
        <v>0.15609999999999999</v>
      </c>
      <c r="C8320" t="s">
        <v>5441</v>
      </c>
      <c r="D8320">
        <v>33000</v>
      </c>
      <c r="E8320">
        <v>36</v>
      </c>
      <c r="F8320">
        <v>2</v>
      </c>
      <c r="G8320">
        <v>0</v>
      </c>
    </row>
    <row r="8321" spans="1:7" x14ac:dyDescent="0.2">
      <c r="A8321">
        <v>10000</v>
      </c>
      <c r="B8321">
        <v>0.12989999999999999</v>
      </c>
      <c r="C8321" t="s">
        <v>5441</v>
      </c>
      <c r="D8321">
        <v>52000</v>
      </c>
      <c r="E8321">
        <v>36</v>
      </c>
      <c r="F8321">
        <v>10</v>
      </c>
      <c r="G8321">
        <v>0</v>
      </c>
    </row>
    <row r="8322" spans="1:7" x14ac:dyDescent="0.2">
      <c r="A8322">
        <v>8450</v>
      </c>
      <c r="B8322">
        <v>0.2215</v>
      </c>
      <c r="C8322" t="s">
        <v>5442</v>
      </c>
      <c r="D8322">
        <v>25000</v>
      </c>
      <c r="E8322">
        <v>36</v>
      </c>
      <c r="F8322">
        <v>3</v>
      </c>
      <c r="G8322">
        <v>0</v>
      </c>
    </row>
    <row r="8323" spans="1:7" x14ac:dyDescent="0.2">
      <c r="A8323">
        <v>8400</v>
      </c>
      <c r="B8323">
        <v>0.1099</v>
      </c>
      <c r="C8323" t="s">
        <v>5440</v>
      </c>
      <c r="D8323">
        <v>35000</v>
      </c>
      <c r="E8323">
        <v>36</v>
      </c>
      <c r="F8323">
        <v>7</v>
      </c>
      <c r="G8323">
        <v>0</v>
      </c>
    </row>
    <row r="8324" spans="1:7" x14ac:dyDescent="0.2">
      <c r="A8324">
        <v>7200</v>
      </c>
      <c r="B8324">
        <v>0.1449</v>
      </c>
      <c r="C8324" t="s">
        <v>5441</v>
      </c>
      <c r="D8324">
        <v>31000</v>
      </c>
      <c r="E8324">
        <v>36</v>
      </c>
      <c r="F8324">
        <v>2</v>
      </c>
      <c r="G8324">
        <v>0</v>
      </c>
    </row>
    <row r="8325" spans="1:7" x14ac:dyDescent="0.2">
      <c r="A8325">
        <v>8500</v>
      </c>
      <c r="B8325">
        <v>0.14990000000000001</v>
      </c>
      <c r="C8325" t="s">
        <v>5441</v>
      </c>
      <c r="D8325">
        <v>35152</v>
      </c>
      <c r="E8325">
        <v>36</v>
      </c>
      <c r="F8325">
        <v>10</v>
      </c>
      <c r="G8325">
        <v>1</v>
      </c>
    </row>
    <row r="8326" spans="1:7" x14ac:dyDescent="0.2">
      <c r="A8326">
        <v>20000</v>
      </c>
      <c r="B8326">
        <v>7.6899999999999996E-2</v>
      </c>
      <c r="C8326" t="s">
        <v>5441</v>
      </c>
      <c r="D8326">
        <v>52000</v>
      </c>
      <c r="E8326">
        <v>36</v>
      </c>
      <c r="F8326">
        <v>6</v>
      </c>
      <c r="G8326">
        <v>0</v>
      </c>
    </row>
    <row r="8327" spans="1:7" x14ac:dyDescent="0.2">
      <c r="A8327">
        <v>14750</v>
      </c>
      <c r="B8327">
        <v>0.14990000000000001</v>
      </c>
      <c r="C8327" t="s">
        <v>5441</v>
      </c>
      <c r="D8327">
        <v>60000</v>
      </c>
      <c r="E8327">
        <v>60</v>
      </c>
      <c r="F8327">
        <v>2</v>
      </c>
      <c r="G8327">
        <v>0</v>
      </c>
    </row>
    <row r="8328" spans="1:7" x14ac:dyDescent="0.2">
      <c r="A8328">
        <v>24000</v>
      </c>
      <c r="B8328">
        <v>0.10150000000000001</v>
      </c>
      <c r="C8328" t="s">
        <v>5441</v>
      </c>
      <c r="D8328">
        <v>195000</v>
      </c>
      <c r="E8328">
        <v>36</v>
      </c>
      <c r="F8328">
        <v>9</v>
      </c>
      <c r="G8328">
        <v>0</v>
      </c>
    </row>
    <row r="8329" spans="1:7" x14ac:dyDescent="0.2">
      <c r="A8329">
        <v>35000</v>
      </c>
      <c r="B8329">
        <v>0.18990000000000001</v>
      </c>
      <c r="C8329" t="s">
        <v>5441</v>
      </c>
      <c r="D8329">
        <v>140893.48000000001</v>
      </c>
      <c r="E8329">
        <v>60</v>
      </c>
      <c r="F8329">
        <v>3</v>
      </c>
      <c r="G8329">
        <v>1</v>
      </c>
    </row>
    <row r="8330" spans="1:7" x14ac:dyDescent="0.2">
      <c r="A8330">
        <v>8400</v>
      </c>
      <c r="B8330">
        <v>0.1099</v>
      </c>
      <c r="C8330" t="s">
        <v>5441</v>
      </c>
      <c r="D8330">
        <v>120000</v>
      </c>
      <c r="E8330">
        <v>36</v>
      </c>
      <c r="F8330">
        <v>8</v>
      </c>
      <c r="G8330">
        <v>0</v>
      </c>
    </row>
    <row r="8331" spans="1:7" x14ac:dyDescent="0.2">
      <c r="A8331">
        <v>8500</v>
      </c>
      <c r="B8331">
        <v>8.3900000000000002E-2</v>
      </c>
      <c r="C8331" t="s">
        <v>5440</v>
      </c>
      <c r="D8331">
        <v>67500</v>
      </c>
      <c r="E8331">
        <v>36</v>
      </c>
      <c r="F8331">
        <v>2</v>
      </c>
      <c r="G8331">
        <v>0</v>
      </c>
    </row>
    <row r="8332" spans="1:7" x14ac:dyDescent="0.2">
      <c r="A8332">
        <v>10000</v>
      </c>
      <c r="B8332">
        <v>0.1249</v>
      </c>
      <c r="C8332" t="s">
        <v>5441</v>
      </c>
      <c r="D8332">
        <v>46500</v>
      </c>
      <c r="E8332">
        <v>36</v>
      </c>
      <c r="F8332">
        <v>2</v>
      </c>
      <c r="G8332">
        <v>0</v>
      </c>
    </row>
    <row r="8333" spans="1:7" x14ac:dyDescent="0.2">
      <c r="A8333">
        <v>12000</v>
      </c>
      <c r="B8333">
        <v>0.15609999999999999</v>
      </c>
      <c r="C8333" t="s">
        <v>5441</v>
      </c>
      <c r="D8333">
        <v>50000</v>
      </c>
      <c r="E8333">
        <v>60</v>
      </c>
      <c r="F8333">
        <v>9</v>
      </c>
      <c r="G8333">
        <v>0</v>
      </c>
    </row>
    <row r="8334" spans="1:7" x14ac:dyDescent="0.2">
      <c r="A8334">
        <v>7075</v>
      </c>
      <c r="B8334">
        <v>0.14990000000000001</v>
      </c>
      <c r="C8334" t="s">
        <v>5440</v>
      </c>
      <c r="D8334">
        <v>120000</v>
      </c>
      <c r="E8334">
        <v>36</v>
      </c>
      <c r="F8334">
        <v>10</v>
      </c>
      <c r="G8334">
        <v>0</v>
      </c>
    </row>
    <row r="8335" spans="1:7" x14ac:dyDescent="0.2">
      <c r="A8335">
        <v>14000</v>
      </c>
      <c r="B8335">
        <v>0.20200000000000001</v>
      </c>
      <c r="C8335" t="s">
        <v>5440</v>
      </c>
      <c r="D8335">
        <v>45000</v>
      </c>
      <c r="E8335">
        <v>60</v>
      </c>
      <c r="F8335">
        <v>10</v>
      </c>
      <c r="G8335">
        <v>0</v>
      </c>
    </row>
    <row r="8336" spans="1:7" x14ac:dyDescent="0.2">
      <c r="A8336">
        <v>20000</v>
      </c>
      <c r="B8336">
        <v>0.1449</v>
      </c>
      <c r="C8336" t="s">
        <v>5441</v>
      </c>
      <c r="D8336">
        <v>74000</v>
      </c>
      <c r="E8336">
        <v>60</v>
      </c>
      <c r="F8336">
        <v>1</v>
      </c>
      <c r="G8336">
        <v>1</v>
      </c>
    </row>
    <row r="8337" spans="1:7" x14ac:dyDescent="0.2">
      <c r="A8337">
        <v>4800</v>
      </c>
      <c r="B8337">
        <v>0.12989999999999999</v>
      </c>
      <c r="C8337" t="s">
        <v>5441</v>
      </c>
      <c r="D8337">
        <v>62000</v>
      </c>
      <c r="E8337">
        <v>36</v>
      </c>
      <c r="F8337">
        <v>8</v>
      </c>
      <c r="G8337">
        <v>0</v>
      </c>
    </row>
    <row r="8338" spans="1:7" x14ac:dyDescent="0.2">
      <c r="A8338">
        <v>13000</v>
      </c>
      <c r="B8338">
        <v>9.1700000000000004E-2</v>
      </c>
      <c r="C8338" t="s">
        <v>5440</v>
      </c>
      <c r="D8338">
        <v>50000</v>
      </c>
      <c r="E8338">
        <v>36</v>
      </c>
      <c r="F8338">
        <v>1</v>
      </c>
      <c r="G8338">
        <v>0</v>
      </c>
    </row>
    <row r="8339" spans="1:7" x14ac:dyDescent="0.2">
      <c r="A8339">
        <v>3600</v>
      </c>
      <c r="B8339">
        <v>0.14990000000000001</v>
      </c>
      <c r="C8339" t="s">
        <v>5441</v>
      </c>
      <c r="D8339">
        <v>52000</v>
      </c>
      <c r="E8339">
        <v>36</v>
      </c>
      <c r="F8339">
        <v>5</v>
      </c>
      <c r="G8339">
        <v>1</v>
      </c>
    </row>
    <row r="8340" spans="1:7" x14ac:dyDescent="0.2">
      <c r="A8340">
        <v>15550</v>
      </c>
      <c r="B8340">
        <v>0.15609999999999999</v>
      </c>
      <c r="C8340" t="s">
        <v>5440</v>
      </c>
      <c r="D8340">
        <v>50000</v>
      </c>
      <c r="E8340">
        <v>60</v>
      </c>
      <c r="F8340">
        <v>4</v>
      </c>
      <c r="G8340">
        <v>1</v>
      </c>
    </row>
    <row r="8341" spans="1:7" x14ac:dyDescent="0.2">
      <c r="A8341">
        <v>11825</v>
      </c>
      <c r="B8341">
        <v>0.20200000000000001</v>
      </c>
      <c r="C8341" t="s">
        <v>5440</v>
      </c>
      <c r="D8341">
        <v>78000</v>
      </c>
      <c r="E8341">
        <v>36</v>
      </c>
      <c r="F8341">
        <v>6</v>
      </c>
      <c r="G8341">
        <v>1</v>
      </c>
    </row>
    <row r="8342" spans="1:7" x14ac:dyDescent="0.2">
      <c r="A8342">
        <v>10000</v>
      </c>
      <c r="B8342">
        <v>0.23430000000000001</v>
      </c>
      <c r="C8342" t="s">
        <v>5440</v>
      </c>
      <c r="D8342">
        <v>60000</v>
      </c>
      <c r="E8342">
        <v>60</v>
      </c>
      <c r="F8342">
        <v>1</v>
      </c>
      <c r="G8342">
        <v>1</v>
      </c>
    </row>
    <row r="8343" spans="1:7" x14ac:dyDescent="0.2">
      <c r="A8343">
        <v>4500</v>
      </c>
      <c r="B8343">
        <v>0.2099</v>
      </c>
      <c r="C8343" t="s">
        <v>5442</v>
      </c>
      <c r="D8343">
        <v>10000</v>
      </c>
      <c r="E8343">
        <v>36</v>
      </c>
      <c r="F8343">
        <v>7</v>
      </c>
      <c r="G8343">
        <v>0</v>
      </c>
    </row>
    <row r="8344" spans="1:7" x14ac:dyDescent="0.2">
      <c r="A8344">
        <v>7500</v>
      </c>
      <c r="B8344">
        <v>0.1249</v>
      </c>
      <c r="C8344" t="s">
        <v>5441</v>
      </c>
      <c r="D8344">
        <v>40000</v>
      </c>
      <c r="E8344">
        <v>36</v>
      </c>
      <c r="F8344">
        <v>2</v>
      </c>
      <c r="G8344">
        <v>0</v>
      </c>
    </row>
    <row r="8345" spans="1:7" x14ac:dyDescent="0.2">
      <c r="A8345">
        <v>5775</v>
      </c>
      <c r="B8345">
        <v>0.13980000000000001</v>
      </c>
      <c r="C8345" t="s">
        <v>5441</v>
      </c>
      <c r="D8345">
        <v>64000</v>
      </c>
      <c r="E8345">
        <v>36</v>
      </c>
      <c r="F8345">
        <v>6</v>
      </c>
      <c r="G8345">
        <v>0</v>
      </c>
    </row>
    <row r="8346" spans="1:7" x14ac:dyDescent="0.2">
      <c r="A8346">
        <v>7200</v>
      </c>
      <c r="B8346">
        <v>0.1449</v>
      </c>
      <c r="C8346" t="s">
        <v>5441</v>
      </c>
      <c r="D8346">
        <v>96000</v>
      </c>
      <c r="E8346">
        <v>36</v>
      </c>
      <c r="F8346">
        <v>9</v>
      </c>
      <c r="G8346">
        <v>0</v>
      </c>
    </row>
    <row r="8347" spans="1:7" x14ac:dyDescent="0.2">
      <c r="A8347">
        <v>16000</v>
      </c>
      <c r="B8347">
        <v>6.4899999999999999E-2</v>
      </c>
      <c r="C8347" t="s">
        <v>5442</v>
      </c>
      <c r="D8347">
        <v>77000</v>
      </c>
      <c r="E8347">
        <v>36</v>
      </c>
      <c r="F8347">
        <v>10</v>
      </c>
      <c r="G8347">
        <v>0</v>
      </c>
    </row>
    <row r="8348" spans="1:7" x14ac:dyDescent="0.2">
      <c r="A8348">
        <v>28000</v>
      </c>
      <c r="B8348">
        <v>0.1167</v>
      </c>
      <c r="C8348" t="s">
        <v>5442</v>
      </c>
      <c r="D8348">
        <v>78000</v>
      </c>
      <c r="E8348">
        <v>60</v>
      </c>
      <c r="F8348">
        <v>0.5</v>
      </c>
      <c r="G8348">
        <v>0</v>
      </c>
    </row>
    <row r="8349" spans="1:7" x14ac:dyDescent="0.2">
      <c r="A8349">
        <v>16000</v>
      </c>
      <c r="B8349">
        <v>0.16289999999999999</v>
      </c>
      <c r="C8349" t="s">
        <v>5441</v>
      </c>
      <c r="D8349">
        <v>140000</v>
      </c>
      <c r="E8349">
        <v>36</v>
      </c>
      <c r="F8349">
        <v>10</v>
      </c>
      <c r="G8349">
        <v>0</v>
      </c>
    </row>
    <row r="8350" spans="1:7" x14ac:dyDescent="0.2">
      <c r="A8350">
        <v>20000</v>
      </c>
      <c r="B8350">
        <v>9.1700000000000004E-2</v>
      </c>
      <c r="C8350" t="s">
        <v>5440</v>
      </c>
      <c r="D8350">
        <v>150000</v>
      </c>
      <c r="E8350">
        <v>36</v>
      </c>
      <c r="F8350">
        <v>10</v>
      </c>
      <c r="G8350">
        <v>0</v>
      </c>
    </row>
    <row r="8351" spans="1:7" x14ac:dyDescent="0.2">
      <c r="A8351">
        <v>8850</v>
      </c>
      <c r="B8351">
        <v>0.18240000000000001</v>
      </c>
      <c r="C8351" t="s">
        <v>5440</v>
      </c>
      <c r="D8351">
        <v>47000</v>
      </c>
      <c r="E8351">
        <v>36</v>
      </c>
      <c r="F8351">
        <v>7</v>
      </c>
      <c r="G8351">
        <v>0</v>
      </c>
    </row>
    <row r="8352" spans="1:7" x14ac:dyDescent="0.2">
      <c r="A8352">
        <v>27000</v>
      </c>
      <c r="B8352">
        <v>0.15609999999999999</v>
      </c>
      <c r="C8352" t="s">
        <v>5440</v>
      </c>
      <c r="D8352">
        <v>130000</v>
      </c>
      <c r="E8352">
        <v>60</v>
      </c>
      <c r="F8352">
        <v>3</v>
      </c>
      <c r="G8352">
        <v>0</v>
      </c>
    </row>
    <row r="8353" spans="1:7" x14ac:dyDescent="0.2">
      <c r="A8353">
        <v>17500</v>
      </c>
      <c r="B8353">
        <v>0.19520000000000001</v>
      </c>
      <c r="C8353" t="s">
        <v>5441</v>
      </c>
      <c r="D8353">
        <v>39000</v>
      </c>
      <c r="E8353">
        <v>60</v>
      </c>
      <c r="F8353">
        <v>2</v>
      </c>
      <c r="G8353">
        <v>1</v>
      </c>
    </row>
    <row r="8354" spans="1:7" x14ac:dyDescent="0.2">
      <c r="A8354">
        <v>10000</v>
      </c>
      <c r="B8354">
        <v>0.20200000000000001</v>
      </c>
      <c r="C8354" t="s">
        <v>5440</v>
      </c>
      <c r="D8354">
        <v>65000</v>
      </c>
      <c r="E8354">
        <v>60</v>
      </c>
      <c r="F8354">
        <v>3</v>
      </c>
      <c r="G8354">
        <v>0</v>
      </c>
    </row>
    <row r="8355" spans="1:7" x14ac:dyDescent="0.2">
      <c r="A8355">
        <v>9000</v>
      </c>
      <c r="B8355">
        <v>0.1167</v>
      </c>
      <c r="C8355" t="s">
        <v>5441</v>
      </c>
      <c r="D8355">
        <v>84000</v>
      </c>
      <c r="E8355">
        <v>36</v>
      </c>
      <c r="F8355">
        <v>10</v>
      </c>
      <c r="G8355">
        <v>0</v>
      </c>
    </row>
    <row r="8356" spans="1:7" x14ac:dyDescent="0.2">
      <c r="A8356">
        <v>5000</v>
      </c>
      <c r="B8356">
        <v>6.0299999999999999E-2</v>
      </c>
      <c r="C8356" t="s">
        <v>5441</v>
      </c>
      <c r="D8356">
        <v>62000</v>
      </c>
      <c r="E8356">
        <v>36</v>
      </c>
      <c r="F8356">
        <v>10</v>
      </c>
      <c r="G8356">
        <v>0</v>
      </c>
    </row>
    <row r="8357" spans="1:7" x14ac:dyDescent="0.2">
      <c r="A8357">
        <v>20000</v>
      </c>
      <c r="B8357">
        <v>0.1249</v>
      </c>
      <c r="C8357" t="s">
        <v>5441</v>
      </c>
      <c r="D8357">
        <v>60000</v>
      </c>
      <c r="E8357">
        <v>36</v>
      </c>
      <c r="F8357">
        <v>4</v>
      </c>
      <c r="G8357">
        <v>0</v>
      </c>
    </row>
    <row r="8358" spans="1:7" x14ac:dyDescent="0.2">
      <c r="A8358">
        <v>3500</v>
      </c>
      <c r="B8358">
        <v>0.1099</v>
      </c>
      <c r="C8358" t="s">
        <v>5440</v>
      </c>
      <c r="D8358">
        <v>50000</v>
      </c>
      <c r="E8358">
        <v>36</v>
      </c>
      <c r="F8358">
        <v>2</v>
      </c>
      <c r="G8358">
        <v>1</v>
      </c>
    </row>
    <row r="8359" spans="1:7" x14ac:dyDescent="0.2">
      <c r="A8359">
        <v>20000</v>
      </c>
      <c r="B8359">
        <v>0.13980000000000001</v>
      </c>
      <c r="C8359" t="s">
        <v>5440</v>
      </c>
      <c r="D8359">
        <v>54000</v>
      </c>
      <c r="E8359">
        <v>36</v>
      </c>
      <c r="F8359">
        <v>6</v>
      </c>
      <c r="G8359">
        <v>1</v>
      </c>
    </row>
    <row r="8360" spans="1:7" x14ac:dyDescent="0.2">
      <c r="A8360">
        <v>4000</v>
      </c>
      <c r="B8360">
        <v>0.1099</v>
      </c>
      <c r="C8360" t="s">
        <v>5441</v>
      </c>
      <c r="D8360">
        <v>77400</v>
      </c>
      <c r="E8360">
        <v>36</v>
      </c>
      <c r="F8360">
        <v>10</v>
      </c>
      <c r="G8360">
        <v>0</v>
      </c>
    </row>
    <row r="8361" spans="1:7" x14ac:dyDescent="0.2">
      <c r="A8361">
        <v>20000</v>
      </c>
      <c r="B8361">
        <v>0.12989999999999999</v>
      </c>
      <c r="C8361" t="s">
        <v>5441</v>
      </c>
      <c r="D8361" s="79">
        <v>100000</v>
      </c>
      <c r="E8361">
        <v>36</v>
      </c>
      <c r="F8361">
        <v>7</v>
      </c>
      <c r="G8361">
        <v>0</v>
      </c>
    </row>
    <row r="8362" spans="1:7" x14ac:dyDescent="0.2">
      <c r="A8362">
        <v>35000</v>
      </c>
      <c r="B8362">
        <v>0.12989999999999999</v>
      </c>
      <c r="C8362" t="s">
        <v>5441</v>
      </c>
      <c r="D8362">
        <v>75000</v>
      </c>
      <c r="E8362">
        <v>60</v>
      </c>
      <c r="F8362">
        <v>10</v>
      </c>
      <c r="G8362">
        <v>0</v>
      </c>
    </row>
    <row r="8363" spans="1:7" x14ac:dyDescent="0.2">
      <c r="A8363">
        <v>25000</v>
      </c>
      <c r="B8363">
        <v>0.1449</v>
      </c>
      <c r="C8363" t="s">
        <v>5440</v>
      </c>
      <c r="D8363">
        <v>1100000</v>
      </c>
      <c r="E8363">
        <v>36</v>
      </c>
      <c r="F8363">
        <v>8</v>
      </c>
      <c r="G8363">
        <v>0</v>
      </c>
    </row>
    <row r="8364" spans="1:7" x14ac:dyDescent="0.2">
      <c r="A8364">
        <v>5000</v>
      </c>
      <c r="B8364">
        <v>9.1700000000000004E-2</v>
      </c>
      <c r="C8364" t="s">
        <v>5442</v>
      </c>
      <c r="D8364">
        <v>42000</v>
      </c>
      <c r="E8364">
        <v>36</v>
      </c>
      <c r="F8364">
        <v>7</v>
      </c>
      <c r="G8364">
        <v>0</v>
      </c>
    </row>
    <row r="8365" spans="1:7" x14ac:dyDescent="0.2">
      <c r="A8365">
        <v>2000</v>
      </c>
      <c r="B8365">
        <v>9.1700000000000004E-2</v>
      </c>
      <c r="C8365" t="s">
        <v>5441</v>
      </c>
      <c r="D8365">
        <v>43000</v>
      </c>
      <c r="E8365">
        <v>36</v>
      </c>
      <c r="F8365">
        <v>7</v>
      </c>
      <c r="G8365">
        <v>0</v>
      </c>
    </row>
    <row r="8366" spans="1:7" x14ac:dyDescent="0.2">
      <c r="A8366">
        <v>7800</v>
      </c>
      <c r="B8366">
        <v>6.4899999999999999E-2</v>
      </c>
      <c r="C8366" t="s">
        <v>5441</v>
      </c>
      <c r="D8366">
        <v>83000</v>
      </c>
      <c r="E8366">
        <v>36</v>
      </c>
      <c r="F8366">
        <v>1</v>
      </c>
      <c r="G8366">
        <v>0</v>
      </c>
    </row>
    <row r="8367" spans="1:7" x14ac:dyDescent="0.2">
      <c r="A8367">
        <v>20000</v>
      </c>
      <c r="B8367">
        <v>0.1167</v>
      </c>
      <c r="C8367" t="s">
        <v>5441</v>
      </c>
      <c r="D8367">
        <v>65000</v>
      </c>
      <c r="E8367">
        <v>36</v>
      </c>
      <c r="F8367">
        <v>10</v>
      </c>
      <c r="G8367">
        <v>0</v>
      </c>
    </row>
    <row r="8368" spans="1:7" x14ac:dyDescent="0.2">
      <c r="A8368">
        <v>9600</v>
      </c>
      <c r="B8368">
        <v>6.0299999999999999E-2</v>
      </c>
      <c r="C8368" t="s">
        <v>5441</v>
      </c>
      <c r="D8368">
        <v>73000</v>
      </c>
      <c r="E8368">
        <v>36</v>
      </c>
      <c r="F8368">
        <v>8</v>
      </c>
      <c r="G8368">
        <v>0</v>
      </c>
    </row>
    <row r="8369" spans="1:7" x14ac:dyDescent="0.2">
      <c r="A8369">
        <v>14000</v>
      </c>
      <c r="B8369">
        <v>0.12989999999999999</v>
      </c>
      <c r="C8369" t="s">
        <v>5440</v>
      </c>
      <c r="D8369">
        <v>60000</v>
      </c>
      <c r="E8369">
        <v>36</v>
      </c>
      <c r="F8369">
        <v>2</v>
      </c>
      <c r="G8369">
        <v>0</v>
      </c>
    </row>
    <row r="8370" spans="1:7" x14ac:dyDescent="0.2">
      <c r="A8370">
        <v>6400</v>
      </c>
      <c r="B8370">
        <v>0.14990000000000001</v>
      </c>
      <c r="C8370" t="s">
        <v>5441</v>
      </c>
      <c r="D8370">
        <v>52000</v>
      </c>
      <c r="E8370">
        <v>36</v>
      </c>
      <c r="F8370">
        <v>10</v>
      </c>
      <c r="G8370">
        <v>0</v>
      </c>
    </row>
    <row r="8371" spans="1:7" x14ac:dyDescent="0.2">
      <c r="A8371">
        <v>20000</v>
      </c>
      <c r="B8371">
        <v>0.12989999999999999</v>
      </c>
      <c r="C8371" t="s">
        <v>5440</v>
      </c>
      <c r="D8371">
        <v>128750</v>
      </c>
      <c r="E8371">
        <v>36</v>
      </c>
      <c r="F8371">
        <v>2</v>
      </c>
      <c r="G8371">
        <v>0</v>
      </c>
    </row>
    <row r="8372" spans="1:7" x14ac:dyDescent="0.2">
      <c r="A8372">
        <v>2500</v>
      </c>
      <c r="B8372">
        <v>0.18240000000000001</v>
      </c>
      <c r="C8372" t="s">
        <v>5441</v>
      </c>
      <c r="D8372">
        <v>28000</v>
      </c>
      <c r="E8372">
        <v>36</v>
      </c>
      <c r="F8372">
        <v>4</v>
      </c>
      <c r="G8372">
        <v>0</v>
      </c>
    </row>
    <row r="8373" spans="1:7" x14ac:dyDescent="0.2">
      <c r="A8373">
        <v>11200</v>
      </c>
      <c r="B8373">
        <v>0.13980000000000001</v>
      </c>
      <c r="C8373" t="s">
        <v>5440</v>
      </c>
      <c r="D8373">
        <v>78000</v>
      </c>
      <c r="E8373">
        <v>36</v>
      </c>
      <c r="F8373">
        <v>8</v>
      </c>
      <c r="G8373">
        <v>0</v>
      </c>
    </row>
    <row r="8374" spans="1:7" x14ac:dyDescent="0.2">
      <c r="A8374">
        <v>3000</v>
      </c>
      <c r="B8374">
        <v>0.10150000000000001</v>
      </c>
      <c r="C8374" t="s">
        <v>5441</v>
      </c>
      <c r="D8374">
        <v>80000</v>
      </c>
      <c r="E8374">
        <v>36</v>
      </c>
      <c r="F8374">
        <v>7</v>
      </c>
      <c r="G8374">
        <v>0</v>
      </c>
    </row>
    <row r="8375" spans="1:7" x14ac:dyDescent="0.2">
      <c r="A8375">
        <v>12275</v>
      </c>
      <c r="B8375">
        <v>0.20200000000000001</v>
      </c>
      <c r="C8375" t="s">
        <v>5440</v>
      </c>
      <c r="D8375">
        <v>27960</v>
      </c>
      <c r="E8375">
        <v>60</v>
      </c>
      <c r="F8375">
        <v>1</v>
      </c>
      <c r="G8375">
        <v>0</v>
      </c>
    </row>
    <row r="8376" spans="1:7" x14ac:dyDescent="0.2">
      <c r="A8376">
        <v>10000</v>
      </c>
      <c r="B8376">
        <v>0.1699</v>
      </c>
      <c r="C8376" t="s">
        <v>5442</v>
      </c>
      <c r="D8376">
        <v>37000</v>
      </c>
      <c r="E8376">
        <v>36</v>
      </c>
      <c r="F8376">
        <v>10</v>
      </c>
      <c r="G8376">
        <v>0</v>
      </c>
    </row>
    <row r="8377" spans="1:7" x14ac:dyDescent="0.2">
      <c r="A8377">
        <v>5000</v>
      </c>
      <c r="B8377">
        <v>7.6899999999999996E-2</v>
      </c>
      <c r="C8377" t="s">
        <v>5441</v>
      </c>
      <c r="D8377">
        <v>49000</v>
      </c>
      <c r="E8377">
        <v>36</v>
      </c>
      <c r="F8377">
        <v>7</v>
      </c>
      <c r="G8377">
        <v>0</v>
      </c>
    </row>
    <row r="8378" spans="1:7" x14ac:dyDescent="0.2">
      <c r="A8378">
        <v>15025</v>
      </c>
      <c r="B8378">
        <v>0.14990000000000001</v>
      </c>
      <c r="C8378" t="s">
        <v>5441</v>
      </c>
      <c r="D8378">
        <v>42000</v>
      </c>
      <c r="E8378">
        <v>60</v>
      </c>
      <c r="F8378">
        <v>7</v>
      </c>
      <c r="G8378">
        <v>0</v>
      </c>
    </row>
    <row r="8379" spans="1:7" x14ac:dyDescent="0.2">
      <c r="A8379">
        <v>30000</v>
      </c>
      <c r="B8379">
        <v>0.13980000000000001</v>
      </c>
      <c r="C8379" t="s">
        <v>5441</v>
      </c>
      <c r="D8379">
        <v>91000</v>
      </c>
      <c r="E8379">
        <v>60</v>
      </c>
      <c r="F8379">
        <v>9</v>
      </c>
      <c r="G8379">
        <v>0</v>
      </c>
    </row>
    <row r="8380" spans="1:7" x14ac:dyDescent="0.2">
      <c r="A8380">
        <v>12000</v>
      </c>
      <c r="B8380">
        <v>7.6899999999999996E-2</v>
      </c>
      <c r="C8380" t="s">
        <v>5441</v>
      </c>
      <c r="D8380">
        <v>95000</v>
      </c>
      <c r="E8380">
        <v>36</v>
      </c>
      <c r="F8380">
        <v>8</v>
      </c>
      <c r="G8380">
        <v>0</v>
      </c>
    </row>
    <row r="8381" spans="1:7" x14ac:dyDescent="0.2">
      <c r="A8381">
        <v>18000</v>
      </c>
      <c r="B8381">
        <v>0.19520000000000001</v>
      </c>
      <c r="C8381" t="s">
        <v>5440</v>
      </c>
      <c r="D8381">
        <v>52760</v>
      </c>
      <c r="E8381">
        <v>60</v>
      </c>
      <c r="F8381">
        <v>1</v>
      </c>
      <c r="G8381">
        <v>1</v>
      </c>
    </row>
    <row r="8382" spans="1:7" x14ac:dyDescent="0.2">
      <c r="A8382">
        <v>9600</v>
      </c>
      <c r="B8382">
        <v>0.16289999999999999</v>
      </c>
      <c r="C8382" t="s">
        <v>5442</v>
      </c>
      <c r="D8382">
        <v>50000</v>
      </c>
      <c r="E8382">
        <v>36</v>
      </c>
      <c r="F8382">
        <v>10</v>
      </c>
      <c r="G8382">
        <v>0</v>
      </c>
    </row>
    <row r="8383" spans="1:7" x14ac:dyDescent="0.2">
      <c r="A8383">
        <v>10625</v>
      </c>
      <c r="B8383">
        <v>0.25800000000000001</v>
      </c>
      <c r="C8383" t="s">
        <v>5440</v>
      </c>
      <c r="D8383">
        <v>54000</v>
      </c>
      <c r="E8383">
        <v>60</v>
      </c>
      <c r="F8383">
        <v>6</v>
      </c>
      <c r="G8383">
        <v>1</v>
      </c>
    </row>
    <row r="8384" spans="1:7" x14ac:dyDescent="0.2">
      <c r="A8384">
        <v>15000</v>
      </c>
      <c r="B8384">
        <v>9.1700000000000004E-2</v>
      </c>
      <c r="C8384" t="s">
        <v>5441</v>
      </c>
      <c r="D8384">
        <v>89000</v>
      </c>
      <c r="E8384">
        <v>36</v>
      </c>
      <c r="F8384">
        <v>10</v>
      </c>
      <c r="G8384">
        <v>0</v>
      </c>
    </row>
    <row r="8385" spans="1:7" x14ac:dyDescent="0.2">
      <c r="A8385">
        <v>26400</v>
      </c>
      <c r="B8385">
        <v>9.1700000000000004E-2</v>
      </c>
      <c r="C8385" t="s">
        <v>5441</v>
      </c>
      <c r="D8385" s="79">
        <v>100000</v>
      </c>
      <c r="E8385">
        <v>36</v>
      </c>
      <c r="F8385">
        <v>6</v>
      </c>
      <c r="G8385">
        <v>0</v>
      </c>
    </row>
    <row r="8386" spans="1:7" x14ac:dyDescent="0.2">
      <c r="A8386">
        <v>15000</v>
      </c>
      <c r="B8386">
        <v>7.6899999999999996E-2</v>
      </c>
      <c r="C8386" t="s">
        <v>5441</v>
      </c>
      <c r="D8386">
        <v>101000</v>
      </c>
      <c r="E8386">
        <v>36</v>
      </c>
      <c r="F8386">
        <v>10</v>
      </c>
      <c r="G8386">
        <v>0</v>
      </c>
    </row>
    <row r="8387" spans="1:7" x14ac:dyDescent="0.2">
      <c r="A8387">
        <v>4500</v>
      </c>
      <c r="B8387">
        <v>0.1249</v>
      </c>
      <c r="C8387" t="s">
        <v>5442</v>
      </c>
      <c r="D8387">
        <v>42036</v>
      </c>
      <c r="E8387">
        <v>36</v>
      </c>
      <c r="F8387">
        <v>10</v>
      </c>
      <c r="G8387">
        <v>0</v>
      </c>
    </row>
    <row r="8388" spans="1:7" x14ac:dyDescent="0.2">
      <c r="A8388">
        <v>15600</v>
      </c>
      <c r="B8388">
        <v>0.14990000000000001</v>
      </c>
      <c r="C8388" t="s">
        <v>5440</v>
      </c>
      <c r="D8388">
        <v>65000</v>
      </c>
      <c r="E8388">
        <v>36</v>
      </c>
      <c r="F8388">
        <v>7</v>
      </c>
      <c r="G8388">
        <v>0</v>
      </c>
    </row>
    <row r="8389" spans="1:7" x14ac:dyDescent="0.2">
      <c r="A8389">
        <v>15000</v>
      </c>
      <c r="B8389">
        <v>0.18240000000000001</v>
      </c>
      <c r="C8389" t="s">
        <v>5440</v>
      </c>
      <c r="D8389">
        <v>60000</v>
      </c>
      <c r="E8389">
        <v>60</v>
      </c>
      <c r="F8389">
        <v>10</v>
      </c>
      <c r="G8389">
        <v>0</v>
      </c>
    </row>
    <row r="8390" spans="1:7" x14ac:dyDescent="0.2">
      <c r="A8390">
        <v>20000</v>
      </c>
      <c r="B8390">
        <v>0.1757</v>
      </c>
      <c r="C8390" t="s">
        <v>5441</v>
      </c>
      <c r="D8390">
        <v>56000</v>
      </c>
      <c r="E8390">
        <v>60</v>
      </c>
      <c r="F8390">
        <v>2</v>
      </c>
      <c r="G8390">
        <v>0</v>
      </c>
    </row>
    <row r="8391" spans="1:7" x14ac:dyDescent="0.2">
      <c r="A8391">
        <v>17000</v>
      </c>
      <c r="B8391">
        <v>0.1757</v>
      </c>
      <c r="C8391" t="s">
        <v>5440</v>
      </c>
      <c r="D8391">
        <v>85000</v>
      </c>
      <c r="E8391">
        <v>36</v>
      </c>
      <c r="F8391">
        <v>10</v>
      </c>
      <c r="G8391">
        <v>0</v>
      </c>
    </row>
    <row r="8392" spans="1:7" x14ac:dyDescent="0.2">
      <c r="A8392">
        <v>3000</v>
      </c>
      <c r="B8392">
        <v>0.16289999999999999</v>
      </c>
      <c r="C8392" t="s">
        <v>5440</v>
      </c>
      <c r="D8392">
        <v>58000</v>
      </c>
      <c r="E8392">
        <v>36</v>
      </c>
      <c r="F8392">
        <v>10</v>
      </c>
      <c r="G8392">
        <v>0</v>
      </c>
    </row>
    <row r="8393" spans="1:7" x14ac:dyDescent="0.2">
      <c r="A8393">
        <v>10000</v>
      </c>
      <c r="B8393">
        <v>0.1249</v>
      </c>
      <c r="C8393" t="s">
        <v>5440</v>
      </c>
      <c r="D8393">
        <v>95000</v>
      </c>
      <c r="E8393">
        <v>36</v>
      </c>
      <c r="F8393">
        <v>3</v>
      </c>
      <c r="G8393">
        <v>0</v>
      </c>
    </row>
    <row r="8394" spans="1:7" x14ac:dyDescent="0.2">
      <c r="A8394">
        <v>15000</v>
      </c>
      <c r="B8394">
        <v>0.1757</v>
      </c>
      <c r="C8394" t="s">
        <v>5441</v>
      </c>
      <c r="D8394" s="79">
        <v>100000</v>
      </c>
      <c r="E8394">
        <v>60</v>
      </c>
      <c r="F8394">
        <v>8</v>
      </c>
      <c r="G8394">
        <v>0</v>
      </c>
    </row>
    <row r="8395" spans="1:7" x14ac:dyDescent="0.2">
      <c r="A8395">
        <v>17600</v>
      </c>
      <c r="B8395">
        <v>0.1757</v>
      </c>
      <c r="C8395" t="s">
        <v>5441</v>
      </c>
      <c r="D8395">
        <v>48000</v>
      </c>
      <c r="E8395">
        <v>60</v>
      </c>
      <c r="F8395">
        <v>4</v>
      </c>
      <c r="G8395">
        <v>0</v>
      </c>
    </row>
    <row r="8396" spans="1:7" x14ac:dyDescent="0.2">
      <c r="A8396">
        <v>6000</v>
      </c>
      <c r="B8396">
        <v>0.1167</v>
      </c>
      <c r="C8396" t="s">
        <v>5441</v>
      </c>
      <c r="D8396">
        <v>82000</v>
      </c>
      <c r="E8396">
        <v>36</v>
      </c>
      <c r="F8396">
        <v>10</v>
      </c>
      <c r="G8396">
        <v>0</v>
      </c>
    </row>
    <row r="8397" spans="1:7" x14ac:dyDescent="0.2">
      <c r="A8397">
        <v>25000</v>
      </c>
      <c r="B8397">
        <v>0.23430000000000001</v>
      </c>
      <c r="C8397" t="s">
        <v>5440</v>
      </c>
      <c r="D8397">
        <v>90000</v>
      </c>
      <c r="E8397">
        <v>60</v>
      </c>
      <c r="F8397">
        <v>10</v>
      </c>
      <c r="G8397">
        <v>0</v>
      </c>
    </row>
    <row r="8398" spans="1:7" x14ac:dyDescent="0.2">
      <c r="A8398">
        <v>10700</v>
      </c>
      <c r="B8398">
        <v>0.1099</v>
      </c>
      <c r="C8398" t="s">
        <v>5441</v>
      </c>
      <c r="D8398">
        <v>87000</v>
      </c>
      <c r="E8398">
        <v>36</v>
      </c>
      <c r="F8398">
        <v>10</v>
      </c>
      <c r="G8398">
        <v>0</v>
      </c>
    </row>
    <row r="8399" spans="1:7" x14ac:dyDescent="0.2">
      <c r="A8399">
        <v>8000</v>
      </c>
      <c r="B8399">
        <v>0.1099</v>
      </c>
      <c r="C8399" t="s">
        <v>5440</v>
      </c>
      <c r="D8399">
        <v>68400</v>
      </c>
      <c r="E8399">
        <v>36</v>
      </c>
      <c r="F8399">
        <v>10</v>
      </c>
      <c r="G8399">
        <v>0</v>
      </c>
    </row>
    <row r="8400" spans="1:7" x14ac:dyDescent="0.2">
      <c r="A8400">
        <v>20000</v>
      </c>
      <c r="B8400">
        <v>0.18990000000000001</v>
      </c>
      <c r="C8400" t="s">
        <v>5440</v>
      </c>
      <c r="D8400">
        <v>75000</v>
      </c>
      <c r="E8400">
        <v>60</v>
      </c>
      <c r="F8400">
        <v>10</v>
      </c>
      <c r="G8400">
        <v>1</v>
      </c>
    </row>
    <row r="8401" spans="1:7" x14ac:dyDescent="0.2">
      <c r="A8401">
        <v>4525</v>
      </c>
      <c r="B8401">
        <v>0.18240000000000001</v>
      </c>
      <c r="C8401" t="s">
        <v>5442</v>
      </c>
      <c r="D8401">
        <v>48000</v>
      </c>
      <c r="E8401">
        <v>36</v>
      </c>
      <c r="F8401">
        <v>0.5</v>
      </c>
      <c r="G8401">
        <v>0</v>
      </c>
    </row>
    <row r="8402" spans="1:7" x14ac:dyDescent="0.2">
      <c r="A8402">
        <v>5000</v>
      </c>
      <c r="B8402">
        <v>0.10150000000000001</v>
      </c>
      <c r="C8402" t="s">
        <v>5440</v>
      </c>
      <c r="D8402">
        <v>42000</v>
      </c>
      <c r="E8402">
        <v>36</v>
      </c>
      <c r="F8402">
        <v>0.5</v>
      </c>
      <c r="G8402">
        <v>0</v>
      </c>
    </row>
    <row r="8403" spans="1:7" x14ac:dyDescent="0.2">
      <c r="A8403">
        <v>30000</v>
      </c>
      <c r="B8403">
        <v>0.13350000000000001</v>
      </c>
      <c r="C8403" t="s">
        <v>5440</v>
      </c>
      <c r="D8403">
        <v>120000</v>
      </c>
      <c r="E8403">
        <v>60</v>
      </c>
      <c r="F8403">
        <v>0.5</v>
      </c>
      <c r="G8403">
        <v>0</v>
      </c>
    </row>
    <row r="8404" spans="1:7" x14ac:dyDescent="0.2">
      <c r="A8404">
        <v>13850</v>
      </c>
      <c r="B8404">
        <v>0.1699</v>
      </c>
      <c r="C8404" t="s">
        <v>5441</v>
      </c>
      <c r="D8404">
        <v>45000</v>
      </c>
      <c r="E8404">
        <v>36</v>
      </c>
      <c r="F8404">
        <v>10</v>
      </c>
      <c r="G8404">
        <v>0</v>
      </c>
    </row>
    <row r="8405" spans="1:7" x14ac:dyDescent="0.2">
      <c r="A8405">
        <v>14000</v>
      </c>
      <c r="B8405">
        <v>6.4899999999999999E-2</v>
      </c>
      <c r="C8405" t="s">
        <v>5441</v>
      </c>
      <c r="D8405">
        <v>95000</v>
      </c>
      <c r="E8405">
        <v>36</v>
      </c>
      <c r="F8405">
        <v>2</v>
      </c>
      <c r="G8405">
        <v>0</v>
      </c>
    </row>
    <row r="8406" spans="1:7" x14ac:dyDescent="0.2">
      <c r="A8406">
        <v>5000</v>
      </c>
      <c r="B8406">
        <v>0.1249</v>
      </c>
      <c r="C8406" t="s">
        <v>5440</v>
      </c>
      <c r="D8406">
        <v>57860</v>
      </c>
      <c r="E8406">
        <v>36</v>
      </c>
      <c r="F8406">
        <v>10</v>
      </c>
      <c r="G8406">
        <v>1</v>
      </c>
    </row>
    <row r="8407" spans="1:7" x14ac:dyDescent="0.2">
      <c r="A8407">
        <v>10000</v>
      </c>
      <c r="B8407">
        <v>0.1167</v>
      </c>
      <c r="C8407" t="s">
        <v>5441</v>
      </c>
      <c r="D8407">
        <v>37000</v>
      </c>
      <c r="E8407">
        <v>36</v>
      </c>
      <c r="F8407">
        <v>9</v>
      </c>
      <c r="G8407">
        <v>0</v>
      </c>
    </row>
    <row r="8408" spans="1:7" x14ac:dyDescent="0.2">
      <c r="A8408">
        <v>1500</v>
      </c>
      <c r="B8408">
        <v>0.16289999999999999</v>
      </c>
      <c r="C8408" t="s">
        <v>5440</v>
      </c>
      <c r="D8408">
        <v>95000</v>
      </c>
      <c r="E8408">
        <v>36</v>
      </c>
      <c r="F8408">
        <v>10</v>
      </c>
      <c r="G8408">
        <v>0</v>
      </c>
    </row>
    <row r="8409" spans="1:7" x14ac:dyDescent="0.2">
      <c r="A8409">
        <v>25000</v>
      </c>
      <c r="B8409">
        <v>0.10150000000000001</v>
      </c>
      <c r="C8409" t="s">
        <v>5441</v>
      </c>
      <c r="D8409">
        <v>195000</v>
      </c>
      <c r="E8409">
        <v>36</v>
      </c>
      <c r="F8409">
        <v>7</v>
      </c>
      <c r="G8409">
        <v>0</v>
      </c>
    </row>
    <row r="8410" spans="1:7" x14ac:dyDescent="0.2">
      <c r="A8410">
        <v>13925</v>
      </c>
      <c r="B8410">
        <v>0.14990000000000001</v>
      </c>
      <c r="C8410" t="s">
        <v>5441</v>
      </c>
      <c r="D8410" s="79">
        <v>100000</v>
      </c>
      <c r="E8410">
        <v>60</v>
      </c>
      <c r="F8410">
        <v>10</v>
      </c>
      <c r="G8410">
        <v>0</v>
      </c>
    </row>
    <row r="8411" spans="1:7" x14ac:dyDescent="0.2">
      <c r="A8411">
        <v>6000</v>
      </c>
      <c r="B8411">
        <v>0.13980000000000001</v>
      </c>
      <c r="C8411" t="s">
        <v>5441</v>
      </c>
      <c r="D8411">
        <v>50000</v>
      </c>
      <c r="E8411">
        <v>36</v>
      </c>
      <c r="F8411">
        <v>1</v>
      </c>
      <c r="G8411">
        <v>0</v>
      </c>
    </row>
    <row r="8412" spans="1:7" x14ac:dyDescent="0.2">
      <c r="A8412">
        <v>17000</v>
      </c>
      <c r="B8412">
        <v>0.1449</v>
      </c>
      <c r="C8412" t="s">
        <v>5440</v>
      </c>
      <c r="D8412">
        <v>83000</v>
      </c>
      <c r="E8412">
        <v>60</v>
      </c>
      <c r="F8412">
        <v>6</v>
      </c>
      <c r="G8412">
        <v>0</v>
      </c>
    </row>
    <row r="8413" spans="1:7" x14ac:dyDescent="0.2">
      <c r="A8413">
        <v>29700</v>
      </c>
      <c r="B8413">
        <v>0.15609999999999999</v>
      </c>
      <c r="C8413" t="s">
        <v>5441</v>
      </c>
      <c r="D8413">
        <v>90000</v>
      </c>
      <c r="E8413">
        <v>36</v>
      </c>
      <c r="F8413">
        <v>10</v>
      </c>
      <c r="G8413">
        <v>0</v>
      </c>
    </row>
    <row r="8414" spans="1:7" x14ac:dyDescent="0.2">
      <c r="A8414">
        <v>19000</v>
      </c>
      <c r="B8414">
        <v>0.1757</v>
      </c>
      <c r="C8414" t="s">
        <v>5441</v>
      </c>
      <c r="D8414">
        <v>65000</v>
      </c>
      <c r="E8414">
        <v>60</v>
      </c>
      <c r="F8414">
        <v>5</v>
      </c>
      <c r="G8414">
        <v>0</v>
      </c>
    </row>
    <row r="8415" spans="1:7" x14ac:dyDescent="0.2">
      <c r="A8415">
        <v>1800</v>
      </c>
      <c r="B8415">
        <v>0.12989999999999999</v>
      </c>
      <c r="C8415" t="s">
        <v>5440</v>
      </c>
      <c r="D8415">
        <v>25000</v>
      </c>
      <c r="E8415">
        <v>36</v>
      </c>
      <c r="F8415">
        <v>1</v>
      </c>
      <c r="G8415">
        <v>0</v>
      </c>
    </row>
    <row r="8416" spans="1:7" x14ac:dyDescent="0.2">
      <c r="A8416">
        <v>13675</v>
      </c>
      <c r="B8416">
        <v>0.2099</v>
      </c>
      <c r="C8416" t="s">
        <v>5441</v>
      </c>
      <c r="D8416">
        <v>38000</v>
      </c>
      <c r="E8416">
        <v>36</v>
      </c>
      <c r="F8416">
        <v>1</v>
      </c>
      <c r="G8416">
        <v>1</v>
      </c>
    </row>
    <row r="8417" spans="1:7" x14ac:dyDescent="0.2">
      <c r="A8417">
        <v>7000</v>
      </c>
      <c r="B8417">
        <v>0.13350000000000001</v>
      </c>
      <c r="C8417" t="s">
        <v>5441</v>
      </c>
      <c r="D8417">
        <v>60000</v>
      </c>
      <c r="E8417">
        <v>36</v>
      </c>
      <c r="F8417">
        <v>3</v>
      </c>
      <c r="G8417">
        <v>0</v>
      </c>
    </row>
    <row r="8418" spans="1:7" x14ac:dyDescent="0.2">
      <c r="A8418">
        <v>20000</v>
      </c>
      <c r="B8418">
        <v>0.14990000000000001</v>
      </c>
      <c r="C8418" t="s">
        <v>5441</v>
      </c>
      <c r="D8418">
        <v>70000</v>
      </c>
      <c r="E8418">
        <v>36</v>
      </c>
      <c r="F8418">
        <v>3</v>
      </c>
      <c r="G8418">
        <v>1</v>
      </c>
    </row>
    <row r="8419" spans="1:7" x14ac:dyDescent="0.2">
      <c r="A8419">
        <v>8575</v>
      </c>
      <c r="B8419">
        <v>0.18240000000000001</v>
      </c>
      <c r="C8419" t="s">
        <v>5441</v>
      </c>
      <c r="D8419">
        <v>94000</v>
      </c>
      <c r="E8419">
        <v>36</v>
      </c>
      <c r="F8419">
        <v>10</v>
      </c>
      <c r="G8419">
        <v>1</v>
      </c>
    </row>
    <row r="8420" spans="1:7" x14ac:dyDescent="0.2">
      <c r="A8420">
        <v>11150</v>
      </c>
      <c r="B8420">
        <v>0.1449</v>
      </c>
      <c r="C8420" t="s">
        <v>5440</v>
      </c>
      <c r="D8420">
        <v>35000</v>
      </c>
      <c r="E8420">
        <v>60</v>
      </c>
      <c r="F8420">
        <v>8</v>
      </c>
      <c r="G8420">
        <v>0</v>
      </c>
    </row>
    <row r="8421" spans="1:7" x14ac:dyDescent="0.2">
      <c r="A8421">
        <v>10000</v>
      </c>
      <c r="B8421">
        <v>0.12989999999999999</v>
      </c>
      <c r="C8421" t="s">
        <v>5440</v>
      </c>
      <c r="D8421" s="79">
        <v>100000</v>
      </c>
      <c r="E8421">
        <v>60</v>
      </c>
      <c r="F8421">
        <v>10</v>
      </c>
      <c r="G8421">
        <v>0</v>
      </c>
    </row>
    <row r="8422" spans="1:7" x14ac:dyDescent="0.2">
      <c r="A8422">
        <v>5000</v>
      </c>
      <c r="B8422">
        <v>7.6899999999999996E-2</v>
      </c>
      <c r="C8422" t="s">
        <v>5441</v>
      </c>
      <c r="D8422">
        <v>240000</v>
      </c>
      <c r="E8422">
        <v>36</v>
      </c>
      <c r="F8422">
        <v>1</v>
      </c>
      <c r="G8422">
        <v>0</v>
      </c>
    </row>
    <row r="8423" spans="1:7" x14ac:dyDescent="0.2">
      <c r="A8423">
        <v>12000</v>
      </c>
      <c r="B8423">
        <v>0.14990000000000001</v>
      </c>
      <c r="C8423" t="s">
        <v>5440</v>
      </c>
      <c r="D8423">
        <v>120000</v>
      </c>
      <c r="E8423">
        <v>36</v>
      </c>
      <c r="F8423">
        <v>5</v>
      </c>
      <c r="G8423">
        <v>0</v>
      </c>
    </row>
    <row r="8424" spans="1:7" x14ac:dyDescent="0.2">
      <c r="A8424">
        <v>20000</v>
      </c>
      <c r="B8424">
        <v>0.20200000000000001</v>
      </c>
      <c r="C8424" t="s">
        <v>5440</v>
      </c>
      <c r="D8424">
        <v>55000</v>
      </c>
      <c r="E8424">
        <v>36</v>
      </c>
      <c r="F8424">
        <v>4</v>
      </c>
      <c r="G8424">
        <v>1</v>
      </c>
    </row>
    <row r="8425" spans="1:7" x14ac:dyDescent="0.2">
      <c r="A8425">
        <v>14000</v>
      </c>
      <c r="B8425">
        <v>0.12989999999999999</v>
      </c>
      <c r="C8425" t="s">
        <v>5440</v>
      </c>
      <c r="D8425">
        <v>88000</v>
      </c>
      <c r="E8425">
        <v>36</v>
      </c>
      <c r="F8425">
        <v>10</v>
      </c>
      <c r="G8425">
        <v>0</v>
      </c>
    </row>
    <row r="8426" spans="1:7" x14ac:dyDescent="0.2">
      <c r="A8426">
        <v>20675</v>
      </c>
      <c r="B8426">
        <v>0.1757</v>
      </c>
      <c r="C8426" t="s">
        <v>5441</v>
      </c>
      <c r="D8426">
        <v>46000</v>
      </c>
      <c r="E8426">
        <v>36</v>
      </c>
      <c r="F8426">
        <v>10</v>
      </c>
      <c r="G8426">
        <v>0</v>
      </c>
    </row>
    <row r="8427" spans="1:7" x14ac:dyDescent="0.2">
      <c r="A8427">
        <v>1500</v>
      </c>
      <c r="B8427">
        <v>0.13980000000000001</v>
      </c>
      <c r="C8427" t="s">
        <v>5440</v>
      </c>
      <c r="D8427">
        <v>39000</v>
      </c>
      <c r="E8427">
        <v>36</v>
      </c>
      <c r="F8427">
        <v>1</v>
      </c>
      <c r="G8427">
        <v>0</v>
      </c>
    </row>
    <row r="8428" spans="1:7" x14ac:dyDescent="0.2">
      <c r="A8428">
        <v>3750</v>
      </c>
      <c r="B8428">
        <v>0.10150000000000001</v>
      </c>
      <c r="C8428" t="s">
        <v>5441</v>
      </c>
      <c r="D8428">
        <v>65373.42</v>
      </c>
      <c r="E8428">
        <v>36</v>
      </c>
      <c r="F8428">
        <v>10</v>
      </c>
      <c r="G8428">
        <v>0</v>
      </c>
    </row>
    <row r="8429" spans="1:7" x14ac:dyDescent="0.2">
      <c r="A8429">
        <v>6600</v>
      </c>
      <c r="B8429">
        <v>7.6899999999999996E-2</v>
      </c>
      <c r="C8429" t="s">
        <v>5441</v>
      </c>
      <c r="D8429" s="79">
        <v>100000</v>
      </c>
      <c r="E8429">
        <v>36</v>
      </c>
      <c r="F8429">
        <v>10</v>
      </c>
      <c r="G8429">
        <v>0</v>
      </c>
    </row>
    <row r="8430" spans="1:7" x14ac:dyDescent="0.2">
      <c r="A8430">
        <v>30000</v>
      </c>
      <c r="B8430">
        <v>0.20200000000000001</v>
      </c>
      <c r="C8430" t="s">
        <v>5441</v>
      </c>
      <c r="D8430">
        <v>98000</v>
      </c>
      <c r="E8430">
        <v>60</v>
      </c>
      <c r="F8430">
        <v>10</v>
      </c>
      <c r="G8430">
        <v>0</v>
      </c>
    </row>
    <row r="8431" spans="1:7" x14ac:dyDescent="0.2">
      <c r="A8431">
        <v>24000</v>
      </c>
      <c r="B8431">
        <v>0.1167</v>
      </c>
      <c r="C8431" t="s">
        <v>5441</v>
      </c>
      <c r="D8431">
        <v>80000</v>
      </c>
      <c r="E8431">
        <v>36</v>
      </c>
      <c r="F8431">
        <v>10</v>
      </c>
      <c r="G8431">
        <v>0</v>
      </c>
    </row>
    <row r="8432" spans="1:7" x14ac:dyDescent="0.2">
      <c r="A8432">
        <v>8000</v>
      </c>
      <c r="B8432">
        <v>0.16289999999999999</v>
      </c>
      <c r="C8432" t="s">
        <v>5440</v>
      </c>
      <c r="D8432">
        <v>90000</v>
      </c>
      <c r="E8432">
        <v>36</v>
      </c>
      <c r="F8432">
        <v>5</v>
      </c>
      <c r="G8432">
        <v>1</v>
      </c>
    </row>
    <row r="8433" spans="1:7" x14ac:dyDescent="0.2">
      <c r="A8433">
        <v>4450</v>
      </c>
      <c r="B8433">
        <v>0.13350000000000001</v>
      </c>
      <c r="C8433" t="s">
        <v>5441</v>
      </c>
      <c r="D8433">
        <v>41000</v>
      </c>
      <c r="E8433">
        <v>36</v>
      </c>
      <c r="F8433">
        <v>2</v>
      </c>
      <c r="G8433">
        <v>0</v>
      </c>
    </row>
    <row r="8434" spans="1:7" x14ac:dyDescent="0.2">
      <c r="A8434">
        <v>24000</v>
      </c>
      <c r="B8434">
        <v>0.15609999999999999</v>
      </c>
      <c r="C8434" t="s">
        <v>5441</v>
      </c>
      <c r="D8434">
        <v>67000</v>
      </c>
      <c r="E8434">
        <v>60</v>
      </c>
      <c r="F8434">
        <v>6</v>
      </c>
      <c r="G8434">
        <v>0</v>
      </c>
    </row>
    <row r="8435" spans="1:7" x14ac:dyDescent="0.2">
      <c r="A8435">
        <v>6675</v>
      </c>
      <c r="B8435">
        <v>0.20200000000000001</v>
      </c>
      <c r="C8435" t="s">
        <v>5442</v>
      </c>
      <c r="D8435">
        <v>41953</v>
      </c>
      <c r="E8435">
        <v>36</v>
      </c>
      <c r="F8435">
        <v>3</v>
      </c>
      <c r="G8435">
        <v>1</v>
      </c>
    </row>
    <row r="8436" spans="1:7" x14ac:dyDescent="0.2">
      <c r="A8436">
        <v>14400</v>
      </c>
      <c r="B8436">
        <v>0.1449</v>
      </c>
      <c r="C8436" t="s">
        <v>5441</v>
      </c>
      <c r="D8436">
        <v>56000</v>
      </c>
      <c r="E8436">
        <v>60</v>
      </c>
      <c r="F8436">
        <v>10</v>
      </c>
      <c r="G8436">
        <v>0</v>
      </c>
    </row>
    <row r="8437" spans="1:7" x14ac:dyDescent="0.2">
      <c r="A8437">
        <v>5000</v>
      </c>
      <c r="B8437">
        <v>0.16289999999999999</v>
      </c>
      <c r="C8437" t="s">
        <v>5440</v>
      </c>
      <c r="D8437">
        <v>11263</v>
      </c>
      <c r="E8437">
        <v>36</v>
      </c>
      <c r="F8437">
        <v>7</v>
      </c>
      <c r="G8437">
        <v>0</v>
      </c>
    </row>
    <row r="8438" spans="1:7" x14ac:dyDescent="0.2">
      <c r="A8438">
        <v>11100</v>
      </c>
      <c r="B8438">
        <v>0.1757</v>
      </c>
      <c r="C8438" t="s">
        <v>5440</v>
      </c>
      <c r="D8438">
        <v>37200</v>
      </c>
      <c r="E8438">
        <v>36</v>
      </c>
      <c r="F8438">
        <v>0.5</v>
      </c>
      <c r="G8438">
        <v>0</v>
      </c>
    </row>
    <row r="8439" spans="1:7" x14ac:dyDescent="0.2">
      <c r="A8439">
        <v>15500</v>
      </c>
      <c r="B8439">
        <v>0.13350000000000001</v>
      </c>
      <c r="C8439" t="s">
        <v>5440</v>
      </c>
      <c r="D8439">
        <v>48000</v>
      </c>
      <c r="E8439">
        <v>36</v>
      </c>
      <c r="F8439">
        <v>2</v>
      </c>
      <c r="G8439">
        <v>0</v>
      </c>
    </row>
    <row r="8440" spans="1:7" x14ac:dyDescent="0.2">
      <c r="A8440">
        <v>20000</v>
      </c>
      <c r="B8440">
        <v>7.1199999999999999E-2</v>
      </c>
      <c r="C8440" t="s">
        <v>5440</v>
      </c>
      <c r="D8440">
        <v>90000</v>
      </c>
      <c r="E8440">
        <v>36</v>
      </c>
      <c r="F8440">
        <v>10</v>
      </c>
      <c r="G8440">
        <v>0</v>
      </c>
    </row>
    <row r="8441" spans="1:7" x14ac:dyDescent="0.2">
      <c r="A8441">
        <v>10125</v>
      </c>
      <c r="B8441">
        <v>0.2215</v>
      </c>
      <c r="C8441" t="s">
        <v>5440</v>
      </c>
      <c r="D8441">
        <v>34000</v>
      </c>
      <c r="E8441">
        <v>60</v>
      </c>
      <c r="F8441">
        <v>1</v>
      </c>
      <c r="G8441">
        <v>1</v>
      </c>
    </row>
    <row r="8442" spans="1:7" x14ac:dyDescent="0.2">
      <c r="A8442">
        <v>26400</v>
      </c>
      <c r="B8442">
        <v>0.1167</v>
      </c>
      <c r="C8442" t="s">
        <v>5441</v>
      </c>
      <c r="D8442" s="79">
        <v>100000</v>
      </c>
      <c r="E8442">
        <v>36</v>
      </c>
      <c r="F8442">
        <v>8</v>
      </c>
      <c r="G8442">
        <v>0</v>
      </c>
    </row>
    <row r="8443" spans="1:7" x14ac:dyDescent="0.2">
      <c r="A8443">
        <v>29850</v>
      </c>
      <c r="B8443">
        <v>0.24079999999999999</v>
      </c>
      <c r="C8443" t="s">
        <v>5440</v>
      </c>
      <c r="D8443">
        <v>65000</v>
      </c>
      <c r="E8443">
        <v>60</v>
      </c>
      <c r="F8443">
        <v>10</v>
      </c>
      <c r="G8443">
        <v>0</v>
      </c>
    </row>
    <row r="8444" spans="1:7" x14ac:dyDescent="0.2">
      <c r="A8444">
        <v>5000</v>
      </c>
      <c r="B8444">
        <v>0.14990000000000001</v>
      </c>
      <c r="C8444" t="s">
        <v>5440</v>
      </c>
      <c r="D8444">
        <v>40000</v>
      </c>
      <c r="E8444">
        <v>36</v>
      </c>
      <c r="F8444">
        <v>6</v>
      </c>
      <c r="G8444">
        <v>0</v>
      </c>
    </row>
    <row r="8445" spans="1:7" x14ac:dyDescent="0.2">
      <c r="A8445">
        <v>4225</v>
      </c>
      <c r="B8445">
        <v>0.14990000000000001</v>
      </c>
      <c r="C8445" t="s">
        <v>5441</v>
      </c>
      <c r="D8445">
        <v>57600</v>
      </c>
      <c r="E8445">
        <v>36</v>
      </c>
      <c r="F8445">
        <v>5</v>
      </c>
      <c r="G8445">
        <v>0</v>
      </c>
    </row>
    <row r="8446" spans="1:7" x14ac:dyDescent="0.2">
      <c r="A8446">
        <v>15000</v>
      </c>
      <c r="B8446">
        <v>0.1167</v>
      </c>
      <c r="C8446" t="s">
        <v>5441</v>
      </c>
      <c r="D8446">
        <v>78000</v>
      </c>
      <c r="E8446">
        <v>36</v>
      </c>
      <c r="F8446">
        <v>6</v>
      </c>
      <c r="G8446">
        <v>0</v>
      </c>
    </row>
    <row r="8447" spans="1:7" x14ac:dyDescent="0.2">
      <c r="A8447">
        <v>16000</v>
      </c>
      <c r="B8447">
        <v>6.4899999999999999E-2</v>
      </c>
      <c r="C8447" t="s">
        <v>5441</v>
      </c>
      <c r="D8447">
        <v>105000</v>
      </c>
      <c r="E8447">
        <v>36</v>
      </c>
      <c r="F8447">
        <v>4</v>
      </c>
      <c r="G8447">
        <v>0</v>
      </c>
    </row>
    <row r="8448" spans="1:7" x14ac:dyDescent="0.2">
      <c r="A8448">
        <v>20000</v>
      </c>
      <c r="B8448">
        <v>0.14990000000000001</v>
      </c>
      <c r="C8448" t="s">
        <v>5442</v>
      </c>
      <c r="D8448">
        <v>205000</v>
      </c>
      <c r="E8448">
        <v>60</v>
      </c>
      <c r="F8448">
        <v>10</v>
      </c>
      <c r="G8448">
        <v>0</v>
      </c>
    </row>
    <row r="8449" spans="1:7" x14ac:dyDescent="0.2">
      <c r="A8449">
        <v>8000</v>
      </c>
      <c r="B8449">
        <v>7.1199999999999999E-2</v>
      </c>
      <c r="C8449" t="s">
        <v>5442</v>
      </c>
      <c r="D8449">
        <v>60000</v>
      </c>
      <c r="E8449">
        <v>36</v>
      </c>
      <c r="F8449">
        <v>4</v>
      </c>
      <c r="G8449">
        <v>0</v>
      </c>
    </row>
    <row r="8450" spans="1:7" x14ac:dyDescent="0.2">
      <c r="A8450">
        <v>11000</v>
      </c>
      <c r="B8450">
        <v>6.0299999999999999E-2</v>
      </c>
      <c r="C8450" t="s">
        <v>5441</v>
      </c>
      <c r="D8450">
        <v>73000</v>
      </c>
      <c r="E8450">
        <v>36</v>
      </c>
      <c r="F8450">
        <v>4</v>
      </c>
      <c r="G8450">
        <v>0</v>
      </c>
    </row>
    <row r="8451" spans="1:7" x14ac:dyDescent="0.2">
      <c r="A8451">
        <v>10000</v>
      </c>
      <c r="B8451">
        <v>0.12989999999999999</v>
      </c>
      <c r="C8451" t="s">
        <v>5441</v>
      </c>
      <c r="D8451">
        <v>61360</v>
      </c>
      <c r="E8451">
        <v>36</v>
      </c>
      <c r="F8451">
        <v>10</v>
      </c>
      <c r="G8451">
        <v>0</v>
      </c>
    </row>
    <row r="8452" spans="1:7" x14ac:dyDescent="0.2">
      <c r="A8452">
        <v>4000</v>
      </c>
      <c r="B8452">
        <v>0.12989999999999999</v>
      </c>
      <c r="C8452" t="s">
        <v>5440</v>
      </c>
      <c r="D8452">
        <v>98000</v>
      </c>
      <c r="E8452">
        <v>36</v>
      </c>
      <c r="F8452">
        <v>9</v>
      </c>
      <c r="G8452">
        <v>0</v>
      </c>
    </row>
    <row r="8453" spans="1:7" x14ac:dyDescent="0.2">
      <c r="A8453">
        <v>8000</v>
      </c>
      <c r="B8453">
        <v>0.1449</v>
      </c>
      <c r="C8453" t="s">
        <v>5440</v>
      </c>
      <c r="D8453">
        <v>55000</v>
      </c>
      <c r="E8453">
        <v>36</v>
      </c>
      <c r="F8453">
        <v>2</v>
      </c>
      <c r="G8453">
        <v>0</v>
      </c>
    </row>
    <row r="8454" spans="1:7" x14ac:dyDescent="0.2">
      <c r="A8454">
        <v>4450</v>
      </c>
      <c r="B8454">
        <v>0.20200000000000001</v>
      </c>
      <c r="C8454" t="s">
        <v>5440</v>
      </c>
      <c r="D8454">
        <v>42500</v>
      </c>
      <c r="E8454">
        <v>36</v>
      </c>
      <c r="F8454">
        <v>5</v>
      </c>
      <c r="G8454">
        <v>1</v>
      </c>
    </row>
    <row r="8455" spans="1:7" x14ac:dyDescent="0.2">
      <c r="A8455">
        <v>24125</v>
      </c>
      <c r="B8455">
        <v>0.1099</v>
      </c>
      <c r="C8455" t="s">
        <v>5441</v>
      </c>
      <c r="D8455">
        <v>68500</v>
      </c>
      <c r="E8455">
        <v>36</v>
      </c>
      <c r="F8455">
        <v>4</v>
      </c>
      <c r="G8455">
        <v>0</v>
      </c>
    </row>
    <row r="8456" spans="1:7" x14ac:dyDescent="0.2">
      <c r="A8456">
        <v>11000</v>
      </c>
      <c r="B8456">
        <v>0.13350000000000001</v>
      </c>
      <c r="C8456" t="s">
        <v>5440</v>
      </c>
      <c r="D8456">
        <v>55000</v>
      </c>
      <c r="E8456">
        <v>60</v>
      </c>
      <c r="F8456">
        <v>1</v>
      </c>
      <c r="G8456">
        <v>1</v>
      </c>
    </row>
    <row r="8457" spans="1:7" x14ac:dyDescent="0.2">
      <c r="A8457">
        <v>8000</v>
      </c>
      <c r="B8457">
        <v>0.12989999999999999</v>
      </c>
      <c r="C8457" t="s">
        <v>5440</v>
      </c>
      <c r="D8457">
        <v>34000</v>
      </c>
      <c r="E8457">
        <v>36</v>
      </c>
      <c r="F8457">
        <v>8</v>
      </c>
      <c r="G8457">
        <v>0</v>
      </c>
    </row>
    <row r="8458" spans="1:7" x14ac:dyDescent="0.2">
      <c r="A8458">
        <v>7000</v>
      </c>
      <c r="B8458">
        <v>7.6899999999999996E-2</v>
      </c>
      <c r="C8458" t="s">
        <v>5440</v>
      </c>
      <c r="D8458">
        <v>70000</v>
      </c>
      <c r="E8458">
        <v>36</v>
      </c>
      <c r="F8458">
        <v>5</v>
      </c>
      <c r="G8458">
        <v>0</v>
      </c>
    </row>
    <row r="8459" spans="1:7" x14ac:dyDescent="0.2">
      <c r="A8459">
        <v>15000</v>
      </c>
      <c r="B8459">
        <v>0.1099</v>
      </c>
      <c r="C8459" t="s">
        <v>5441</v>
      </c>
      <c r="D8459">
        <v>58000</v>
      </c>
      <c r="E8459">
        <v>36</v>
      </c>
      <c r="F8459">
        <v>1</v>
      </c>
      <c r="G8459">
        <v>0</v>
      </c>
    </row>
    <row r="8460" spans="1:7" x14ac:dyDescent="0.2">
      <c r="A8460">
        <v>12000</v>
      </c>
      <c r="B8460">
        <v>0.1099</v>
      </c>
      <c r="C8460" t="s">
        <v>5441</v>
      </c>
      <c r="D8460">
        <v>78000</v>
      </c>
      <c r="E8460">
        <v>36</v>
      </c>
      <c r="F8460">
        <v>10</v>
      </c>
      <c r="G8460">
        <v>0</v>
      </c>
    </row>
    <row r="8461" spans="1:7" x14ac:dyDescent="0.2">
      <c r="A8461">
        <v>10000</v>
      </c>
      <c r="B8461">
        <v>0.15609999999999999</v>
      </c>
      <c r="C8461" t="s">
        <v>5440</v>
      </c>
      <c r="D8461">
        <v>73000</v>
      </c>
      <c r="E8461">
        <v>36</v>
      </c>
      <c r="F8461">
        <v>0.5</v>
      </c>
      <c r="G8461">
        <v>1</v>
      </c>
    </row>
    <row r="8462" spans="1:7" x14ac:dyDescent="0.2">
      <c r="A8462">
        <v>9300</v>
      </c>
      <c r="B8462">
        <v>0.24990000000000001</v>
      </c>
      <c r="C8462" t="s">
        <v>5440</v>
      </c>
      <c r="D8462">
        <v>31000</v>
      </c>
      <c r="E8462">
        <v>36</v>
      </c>
      <c r="F8462">
        <v>6</v>
      </c>
      <c r="G8462">
        <v>0</v>
      </c>
    </row>
    <row r="8463" spans="1:7" x14ac:dyDescent="0.2">
      <c r="A8463">
        <v>9000</v>
      </c>
      <c r="B8463">
        <v>0.1167</v>
      </c>
      <c r="C8463" t="s">
        <v>5441</v>
      </c>
      <c r="D8463">
        <v>46000</v>
      </c>
      <c r="E8463">
        <v>36</v>
      </c>
      <c r="F8463">
        <v>9</v>
      </c>
      <c r="G8463">
        <v>0</v>
      </c>
    </row>
    <row r="8464" spans="1:7" x14ac:dyDescent="0.2">
      <c r="A8464">
        <v>21000</v>
      </c>
      <c r="B8464">
        <v>0.16289999999999999</v>
      </c>
      <c r="C8464" t="s">
        <v>5440</v>
      </c>
      <c r="D8464">
        <v>120000</v>
      </c>
      <c r="E8464">
        <v>36</v>
      </c>
      <c r="F8464">
        <v>3</v>
      </c>
      <c r="G8464">
        <v>0</v>
      </c>
    </row>
    <row r="8465" spans="1:7" x14ac:dyDescent="0.2">
      <c r="A8465">
        <v>10000</v>
      </c>
      <c r="B8465">
        <v>0.1099</v>
      </c>
      <c r="C8465" t="s">
        <v>5440</v>
      </c>
      <c r="D8465">
        <v>84000</v>
      </c>
      <c r="E8465">
        <v>36</v>
      </c>
      <c r="F8465">
        <v>8</v>
      </c>
      <c r="G8465">
        <v>1</v>
      </c>
    </row>
    <row r="8466" spans="1:7" x14ac:dyDescent="0.2">
      <c r="A8466">
        <v>6050</v>
      </c>
      <c r="B8466">
        <v>0.16289999999999999</v>
      </c>
      <c r="C8466" t="s">
        <v>5442</v>
      </c>
      <c r="D8466">
        <v>20400</v>
      </c>
      <c r="E8466">
        <v>36</v>
      </c>
      <c r="F8466">
        <v>2</v>
      </c>
      <c r="G8466">
        <v>0</v>
      </c>
    </row>
    <row r="8467" spans="1:7" x14ac:dyDescent="0.2">
      <c r="A8467">
        <v>15000</v>
      </c>
      <c r="B8467">
        <v>0.1167</v>
      </c>
      <c r="C8467" t="s">
        <v>5440</v>
      </c>
      <c r="D8467">
        <v>80000</v>
      </c>
      <c r="E8467">
        <v>36</v>
      </c>
      <c r="F8467">
        <v>10</v>
      </c>
      <c r="G8467">
        <v>0</v>
      </c>
    </row>
    <row r="8468" spans="1:7" x14ac:dyDescent="0.2">
      <c r="A8468">
        <v>29450</v>
      </c>
      <c r="B8468">
        <v>0.23430000000000001</v>
      </c>
      <c r="C8468" t="s">
        <v>5440</v>
      </c>
      <c r="D8468">
        <v>82000</v>
      </c>
      <c r="E8468">
        <v>60</v>
      </c>
      <c r="F8468">
        <v>10</v>
      </c>
      <c r="G8468">
        <v>1</v>
      </c>
    </row>
    <row r="8469" spans="1:7" x14ac:dyDescent="0.2">
      <c r="A8469">
        <v>12175</v>
      </c>
      <c r="B8469">
        <v>0.19520000000000001</v>
      </c>
      <c r="C8469" t="s">
        <v>5441</v>
      </c>
      <c r="D8469">
        <v>65000</v>
      </c>
      <c r="E8469">
        <v>36</v>
      </c>
      <c r="F8469">
        <v>10</v>
      </c>
      <c r="G8469">
        <v>1</v>
      </c>
    </row>
    <row r="8470" spans="1:7" x14ac:dyDescent="0.2">
      <c r="A8470">
        <v>35000</v>
      </c>
      <c r="B8470">
        <v>0.1757</v>
      </c>
      <c r="C8470" t="s">
        <v>5441</v>
      </c>
      <c r="D8470">
        <v>90000</v>
      </c>
      <c r="E8470">
        <v>60</v>
      </c>
      <c r="F8470">
        <v>4</v>
      </c>
      <c r="G8470">
        <v>1</v>
      </c>
    </row>
    <row r="8471" spans="1:7" x14ac:dyDescent="0.2">
      <c r="A8471">
        <v>10000</v>
      </c>
      <c r="B8471">
        <v>0.1249</v>
      </c>
      <c r="C8471" t="s">
        <v>5442</v>
      </c>
      <c r="D8471">
        <v>80000</v>
      </c>
      <c r="E8471">
        <v>36</v>
      </c>
      <c r="F8471">
        <v>7</v>
      </c>
      <c r="G8471">
        <v>0</v>
      </c>
    </row>
    <row r="8472" spans="1:7" x14ac:dyDescent="0.2">
      <c r="A8472">
        <v>12375</v>
      </c>
      <c r="B8472">
        <v>0.18990000000000001</v>
      </c>
      <c r="C8472" t="s">
        <v>5441</v>
      </c>
      <c r="D8472">
        <v>43000</v>
      </c>
      <c r="E8472">
        <v>36</v>
      </c>
      <c r="F8472">
        <v>10</v>
      </c>
      <c r="G8472">
        <v>1</v>
      </c>
    </row>
    <row r="8473" spans="1:7" x14ac:dyDescent="0.2">
      <c r="A8473">
        <v>21000</v>
      </c>
      <c r="B8473">
        <v>0.12989999999999999</v>
      </c>
      <c r="C8473" t="s">
        <v>5440</v>
      </c>
      <c r="D8473">
        <v>94000</v>
      </c>
      <c r="E8473">
        <v>60</v>
      </c>
      <c r="F8473">
        <v>9</v>
      </c>
      <c r="G8473">
        <v>0</v>
      </c>
    </row>
    <row r="8474" spans="1:7" x14ac:dyDescent="0.2">
      <c r="A8474">
        <v>35000</v>
      </c>
      <c r="B8474">
        <v>0.23430000000000001</v>
      </c>
      <c r="C8474" t="s">
        <v>5440</v>
      </c>
      <c r="D8474" s="79">
        <v>100000</v>
      </c>
      <c r="E8474">
        <v>60</v>
      </c>
      <c r="F8474">
        <v>4</v>
      </c>
      <c r="G8474">
        <v>1</v>
      </c>
    </row>
    <row r="8475" spans="1:7" x14ac:dyDescent="0.2">
      <c r="A8475">
        <v>10000</v>
      </c>
      <c r="B8475">
        <v>0.10150000000000001</v>
      </c>
      <c r="C8475" t="s">
        <v>5441</v>
      </c>
      <c r="D8475">
        <v>88000</v>
      </c>
      <c r="E8475">
        <v>36</v>
      </c>
      <c r="F8475">
        <v>10</v>
      </c>
      <c r="G8475">
        <v>0</v>
      </c>
    </row>
    <row r="8476" spans="1:7" x14ac:dyDescent="0.2">
      <c r="A8476">
        <v>1000</v>
      </c>
      <c r="B8476">
        <v>6.4899999999999999E-2</v>
      </c>
      <c r="C8476" t="s">
        <v>5441</v>
      </c>
      <c r="D8476">
        <v>250000</v>
      </c>
      <c r="E8476">
        <v>36</v>
      </c>
      <c r="F8476">
        <v>10</v>
      </c>
      <c r="G8476">
        <v>0</v>
      </c>
    </row>
    <row r="8477" spans="1:7" x14ac:dyDescent="0.2">
      <c r="A8477">
        <v>7300</v>
      </c>
      <c r="B8477">
        <v>0.13980000000000001</v>
      </c>
      <c r="C8477" t="s">
        <v>5440</v>
      </c>
      <c r="D8477">
        <v>62000</v>
      </c>
      <c r="E8477">
        <v>36</v>
      </c>
      <c r="F8477">
        <v>0.5</v>
      </c>
      <c r="G8477">
        <v>0</v>
      </c>
    </row>
    <row r="8478" spans="1:7" x14ac:dyDescent="0.2">
      <c r="A8478">
        <v>18000</v>
      </c>
      <c r="B8478">
        <v>0.12989999999999999</v>
      </c>
      <c r="C8478" t="s">
        <v>5441</v>
      </c>
      <c r="D8478">
        <v>40000</v>
      </c>
      <c r="E8478">
        <v>60</v>
      </c>
      <c r="F8478">
        <v>7</v>
      </c>
      <c r="G8478">
        <v>0</v>
      </c>
    </row>
    <row r="8479" spans="1:7" x14ac:dyDescent="0.2">
      <c r="A8479">
        <v>8000</v>
      </c>
      <c r="B8479">
        <v>0.10150000000000001</v>
      </c>
      <c r="C8479" t="s">
        <v>5440</v>
      </c>
      <c r="D8479">
        <v>52000</v>
      </c>
      <c r="E8479">
        <v>36</v>
      </c>
      <c r="F8479">
        <v>2</v>
      </c>
      <c r="G8479">
        <v>0</v>
      </c>
    </row>
    <row r="8480" spans="1:7" x14ac:dyDescent="0.2">
      <c r="A8480">
        <v>20000</v>
      </c>
      <c r="B8480">
        <v>0.1167</v>
      </c>
      <c r="C8480" t="s">
        <v>5441</v>
      </c>
      <c r="D8480">
        <v>72900</v>
      </c>
      <c r="E8480">
        <v>36</v>
      </c>
      <c r="F8480">
        <v>7</v>
      </c>
      <c r="G8480">
        <v>0</v>
      </c>
    </row>
    <row r="8481" spans="1:7" x14ac:dyDescent="0.2">
      <c r="A8481">
        <v>3100</v>
      </c>
      <c r="B8481">
        <v>0.1757</v>
      </c>
      <c r="C8481" t="s">
        <v>5441</v>
      </c>
      <c r="D8481">
        <v>41123</v>
      </c>
      <c r="E8481">
        <v>36</v>
      </c>
      <c r="F8481">
        <v>7</v>
      </c>
      <c r="G8481">
        <v>0</v>
      </c>
    </row>
    <row r="8482" spans="1:7" x14ac:dyDescent="0.2">
      <c r="A8482">
        <v>5000</v>
      </c>
      <c r="B8482">
        <v>0.15609999999999999</v>
      </c>
      <c r="C8482" t="s">
        <v>5440</v>
      </c>
      <c r="D8482">
        <v>60000</v>
      </c>
      <c r="E8482">
        <v>36</v>
      </c>
      <c r="F8482">
        <v>5</v>
      </c>
      <c r="G8482">
        <v>1</v>
      </c>
    </row>
    <row r="8483" spans="1:7" x14ac:dyDescent="0.2">
      <c r="A8483">
        <v>4950</v>
      </c>
      <c r="B8483">
        <v>0.1757</v>
      </c>
      <c r="C8483" t="s">
        <v>5441</v>
      </c>
      <c r="D8483">
        <v>72000</v>
      </c>
      <c r="E8483">
        <v>36</v>
      </c>
      <c r="F8483">
        <v>10</v>
      </c>
      <c r="G8483">
        <v>0</v>
      </c>
    </row>
    <row r="8484" spans="1:7" x14ac:dyDescent="0.2">
      <c r="A8484">
        <v>20000</v>
      </c>
      <c r="B8484">
        <v>6.0299999999999999E-2</v>
      </c>
      <c r="C8484" t="s">
        <v>5440</v>
      </c>
      <c r="D8484">
        <v>142000</v>
      </c>
      <c r="E8484">
        <v>36</v>
      </c>
      <c r="F8484">
        <v>4</v>
      </c>
      <c r="G8484">
        <v>0</v>
      </c>
    </row>
    <row r="8485" spans="1:7" x14ac:dyDescent="0.2">
      <c r="A8485">
        <v>8500</v>
      </c>
      <c r="B8485">
        <v>0.1167</v>
      </c>
      <c r="C8485" t="s">
        <v>5441</v>
      </c>
      <c r="D8485">
        <v>46000</v>
      </c>
      <c r="E8485">
        <v>36</v>
      </c>
      <c r="F8485">
        <v>5</v>
      </c>
      <c r="G8485">
        <v>0</v>
      </c>
    </row>
    <row r="8486" spans="1:7" x14ac:dyDescent="0.2">
      <c r="A8486">
        <v>6575</v>
      </c>
      <c r="B8486">
        <v>0.1757</v>
      </c>
      <c r="C8486" t="s">
        <v>5441</v>
      </c>
      <c r="D8486">
        <v>72155</v>
      </c>
      <c r="E8486">
        <v>36</v>
      </c>
      <c r="F8486">
        <v>10</v>
      </c>
      <c r="G8486">
        <v>0</v>
      </c>
    </row>
    <row r="8487" spans="1:7" x14ac:dyDescent="0.2">
      <c r="A8487">
        <v>17200</v>
      </c>
      <c r="B8487">
        <v>0.19520000000000001</v>
      </c>
      <c r="C8487" t="s">
        <v>5440</v>
      </c>
      <c r="D8487">
        <v>41000</v>
      </c>
      <c r="E8487">
        <v>60</v>
      </c>
      <c r="F8487">
        <v>2</v>
      </c>
      <c r="G8487">
        <v>0</v>
      </c>
    </row>
    <row r="8488" spans="1:7" x14ac:dyDescent="0.2">
      <c r="A8488">
        <v>19725</v>
      </c>
      <c r="B8488">
        <v>0.18990000000000001</v>
      </c>
      <c r="C8488" t="s">
        <v>5441</v>
      </c>
      <c r="D8488">
        <v>47000</v>
      </c>
      <c r="E8488">
        <v>60</v>
      </c>
      <c r="F8488">
        <v>4</v>
      </c>
      <c r="G8488">
        <v>0</v>
      </c>
    </row>
    <row r="8489" spans="1:7" x14ac:dyDescent="0.2">
      <c r="A8489">
        <v>24625</v>
      </c>
      <c r="B8489">
        <v>0.2215</v>
      </c>
      <c r="C8489" t="s">
        <v>5441</v>
      </c>
      <c r="D8489">
        <v>65000</v>
      </c>
      <c r="E8489">
        <v>60</v>
      </c>
      <c r="F8489">
        <v>10</v>
      </c>
      <c r="G8489">
        <v>1</v>
      </c>
    </row>
    <row r="8490" spans="1:7" x14ac:dyDescent="0.2">
      <c r="A8490">
        <v>12600</v>
      </c>
      <c r="B8490">
        <v>9.1700000000000004E-2</v>
      </c>
      <c r="C8490" t="s">
        <v>5440</v>
      </c>
      <c r="D8490">
        <v>45000</v>
      </c>
      <c r="E8490">
        <v>36</v>
      </c>
      <c r="F8490">
        <v>3</v>
      </c>
      <c r="G8490">
        <v>1</v>
      </c>
    </row>
    <row r="8491" spans="1:7" x14ac:dyDescent="0.2">
      <c r="A8491">
        <v>24000</v>
      </c>
      <c r="B8491">
        <v>6.0299999999999999E-2</v>
      </c>
      <c r="C8491" t="s">
        <v>5441</v>
      </c>
      <c r="D8491">
        <v>114695</v>
      </c>
      <c r="E8491">
        <v>36</v>
      </c>
      <c r="F8491">
        <v>6</v>
      </c>
      <c r="G8491">
        <v>0</v>
      </c>
    </row>
    <row r="8492" spans="1:7" x14ac:dyDescent="0.2">
      <c r="A8492">
        <v>3125</v>
      </c>
      <c r="B8492">
        <v>0.14990000000000001</v>
      </c>
      <c r="C8492" t="s">
        <v>5442</v>
      </c>
      <c r="D8492">
        <v>49500</v>
      </c>
      <c r="E8492">
        <v>36</v>
      </c>
      <c r="F8492">
        <v>8</v>
      </c>
      <c r="G8492">
        <v>0</v>
      </c>
    </row>
    <row r="8493" spans="1:7" x14ac:dyDescent="0.2">
      <c r="A8493">
        <v>15600</v>
      </c>
      <c r="B8493">
        <v>7.6899999999999996E-2</v>
      </c>
      <c r="C8493" t="s">
        <v>5441</v>
      </c>
      <c r="D8493">
        <v>4900000</v>
      </c>
      <c r="E8493">
        <v>36</v>
      </c>
      <c r="F8493">
        <v>8</v>
      </c>
      <c r="G8493">
        <v>0</v>
      </c>
    </row>
    <row r="8494" spans="1:7" x14ac:dyDescent="0.2">
      <c r="A8494">
        <v>5000</v>
      </c>
      <c r="B8494">
        <v>0.1249</v>
      </c>
      <c r="C8494" t="s">
        <v>5442</v>
      </c>
      <c r="D8494">
        <v>59740</v>
      </c>
      <c r="E8494">
        <v>36</v>
      </c>
      <c r="F8494">
        <v>2</v>
      </c>
      <c r="G8494">
        <v>0</v>
      </c>
    </row>
    <row r="8495" spans="1:7" x14ac:dyDescent="0.2">
      <c r="A8495">
        <v>16375</v>
      </c>
      <c r="B8495">
        <v>0.18990000000000001</v>
      </c>
      <c r="C8495" t="s">
        <v>5442</v>
      </c>
      <c r="D8495">
        <v>41000</v>
      </c>
      <c r="E8495">
        <v>60</v>
      </c>
      <c r="F8495">
        <v>10</v>
      </c>
      <c r="G8495">
        <v>0</v>
      </c>
    </row>
    <row r="8496" spans="1:7" x14ac:dyDescent="0.2">
      <c r="A8496">
        <v>2500</v>
      </c>
      <c r="B8496">
        <v>0.1099</v>
      </c>
      <c r="C8496" t="s">
        <v>5442</v>
      </c>
      <c r="D8496">
        <v>38000</v>
      </c>
      <c r="E8496">
        <v>36</v>
      </c>
      <c r="F8496">
        <v>2</v>
      </c>
      <c r="G8496">
        <v>0</v>
      </c>
    </row>
    <row r="8497" spans="1:7" x14ac:dyDescent="0.2">
      <c r="A8497">
        <v>35000</v>
      </c>
      <c r="B8497">
        <v>0.1449</v>
      </c>
      <c r="C8497" t="s">
        <v>5441</v>
      </c>
      <c r="D8497">
        <v>103312</v>
      </c>
      <c r="E8497">
        <v>60</v>
      </c>
      <c r="F8497">
        <v>5</v>
      </c>
      <c r="G8497">
        <v>0</v>
      </c>
    </row>
    <row r="8498" spans="1:7" x14ac:dyDescent="0.2">
      <c r="A8498">
        <v>5000</v>
      </c>
      <c r="B8498">
        <v>0.13350000000000001</v>
      </c>
      <c r="C8498" t="s">
        <v>5442</v>
      </c>
      <c r="D8498">
        <v>30000</v>
      </c>
      <c r="E8498">
        <v>36</v>
      </c>
      <c r="F8498">
        <v>10</v>
      </c>
      <c r="G8498">
        <v>1</v>
      </c>
    </row>
    <row r="8499" spans="1:7" x14ac:dyDescent="0.2">
      <c r="A8499">
        <v>33300</v>
      </c>
      <c r="B8499">
        <v>0.24990000000000001</v>
      </c>
      <c r="C8499" t="s">
        <v>5440</v>
      </c>
      <c r="D8499" s="79">
        <v>100000</v>
      </c>
      <c r="E8499">
        <v>60</v>
      </c>
      <c r="F8499">
        <v>3</v>
      </c>
      <c r="G8499">
        <v>1</v>
      </c>
    </row>
    <row r="8500" spans="1:7" x14ac:dyDescent="0.2">
      <c r="A8500">
        <v>6000</v>
      </c>
      <c r="B8500">
        <v>0.12989999999999999</v>
      </c>
      <c r="C8500" t="s">
        <v>5440</v>
      </c>
      <c r="D8500">
        <v>49000</v>
      </c>
      <c r="E8500">
        <v>36</v>
      </c>
      <c r="F8500">
        <v>7</v>
      </c>
      <c r="G8500">
        <v>0</v>
      </c>
    </row>
    <row r="8501" spans="1:7" x14ac:dyDescent="0.2">
      <c r="A8501">
        <v>5400</v>
      </c>
      <c r="B8501">
        <v>0.13350000000000001</v>
      </c>
      <c r="C8501" t="s">
        <v>5441</v>
      </c>
      <c r="D8501">
        <v>60000</v>
      </c>
      <c r="E8501">
        <v>36</v>
      </c>
      <c r="F8501">
        <v>10</v>
      </c>
      <c r="G8501">
        <v>0</v>
      </c>
    </row>
    <row r="8502" spans="1:7" x14ac:dyDescent="0.2">
      <c r="A8502">
        <v>6000</v>
      </c>
      <c r="B8502">
        <v>0.15609999999999999</v>
      </c>
      <c r="C8502" t="s">
        <v>5440</v>
      </c>
      <c r="D8502">
        <v>75000</v>
      </c>
      <c r="E8502">
        <v>36</v>
      </c>
      <c r="F8502">
        <v>6</v>
      </c>
      <c r="G8502">
        <v>0</v>
      </c>
    </row>
    <row r="8503" spans="1:7" x14ac:dyDescent="0.2">
      <c r="A8503">
        <v>2000</v>
      </c>
      <c r="B8503">
        <v>0.10150000000000001</v>
      </c>
      <c r="C8503" t="s">
        <v>5441</v>
      </c>
      <c r="D8503">
        <v>36400</v>
      </c>
      <c r="E8503">
        <v>36</v>
      </c>
      <c r="F8503">
        <v>2</v>
      </c>
      <c r="G8503">
        <v>0</v>
      </c>
    </row>
    <row r="8504" spans="1:7" x14ac:dyDescent="0.2">
      <c r="A8504">
        <v>12000</v>
      </c>
      <c r="B8504">
        <v>9.1700000000000004E-2</v>
      </c>
      <c r="C8504" t="s">
        <v>5441</v>
      </c>
      <c r="D8504">
        <v>68000</v>
      </c>
      <c r="E8504">
        <v>36</v>
      </c>
      <c r="F8504">
        <v>8</v>
      </c>
      <c r="G8504">
        <v>0</v>
      </c>
    </row>
    <row r="8505" spans="1:7" x14ac:dyDescent="0.2">
      <c r="A8505">
        <v>4000</v>
      </c>
      <c r="B8505">
        <v>0.13980000000000001</v>
      </c>
      <c r="C8505" t="s">
        <v>5441</v>
      </c>
      <c r="D8505">
        <v>48000</v>
      </c>
      <c r="E8505">
        <v>36</v>
      </c>
      <c r="F8505">
        <v>6</v>
      </c>
      <c r="G8505">
        <v>0</v>
      </c>
    </row>
    <row r="8506" spans="1:7" x14ac:dyDescent="0.2">
      <c r="A8506">
        <v>4500</v>
      </c>
      <c r="B8506">
        <v>0.1099</v>
      </c>
      <c r="C8506" t="s">
        <v>5440</v>
      </c>
      <c r="D8506">
        <v>64000</v>
      </c>
      <c r="E8506">
        <v>36</v>
      </c>
      <c r="F8506">
        <v>3</v>
      </c>
      <c r="G8506">
        <v>0</v>
      </c>
    </row>
    <row r="8507" spans="1:7" x14ac:dyDescent="0.2">
      <c r="A8507">
        <v>23375</v>
      </c>
      <c r="B8507">
        <v>0.16289999999999999</v>
      </c>
      <c r="C8507" t="s">
        <v>5440</v>
      </c>
      <c r="D8507">
        <v>53300</v>
      </c>
      <c r="E8507">
        <v>60</v>
      </c>
      <c r="F8507">
        <v>10</v>
      </c>
      <c r="G8507">
        <v>1</v>
      </c>
    </row>
    <row r="8508" spans="1:7" x14ac:dyDescent="0.2">
      <c r="A8508">
        <v>25000</v>
      </c>
      <c r="B8508">
        <v>7.6899999999999996E-2</v>
      </c>
      <c r="C8508" t="s">
        <v>5440</v>
      </c>
      <c r="D8508">
        <v>75000</v>
      </c>
      <c r="E8508">
        <v>36</v>
      </c>
      <c r="F8508">
        <v>0.5</v>
      </c>
      <c r="G8508">
        <v>0</v>
      </c>
    </row>
    <row r="8509" spans="1:7" x14ac:dyDescent="0.2">
      <c r="A8509">
        <v>6450</v>
      </c>
      <c r="B8509">
        <v>0.1249</v>
      </c>
      <c r="C8509" t="s">
        <v>5440</v>
      </c>
      <c r="D8509">
        <v>18000</v>
      </c>
      <c r="E8509">
        <v>36</v>
      </c>
      <c r="F8509">
        <v>7</v>
      </c>
      <c r="G8509">
        <v>0</v>
      </c>
    </row>
    <row r="8510" spans="1:7" x14ac:dyDescent="0.2">
      <c r="A8510">
        <v>10000</v>
      </c>
      <c r="B8510">
        <v>0.1167</v>
      </c>
      <c r="C8510" t="s">
        <v>5441</v>
      </c>
      <c r="D8510">
        <v>55000</v>
      </c>
      <c r="E8510">
        <v>36</v>
      </c>
      <c r="F8510">
        <v>10</v>
      </c>
      <c r="G8510">
        <v>0</v>
      </c>
    </row>
    <row r="8511" spans="1:7" x14ac:dyDescent="0.2">
      <c r="A8511">
        <v>3300</v>
      </c>
      <c r="B8511">
        <v>8.3900000000000002E-2</v>
      </c>
      <c r="C8511" t="s">
        <v>5440</v>
      </c>
      <c r="D8511">
        <v>110000</v>
      </c>
      <c r="E8511">
        <v>36</v>
      </c>
      <c r="F8511">
        <v>0.5</v>
      </c>
      <c r="G8511">
        <v>0</v>
      </c>
    </row>
    <row r="8512" spans="1:7" x14ac:dyDescent="0.2">
      <c r="A8512">
        <v>30000</v>
      </c>
      <c r="B8512">
        <v>0.14990000000000001</v>
      </c>
      <c r="C8512" t="s">
        <v>5441</v>
      </c>
      <c r="D8512" s="79">
        <v>300000</v>
      </c>
      <c r="E8512">
        <v>60</v>
      </c>
      <c r="F8512">
        <v>10</v>
      </c>
      <c r="G8512">
        <v>1</v>
      </c>
    </row>
    <row r="8513" spans="1:7" x14ac:dyDescent="0.2">
      <c r="A8513">
        <v>12500</v>
      </c>
      <c r="B8513">
        <v>6.0299999999999999E-2</v>
      </c>
      <c r="C8513" t="s">
        <v>5440</v>
      </c>
      <c r="D8513">
        <v>75000</v>
      </c>
      <c r="E8513">
        <v>36</v>
      </c>
      <c r="F8513">
        <v>2</v>
      </c>
      <c r="G8513">
        <v>0</v>
      </c>
    </row>
    <row r="8514" spans="1:7" x14ac:dyDescent="0.2">
      <c r="A8514">
        <v>12000</v>
      </c>
      <c r="B8514">
        <v>6.0299999999999999E-2</v>
      </c>
      <c r="C8514" t="s">
        <v>5442</v>
      </c>
      <c r="D8514">
        <v>47995</v>
      </c>
      <c r="E8514">
        <v>36</v>
      </c>
      <c r="F8514">
        <v>10</v>
      </c>
      <c r="G8514">
        <v>0</v>
      </c>
    </row>
    <row r="8515" spans="1:7" x14ac:dyDescent="0.2">
      <c r="A8515">
        <v>25000</v>
      </c>
      <c r="B8515">
        <v>0.23430000000000001</v>
      </c>
      <c r="C8515" t="s">
        <v>5441</v>
      </c>
      <c r="D8515">
        <v>68000</v>
      </c>
      <c r="E8515">
        <v>60</v>
      </c>
      <c r="F8515">
        <v>1</v>
      </c>
      <c r="G8515">
        <v>0</v>
      </c>
    </row>
    <row r="8516" spans="1:7" x14ac:dyDescent="0.2">
      <c r="A8516">
        <v>20000</v>
      </c>
      <c r="B8516">
        <v>9.1700000000000004E-2</v>
      </c>
      <c r="C8516" t="s">
        <v>5440</v>
      </c>
      <c r="D8516" s="79">
        <v>100000</v>
      </c>
      <c r="E8516">
        <v>60</v>
      </c>
      <c r="F8516">
        <v>1</v>
      </c>
      <c r="G8516">
        <v>0</v>
      </c>
    </row>
    <row r="8517" spans="1:7" x14ac:dyDescent="0.2">
      <c r="A8517">
        <v>2800</v>
      </c>
      <c r="B8517">
        <v>0.16289999999999999</v>
      </c>
      <c r="C8517" t="s">
        <v>5441</v>
      </c>
      <c r="D8517">
        <v>62400</v>
      </c>
      <c r="E8517">
        <v>36</v>
      </c>
      <c r="F8517">
        <v>2</v>
      </c>
      <c r="G8517">
        <v>1</v>
      </c>
    </row>
    <row r="8518" spans="1:7" x14ac:dyDescent="0.2">
      <c r="A8518">
        <v>12500</v>
      </c>
      <c r="B8518">
        <v>0.16289999999999999</v>
      </c>
      <c r="C8518" t="s">
        <v>5442</v>
      </c>
      <c r="D8518">
        <v>55000</v>
      </c>
      <c r="E8518">
        <v>36</v>
      </c>
      <c r="F8518">
        <v>5</v>
      </c>
      <c r="G8518">
        <v>0</v>
      </c>
    </row>
    <row r="8519" spans="1:7" x14ac:dyDescent="0.2">
      <c r="A8519">
        <v>15000</v>
      </c>
      <c r="B8519">
        <v>0.15609999999999999</v>
      </c>
      <c r="C8519" t="s">
        <v>5441</v>
      </c>
      <c r="D8519" s="79">
        <v>100000</v>
      </c>
      <c r="E8519">
        <v>60</v>
      </c>
      <c r="F8519">
        <v>1</v>
      </c>
      <c r="G8519">
        <v>0</v>
      </c>
    </row>
    <row r="8520" spans="1:7" x14ac:dyDescent="0.2">
      <c r="A8520">
        <v>12800</v>
      </c>
      <c r="B8520">
        <v>0.1449</v>
      </c>
      <c r="C8520" t="s">
        <v>5440</v>
      </c>
      <c r="D8520">
        <v>46000</v>
      </c>
      <c r="E8520">
        <v>36</v>
      </c>
      <c r="F8520">
        <v>2</v>
      </c>
      <c r="G8520">
        <v>1</v>
      </c>
    </row>
    <row r="8521" spans="1:7" x14ac:dyDescent="0.2">
      <c r="A8521">
        <v>34000</v>
      </c>
      <c r="B8521">
        <v>6.4899999999999999E-2</v>
      </c>
      <c r="C8521" t="s">
        <v>5441</v>
      </c>
      <c r="D8521">
        <v>115000</v>
      </c>
      <c r="E8521">
        <v>36</v>
      </c>
      <c r="F8521">
        <v>3</v>
      </c>
      <c r="G8521">
        <v>0</v>
      </c>
    </row>
    <row r="8522" spans="1:7" x14ac:dyDescent="0.2">
      <c r="A8522">
        <v>19200</v>
      </c>
      <c r="B8522">
        <v>6.4899999999999999E-2</v>
      </c>
      <c r="C8522" t="s">
        <v>5441</v>
      </c>
      <c r="D8522">
        <v>55000</v>
      </c>
      <c r="E8522">
        <v>36</v>
      </c>
      <c r="F8522">
        <v>8</v>
      </c>
      <c r="G8522">
        <v>0</v>
      </c>
    </row>
    <row r="8523" spans="1:7" x14ac:dyDescent="0.2">
      <c r="A8523">
        <v>4200</v>
      </c>
      <c r="B8523">
        <v>0.1249</v>
      </c>
      <c r="C8523" t="s">
        <v>5441</v>
      </c>
      <c r="D8523">
        <v>48000</v>
      </c>
      <c r="E8523">
        <v>36</v>
      </c>
      <c r="F8523">
        <v>10</v>
      </c>
      <c r="G8523">
        <v>0</v>
      </c>
    </row>
    <row r="8524" spans="1:7" x14ac:dyDescent="0.2">
      <c r="A8524">
        <v>15000</v>
      </c>
      <c r="B8524">
        <v>0.16289999999999999</v>
      </c>
      <c r="C8524" t="s">
        <v>5441</v>
      </c>
      <c r="D8524">
        <v>60000</v>
      </c>
      <c r="E8524">
        <v>36</v>
      </c>
      <c r="F8524">
        <v>4</v>
      </c>
      <c r="G8524">
        <v>0</v>
      </c>
    </row>
    <row r="8525" spans="1:7" x14ac:dyDescent="0.2">
      <c r="A8525">
        <v>15925</v>
      </c>
      <c r="B8525">
        <v>0.15609999999999999</v>
      </c>
      <c r="C8525" t="s">
        <v>5440</v>
      </c>
      <c r="D8525">
        <v>38000</v>
      </c>
      <c r="E8525">
        <v>60</v>
      </c>
      <c r="F8525">
        <v>10</v>
      </c>
      <c r="G8525">
        <v>0</v>
      </c>
    </row>
    <row r="8526" spans="1:7" x14ac:dyDescent="0.2">
      <c r="A8526">
        <v>5850</v>
      </c>
      <c r="B8526">
        <v>0.1699</v>
      </c>
      <c r="C8526" t="s">
        <v>5440</v>
      </c>
      <c r="D8526">
        <v>35000</v>
      </c>
      <c r="E8526">
        <v>36</v>
      </c>
      <c r="F8526">
        <v>8</v>
      </c>
      <c r="G8526">
        <v>0</v>
      </c>
    </row>
    <row r="8527" spans="1:7" x14ac:dyDescent="0.2">
      <c r="A8527">
        <v>24000</v>
      </c>
      <c r="B8527">
        <v>0.18990000000000001</v>
      </c>
      <c r="C8527" t="s">
        <v>5441</v>
      </c>
      <c r="D8527">
        <v>105000</v>
      </c>
      <c r="E8527">
        <v>60</v>
      </c>
      <c r="F8527">
        <v>10</v>
      </c>
      <c r="G8527">
        <v>0</v>
      </c>
    </row>
    <row r="8528" spans="1:7" x14ac:dyDescent="0.2">
      <c r="A8528">
        <v>35000</v>
      </c>
      <c r="B8528">
        <v>0.24079999999999999</v>
      </c>
      <c r="C8528" t="s">
        <v>5440</v>
      </c>
      <c r="D8528">
        <v>82515</v>
      </c>
      <c r="E8528">
        <v>60</v>
      </c>
      <c r="F8528">
        <v>10</v>
      </c>
      <c r="G8528">
        <v>0</v>
      </c>
    </row>
    <row r="8529" spans="1:7" x14ac:dyDescent="0.2">
      <c r="A8529">
        <v>18000</v>
      </c>
      <c r="B8529">
        <v>0.1449</v>
      </c>
      <c r="C8529" t="s">
        <v>5440</v>
      </c>
      <c r="D8529">
        <v>45000</v>
      </c>
      <c r="E8529">
        <v>60</v>
      </c>
      <c r="F8529">
        <v>4</v>
      </c>
      <c r="G8529">
        <v>1</v>
      </c>
    </row>
    <row r="8530" spans="1:7" x14ac:dyDescent="0.2">
      <c r="A8530">
        <v>10000</v>
      </c>
      <c r="B8530">
        <v>6.0299999999999999E-2</v>
      </c>
      <c r="C8530" t="s">
        <v>5441</v>
      </c>
      <c r="D8530">
        <v>45000</v>
      </c>
      <c r="E8530">
        <v>36</v>
      </c>
      <c r="F8530">
        <v>1</v>
      </c>
      <c r="G8530">
        <v>0</v>
      </c>
    </row>
    <row r="8531" spans="1:7" x14ac:dyDescent="0.2">
      <c r="A8531">
        <v>10000</v>
      </c>
      <c r="B8531">
        <v>7.1199999999999999E-2</v>
      </c>
      <c r="C8531" t="s">
        <v>5442</v>
      </c>
      <c r="D8531">
        <v>30000</v>
      </c>
      <c r="E8531">
        <v>36</v>
      </c>
      <c r="F8531">
        <v>2</v>
      </c>
      <c r="G8531">
        <v>0</v>
      </c>
    </row>
    <row r="8532" spans="1:7" x14ac:dyDescent="0.2">
      <c r="A8532">
        <v>20000</v>
      </c>
      <c r="B8532">
        <v>0.1449</v>
      </c>
      <c r="C8532" t="s">
        <v>5441</v>
      </c>
      <c r="D8532">
        <v>120000</v>
      </c>
      <c r="E8532">
        <v>60</v>
      </c>
      <c r="F8532">
        <v>0.5</v>
      </c>
      <c r="G8532">
        <v>0</v>
      </c>
    </row>
    <row r="8533" spans="1:7" x14ac:dyDescent="0.2">
      <c r="A8533">
        <v>1000</v>
      </c>
      <c r="B8533">
        <v>0.10150000000000001</v>
      </c>
      <c r="C8533" t="s">
        <v>5440</v>
      </c>
      <c r="D8533">
        <v>63000</v>
      </c>
      <c r="E8533">
        <v>36</v>
      </c>
      <c r="F8533">
        <v>3</v>
      </c>
      <c r="G8533">
        <v>0</v>
      </c>
    </row>
    <row r="8534" spans="1:7" x14ac:dyDescent="0.2">
      <c r="A8534">
        <v>20975</v>
      </c>
      <c r="B8534">
        <v>0.1449</v>
      </c>
      <c r="C8534" t="s">
        <v>5440</v>
      </c>
      <c r="D8534">
        <v>70000</v>
      </c>
      <c r="E8534">
        <v>60</v>
      </c>
      <c r="F8534">
        <v>0.5</v>
      </c>
      <c r="G8534">
        <v>0</v>
      </c>
    </row>
    <row r="8535" spans="1:7" x14ac:dyDescent="0.2">
      <c r="A8535">
        <v>30000</v>
      </c>
      <c r="B8535">
        <v>0.16289999999999999</v>
      </c>
      <c r="C8535" t="s">
        <v>5440</v>
      </c>
      <c r="D8535">
        <v>70000</v>
      </c>
      <c r="E8535">
        <v>36</v>
      </c>
      <c r="F8535">
        <v>2</v>
      </c>
      <c r="G8535">
        <v>1</v>
      </c>
    </row>
    <row r="8536" spans="1:7" x14ac:dyDescent="0.2">
      <c r="A8536">
        <v>10000</v>
      </c>
      <c r="B8536">
        <v>0.16289999999999999</v>
      </c>
      <c r="C8536" t="s">
        <v>5441</v>
      </c>
      <c r="D8536">
        <v>54000</v>
      </c>
      <c r="E8536">
        <v>60</v>
      </c>
      <c r="F8536">
        <v>10</v>
      </c>
      <c r="G8536">
        <v>0</v>
      </c>
    </row>
    <row r="8537" spans="1:7" x14ac:dyDescent="0.2">
      <c r="A8537">
        <v>35000</v>
      </c>
      <c r="B8537">
        <v>0.13980000000000001</v>
      </c>
      <c r="C8537" t="s">
        <v>5441</v>
      </c>
      <c r="D8537">
        <v>147000</v>
      </c>
      <c r="E8537">
        <v>60</v>
      </c>
      <c r="F8537">
        <v>6</v>
      </c>
      <c r="G8537">
        <v>0</v>
      </c>
    </row>
    <row r="8538" spans="1:7" x14ac:dyDescent="0.2">
      <c r="A8538">
        <v>9025</v>
      </c>
      <c r="B8538">
        <v>0.13350000000000001</v>
      </c>
      <c r="C8538" t="s">
        <v>5440</v>
      </c>
      <c r="D8538">
        <v>51000</v>
      </c>
      <c r="E8538">
        <v>36</v>
      </c>
      <c r="F8538">
        <v>0.5</v>
      </c>
      <c r="G8538">
        <v>0</v>
      </c>
    </row>
    <row r="8539" spans="1:7" x14ac:dyDescent="0.2">
      <c r="A8539">
        <v>2800</v>
      </c>
      <c r="B8539">
        <v>0.245</v>
      </c>
      <c r="C8539" t="s">
        <v>5440</v>
      </c>
      <c r="D8539">
        <v>20000</v>
      </c>
      <c r="E8539">
        <v>36</v>
      </c>
      <c r="F8539">
        <v>10</v>
      </c>
      <c r="G8539">
        <v>0</v>
      </c>
    </row>
    <row r="8540" spans="1:7" x14ac:dyDescent="0.2">
      <c r="A8540">
        <v>35000</v>
      </c>
      <c r="B8540">
        <v>8.3900000000000002E-2</v>
      </c>
      <c r="C8540" t="s">
        <v>5441</v>
      </c>
      <c r="D8540">
        <v>84012</v>
      </c>
      <c r="E8540">
        <v>36</v>
      </c>
      <c r="F8540">
        <v>1</v>
      </c>
      <c r="G8540">
        <v>0</v>
      </c>
    </row>
    <row r="8541" spans="1:7" x14ac:dyDescent="0.2">
      <c r="A8541">
        <v>28000</v>
      </c>
      <c r="B8541">
        <v>0.2099</v>
      </c>
      <c r="C8541" t="s">
        <v>5441</v>
      </c>
      <c r="D8541">
        <v>100800</v>
      </c>
      <c r="E8541">
        <v>60</v>
      </c>
      <c r="F8541">
        <v>10</v>
      </c>
      <c r="G8541">
        <v>1</v>
      </c>
    </row>
    <row r="8542" spans="1:7" x14ac:dyDescent="0.2">
      <c r="A8542">
        <v>35000</v>
      </c>
      <c r="B8542">
        <v>9.1700000000000004E-2</v>
      </c>
      <c r="C8542" t="s">
        <v>5441</v>
      </c>
      <c r="D8542">
        <v>90000</v>
      </c>
      <c r="E8542">
        <v>36</v>
      </c>
      <c r="F8542">
        <v>4</v>
      </c>
      <c r="G8542">
        <v>0</v>
      </c>
    </row>
    <row r="8543" spans="1:7" x14ac:dyDescent="0.2">
      <c r="A8543">
        <v>21300</v>
      </c>
      <c r="B8543">
        <v>0.14990000000000001</v>
      </c>
      <c r="C8543" t="s">
        <v>5440</v>
      </c>
      <c r="D8543">
        <v>53284</v>
      </c>
      <c r="E8543">
        <v>60</v>
      </c>
      <c r="F8543">
        <v>4</v>
      </c>
      <c r="G8543">
        <v>0</v>
      </c>
    </row>
    <row r="8544" spans="1:7" x14ac:dyDescent="0.2">
      <c r="A8544">
        <v>12600</v>
      </c>
      <c r="B8544">
        <v>8.3900000000000002E-2</v>
      </c>
      <c r="C8544" t="s">
        <v>5440</v>
      </c>
      <c r="D8544">
        <v>52000</v>
      </c>
      <c r="E8544">
        <v>36</v>
      </c>
      <c r="F8544">
        <v>10</v>
      </c>
      <c r="G8544">
        <v>0</v>
      </c>
    </row>
    <row r="8545" spans="1:7" x14ac:dyDescent="0.2">
      <c r="A8545">
        <v>3875</v>
      </c>
      <c r="B8545">
        <v>0.1449</v>
      </c>
      <c r="C8545" t="s">
        <v>5442</v>
      </c>
      <c r="D8545">
        <v>30000</v>
      </c>
      <c r="E8545">
        <v>36</v>
      </c>
      <c r="F8545">
        <v>2</v>
      </c>
      <c r="G8545">
        <v>0</v>
      </c>
    </row>
    <row r="8546" spans="1:7" x14ac:dyDescent="0.2">
      <c r="A8546">
        <v>6000</v>
      </c>
      <c r="B8546">
        <v>0.1249</v>
      </c>
      <c r="C8546" t="s">
        <v>5441</v>
      </c>
      <c r="D8546">
        <v>36830</v>
      </c>
      <c r="E8546">
        <v>36</v>
      </c>
      <c r="F8546">
        <v>3</v>
      </c>
      <c r="G8546">
        <v>0</v>
      </c>
    </row>
    <row r="8547" spans="1:7" x14ac:dyDescent="0.2">
      <c r="A8547">
        <v>9600</v>
      </c>
      <c r="B8547">
        <v>7.6899999999999996E-2</v>
      </c>
      <c r="C8547" t="s">
        <v>5441</v>
      </c>
      <c r="D8547">
        <v>60000</v>
      </c>
      <c r="E8547">
        <v>36</v>
      </c>
      <c r="F8547">
        <v>6</v>
      </c>
      <c r="G8547">
        <v>0</v>
      </c>
    </row>
    <row r="8548" spans="1:7" x14ac:dyDescent="0.2">
      <c r="A8548">
        <v>24000</v>
      </c>
      <c r="B8548">
        <v>0.14990000000000001</v>
      </c>
      <c r="C8548" t="s">
        <v>5440</v>
      </c>
      <c r="D8548">
        <v>96000</v>
      </c>
      <c r="E8548">
        <v>36</v>
      </c>
      <c r="F8548">
        <v>10</v>
      </c>
      <c r="G8548">
        <v>1</v>
      </c>
    </row>
    <row r="8549" spans="1:7" x14ac:dyDescent="0.2">
      <c r="A8549">
        <v>6525</v>
      </c>
      <c r="B8549">
        <v>0.1099</v>
      </c>
      <c r="C8549" t="s">
        <v>5440</v>
      </c>
      <c r="D8549">
        <v>80000</v>
      </c>
      <c r="E8549">
        <v>36</v>
      </c>
      <c r="F8549">
        <v>9</v>
      </c>
      <c r="G8549">
        <v>0</v>
      </c>
    </row>
    <row r="8550" spans="1:7" x14ac:dyDescent="0.2">
      <c r="A8550">
        <v>24000</v>
      </c>
      <c r="B8550">
        <v>0.1449</v>
      </c>
      <c r="C8550" t="s">
        <v>5441</v>
      </c>
      <c r="D8550">
        <v>115000</v>
      </c>
      <c r="E8550">
        <v>36</v>
      </c>
      <c r="F8550">
        <v>1</v>
      </c>
      <c r="G8550">
        <v>0</v>
      </c>
    </row>
    <row r="8551" spans="1:7" x14ac:dyDescent="0.2">
      <c r="A8551">
        <v>6550</v>
      </c>
      <c r="B8551">
        <v>0.1249</v>
      </c>
      <c r="C8551" t="s">
        <v>5440</v>
      </c>
      <c r="D8551">
        <v>30000</v>
      </c>
      <c r="E8551">
        <v>36</v>
      </c>
      <c r="F8551">
        <v>10</v>
      </c>
      <c r="G8551">
        <v>0</v>
      </c>
    </row>
    <row r="8552" spans="1:7" x14ac:dyDescent="0.2">
      <c r="A8552">
        <v>2400</v>
      </c>
      <c r="B8552">
        <v>0.245</v>
      </c>
      <c r="C8552" t="s">
        <v>5440</v>
      </c>
      <c r="D8552">
        <v>55000</v>
      </c>
      <c r="E8552">
        <v>36</v>
      </c>
      <c r="F8552">
        <v>3</v>
      </c>
      <c r="G8552">
        <v>0</v>
      </c>
    </row>
    <row r="8553" spans="1:7" x14ac:dyDescent="0.2">
      <c r="A8553">
        <v>27725</v>
      </c>
      <c r="B8553">
        <v>0.2215</v>
      </c>
      <c r="C8553" t="s">
        <v>5441</v>
      </c>
      <c r="D8553">
        <v>88000</v>
      </c>
      <c r="E8553">
        <v>36</v>
      </c>
      <c r="F8553">
        <v>3</v>
      </c>
      <c r="G8553">
        <v>1</v>
      </c>
    </row>
    <row r="8554" spans="1:7" x14ac:dyDescent="0.2">
      <c r="A8554">
        <v>20200</v>
      </c>
      <c r="B8554">
        <v>0.2215</v>
      </c>
      <c r="C8554" t="s">
        <v>5440</v>
      </c>
      <c r="D8554">
        <v>45000</v>
      </c>
      <c r="E8554">
        <v>60</v>
      </c>
      <c r="F8554">
        <v>1</v>
      </c>
      <c r="G8554">
        <v>1</v>
      </c>
    </row>
    <row r="8555" spans="1:7" x14ac:dyDescent="0.2">
      <c r="A8555">
        <v>1275</v>
      </c>
      <c r="B8555">
        <v>0.12989999999999999</v>
      </c>
      <c r="C8555" t="s">
        <v>5440</v>
      </c>
      <c r="D8555">
        <v>38000</v>
      </c>
      <c r="E8555">
        <v>36</v>
      </c>
      <c r="F8555">
        <v>2</v>
      </c>
      <c r="G8555">
        <v>0</v>
      </c>
    </row>
    <row r="8556" spans="1:7" x14ac:dyDescent="0.2">
      <c r="A8556">
        <v>8050</v>
      </c>
      <c r="B8556">
        <v>0.1699</v>
      </c>
      <c r="C8556" t="s">
        <v>5440</v>
      </c>
      <c r="D8556">
        <v>30000</v>
      </c>
      <c r="E8556">
        <v>36</v>
      </c>
      <c r="F8556">
        <v>4</v>
      </c>
      <c r="G8556">
        <v>0</v>
      </c>
    </row>
    <row r="8557" spans="1:7" x14ac:dyDescent="0.2">
      <c r="A8557">
        <v>6000</v>
      </c>
      <c r="B8557">
        <v>0.1699</v>
      </c>
      <c r="C8557" t="s">
        <v>5441</v>
      </c>
      <c r="D8557">
        <v>58000</v>
      </c>
      <c r="E8557">
        <v>36</v>
      </c>
      <c r="F8557">
        <v>3</v>
      </c>
      <c r="G8557">
        <v>0</v>
      </c>
    </row>
    <row r="8558" spans="1:7" x14ac:dyDescent="0.2">
      <c r="A8558">
        <v>22475</v>
      </c>
      <c r="B8558">
        <v>0.25829999999999997</v>
      </c>
      <c r="C8558" t="s">
        <v>5442</v>
      </c>
      <c r="D8558">
        <v>74000</v>
      </c>
      <c r="E8558">
        <v>60</v>
      </c>
      <c r="F8558">
        <v>7</v>
      </c>
      <c r="G8558">
        <v>1</v>
      </c>
    </row>
    <row r="8559" spans="1:7" x14ac:dyDescent="0.2">
      <c r="A8559">
        <v>12000</v>
      </c>
      <c r="B8559">
        <v>7.6899999999999996E-2</v>
      </c>
      <c r="C8559" t="s">
        <v>5441</v>
      </c>
      <c r="D8559">
        <v>78000</v>
      </c>
      <c r="E8559">
        <v>36</v>
      </c>
      <c r="F8559">
        <v>3</v>
      </c>
      <c r="G8559">
        <v>0</v>
      </c>
    </row>
    <row r="8560" spans="1:7" x14ac:dyDescent="0.2">
      <c r="A8560">
        <v>17000</v>
      </c>
      <c r="B8560">
        <v>0.14990000000000001</v>
      </c>
      <c r="C8560" t="s">
        <v>5441</v>
      </c>
      <c r="D8560">
        <v>68000</v>
      </c>
      <c r="E8560">
        <v>60</v>
      </c>
      <c r="F8560">
        <v>10</v>
      </c>
      <c r="G8560">
        <v>0</v>
      </c>
    </row>
    <row r="8561" spans="1:7" x14ac:dyDescent="0.2">
      <c r="A8561">
        <v>27600</v>
      </c>
      <c r="B8561">
        <v>0.13350000000000001</v>
      </c>
      <c r="C8561" t="s">
        <v>5441</v>
      </c>
      <c r="D8561">
        <v>98000</v>
      </c>
      <c r="E8561">
        <v>60</v>
      </c>
      <c r="F8561">
        <v>10</v>
      </c>
      <c r="G8561">
        <v>0</v>
      </c>
    </row>
    <row r="8562" spans="1:7" x14ac:dyDescent="0.2">
      <c r="A8562">
        <v>1400</v>
      </c>
      <c r="B8562">
        <v>0.1099</v>
      </c>
      <c r="C8562" t="s">
        <v>5441</v>
      </c>
      <c r="D8562">
        <v>48000</v>
      </c>
      <c r="E8562">
        <v>36</v>
      </c>
      <c r="F8562">
        <v>5</v>
      </c>
      <c r="G8562">
        <v>1</v>
      </c>
    </row>
    <row r="8563" spans="1:7" x14ac:dyDescent="0.2">
      <c r="A8563">
        <v>29775</v>
      </c>
      <c r="B8563">
        <v>0.1699</v>
      </c>
      <c r="C8563" t="s">
        <v>5441</v>
      </c>
      <c r="D8563">
        <v>71868</v>
      </c>
      <c r="E8563">
        <v>60</v>
      </c>
      <c r="F8563">
        <v>2</v>
      </c>
      <c r="G8563">
        <v>0</v>
      </c>
    </row>
    <row r="8564" spans="1:7" x14ac:dyDescent="0.2">
      <c r="A8564">
        <v>30000</v>
      </c>
      <c r="B8564">
        <v>0.25829999999999997</v>
      </c>
      <c r="C8564" t="s">
        <v>5441</v>
      </c>
      <c r="D8564">
        <v>120000</v>
      </c>
      <c r="E8564">
        <v>60</v>
      </c>
      <c r="F8564">
        <v>10</v>
      </c>
      <c r="G8564">
        <v>0</v>
      </c>
    </row>
    <row r="8565" spans="1:7" x14ac:dyDescent="0.2">
      <c r="A8565">
        <v>4000</v>
      </c>
      <c r="B8565">
        <v>0.19520000000000001</v>
      </c>
      <c r="C8565" t="s">
        <v>5440</v>
      </c>
      <c r="D8565" s="79">
        <v>200000</v>
      </c>
      <c r="E8565">
        <v>36</v>
      </c>
      <c r="F8565">
        <v>3</v>
      </c>
      <c r="G8565">
        <v>0</v>
      </c>
    </row>
    <row r="8566" spans="1:7" x14ac:dyDescent="0.2">
      <c r="A8566">
        <v>18000</v>
      </c>
      <c r="B8566">
        <v>0.16289999999999999</v>
      </c>
      <c r="C8566" t="s">
        <v>5441</v>
      </c>
      <c r="D8566">
        <v>53000</v>
      </c>
      <c r="E8566">
        <v>60</v>
      </c>
      <c r="F8566">
        <v>6</v>
      </c>
      <c r="G8566">
        <v>0</v>
      </c>
    </row>
    <row r="8567" spans="1:7" x14ac:dyDescent="0.2">
      <c r="A8567">
        <v>15000</v>
      </c>
      <c r="B8567">
        <v>0.1249</v>
      </c>
      <c r="C8567" t="s">
        <v>5440</v>
      </c>
      <c r="D8567">
        <v>94700</v>
      </c>
      <c r="E8567">
        <v>36</v>
      </c>
      <c r="F8567">
        <v>10</v>
      </c>
      <c r="G8567">
        <v>0</v>
      </c>
    </row>
    <row r="8568" spans="1:7" x14ac:dyDescent="0.2">
      <c r="A8568">
        <v>24000</v>
      </c>
      <c r="B8568">
        <v>0.13980000000000001</v>
      </c>
      <c r="C8568" t="s">
        <v>5441</v>
      </c>
      <c r="D8568">
        <v>76500</v>
      </c>
      <c r="E8568">
        <v>60</v>
      </c>
      <c r="F8568">
        <v>10</v>
      </c>
      <c r="G8568">
        <v>1</v>
      </c>
    </row>
    <row r="8569" spans="1:7" x14ac:dyDescent="0.2">
      <c r="A8569">
        <v>5000</v>
      </c>
      <c r="B8569">
        <v>0.16289999999999999</v>
      </c>
      <c r="C8569" t="s">
        <v>5440</v>
      </c>
      <c r="D8569">
        <v>52000</v>
      </c>
      <c r="E8569">
        <v>36</v>
      </c>
      <c r="F8569">
        <v>10</v>
      </c>
      <c r="G8569">
        <v>0</v>
      </c>
    </row>
    <row r="8570" spans="1:7" x14ac:dyDescent="0.2">
      <c r="A8570">
        <v>9875</v>
      </c>
      <c r="B8570">
        <v>0.19520000000000001</v>
      </c>
      <c r="C8570" t="s">
        <v>5440</v>
      </c>
      <c r="D8570">
        <v>22000</v>
      </c>
      <c r="E8570">
        <v>36</v>
      </c>
      <c r="F8570">
        <v>5</v>
      </c>
      <c r="G8570">
        <v>1</v>
      </c>
    </row>
    <row r="8571" spans="1:7" x14ac:dyDescent="0.2">
      <c r="A8571">
        <v>4925</v>
      </c>
      <c r="B8571">
        <v>0.16289999999999999</v>
      </c>
      <c r="C8571" t="s">
        <v>5440</v>
      </c>
      <c r="D8571">
        <v>34000</v>
      </c>
      <c r="E8571">
        <v>36</v>
      </c>
      <c r="F8571">
        <v>1</v>
      </c>
      <c r="G8571">
        <v>0</v>
      </c>
    </row>
    <row r="8572" spans="1:7" x14ac:dyDescent="0.2">
      <c r="A8572">
        <v>35000</v>
      </c>
      <c r="B8572">
        <v>0.1699</v>
      </c>
      <c r="C8572" t="s">
        <v>5441</v>
      </c>
      <c r="D8572">
        <v>174000</v>
      </c>
      <c r="E8572">
        <v>60</v>
      </c>
      <c r="F8572">
        <v>10</v>
      </c>
      <c r="G8572">
        <v>0</v>
      </c>
    </row>
    <row r="8573" spans="1:7" x14ac:dyDescent="0.2">
      <c r="A8573">
        <v>11200</v>
      </c>
      <c r="B8573">
        <v>0.15609999999999999</v>
      </c>
      <c r="C8573" t="s">
        <v>5441</v>
      </c>
      <c r="D8573">
        <v>79200</v>
      </c>
      <c r="E8573">
        <v>60</v>
      </c>
      <c r="F8573">
        <v>3</v>
      </c>
      <c r="G8573">
        <v>1</v>
      </c>
    </row>
    <row r="8574" spans="1:7" x14ac:dyDescent="0.2">
      <c r="A8574">
        <v>7475</v>
      </c>
      <c r="B8574">
        <v>0.15609999999999999</v>
      </c>
      <c r="C8574" t="s">
        <v>5440</v>
      </c>
      <c r="D8574">
        <v>58000</v>
      </c>
      <c r="E8574">
        <v>36</v>
      </c>
      <c r="F8574">
        <v>4</v>
      </c>
      <c r="G8574">
        <v>0</v>
      </c>
    </row>
    <row r="8575" spans="1:7" x14ac:dyDescent="0.2">
      <c r="A8575">
        <v>12000</v>
      </c>
      <c r="B8575">
        <v>0.1099</v>
      </c>
      <c r="C8575" t="s">
        <v>5441</v>
      </c>
      <c r="D8575">
        <v>61000</v>
      </c>
      <c r="E8575">
        <v>36</v>
      </c>
      <c r="F8575">
        <v>6</v>
      </c>
      <c r="G8575">
        <v>0</v>
      </c>
    </row>
    <row r="8576" spans="1:7" x14ac:dyDescent="0.2">
      <c r="A8576">
        <v>12000</v>
      </c>
      <c r="B8576">
        <v>0.1099</v>
      </c>
      <c r="C8576" t="s">
        <v>5440</v>
      </c>
      <c r="D8576">
        <v>75000</v>
      </c>
      <c r="E8576">
        <v>36</v>
      </c>
      <c r="F8576">
        <v>4</v>
      </c>
      <c r="G8576">
        <v>0</v>
      </c>
    </row>
    <row r="8577" spans="1:7" x14ac:dyDescent="0.2">
      <c r="A8577">
        <v>12250</v>
      </c>
      <c r="B8577">
        <v>0.1167</v>
      </c>
      <c r="C8577" t="s">
        <v>5441</v>
      </c>
      <c r="D8577">
        <v>60000</v>
      </c>
      <c r="E8577">
        <v>36</v>
      </c>
      <c r="F8577">
        <v>10</v>
      </c>
      <c r="G8577">
        <v>0</v>
      </c>
    </row>
    <row r="8578" spans="1:7" x14ac:dyDescent="0.2">
      <c r="A8578">
        <v>10000</v>
      </c>
      <c r="B8578">
        <v>0.20200000000000001</v>
      </c>
      <c r="C8578" t="s">
        <v>5441</v>
      </c>
      <c r="D8578">
        <v>90000</v>
      </c>
      <c r="E8578">
        <v>36</v>
      </c>
      <c r="F8578">
        <v>10</v>
      </c>
      <c r="G8578">
        <v>0</v>
      </c>
    </row>
    <row r="8579" spans="1:7" x14ac:dyDescent="0.2">
      <c r="A8579">
        <v>18000</v>
      </c>
      <c r="B8579">
        <v>0.20200000000000001</v>
      </c>
      <c r="C8579" t="s">
        <v>5440</v>
      </c>
      <c r="D8579">
        <v>50000</v>
      </c>
      <c r="E8579">
        <v>60</v>
      </c>
      <c r="F8579">
        <v>1</v>
      </c>
      <c r="G8579">
        <v>1</v>
      </c>
    </row>
    <row r="8580" spans="1:7" x14ac:dyDescent="0.2">
      <c r="A8580">
        <v>14000</v>
      </c>
      <c r="B8580">
        <v>0.1167</v>
      </c>
      <c r="C8580" t="s">
        <v>5441</v>
      </c>
      <c r="D8580">
        <v>96000</v>
      </c>
      <c r="E8580">
        <v>36</v>
      </c>
      <c r="F8580">
        <v>10</v>
      </c>
      <c r="G8580">
        <v>0</v>
      </c>
    </row>
    <row r="8581" spans="1:7" x14ac:dyDescent="0.2">
      <c r="A8581">
        <v>4000</v>
      </c>
      <c r="B8581">
        <v>0.12989999999999999</v>
      </c>
      <c r="C8581" t="s">
        <v>5440</v>
      </c>
      <c r="D8581">
        <v>57000</v>
      </c>
      <c r="E8581">
        <v>36</v>
      </c>
      <c r="F8581">
        <v>0.5</v>
      </c>
      <c r="G8581">
        <v>0</v>
      </c>
    </row>
    <row r="8582" spans="1:7" x14ac:dyDescent="0.2">
      <c r="A8582">
        <v>3725</v>
      </c>
      <c r="B8582">
        <v>0.14990000000000001</v>
      </c>
      <c r="C8582" t="s">
        <v>5440</v>
      </c>
      <c r="D8582">
        <v>52000</v>
      </c>
      <c r="E8582">
        <v>36</v>
      </c>
      <c r="F8582">
        <v>2</v>
      </c>
      <c r="G8582">
        <v>1</v>
      </c>
    </row>
    <row r="8583" spans="1:7" x14ac:dyDescent="0.2">
      <c r="A8583">
        <v>22000</v>
      </c>
      <c r="B8583">
        <v>0.19520000000000001</v>
      </c>
      <c r="C8583" t="s">
        <v>5441</v>
      </c>
      <c r="D8583">
        <v>66800</v>
      </c>
      <c r="E8583">
        <v>60</v>
      </c>
      <c r="F8583">
        <v>9</v>
      </c>
      <c r="G8583">
        <v>0</v>
      </c>
    </row>
    <row r="8584" spans="1:7" x14ac:dyDescent="0.2">
      <c r="A8584">
        <v>6000</v>
      </c>
      <c r="B8584">
        <v>0.12989999999999999</v>
      </c>
      <c r="C8584" t="s">
        <v>5440</v>
      </c>
      <c r="D8584">
        <v>75000</v>
      </c>
      <c r="E8584">
        <v>36</v>
      </c>
      <c r="F8584">
        <v>7</v>
      </c>
      <c r="G8584">
        <v>1</v>
      </c>
    </row>
    <row r="8585" spans="1:7" x14ac:dyDescent="0.2">
      <c r="A8585">
        <v>12000</v>
      </c>
      <c r="B8585">
        <v>0.1249</v>
      </c>
      <c r="C8585" t="s">
        <v>5440</v>
      </c>
      <c r="D8585">
        <v>70000</v>
      </c>
      <c r="E8585">
        <v>36</v>
      </c>
      <c r="F8585">
        <v>10</v>
      </c>
      <c r="G8585">
        <v>0</v>
      </c>
    </row>
    <row r="8586" spans="1:7" x14ac:dyDescent="0.2">
      <c r="A8586">
        <v>8400</v>
      </c>
      <c r="B8586">
        <v>0.1099</v>
      </c>
      <c r="C8586" t="s">
        <v>5440</v>
      </c>
      <c r="D8586">
        <v>40000</v>
      </c>
      <c r="E8586">
        <v>36</v>
      </c>
      <c r="F8586">
        <v>7</v>
      </c>
      <c r="G8586">
        <v>0</v>
      </c>
    </row>
    <row r="8587" spans="1:7" x14ac:dyDescent="0.2">
      <c r="A8587">
        <v>12500</v>
      </c>
      <c r="B8587">
        <v>0.14990000000000001</v>
      </c>
      <c r="C8587" t="s">
        <v>5441</v>
      </c>
      <c r="D8587">
        <v>31000</v>
      </c>
      <c r="E8587">
        <v>36</v>
      </c>
      <c r="F8587">
        <v>2</v>
      </c>
      <c r="G8587">
        <v>0</v>
      </c>
    </row>
    <row r="8588" spans="1:7" x14ac:dyDescent="0.2">
      <c r="A8588">
        <v>3500</v>
      </c>
      <c r="B8588">
        <v>0.1699</v>
      </c>
      <c r="C8588" t="s">
        <v>5442</v>
      </c>
      <c r="D8588">
        <v>24500</v>
      </c>
      <c r="E8588">
        <v>36</v>
      </c>
      <c r="F8588">
        <v>3</v>
      </c>
      <c r="G8588">
        <v>0</v>
      </c>
    </row>
    <row r="8589" spans="1:7" x14ac:dyDescent="0.2">
      <c r="A8589">
        <v>25600</v>
      </c>
      <c r="B8589">
        <v>0.16289999999999999</v>
      </c>
      <c r="C8589" t="s">
        <v>5441</v>
      </c>
      <c r="D8589">
        <v>112500</v>
      </c>
      <c r="E8589">
        <v>60</v>
      </c>
      <c r="F8589">
        <v>3</v>
      </c>
      <c r="G8589">
        <v>0</v>
      </c>
    </row>
    <row r="8590" spans="1:7" x14ac:dyDescent="0.2">
      <c r="A8590">
        <v>32500</v>
      </c>
      <c r="B8590">
        <v>0.20200000000000001</v>
      </c>
      <c r="C8590" t="s">
        <v>5440</v>
      </c>
      <c r="D8590">
        <v>74000</v>
      </c>
      <c r="E8590">
        <v>60</v>
      </c>
      <c r="F8590">
        <v>10</v>
      </c>
      <c r="G8590">
        <v>1</v>
      </c>
    </row>
    <row r="8591" spans="1:7" x14ac:dyDescent="0.2">
      <c r="A8591">
        <v>11000</v>
      </c>
      <c r="B8591">
        <v>6.0299999999999999E-2</v>
      </c>
      <c r="C8591" t="s">
        <v>5440</v>
      </c>
      <c r="D8591">
        <v>117000</v>
      </c>
      <c r="E8591">
        <v>36</v>
      </c>
      <c r="F8591">
        <v>10</v>
      </c>
      <c r="G8591">
        <v>0</v>
      </c>
    </row>
    <row r="8592" spans="1:7" x14ac:dyDescent="0.2">
      <c r="A8592">
        <v>10050</v>
      </c>
      <c r="B8592">
        <v>0.1699</v>
      </c>
      <c r="C8592" t="s">
        <v>5442</v>
      </c>
      <c r="D8592">
        <v>35000</v>
      </c>
      <c r="E8592">
        <v>60</v>
      </c>
      <c r="F8592">
        <v>3</v>
      </c>
      <c r="G8592">
        <v>0</v>
      </c>
    </row>
    <row r="8593" spans="1:7" x14ac:dyDescent="0.2">
      <c r="A8593">
        <v>20800</v>
      </c>
      <c r="B8593">
        <v>0.14990000000000001</v>
      </c>
      <c r="C8593" t="s">
        <v>5441</v>
      </c>
      <c r="D8593">
        <v>165000</v>
      </c>
      <c r="E8593">
        <v>60</v>
      </c>
      <c r="F8593">
        <v>1</v>
      </c>
      <c r="G8593">
        <v>0</v>
      </c>
    </row>
    <row r="8594" spans="1:7" x14ac:dyDescent="0.2">
      <c r="A8594">
        <v>10000</v>
      </c>
      <c r="B8594">
        <v>7.6899999999999996E-2</v>
      </c>
      <c r="C8594" t="s">
        <v>5441</v>
      </c>
      <c r="D8594">
        <v>105000</v>
      </c>
      <c r="E8594">
        <v>36</v>
      </c>
      <c r="F8594">
        <v>10</v>
      </c>
      <c r="G8594">
        <v>0</v>
      </c>
    </row>
    <row r="8595" spans="1:7" x14ac:dyDescent="0.2">
      <c r="A8595">
        <v>3000</v>
      </c>
      <c r="B8595">
        <v>0.2215</v>
      </c>
      <c r="C8595" t="s">
        <v>5440</v>
      </c>
      <c r="D8595">
        <v>70000</v>
      </c>
      <c r="E8595">
        <v>36</v>
      </c>
      <c r="F8595">
        <v>10</v>
      </c>
      <c r="G8595">
        <v>0</v>
      </c>
    </row>
    <row r="8596" spans="1:7" x14ac:dyDescent="0.2">
      <c r="A8596">
        <v>15750</v>
      </c>
      <c r="B8596">
        <v>0.1757</v>
      </c>
      <c r="C8596" t="s">
        <v>5441</v>
      </c>
      <c r="D8596">
        <v>35000</v>
      </c>
      <c r="E8596">
        <v>60</v>
      </c>
      <c r="F8596">
        <v>10</v>
      </c>
      <c r="G8596">
        <v>0</v>
      </c>
    </row>
    <row r="8597" spans="1:7" x14ac:dyDescent="0.2">
      <c r="A8597">
        <v>12000</v>
      </c>
      <c r="B8597">
        <v>0.16289999999999999</v>
      </c>
      <c r="C8597" t="s">
        <v>5441</v>
      </c>
      <c r="D8597">
        <v>75000</v>
      </c>
      <c r="E8597">
        <v>60</v>
      </c>
      <c r="F8597">
        <v>10</v>
      </c>
      <c r="G8597">
        <v>1</v>
      </c>
    </row>
    <row r="8598" spans="1:7" x14ac:dyDescent="0.2">
      <c r="A8598">
        <v>16000</v>
      </c>
      <c r="B8598">
        <v>9.1700000000000004E-2</v>
      </c>
      <c r="C8598" t="s">
        <v>5441</v>
      </c>
      <c r="D8598">
        <v>86000</v>
      </c>
      <c r="E8598">
        <v>36</v>
      </c>
      <c r="F8598">
        <v>7</v>
      </c>
      <c r="G8598">
        <v>0</v>
      </c>
    </row>
    <row r="8599" spans="1:7" x14ac:dyDescent="0.2">
      <c r="A8599">
        <v>3600</v>
      </c>
      <c r="B8599">
        <v>0.13980000000000001</v>
      </c>
      <c r="C8599" t="s">
        <v>5440</v>
      </c>
      <c r="D8599">
        <v>45475</v>
      </c>
      <c r="E8599">
        <v>36</v>
      </c>
      <c r="F8599">
        <v>10</v>
      </c>
      <c r="G8599">
        <v>0</v>
      </c>
    </row>
    <row r="8600" spans="1:7" x14ac:dyDescent="0.2">
      <c r="A8600">
        <v>3625</v>
      </c>
      <c r="B8600">
        <v>0.15609999999999999</v>
      </c>
      <c r="C8600" t="s">
        <v>5442</v>
      </c>
      <c r="D8600">
        <v>24000</v>
      </c>
      <c r="E8600">
        <v>36</v>
      </c>
      <c r="F8600">
        <v>2</v>
      </c>
      <c r="G8600">
        <v>0</v>
      </c>
    </row>
    <row r="8601" spans="1:7" x14ac:dyDescent="0.2">
      <c r="A8601">
        <v>5000</v>
      </c>
      <c r="B8601">
        <v>8.3900000000000002E-2</v>
      </c>
      <c r="C8601" t="s">
        <v>5441</v>
      </c>
      <c r="D8601">
        <v>82000</v>
      </c>
      <c r="E8601">
        <v>36</v>
      </c>
      <c r="F8601">
        <v>10</v>
      </c>
      <c r="G8601">
        <v>0</v>
      </c>
    </row>
    <row r="8602" spans="1:7" x14ac:dyDescent="0.2">
      <c r="A8602">
        <v>7000</v>
      </c>
      <c r="B8602">
        <v>0.1249</v>
      </c>
      <c r="C8602" t="s">
        <v>5440</v>
      </c>
      <c r="D8602">
        <v>35000</v>
      </c>
      <c r="E8602">
        <v>36</v>
      </c>
      <c r="F8602">
        <v>2</v>
      </c>
      <c r="G8602">
        <v>0</v>
      </c>
    </row>
    <row r="8603" spans="1:7" x14ac:dyDescent="0.2">
      <c r="A8603">
        <v>4500</v>
      </c>
      <c r="B8603">
        <v>0.10150000000000001</v>
      </c>
      <c r="C8603" t="s">
        <v>5441</v>
      </c>
      <c r="D8603">
        <v>129000</v>
      </c>
      <c r="E8603">
        <v>36</v>
      </c>
      <c r="F8603">
        <v>9</v>
      </c>
      <c r="G8603">
        <v>0</v>
      </c>
    </row>
    <row r="8604" spans="1:7" x14ac:dyDescent="0.2">
      <c r="A8604">
        <v>2000</v>
      </c>
      <c r="B8604">
        <v>0.1699</v>
      </c>
      <c r="C8604" t="s">
        <v>5440</v>
      </c>
      <c r="D8604">
        <v>120000</v>
      </c>
      <c r="E8604">
        <v>36</v>
      </c>
      <c r="F8604">
        <v>3</v>
      </c>
      <c r="G8604">
        <v>1</v>
      </c>
    </row>
    <row r="8605" spans="1:7" x14ac:dyDescent="0.2">
      <c r="A8605">
        <v>25000</v>
      </c>
      <c r="B8605">
        <v>0.1099</v>
      </c>
      <c r="C8605" t="s">
        <v>5441</v>
      </c>
      <c r="D8605">
        <v>58070</v>
      </c>
      <c r="E8605">
        <v>60</v>
      </c>
      <c r="F8605">
        <v>10</v>
      </c>
      <c r="G8605">
        <v>1</v>
      </c>
    </row>
    <row r="8606" spans="1:7" x14ac:dyDescent="0.2">
      <c r="A8606">
        <v>12000</v>
      </c>
      <c r="B8606">
        <v>0.13980000000000001</v>
      </c>
      <c r="C8606" t="s">
        <v>5441</v>
      </c>
      <c r="D8606">
        <v>73000</v>
      </c>
      <c r="E8606">
        <v>60</v>
      </c>
      <c r="F8606">
        <v>10</v>
      </c>
      <c r="G8606">
        <v>0</v>
      </c>
    </row>
    <row r="8607" spans="1:7" x14ac:dyDescent="0.2">
      <c r="A8607">
        <v>10000</v>
      </c>
      <c r="B8607">
        <v>0.20200000000000001</v>
      </c>
      <c r="C8607" t="s">
        <v>5441</v>
      </c>
      <c r="D8607">
        <v>70992</v>
      </c>
      <c r="E8607">
        <v>60</v>
      </c>
      <c r="F8607">
        <v>10</v>
      </c>
      <c r="G8607">
        <v>0</v>
      </c>
    </row>
    <row r="8608" spans="1:7" x14ac:dyDescent="0.2">
      <c r="A8608">
        <v>8000</v>
      </c>
      <c r="B8608">
        <v>0.1699</v>
      </c>
      <c r="C8608" t="s">
        <v>5440</v>
      </c>
      <c r="D8608">
        <v>60000</v>
      </c>
      <c r="E8608">
        <v>36</v>
      </c>
      <c r="F8608">
        <v>3</v>
      </c>
      <c r="G8608">
        <v>0</v>
      </c>
    </row>
    <row r="8609" spans="1:7" x14ac:dyDescent="0.2">
      <c r="A8609">
        <v>1450</v>
      </c>
      <c r="B8609">
        <v>0.13350000000000001</v>
      </c>
      <c r="C8609" t="s">
        <v>5441</v>
      </c>
      <c r="D8609">
        <v>85000</v>
      </c>
      <c r="E8609">
        <v>36</v>
      </c>
      <c r="F8609">
        <v>8</v>
      </c>
      <c r="G8609">
        <v>0</v>
      </c>
    </row>
    <row r="8610" spans="1:7" x14ac:dyDescent="0.2">
      <c r="A8610">
        <v>10000</v>
      </c>
      <c r="B8610">
        <v>0.13350000000000001</v>
      </c>
      <c r="C8610" t="s">
        <v>5440</v>
      </c>
      <c r="D8610">
        <v>70000</v>
      </c>
      <c r="E8610">
        <v>36</v>
      </c>
      <c r="F8610">
        <v>5</v>
      </c>
      <c r="G8610">
        <v>1</v>
      </c>
    </row>
    <row r="8611" spans="1:7" x14ac:dyDescent="0.2">
      <c r="A8611">
        <v>10000</v>
      </c>
      <c r="B8611">
        <v>0.14990000000000001</v>
      </c>
      <c r="C8611" t="s">
        <v>5441</v>
      </c>
      <c r="D8611">
        <v>73000</v>
      </c>
      <c r="E8611">
        <v>36</v>
      </c>
      <c r="F8611">
        <v>10</v>
      </c>
      <c r="G8611">
        <v>0</v>
      </c>
    </row>
    <row r="8612" spans="1:7" x14ac:dyDescent="0.2">
      <c r="A8612">
        <v>10000</v>
      </c>
      <c r="B8612">
        <v>6.4899999999999999E-2</v>
      </c>
      <c r="C8612" t="s">
        <v>5441</v>
      </c>
      <c r="D8612">
        <v>58850</v>
      </c>
      <c r="E8612">
        <v>36</v>
      </c>
      <c r="F8612">
        <v>6</v>
      </c>
      <c r="G8612">
        <v>0</v>
      </c>
    </row>
    <row r="8613" spans="1:7" x14ac:dyDescent="0.2">
      <c r="A8613">
        <v>12000</v>
      </c>
      <c r="B8613">
        <v>6.4899999999999999E-2</v>
      </c>
      <c r="C8613" t="s">
        <v>5440</v>
      </c>
      <c r="D8613">
        <v>40000</v>
      </c>
      <c r="E8613">
        <v>36</v>
      </c>
      <c r="F8613">
        <v>8</v>
      </c>
      <c r="G8613">
        <v>0</v>
      </c>
    </row>
    <row r="8614" spans="1:7" x14ac:dyDescent="0.2">
      <c r="A8614">
        <v>7875</v>
      </c>
      <c r="B8614">
        <v>0.1449</v>
      </c>
      <c r="C8614" t="s">
        <v>5441</v>
      </c>
      <c r="D8614">
        <v>59000</v>
      </c>
      <c r="E8614">
        <v>36</v>
      </c>
      <c r="F8614">
        <v>10</v>
      </c>
      <c r="G8614">
        <v>0</v>
      </c>
    </row>
    <row r="8615" spans="1:7" x14ac:dyDescent="0.2">
      <c r="A8615">
        <v>9600</v>
      </c>
      <c r="B8615">
        <v>0.14990000000000001</v>
      </c>
      <c r="C8615" t="s">
        <v>5440</v>
      </c>
      <c r="D8615">
        <v>75000</v>
      </c>
      <c r="E8615">
        <v>36</v>
      </c>
      <c r="F8615">
        <v>8</v>
      </c>
      <c r="G8615">
        <v>0</v>
      </c>
    </row>
    <row r="8616" spans="1:7" x14ac:dyDescent="0.2">
      <c r="A8616">
        <v>15000</v>
      </c>
      <c r="B8616">
        <v>0.16289999999999999</v>
      </c>
      <c r="C8616" t="s">
        <v>5440</v>
      </c>
      <c r="D8616">
        <v>154000</v>
      </c>
      <c r="E8616">
        <v>60</v>
      </c>
      <c r="F8616">
        <v>10</v>
      </c>
      <c r="G8616">
        <v>0</v>
      </c>
    </row>
    <row r="8617" spans="1:7" x14ac:dyDescent="0.2">
      <c r="A8617">
        <v>12000</v>
      </c>
      <c r="B8617">
        <v>0.1757</v>
      </c>
      <c r="C8617" t="s">
        <v>5440</v>
      </c>
      <c r="D8617">
        <v>85000</v>
      </c>
      <c r="E8617">
        <v>36</v>
      </c>
      <c r="F8617">
        <v>10</v>
      </c>
      <c r="G8617">
        <v>1</v>
      </c>
    </row>
    <row r="8618" spans="1:7" x14ac:dyDescent="0.2">
      <c r="A8618">
        <v>21000</v>
      </c>
      <c r="B8618">
        <v>0.1167</v>
      </c>
      <c r="C8618" t="s">
        <v>5441</v>
      </c>
      <c r="D8618">
        <v>85200</v>
      </c>
      <c r="E8618">
        <v>36</v>
      </c>
      <c r="F8618">
        <v>10</v>
      </c>
      <c r="G8618">
        <v>0</v>
      </c>
    </row>
    <row r="8619" spans="1:7" x14ac:dyDescent="0.2">
      <c r="A8619">
        <v>16000</v>
      </c>
      <c r="B8619">
        <v>0.12989999999999999</v>
      </c>
      <c r="C8619" t="s">
        <v>5441</v>
      </c>
      <c r="D8619">
        <v>95000</v>
      </c>
      <c r="E8619">
        <v>36</v>
      </c>
      <c r="F8619">
        <v>10</v>
      </c>
      <c r="G8619">
        <v>0</v>
      </c>
    </row>
    <row r="8620" spans="1:7" x14ac:dyDescent="0.2">
      <c r="A8620">
        <v>23500</v>
      </c>
      <c r="B8620">
        <v>0.1099</v>
      </c>
      <c r="C8620" t="s">
        <v>5441</v>
      </c>
      <c r="D8620">
        <v>70000</v>
      </c>
      <c r="E8620">
        <v>36</v>
      </c>
      <c r="F8620">
        <v>2</v>
      </c>
      <c r="G8620">
        <v>0</v>
      </c>
    </row>
    <row r="8621" spans="1:7" x14ac:dyDescent="0.2">
      <c r="A8621">
        <v>25000</v>
      </c>
      <c r="B8621">
        <v>7.1199999999999999E-2</v>
      </c>
      <c r="C8621" t="s">
        <v>5441</v>
      </c>
      <c r="D8621">
        <v>75000</v>
      </c>
      <c r="E8621">
        <v>36</v>
      </c>
      <c r="F8621">
        <v>1</v>
      </c>
      <c r="G8621">
        <v>0</v>
      </c>
    </row>
    <row r="8622" spans="1:7" x14ac:dyDescent="0.2">
      <c r="A8622">
        <v>21600</v>
      </c>
      <c r="B8622">
        <v>0.14990000000000001</v>
      </c>
      <c r="C8622" t="s">
        <v>5440</v>
      </c>
      <c r="D8622">
        <v>50000</v>
      </c>
      <c r="E8622">
        <v>60</v>
      </c>
      <c r="F8622">
        <v>10</v>
      </c>
      <c r="G8622">
        <v>1</v>
      </c>
    </row>
    <row r="8623" spans="1:7" x14ac:dyDescent="0.2">
      <c r="A8623">
        <v>8000</v>
      </c>
      <c r="B8623">
        <v>0.12989999999999999</v>
      </c>
      <c r="C8623" t="s">
        <v>5440</v>
      </c>
      <c r="D8623">
        <v>37000</v>
      </c>
      <c r="E8623">
        <v>36</v>
      </c>
      <c r="F8623">
        <v>10</v>
      </c>
      <c r="G8623">
        <v>0</v>
      </c>
    </row>
    <row r="8624" spans="1:7" x14ac:dyDescent="0.2">
      <c r="A8624">
        <v>20000</v>
      </c>
      <c r="B8624">
        <v>0.2099</v>
      </c>
      <c r="C8624" t="s">
        <v>5441</v>
      </c>
      <c r="D8624">
        <v>120000</v>
      </c>
      <c r="E8624">
        <v>36</v>
      </c>
      <c r="F8624">
        <v>10</v>
      </c>
      <c r="G8624">
        <v>0</v>
      </c>
    </row>
    <row r="8625" spans="1:7" x14ac:dyDescent="0.2">
      <c r="A8625">
        <v>22000</v>
      </c>
      <c r="B8625">
        <v>7.6899999999999996E-2</v>
      </c>
      <c r="C8625" t="s">
        <v>5441</v>
      </c>
      <c r="D8625">
        <v>70000</v>
      </c>
      <c r="E8625">
        <v>36</v>
      </c>
      <c r="F8625">
        <v>10</v>
      </c>
      <c r="G8625">
        <v>0</v>
      </c>
    </row>
    <row r="8626" spans="1:7" x14ac:dyDescent="0.2">
      <c r="A8626">
        <v>8350</v>
      </c>
      <c r="B8626">
        <v>0.15609999999999999</v>
      </c>
      <c r="C8626" t="s">
        <v>5441</v>
      </c>
      <c r="D8626">
        <v>80000</v>
      </c>
      <c r="E8626">
        <v>36</v>
      </c>
      <c r="F8626">
        <v>10</v>
      </c>
      <c r="G8626">
        <v>0</v>
      </c>
    </row>
    <row r="8627" spans="1:7" x14ac:dyDescent="0.2">
      <c r="A8627">
        <v>24000</v>
      </c>
      <c r="B8627">
        <v>0.10150000000000001</v>
      </c>
      <c r="C8627" t="s">
        <v>5440</v>
      </c>
      <c r="D8627">
        <v>63000</v>
      </c>
      <c r="E8627">
        <v>36</v>
      </c>
      <c r="F8627">
        <v>10</v>
      </c>
      <c r="G8627">
        <v>0</v>
      </c>
    </row>
    <row r="8628" spans="1:7" x14ac:dyDescent="0.2">
      <c r="A8628">
        <v>12600</v>
      </c>
      <c r="B8628">
        <v>0.2606</v>
      </c>
      <c r="C8628" t="s">
        <v>5440</v>
      </c>
      <c r="D8628">
        <v>42201</v>
      </c>
      <c r="E8628">
        <v>60</v>
      </c>
      <c r="F8628">
        <v>0.5</v>
      </c>
      <c r="G8628">
        <v>1</v>
      </c>
    </row>
    <row r="8629" spans="1:7" x14ac:dyDescent="0.2">
      <c r="A8629">
        <v>10000</v>
      </c>
      <c r="B8629">
        <v>0.1249</v>
      </c>
      <c r="C8629" t="s">
        <v>5440</v>
      </c>
      <c r="D8629">
        <v>65000</v>
      </c>
      <c r="E8629">
        <v>36</v>
      </c>
      <c r="F8629">
        <v>5</v>
      </c>
      <c r="G8629">
        <v>0</v>
      </c>
    </row>
    <row r="8630" spans="1:7" x14ac:dyDescent="0.2">
      <c r="A8630">
        <v>5000</v>
      </c>
      <c r="B8630">
        <v>0.19520000000000001</v>
      </c>
      <c r="C8630" t="s">
        <v>5442</v>
      </c>
      <c r="D8630">
        <v>110000</v>
      </c>
      <c r="E8630">
        <v>36</v>
      </c>
      <c r="F8630">
        <v>10</v>
      </c>
      <c r="G8630">
        <v>0</v>
      </c>
    </row>
    <row r="8631" spans="1:7" x14ac:dyDescent="0.2">
      <c r="A8631">
        <v>13750</v>
      </c>
      <c r="B8631">
        <v>0.2099</v>
      </c>
      <c r="C8631" t="s">
        <v>5440</v>
      </c>
      <c r="D8631">
        <v>43000</v>
      </c>
      <c r="E8631">
        <v>36</v>
      </c>
      <c r="F8631">
        <v>10</v>
      </c>
      <c r="G8631">
        <v>0</v>
      </c>
    </row>
    <row r="8632" spans="1:7" x14ac:dyDescent="0.2">
      <c r="A8632">
        <v>18000</v>
      </c>
      <c r="B8632">
        <v>8.3900000000000002E-2</v>
      </c>
      <c r="C8632" t="s">
        <v>5440</v>
      </c>
      <c r="D8632">
        <v>86143</v>
      </c>
      <c r="E8632">
        <v>36</v>
      </c>
      <c r="F8632">
        <v>5</v>
      </c>
      <c r="G8632">
        <v>0</v>
      </c>
    </row>
    <row r="8633" spans="1:7" x14ac:dyDescent="0.2">
      <c r="A8633">
        <v>11200</v>
      </c>
      <c r="B8633">
        <v>0.16289999999999999</v>
      </c>
      <c r="C8633" t="s">
        <v>5440</v>
      </c>
      <c r="D8633">
        <v>50000</v>
      </c>
      <c r="E8633">
        <v>60</v>
      </c>
      <c r="F8633">
        <v>3</v>
      </c>
      <c r="G8633">
        <v>1</v>
      </c>
    </row>
    <row r="8634" spans="1:7" x14ac:dyDescent="0.2">
      <c r="A8634">
        <v>14000</v>
      </c>
      <c r="B8634">
        <v>0.12989999999999999</v>
      </c>
      <c r="C8634" t="s">
        <v>5440</v>
      </c>
      <c r="D8634">
        <v>90000</v>
      </c>
      <c r="E8634">
        <v>60</v>
      </c>
      <c r="F8634">
        <v>7</v>
      </c>
      <c r="G8634">
        <v>1</v>
      </c>
    </row>
    <row r="8635" spans="1:7" x14ac:dyDescent="0.2">
      <c r="A8635">
        <v>18000</v>
      </c>
      <c r="B8635">
        <v>0.1249</v>
      </c>
      <c r="C8635" t="s">
        <v>5440</v>
      </c>
      <c r="D8635" s="79">
        <v>100000</v>
      </c>
      <c r="E8635">
        <v>36</v>
      </c>
      <c r="F8635">
        <v>10</v>
      </c>
      <c r="G8635">
        <v>0</v>
      </c>
    </row>
    <row r="8636" spans="1:7" x14ac:dyDescent="0.2">
      <c r="A8636">
        <v>15000</v>
      </c>
      <c r="B8636">
        <v>0.1449</v>
      </c>
      <c r="C8636" t="s">
        <v>5440</v>
      </c>
      <c r="D8636">
        <v>62500</v>
      </c>
      <c r="E8636">
        <v>36</v>
      </c>
      <c r="F8636">
        <v>2</v>
      </c>
      <c r="G8636">
        <v>0</v>
      </c>
    </row>
    <row r="8637" spans="1:7" x14ac:dyDescent="0.2">
      <c r="A8637">
        <v>28000</v>
      </c>
      <c r="B8637">
        <v>0.13980000000000001</v>
      </c>
      <c r="C8637" t="s">
        <v>5441</v>
      </c>
      <c r="D8637">
        <v>70720</v>
      </c>
      <c r="E8637">
        <v>60</v>
      </c>
      <c r="F8637">
        <v>5</v>
      </c>
      <c r="G8637">
        <v>0</v>
      </c>
    </row>
    <row r="8638" spans="1:7" x14ac:dyDescent="0.2">
      <c r="A8638">
        <v>25000</v>
      </c>
      <c r="B8638">
        <v>0.10150000000000001</v>
      </c>
      <c r="C8638" t="s">
        <v>5441</v>
      </c>
      <c r="D8638">
        <v>92000</v>
      </c>
      <c r="E8638">
        <v>36</v>
      </c>
      <c r="F8638">
        <v>0.5</v>
      </c>
      <c r="G8638">
        <v>0</v>
      </c>
    </row>
    <row r="8639" spans="1:7" x14ac:dyDescent="0.2">
      <c r="A8639">
        <v>6500</v>
      </c>
      <c r="B8639">
        <v>0.1099</v>
      </c>
      <c r="C8639" t="s">
        <v>5441</v>
      </c>
      <c r="D8639">
        <v>45000</v>
      </c>
      <c r="E8639">
        <v>36</v>
      </c>
      <c r="F8639">
        <v>9</v>
      </c>
      <c r="G8639">
        <v>0</v>
      </c>
    </row>
    <row r="8640" spans="1:7" x14ac:dyDescent="0.2">
      <c r="A8640">
        <v>15000</v>
      </c>
      <c r="B8640">
        <v>0.10150000000000001</v>
      </c>
      <c r="C8640" t="s">
        <v>5441</v>
      </c>
      <c r="D8640">
        <v>94000</v>
      </c>
      <c r="E8640">
        <v>36</v>
      </c>
      <c r="F8640">
        <v>10</v>
      </c>
      <c r="G8640">
        <v>0</v>
      </c>
    </row>
    <row r="8641" spans="1:7" x14ac:dyDescent="0.2">
      <c r="A8641">
        <v>10000</v>
      </c>
      <c r="B8641">
        <v>0.1699</v>
      </c>
      <c r="C8641" t="s">
        <v>5442</v>
      </c>
      <c r="D8641">
        <v>25000</v>
      </c>
      <c r="E8641">
        <v>60</v>
      </c>
      <c r="F8641">
        <v>2</v>
      </c>
      <c r="G8641">
        <v>0</v>
      </c>
    </row>
    <row r="8642" spans="1:7" x14ac:dyDescent="0.2">
      <c r="A8642">
        <v>8475</v>
      </c>
      <c r="B8642">
        <v>0.245</v>
      </c>
      <c r="C8642" t="s">
        <v>5442</v>
      </c>
      <c r="D8642">
        <v>25000</v>
      </c>
      <c r="E8642">
        <v>36</v>
      </c>
      <c r="F8642">
        <v>10</v>
      </c>
      <c r="G8642">
        <v>0</v>
      </c>
    </row>
    <row r="8643" spans="1:7" x14ac:dyDescent="0.2">
      <c r="A8643">
        <v>28000</v>
      </c>
      <c r="B8643">
        <v>8.3900000000000002E-2</v>
      </c>
      <c r="C8643" t="s">
        <v>5441</v>
      </c>
      <c r="D8643">
        <v>120000</v>
      </c>
      <c r="E8643">
        <v>36</v>
      </c>
      <c r="F8643">
        <v>10</v>
      </c>
      <c r="G8643">
        <v>0</v>
      </c>
    </row>
    <row r="8644" spans="1:7" x14ac:dyDescent="0.2">
      <c r="A8644">
        <v>20000</v>
      </c>
      <c r="B8644">
        <v>0.16289999999999999</v>
      </c>
      <c r="C8644" t="s">
        <v>5441</v>
      </c>
      <c r="D8644">
        <v>98024</v>
      </c>
      <c r="E8644">
        <v>36</v>
      </c>
      <c r="F8644">
        <v>1</v>
      </c>
      <c r="G8644">
        <v>0</v>
      </c>
    </row>
    <row r="8645" spans="1:7" x14ac:dyDescent="0.2">
      <c r="A8645">
        <v>5000</v>
      </c>
      <c r="B8645">
        <v>0.16289999999999999</v>
      </c>
      <c r="C8645" t="s">
        <v>5441</v>
      </c>
      <c r="D8645">
        <v>75000</v>
      </c>
      <c r="E8645">
        <v>36</v>
      </c>
      <c r="F8645">
        <v>10</v>
      </c>
      <c r="G8645">
        <v>1</v>
      </c>
    </row>
    <row r="8646" spans="1:7" x14ac:dyDescent="0.2">
      <c r="A8646">
        <v>19750</v>
      </c>
      <c r="B8646">
        <v>0.25569999999999998</v>
      </c>
      <c r="C8646" t="s">
        <v>5440</v>
      </c>
      <c r="D8646">
        <v>49500</v>
      </c>
      <c r="E8646">
        <v>60</v>
      </c>
      <c r="F8646">
        <v>10</v>
      </c>
      <c r="G8646">
        <v>1</v>
      </c>
    </row>
    <row r="8647" spans="1:7" x14ac:dyDescent="0.2">
      <c r="A8647">
        <v>8000</v>
      </c>
      <c r="B8647">
        <v>0.20200000000000001</v>
      </c>
      <c r="C8647" t="s">
        <v>5441</v>
      </c>
      <c r="D8647">
        <v>70000</v>
      </c>
      <c r="E8647">
        <v>36</v>
      </c>
      <c r="F8647">
        <v>6</v>
      </c>
      <c r="G8647">
        <v>0</v>
      </c>
    </row>
    <row r="8648" spans="1:7" x14ac:dyDescent="0.2">
      <c r="A8648">
        <v>10125</v>
      </c>
      <c r="B8648">
        <v>7.6899999999999996E-2</v>
      </c>
      <c r="C8648" t="s">
        <v>5441</v>
      </c>
      <c r="D8648">
        <v>45000</v>
      </c>
      <c r="E8648">
        <v>36</v>
      </c>
      <c r="F8648">
        <v>10</v>
      </c>
      <c r="G8648">
        <v>0</v>
      </c>
    </row>
    <row r="8649" spans="1:7" x14ac:dyDescent="0.2">
      <c r="A8649">
        <v>33025</v>
      </c>
      <c r="B8649">
        <v>0.16289999999999999</v>
      </c>
      <c r="C8649" t="s">
        <v>5441</v>
      </c>
      <c r="D8649">
        <v>72000</v>
      </c>
      <c r="E8649">
        <v>36</v>
      </c>
      <c r="F8649">
        <v>3</v>
      </c>
      <c r="G8649">
        <v>0</v>
      </c>
    </row>
    <row r="8650" spans="1:7" x14ac:dyDescent="0.2">
      <c r="A8650">
        <v>2000</v>
      </c>
      <c r="B8650">
        <v>0.13980000000000001</v>
      </c>
      <c r="C8650" t="s">
        <v>5440</v>
      </c>
      <c r="D8650">
        <v>40000</v>
      </c>
      <c r="E8650">
        <v>36</v>
      </c>
      <c r="F8650">
        <v>1</v>
      </c>
      <c r="G8650">
        <v>0</v>
      </c>
    </row>
    <row r="8651" spans="1:7" x14ac:dyDescent="0.2">
      <c r="A8651">
        <v>30000</v>
      </c>
      <c r="B8651">
        <v>7.6899999999999996E-2</v>
      </c>
      <c r="C8651" t="s">
        <v>5440</v>
      </c>
      <c r="D8651">
        <v>95000</v>
      </c>
      <c r="E8651">
        <v>36</v>
      </c>
      <c r="F8651">
        <v>10</v>
      </c>
      <c r="G8651">
        <v>1</v>
      </c>
    </row>
    <row r="8652" spans="1:7" x14ac:dyDescent="0.2">
      <c r="A8652">
        <v>2500</v>
      </c>
      <c r="B8652">
        <v>6.4899999999999999E-2</v>
      </c>
      <c r="C8652" t="s">
        <v>5442</v>
      </c>
      <c r="D8652">
        <v>65000</v>
      </c>
      <c r="E8652">
        <v>36</v>
      </c>
      <c r="F8652">
        <v>10</v>
      </c>
      <c r="G8652">
        <v>0</v>
      </c>
    </row>
    <row r="8653" spans="1:7" x14ac:dyDescent="0.2">
      <c r="A8653">
        <v>11325</v>
      </c>
      <c r="B8653">
        <v>0.25569999999999998</v>
      </c>
      <c r="C8653" t="s">
        <v>5441</v>
      </c>
      <c r="D8653">
        <v>38000</v>
      </c>
      <c r="E8653">
        <v>36</v>
      </c>
      <c r="F8653">
        <v>8</v>
      </c>
      <c r="G8653">
        <v>1</v>
      </c>
    </row>
    <row r="8654" spans="1:7" x14ac:dyDescent="0.2">
      <c r="A8654">
        <v>16200</v>
      </c>
      <c r="B8654">
        <v>0.2099</v>
      </c>
      <c r="C8654" t="s">
        <v>5441</v>
      </c>
      <c r="D8654">
        <v>48000</v>
      </c>
      <c r="E8654">
        <v>60</v>
      </c>
      <c r="F8654">
        <v>2</v>
      </c>
      <c r="G8654">
        <v>0</v>
      </c>
    </row>
    <row r="8655" spans="1:7" x14ac:dyDescent="0.2">
      <c r="A8655">
        <v>3000</v>
      </c>
      <c r="B8655">
        <v>0.23430000000000001</v>
      </c>
      <c r="C8655" t="s">
        <v>5440</v>
      </c>
      <c r="D8655">
        <v>45000</v>
      </c>
      <c r="E8655">
        <v>36</v>
      </c>
      <c r="F8655">
        <v>0.5</v>
      </c>
      <c r="G8655">
        <v>0</v>
      </c>
    </row>
    <row r="8656" spans="1:7" x14ac:dyDescent="0.2">
      <c r="A8656">
        <v>8000</v>
      </c>
      <c r="B8656">
        <v>0.1699</v>
      </c>
      <c r="C8656" t="s">
        <v>5440</v>
      </c>
      <c r="D8656">
        <v>66000</v>
      </c>
      <c r="E8656">
        <v>36</v>
      </c>
      <c r="F8656">
        <v>7</v>
      </c>
      <c r="G8656">
        <v>0</v>
      </c>
    </row>
    <row r="8657" spans="1:7" x14ac:dyDescent="0.2">
      <c r="A8657">
        <v>35000</v>
      </c>
      <c r="B8657">
        <v>0.1167</v>
      </c>
      <c r="C8657" t="s">
        <v>5441</v>
      </c>
      <c r="D8657">
        <v>160000</v>
      </c>
      <c r="E8657">
        <v>36</v>
      </c>
      <c r="F8657">
        <v>8</v>
      </c>
      <c r="G8657">
        <v>0</v>
      </c>
    </row>
    <row r="8658" spans="1:7" x14ac:dyDescent="0.2">
      <c r="A8658">
        <v>10000</v>
      </c>
      <c r="B8658">
        <v>0.14990000000000001</v>
      </c>
      <c r="C8658" t="s">
        <v>5440</v>
      </c>
      <c r="D8658">
        <v>44000</v>
      </c>
      <c r="E8658">
        <v>60</v>
      </c>
      <c r="F8658">
        <v>10</v>
      </c>
      <c r="G8658">
        <v>1</v>
      </c>
    </row>
    <row r="8659" spans="1:7" x14ac:dyDescent="0.2">
      <c r="A8659">
        <v>35000</v>
      </c>
      <c r="B8659">
        <v>0.15609999999999999</v>
      </c>
      <c r="C8659" t="s">
        <v>5441</v>
      </c>
      <c r="D8659">
        <v>150000</v>
      </c>
      <c r="E8659">
        <v>60</v>
      </c>
      <c r="F8659">
        <v>10</v>
      </c>
      <c r="G8659">
        <v>0</v>
      </c>
    </row>
    <row r="8660" spans="1:7" x14ac:dyDescent="0.2">
      <c r="A8660">
        <v>13000</v>
      </c>
      <c r="B8660">
        <v>0.10150000000000001</v>
      </c>
      <c r="C8660" t="s">
        <v>5440</v>
      </c>
      <c r="D8660">
        <v>40000</v>
      </c>
      <c r="E8660">
        <v>36</v>
      </c>
      <c r="F8660">
        <v>4</v>
      </c>
      <c r="G8660">
        <v>0</v>
      </c>
    </row>
    <row r="8661" spans="1:7" x14ac:dyDescent="0.2">
      <c r="A8661">
        <v>14400</v>
      </c>
      <c r="B8661">
        <v>0.12989999999999999</v>
      </c>
      <c r="C8661" t="s">
        <v>5441</v>
      </c>
      <c r="D8661">
        <v>58000</v>
      </c>
      <c r="E8661">
        <v>36</v>
      </c>
      <c r="F8661">
        <v>2</v>
      </c>
      <c r="G8661">
        <v>0</v>
      </c>
    </row>
    <row r="8662" spans="1:7" x14ac:dyDescent="0.2">
      <c r="A8662">
        <v>5000</v>
      </c>
      <c r="B8662">
        <v>0.14990000000000001</v>
      </c>
      <c r="C8662" t="s">
        <v>5440</v>
      </c>
      <c r="D8662">
        <v>20000</v>
      </c>
      <c r="E8662">
        <v>36</v>
      </c>
      <c r="F8662">
        <v>5</v>
      </c>
      <c r="G8662">
        <v>1</v>
      </c>
    </row>
    <row r="8663" spans="1:7" x14ac:dyDescent="0.2">
      <c r="A8663">
        <v>4000</v>
      </c>
      <c r="B8663">
        <v>0.10150000000000001</v>
      </c>
      <c r="C8663" t="s">
        <v>5442</v>
      </c>
      <c r="D8663">
        <v>30000</v>
      </c>
      <c r="E8663">
        <v>36</v>
      </c>
      <c r="F8663">
        <v>10</v>
      </c>
      <c r="G8663">
        <v>1</v>
      </c>
    </row>
    <row r="8664" spans="1:7" x14ac:dyDescent="0.2">
      <c r="A8664">
        <v>35000</v>
      </c>
      <c r="B8664">
        <v>0.2099</v>
      </c>
      <c r="C8664" t="s">
        <v>5440</v>
      </c>
      <c r="D8664">
        <v>180000</v>
      </c>
      <c r="E8664">
        <v>60</v>
      </c>
      <c r="F8664">
        <v>2</v>
      </c>
      <c r="G8664">
        <v>0</v>
      </c>
    </row>
    <row r="8665" spans="1:7" x14ac:dyDescent="0.2">
      <c r="A8665">
        <v>15000</v>
      </c>
      <c r="B8665">
        <v>0.13980000000000001</v>
      </c>
      <c r="C8665" t="s">
        <v>5441</v>
      </c>
      <c r="D8665">
        <v>50000</v>
      </c>
      <c r="E8665">
        <v>60</v>
      </c>
      <c r="F8665">
        <v>8</v>
      </c>
      <c r="G8665">
        <v>0</v>
      </c>
    </row>
    <row r="8666" spans="1:7" x14ac:dyDescent="0.2">
      <c r="A8666">
        <v>14000</v>
      </c>
      <c r="B8666">
        <v>0.1449</v>
      </c>
      <c r="C8666" t="s">
        <v>5441</v>
      </c>
      <c r="D8666">
        <v>87000</v>
      </c>
      <c r="E8666">
        <v>60</v>
      </c>
      <c r="F8666">
        <v>2</v>
      </c>
      <c r="G8666">
        <v>0</v>
      </c>
    </row>
    <row r="8667" spans="1:7" x14ac:dyDescent="0.2">
      <c r="A8667">
        <v>12000</v>
      </c>
      <c r="B8667">
        <v>0.2215</v>
      </c>
      <c r="C8667" t="s">
        <v>5440</v>
      </c>
      <c r="D8667">
        <v>45000</v>
      </c>
      <c r="E8667">
        <v>36</v>
      </c>
      <c r="F8667">
        <v>4</v>
      </c>
      <c r="G8667">
        <v>1</v>
      </c>
    </row>
    <row r="8668" spans="1:7" x14ac:dyDescent="0.2">
      <c r="A8668">
        <v>16900</v>
      </c>
      <c r="B8668">
        <v>0.1699</v>
      </c>
      <c r="C8668" t="s">
        <v>5440</v>
      </c>
      <c r="D8668">
        <v>74300</v>
      </c>
      <c r="E8668">
        <v>60</v>
      </c>
      <c r="F8668">
        <v>7</v>
      </c>
      <c r="G8668">
        <v>0</v>
      </c>
    </row>
    <row r="8669" spans="1:7" x14ac:dyDescent="0.2">
      <c r="A8669">
        <v>24000</v>
      </c>
      <c r="B8669">
        <v>0.1099</v>
      </c>
      <c r="C8669" t="s">
        <v>5441</v>
      </c>
      <c r="D8669" s="79">
        <v>100000</v>
      </c>
      <c r="E8669">
        <v>60</v>
      </c>
      <c r="F8669">
        <v>8</v>
      </c>
      <c r="G8669">
        <v>0</v>
      </c>
    </row>
    <row r="8670" spans="1:7" x14ac:dyDescent="0.2">
      <c r="A8670">
        <v>10000</v>
      </c>
      <c r="B8670">
        <v>0.1249</v>
      </c>
      <c r="C8670" t="s">
        <v>5441</v>
      </c>
      <c r="D8670">
        <v>50000</v>
      </c>
      <c r="E8670">
        <v>36</v>
      </c>
      <c r="F8670">
        <v>3</v>
      </c>
      <c r="G8670">
        <v>0</v>
      </c>
    </row>
    <row r="8671" spans="1:7" x14ac:dyDescent="0.2">
      <c r="A8671">
        <v>20000</v>
      </c>
      <c r="B8671">
        <v>0.1249</v>
      </c>
      <c r="C8671" t="s">
        <v>5440</v>
      </c>
      <c r="D8671">
        <v>150000</v>
      </c>
      <c r="E8671">
        <v>36</v>
      </c>
      <c r="F8671">
        <v>1</v>
      </c>
      <c r="G8671">
        <v>1</v>
      </c>
    </row>
    <row r="8672" spans="1:7" x14ac:dyDescent="0.2">
      <c r="A8672">
        <v>8000</v>
      </c>
      <c r="B8672">
        <v>0.12989999999999999</v>
      </c>
      <c r="C8672" t="s">
        <v>5442</v>
      </c>
      <c r="D8672" s="79">
        <v>100000</v>
      </c>
      <c r="E8672">
        <v>36</v>
      </c>
      <c r="F8672">
        <v>5</v>
      </c>
      <c r="G8672">
        <v>1</v>
      </c>
    </row>
    <row r="8673" spans="1:7" x14ac:dyDescent="0.2">
      <c r="A8673">
        <v>12125</v>
      </c>
      <c r="B8673">
        <v>0.15609999999999999</v>
      </c>
      <c r="C8673" t="s">
        <v>5441</v>
      </c>
      <c r="D8673">
        <v>31000</v>
      </c>
      <c r="E8673">
        <v>36</v>
      </c>
      <c r="F8673">
        <v>8</v>
      </c>
      <c r="G8673">
        <v>0</v>
      </c>
    </row>
    <row r="8674" spans="1:7" x14ac:dyDescent="0.2">
      <c r="A8674">
        <v>6000</v>
      </c>
      <c r="B8674">
        <v>0.1249</v>
      </c>
      <c r="C8674" t="s">
        <v>5440</v>
      </c>
      <c r="D8674">
        <v>32000</v>
      </c>
      <c r="E8674">
        <v>36</v>
      </c>
      <c r="F8674">
        <v>3</v>
      </c>
      <c r="G8674">
        <v>0</v>
      </c>
    </row>
    <row r="8675" spans="1:7" x14ac:dyDescent="0.2">
      <c r="A8675">
        <v>21000</v>
      </c>
      <c r="B8675">
        <v>7.6899999999999996E-2</v>
      </c>
      <c r="C8675" t="s">
        <v>5441</v>
      </c>
      <c r="D8675">
        <v>94000</v>
      </c>
      <c r="E8675">
        <v>36</v>
      </c>
      <c r="F8675">
        <v>10</v>
      </c>
      <c r="G8675">
        <v>0</v>
      </c>
    </row>
    <row r="8676" spans="1:7" x14ac:dyDescent="0.2">
      <c r="A8676">
        <v>7000</v>
      </c>
      <c r="B8676">
        <v>0.1249</v>
      </c>
      <c r="C8676" t="s">
        <v>5441</v>
      </c>
      <c r="D8676">
        <v>35000</v>
      </c>
      <c r="E8676">
        <v>36</v>
      </c>
      <c r="F8676">
        <v>7</v>
      </c>
      <c r="G8676">
        <v>0</v>
      </c>
    </row>
    <row r="8677" spans="1:7" x14ac:dyDescent="0.2">
      <c r="A8677">
        <v>8000</v>
      </c>
      <c r="B8677">
        <v>0.24079999999999999</v>
      </c>
      <c r="C8677" t="s">
        <v>5440</v>
      </c>
      <c r="D8677">
        <v>35000</v>
      </c>
      <c r="E8677">
        <v>36</v>
      </c>
      <c r="F8677">
        <v>2</v>
      </c>
      <c r="G8677">
        <v>0</v>
      </c>
    </row>
    <row r="8678" spans="1:7" x14ac:dyDescent="0.2">
      <c r="A8678">
        <v>15000</v>
      </c>
      <c r="B8678">
        <v>7.6899999999999996E-2</v>
      </c>
      <c r="C8678" t="s">
        <v>5441</v>
      </c>
      <c r="D8678">
        <v>50000</v>
      </c>
      <c r="E8678">
        <v>36</v>
      </c>
      <c r="F8678">
        <v>2</v>
      </c>
      <c r="G8678">
        <v>0</v>
      </c>
    </row>
    <row r="8679" spans="1:7" x14ac:dyDescent="0.2">
      <c r="A8679">
        <v>4075</v>
      </c>
      <c r="B8679">
        <v>0.13980000000000001</v>
      </c>
      <c r="C8679" t="s">
        <v>5440</v>
      </c>
      <c r="D8679">
        <v>60000</v>
      </c>
      <c r="E8679">
        <v>36</v>
      </c>
      <c r="F8679">
        <v>2</v>
      </c>
      <c r="G8679">
        <v>0</v>
      </c>
    </row>
    <row r="8680" spans="1:7" x14ac:dyDescent="0.2">
      <c r="A8680">
        <v>3600</v>
      </c>
      <c r="B8680">
        <v>0.2215</v>
      </c>
      <c r="C8680" t="s">
        <v>5440</v>
      </c>
      <c r="D8680">
        <v>55000</v>
      </c>
      <c r="E8680">
        <v>36</v>
      </c>
      <c r="F8680">
        <v>4</v>
      </c>
      <c r="G8680">
        <v>0</v>
      </c>
    </row>
    <row r="8681" spans="1:7" x14ac:dyDescent="0.2">
      <c r="A8681">
        <v>35000</v>
      </c>
      <c r="B8681">
        <v>0.16289999999999999</v>
      </c>
      <c r="C8681" t="s">
        <v>5441</v>
      </c>
      <c r="D8681" s="79">
        <v>200000</v>
      </c>
      <c r="E8681">
        <v>36</v>
      </c>
      <c r="F8681">
        <v>0.5</v>
      </c>
      <c r="G8681">
        <v>0</v>
      </c>
    </row>
    <row r="8682" spans="1:7" x14ac:dyDescent="0.2">
      <c r="A8682">
        <v>15000</v>
      </c>
      <c r="B8682">
        <v>0.13980000000000001</v>
      </c>
      <c r="C8682" t="s">
        <v>5440</v>
      </c>
      <c r="D8682">
        <v>150000</v>
      </c>
      <c r="E8682">
        <v>36</v>
      </c>
      <c r="F8682">
        <v>3</v>
      </c>
      <c r="G8682">
        <v>0</v>
      </c>
    </row>
    <row r="8683" spans="1:7" x14ac:dyDescent="0.2">
      <c r="A8683">
        <v>8000</v>
      </c>
      <c r="B8683">
        <v>9.1700000000000004E-2</v>
      </c>
      <c r="C8683" t="s">
        <v>5441</v>
      </c>
      <c r="D8683">
        <v>50000</v>
      </c>
      <c r="E8683">
        <v>36</v>
      </c>
      <c r="F8683">
        <v>7</v>
      </c>
      <c r="G8683">
        <v>0</v>
      </c>
    </row>
    <row r="8684" spans="1:7" x14ac:dyDescent="0.2">
      <c r="A8684">
        <v>15250</v>
      </c>
      <c r="B8684">
        <v>0.18240000000000001</v>
      </c>
      <c r="C8684" t="s">
        <v>5440</v>
      </c>
      <c r="D8684">
        <v>54000</v>
      </c>
      <c r="E8684">
        <v>60</v>
      </c>
      <c r="F8684">
        <v>8</v>
      </c>
      <c r="G8684">
        <v>0</v>
      </c>
    </row>
    <row r="8685" spans="1:7" x14ac:dyDescent="0.2">
      <c r="A8685">
        <v>9000</v>
      </c>
      <c r="B8685">
        <v>0.1167</v>
      </c>
      <c r="C8685" t="s">
        <v>5440</v>
      </c>
      <c r="D8685">
        <v>107000</v>
      </c>
      <c r="E8685">
        <v>36</v>
      </c>
      <c r="F8685">
        <v>10</v>
      </c>
      <c r="G8685">
        <v>0</v>
      </c>
    </row>
    <row r="8686" spans="1:7" x14ac:dyDescent="0.2">
      <c r="A8686">
        <v>28000</v>
      </c>
      <c r="B8686">
        <v>0.13350000000000001</v>
      </c>
      <c r="C8686" t="s">
        <v>5440</v>
      </c>
      <c r="D8686">
        <v>99413</v>
      </c>
      <c r="E8686">
        <v>60</v>
      </c>
      <c r="F8686">
        <v>10</v>
      </c>
      <c r="G8686">
        <v>0</v>
      </c>
    </row>
    <row r="8687" spans="1:7" x14ac:dyDescent="0.2">
      <c r="A8687">
        <v>10000</v>
      </c>
      <c r="B8687">
        <v>0.13350000000000001</v>
      </c>
      <c r="C8687" t="s">
        <v>5442</v>
      </c>
      <c r="D8687">
        <v>39000</v>
      </c>
      <c r="E8687">
        <v>36</v>
      </c>
      <c r="F8687">
        <v>10</v>
      </c>
      <c r="G8687">
        <v>0</v>
      </c>
    </row>
    <row r="8688" spans="1:7" x14ac:dyDescent="0.2">
      <c r="A8688">
        <v>12800</v>
      </c>
      <c r="B8688">
        <v>0.18240000000000001</v>
      </c>
      <c r="C8688" t="s">
        <v>5441</v>
      </c>
      <c r="D8688">
        <v>122172</v>
      </c>
      <c r="E8688">
        <v>60</v>
      </c>
      <c r="F8688">
        <v>10</v>
      </c>
      <c r="G8688">
        <v>0</v>
      </c>
    </row>
    <row r="8689" spans="1:7" x14ac:dyDescent="0.2">
      <c r="A8689">
        <v>15000</v>
      </c>
      <c r="B8689">
        <v>0.14990000000000001</v>
      </c>
      <c r="C8689" t="s">
        <v>5440</v>
      </c>
      <c r="D8689">
        <v>85500</v>
      </c>
      <c r="E8689">
        <v>36</v>
      </c>
      <c r="F8689">
        <v>8</v>
      </c>
      <c r="G8689">
        <v>1</v>
      </c>
    </row>
    <row r="8690" spans="1:7" x14ac:dyDescent="0.2">
      <c r="A8690">
        <v>3600</v>
      </c>
      <c r="B8690">
        <v>0.14990000000000001</v>
      </c>
      <c r="C8690" t="s">
        <v>5440</v>
      </c>
      <c r="D8690">
        <v>30574</v>
      </c>
      <c r="E8690">
        <v>36</v>
      </c>
      <c r="F8690">
        <v>4</v>
      </c>
      <c r="G8690">
        <v>0</v>
      </c>
    </row>
    <row r="8691" spans="1:7" x14ac:dyDescent="0.2">
      <c r="A8691">
        <v>10000</v>
      </c>
      <c r="B8691">
        <v>0.12989999999999999</v>
      </c>
      <c r="C8691" t="s">
        <v>5441</v>
      </c>
      <c r="D8691">
        <v>44200</v>
      </c>
      <c r="E8691">
        <v>36</v>
      </c>
      <c r="F8691">
        <v>6</v>
      </c>
      <c r="G8691">
        <v>0</v>
      </c>
    </row>
    <row r="8692" spans="1:7" x14ac:dyDescent="0.2">
      <c r="A8692">
        <v>17925</v>
      </c>
      <c r="B8692">
        <v>8.3900000000000002E-2</v>
      </c>
      <c r="C8692" t="s">
        <v>5440</v>
      </c>
      <c r="D8692">
        <v>84000</v>
      </c>
      <c r="E8692">
        <v>36</v>
      </c>
      <c r="F8692">
        <v>1</v>
      </c>
      <c r="G8692">
        <v>0</v>
      </c>
    </row>
    <row r="8693" spans="1:7" x14ac:dyDescent="0.2">
      <c r="A8693">
        <v>30000</v>
      </c>
      <c r="B8693">
        <v>0.13350000000000001</v>
      </c>
      <c r="C8693" t="s">
        <v>5441</v>
      </c>
      <c r="D8693" s="79">
        <v>100000</v>
      </c>
      <c r="E8693">
        <v>60</v>
      </c>
      <c r="F8693">
        <v>0.5</v>
      </c>
      <c r="G8693">
        <v>0</v>
      </c>
    </row>
    <row r="8694" spans="1:7" x14ac:dyDescent="0.2">
      <c r="A8694">
        <v>28775</v>
      </c>
      <c r="B8694">
        <v>0.1099</v>
      </c>
      <c r="C8694" t="s">
        <v>5440</v>
      </c>
      <c r="D8694">
        <v>60000</v>
      </c>
      <c r="E8694">
        <v>36</v>
      </c>
      <c r="F8694">
        <v>3</v>
      </c>
      <c r="G8694">
        <v>0</v>
      </c>
    </row>
    <row r="8695" spans="1:7" x14ac:dyDescent="0.2">
      <c r="A8695">
        <v>7100</v>
      </c>
      <c r="B8695">
        <v>7.6899999999999996E-2</v>
      </c>
      <c r="C8695" t="s">
        <v>5440</v>
      </c>
      <c r="D8695">
        <v>30000</v>
      </c>
      <c r="E8695">
        <v>36</v>
      </c>
      <c r="F8695">
        <v>6</v>
      </c>
      <c r="G8695">
        <v>0</v>
      </c>
    </row>
    <row r="8696" spans="1:7" x14ac:dyDescent="0.2">
      <c r="A8696">
        <v>16475</v>
      </c>
      <c r="B8696">
        <v>0.16289999999999999</v>
      </c>
      <c r="C8696" t="s">
        <v>5440</v>
      </c>
      <c r="D8696">
        <v>75000</v>
      </c>
      <c r="E8696">
        <v>36</v>
      </c>
      <c r="F8696">
        <v>6</v>
      </c>
      <c r="G8696">
        <v>0</v>
      </c>
    </row>
    <row r="8697" spans="1:7" x14ac:dyDescent="0.2">
      <c r="A8697">
        <v>8000</v>
      </c>
      <c r="B8697">
        <v>8.3900000000000002E-2</v>
      </c>
      <c r="C8697" t="s">
        <v>5442</v>
      </c>
      <c r="D8697">
        <v>30000</v>
      </c>
      <c r="E8697">
        <v>36</v>
      </c>
      <c r="F8697">
        <v>1</v>
      </c>
      <c r="G8697">
        <v>0</v>
      </c>
    </row>
    <row r="8698" spans="1:7" x14ac:dyDescent="0.2">
      <c r="A8698">
        <v>7000</v>
      </c>
      <c r="B8698">
        <v>0.13980000000000001</v>
      </c>
      <c r="C8698" t="s">
        <v>5441</v>
      </c>
      <c r="D8698">
        <v>80000</v>
      </c>
      <c r="E8698">
        <v>36</v>
      </c>
      <c r="F8698">
        <v>10</v>
      </c>
      <c r="G8698">
        <v>0</v>
      </c>
    </row>
    <row r="8699" spans="1:7" x14ac:dyDescent="0.2">
      <c r="A8699">
        <v>24000</v>
      </c>
      <c r="B8699">
        <v>0.13980000000000001</v>
      </c>
      <c r="C8699" t="s">
        <v>5441</v>
      </c>
      <c r="D8699">
        <v>54000</v>
      </c>
      <c r="E8699">
        <v>60</v>
      </c>
      <c r="F8699">
        <v>5</v>
      </c>
      <c r="G8699">
        <v>1</v>
      </c>
    </row>
    <row r="8700" spans="1:7" x14ac:dyDescent="0.2">
      <c r="A8700">
        <v>5500</v>
      </c>
      <c r="B8700">
        <v>0.16289999999999999</v>
      </c>
      <c r="C8700" t="s">
        <v>5441</v>
      </c>
      <c r="D8700">
        <v>36000</v>
      </c>
      <c r="E8700">
        <v>36</v>
      </c>
      <c r="F8700">
        <v>0.5</v>
      </c>
      <c r="G8700">
        <v>0</v>
      </c>
    </row>
    <row r="8701" spans="1:7" x14ac:dyDescent="0.2">
      <c r="A8701">
        <v>18000</v>
      </c>
      <c r="B8701">
        <v>0.2099</v>
      </c>
      <c r="C8701" t="s">
        <v>5441</v>
      </c>
      <c r="D8701">
        <v>50000</v>
      </c>
      <c r="E8701">
        <v>36</v>
      </c>
      <c r="F8701">
        <v>2</v>
      </c>
      <c r="G8701">
        <v>1</v>
      </c>
    </row>
    <row r="8702" spans="1:7" x14ac:dyDescent="0.2">
      <c r="A8702">
        <v>30000</v>
      </c>
      <c r="B8702">
        <v>0.14990000000000001</v>
      </c>
      <c r="C8702" t="s">
        <v>5440</v>
      </c>
      <c r="D8702">
        <v>110000</v>
      </c>
      <c r="E8702">
        <v>60</v>
      </c>
      <c r="F8702">
        <v>0.5</v>
      </c>
      <c r="G8702">
        <v>1</v>
      </c>
    </row>
    <row r="8703" spans="1:7" x14ac:dyDescent="0.2">
      <c r="A8703">
        <v>7000</v>
      </c>
      <c r="B8703">
        <v>0.19520000000000001</v>
      </c>
      <c r="C8703" t="s">
        <v>5441</v>
      </c>
      <c r="D8703">
        <v>51000</v>
      </c>
      <c r="E8703">
        <v>36</v>
      </c>
      <c r="F8703">
        <v>8</v>
      </c>
      <c r="G8703">
        <v>1</v>
      </c>
    </row>
    <row r="8704" spans="1:7" x14ac:dyDescent="0.2">
      <c r="A8704">
        <v>24000</v>
      </c>
      <c r="B8704">
        <v>8.3900000000000002E-2</v>
      </c>
      <c r="C8704" t="s">
        <v>5440</v>
      </c>
      <c r="D8704">
        <v>83000</v>
      </c>
      <c r="E8704">
        <v>36</v>
      </c>
      <c r="F8704">
        <v>1</v>
      </c>
      <c r="G8704">
        <v>0</v>
      </c>
    </row>
    <row r="8705" spans="1:7" x14ac:dyDescent="0.2">
      <c r="A8705">
        <v>20000</v>
      </c>
      <c r="B8705">
        <v>0.1449</v>
      </c>
      <c r="C8705" t="s">
        <v>5440</v>
      </c>
      <c r="D8705">
        <v>57600</v>
      </c>
      <c r="E8705">
        <v>60</v>
      </c>
      <c r="F8705">
        <v>10</v>
      </c>
      <c r="G8705">
        <v>1</v>
      </c>
    </row>
    <row r="8706" spans="1:7" x14ac:dyDescent="0.2">
      <c r="A8706">
        <v>12000</v>
      </c>
      <c r="B8706">
        <v>0.16289999999999999</v>
      </c>
      <c r="C8706" t="s">
        <v>5442</v>
      </c>
      <c r="D8706">
        <v>33600</v>
      </c>
      <c r="E8706">
        <v>60</v>
      </c>
      <c r="F8706">
        <v>8</v>
      </c>
      <c r="G8706">
        <v>0</v>
      </c>
    </row>
    <row r="8707" spans="1:7" x14ac:dyDescent="0.2">
      <c r="A8707">
        <v>8000</v>
      </c>
      <c r="B8707">
        <v>0.18240000000000001</v>
      </c>
      <c r="C8707" t="s">
        <v>5442</v>
      </c>
      <c r="D8707">
        <v>35000</v>
      </c>
      <c r="E8707">
        <v>36</v>
      </c>
      <c r="F8707">
        <v>7</v>
      </c>
      <c r="G8707">
        <v>0</v>
      </c>
    </row>
    <row r="8708" spans="1:7" x14ac:dyDescent="0.2">
      <c r="A8708">
        <v>12000</v>
      </c>
      <c r="B8708">
        <v>0.1099</v>
      </c>
      <c r="C8708" t="s">
        <v>5441</v>
      </c>
      <c r="D8708">
        <v>63000</v>
      </c>
      <c r="E8708">
        <v>36</v>
      </c>
      <c r="F8708">
        <v>10</v>
      </c>
      <c r="G8708">
        <v>0</v>
      </c>
    </row>
    <row r="8709" spans="1:7" x14ac:dyDescent="0.2">
      <c r="A8709">
        <v>7200</v>
      </c>
      <c r="B8709">
        <v>0.12989999999999999</v>
      </c>
      <c r="C8709" t="s">
        <v>5440</v>
      </c>
      <c r="D8709">
        <v>41600</v>
      </c>
      <c r="E8709">
        <v>36</v>
      </c>
      <c r="F8709">
        <v>8</v>
      </c>
      <c r="G8709">
        <v>1</v>
      </c>
    </row>
    <row r="8710" spans="1:7" x14ac:dyDescent="0.2">
      <c r="A8710">
        <v>13625</v>
      </c>
      <c r="B8710">
        <v>0.16289999999999999</v>
      </c>
      <c r="C8710" t="s">
        <v>5442</v>
      </c>
      <c r="D8710">
        <v>38000</v>
      </c>
      <c r="E8710">
        <v>60</v>
      </c>
      <c r="F8710">
        <v>0.5</v>
      </c>
      <c r="G8710">
        <v>0</v>
      </c>
    </row>
    <row r="8711" spans="1:7" x14ac:dyDescent="0.2">
      <c r="A8711">
        <v>21000</v>
      </c>
      <c r="B8711">
        <v>6.0299999999999999E-2</v>
      </c>
      <c r="C8711" t="s">
        <v>5441</v>
      </c>
      <c r="D8711">
        <v>150000</v>
      </c>
      <c r="E8711">
        <v>36</v>
      </c>
      <c r="F8711">
        <v>3</v>
      </c>
      <c r="G8711">
        <v>0</v>
      </c>
    </row>
    <row r="8712" spans="1:7" x14ac:dyDescent="0.2">
      <c r="A8712">
        <v>6400</v>
      </c>
      <c r="B8712">
        <v>7.6899999999999996E-2</v>
      </c>
      <c r="C8712" t="s">
        <v>5440</v>
      </c>
      <c r="D8712">
        <v>36000</v>
      </c>
      <c r="E8712">
        <v>36</v>
      </c>
      <c r="F8712">
        <v>10</v>
      </c>
      <c r="G8712">
        <v>0</v>
      </c>
    </row>
    <row r="8713" spans="1:7" x14ac:dyDescent="0.2">
      <c r="A8713">
        <v>15550</v>
      </c>
      <c r="B8713">
        <v>0.20200000000000001</v>
      </c>
      <c r="C8713" t="s">
        <v>5441</v>
      </c>
      <c r="D8713">
        <v>52000</v>
      </c>
      <c r="E8713">
        <v>60</v>
      </c>
      <c r="F8713">
        <v>5</v>
      </c>
      <c r="G8713">
        <v>0</v>
      </c>
    </row>
    <row r="8714" spans="1:7" x14ac:dyDescent="0.2">
      <c r="A8714">
        <v>20050</v>
      </c>
      <c r="B8714">
        <v>0.23430000000000001</v>
      </c>
      <c r="C8714" t="s">
        <v>5441</v>
      </c>
      <c r="D8714">
        <v>98885</v>
      </c>
      <c r="E8714">
        <v>60</v>
      </c>
      <c r="F8714">
        <v>10</v>
      </c>
      <c r="G8714">
        <v>0</v>
      </c>
    </row>
    <row r="8715" spans="1:7" x14ac:dyDescent="0.2">
      <c r="A8715">
        <v>6000</v>
      </c>
      <c r="B8715">
        <v>7.6899999999999996E-2</v>
      </c>
      <c r="C8715" t="s">
        <v>5441</v>
      </c>
      <c r="D8715">
        <v>90000</v>
      </c>
      <c r="E8715">
        <v>36</v>
      </c>
      <c r="F8715">
        <v>3</v>
      </c>
      <c r="G8715">
        <v>0</v>
      </c>
    </row>
    <row r="8716" spans="1:7" x14ac:dyDescent="0.2">
      <c r="A8716">
        <v>18000</v>
      </c>
      <c r="B8716">
        <v>0.13980000000000001</v>
      </c>
      <c r="C8716" t="s">
        <v>5442</v>
      </c>
      <c r="D8716">
        <v>109872</v>
      </c>
      <c r="E8716">
        <v>36</v>
      </c>
      <c r="F8716">
        <v>10</v>
      </c>
      <c r="G8716">
        <v>1</v>
      </c>
    </row>
    <row r="8717" spans="1:7" x14ac:dyDescent="0.2">
      <c r="A8717">
        <v>29450</v>
      </c>
      <c r="B8717">
        <v>0.18240000000000001</v>
      </c>
      <c r="C8717" t="s">
        <v>5440</v>
      </c>
      <c r="D8717">
        <v>67000</v>
      </c>
      <c r="E8717">
        <v>60</v>
      </c>
      <c r="F8717">
        <v>4</v>
      </c>
      <c r="G8717">
        <v>0</v>
      </c>
    </row>
    <row r="8718" spans="1:7" x14ac:dyDescent="0.2">
      <c r="A8718">
        <v>15200</v>
      </c>
      <c r="B8718">
        <v>0.10150000000000001</v>
      </c>
      <c r="C8718" t="s">
        <v>5441</v>
      </c>
      <c r="D8718">
        <v>55000</v>
      </c>
      <c r="E8718">
        <v>36</v>
      </c>
      <c r="F8718">
        <v>10</v>
      </c>
      <c r="G8718">
        <v>0</v>
      </c>
    </row>
    <row r="8719" spans="1:7" x14ac:dyDescent="0.2">
      <c r="A8719">
        <v>6000</v>
      </c>
      <c r="B8719">
        <v>7.6899999999999996E-2</v>
      </c>
      <c r="C8719" t="s">
        <v>5441</v>
      </c>
      <c r="D8719">
        <v>65000</v>
      </c>
      <c r="E8719">
        <v>36</v>
      </c>
      <c r="F8719">
        <v>2</v>
      </c>
      <c r="G8719">
        <v>0</v>
      </c>
    </row>
    <row r="8720" spans="1:7" x14ac:dyDescent="0.2">
      <c r="A8720">
        <v>11000</v>
      </c>
      <c r="B8720">
        <v>0.13980000000000001</v>
      </c>
      <c r="C8720" t="s">
        <v>5440</v>
      </c>
      <c r="D8720">
        <v>62000</v>
      </c>
      <c r="E8720">
        <v>60</v>
      </c>
      <c r="F8720">
        <v>2</v>
      </c>
      <c r="G8720">
        <v>0</v>
      </c>
    </row>
    <row r="8721" spans="1:7" x14ac:dyDescent="0.2">
      <c r="A8721">
        <v>22750</v>
      </c>
      <c r="B8721">
        <v>0.20200000000000001</v>
      </c>
      <c r="C8721" t="s">
        <v>5440</v>
      </c>
      <c r="D8721">
        <v>60000</v>
      </c>
      <c r="E8721">
        <v>60</v>
      </c>
      <c r="F8721">
        <v>8</v>
      </c>
      <c r="G8721">
        <v>1</v>
      </c>
    </row>
    <row r="8722" spans="1:7" x14ac:dyDescent="0.2">
      <c r="A8722">
        <v>4900</v>
      </c>
      <c r="B8722">
        <v>0.1249</v>
      </c>
      <c r="C8722" t="s">
        <v>5440</v>
      </c>
      <c r="D8722">
        <v>35000</v>
      </c>
      <c r="E8722">
        <v>36</v>
      </c>
      <c r="F8722">
        <v>6</v>
      </c>
      <c r="G8722">
        <v>1</v>
      </c>
    </row>
    <row r="8723" spans="1:7" x14ac:dyDescent="0.2">
      <c r="A8723">
        <v>22950</v>
      </c>
      <c r="B8723">
        <v>0.1699</v>
      </c>
      <c r="C8723" t="s">
        <v>5442</v>
      </c>
      <c r="D8723">
        <v>50000</v>
      </c>
      <c r="E8723">
        <v>36</v>
      </c>
      <c r="F8723">
        <v>10</v>
      </c>
      <c r="G8723">
        <v>1</v>
      </c>
    </row>
    <row r="8724" spans="1:7" x14ac:dyDescent="0.2">
      <c r="A8724">
        <v>5300</v>
      </c>
      <c r="B8724">
        <v>8.3900000000000002E-2</v>
      </c>
      <c r="C8724" t="s">
        <v>5441</v>
      </c>
      <c r="D8724">
        <v>37000</v>
      </c>
      <c r="E8724">
        <v>36</v>
      </c>
      <c r="F8724">
        <v>10</v>
      </c>
      <c r="G8724">
        <v>0</v>
      </c>
    </row>
    <row r="8725" spans="1:7" x14ac:dyDescent="0.2">
      <c r="A8725">
        <v>24000</v>
      </c>
      <c r="B8725">
        <v>0.245</v>
      </c>
      <c r="C8725" t="s">
        <v>5441</v>
      </c>
      <c r="D8725">
        <v>96000</v>
      </c>
      <c r="E8725">
        <v>60</v>
      </c>
      <c r="F8725">
        <v>7</v>
      </c>
      <c r="G8725">
        <v>0</v>
      </c>
    </row>
    <row r="8726" spans="1:7" x14ac:dyDescent="0.2">
      <c r="A8726">
        <v>12000</v>
      </c>
      <c r="B8726">
        <v>0.19520000000000001</v>
      </c>
      <c r="C8726" t="s">
        <v>5441</v>
      </c>
      <c r="D8726">
        <v>41000</v>
      </c>
      <c r="E8726">
        <v>36</v>
      </c>
      <c r="F8726">
        <v>3</v>
      </c>
      <c r="G8726">
        <v>1</v>
      </c>
    </row>
    <row r="8727" spans="1:7" x14ac:dyDescent="0.2">
      <c r="A8727">
        <v>35000</v>
      </c>
      <c r="B8727">
        <v>0.13350000000000001</v>
      </c>
      <c r="C8727" t="s">
        <v>5441</v>
      </c>
      <c r="D8727">
        <v>170000</v>
      </c>
      <c r="E8727">
        <v>36</v>
      </c>
      <c r="F8727">
        <v>10</v>
      </c>
      <c r="G8727">
        <v>0</v>
      </c>
    </row>
    <row r="8728" spans="1:7" x14ac:dyDescent="0.2">
      <c r="A8728">
        <v>8400</v>
      </c>
      <c r="B8728">
        <v>7.6899999999999996E-2</v>
      </c>
      <c r="C8728" t="s">
        <v>5441</v>
      </c>
      <c r="D8728">
        <v>50000</v>
      </c>
      <c r="E8728">
        <v>36</v>
      </c>
      <c r="F8728">
        <v>10</v>
      </c>
      <c r="G8728">
        <v>1</v>
      </c>
    </row>
    <row r="8729" spans="1:7" x14ac:dyDescent="0.2">
      <c r="A8729">
        <v>10000</v>
      </c>
      <c r="B8729">
        <v>0.2099</v>
      </c>
      <c r="C8729" t="s">
        <v>5440</v>
      </c>
      <c r="D8729">
        <v>40100</v>
      </c>
      <c r="E8729">
        <v>60</v>
      </c>
      <c r="F8729">
        <v>2</v>
      </c>
      <c r="G8729">
        <v>0</v>
      </c>
    </row>
    <row r="8730" spans="1:7" x14ac:dyDescent="0.2">
      <c r="A8730">
        <v>15000</v>
      </c>
      <c r="B8730">
        <v>0.1449</v>
      </c>
      <c r="C8730" t="s">
        <v>5442</v>
      </c>
      <c r="D8730">
        <v>65000</v>
      </c>
      <c r="E8730">
        <v>60</v>
      </c>
      <c r="F8730">
        <v>10</v>
      </c>
      <c r="G8730">
        <v>0</v>
      </c>
    </row>
    <row r="8731" spans="1:7" x14ac:dyDescent="0.2">
      <c r="A8731">
        <v>35000</v>
      </c>
      <c r="B8731">
        <v>0.14990000000000001</v>
      </c>
      <c r="C8731" t="s">
        <v>5442</v>
      </c>
      <c r="D8731">
        <v>140000</v>
      </c>
      <c r="E8731">
        <v>36</v>
      </c>
      <c r="F8731">
        <v>8</v>
      </c>
      <c r="G8731">
        <v>0</v>
      </c>
    </row>
    <row r="8732" spans="1:7" x14ac:dyDescent="0.2">
      <c r="A8732">
        <v>18000</v>
      </c>
      <c r="B8732">
        <v>0.1167</v>
      </c>
      <c r="C8732" t="s">
        <v>5440</v>
      </c>
      <c r="D8732">
        <v>59000</v>
      </c>
      <c r="E8732">
        <v>36</v>
      </c>
      <c r="F8732">
        <v>1</v>
      </c>
      <c r="G8732">
        <v>0</v>
      </c>
    </row>
    <row r="8733" spans="1:7" x14ac:dyDescent="0.2">
      <c r="A8733">
        <v>9550</v>
      </c>
      <c r="B8733">
        <v>0.18990000000000001</v>
      </c>
      <c r="C8733" t="s">
        <v>5440</v>
      </c>
      <c r="D8733">
        <v>32000</v>
      </c>
      <c r="E8733">
        <v>36</v>
      </c>
      <c r="F8733">
        <v>2</v>
      </c>
      <c r="G8733">
        <v>0</v>
      </c>
    </row>
    <row r="8734" spans="1:7" x14ac:dyDescent="0.2">
      <c r="A8734">
        <v>24450</v>
      </c>
      <c r="B8734">
        <v>0.25800000000000001</v>
      </c>
      <c r="C8734" t="s">
        <v>5442</v>
      </c>
      <c r="D8734">
        <v>82000</v>
      </c>
      <c r="E8734">
        <v>60</v>
      </c>
      <c r="F8734">
        <v>6</v>
      </c>
      <c r="G8734">
        <v>1</v>
      </c>
    </row>
    <row r="8735" spans="1:7" x14ac:dyDescent="0.2">
      <c r="A8735">
        <v>4600</v>
      </c>
      <c r="B8735">
        <v>0.25829999999999997</v>
      </c>
      <c r="C8735" t="s">
        <v>5440</v>
      </c>
      <c r="D8735">
        <v>70500</v>
      </c>
      <c r="E8735">
        <v>36</v>
      </c>
      <c r="F8735">
        <v>2</v>
      </c>
      <c r="G8735">
        <v>1</v>
      </c>
    </row>
    <row r="8736" spans="1:7" x14ac:dyDescent="0.2">
      <c r="A8736">
        <v>13925</v>
      </c>
      <c r="B8736">
        <v>0.23430000000000001</v>
      </c>
      <c r="C8736" t="s">
        <v>5440</v>
      </c>
      <c r="D8736">
        <v>45000</v>
      </c>
      <c r="E8736">
        <v>36</v>
      </c>
      <c r="F8736">
        <v>7</v>
      </c>
      <c r="G8736">
        <v>1</v>
      </c>
    </row>
    <row r="8737" spans="1:7" x14ac:dyDescent="0.2">
      <c r="A8737">
        <v>28100</v>
      </c>
      <c r="B8737">
        <v>9.1700000000000004E-2</v>
      </c>
      <c r="C8737" t="s">
        <v>5441</v>
      </c>
      <c r="D8737">
        <v>230000</v>
      </c>
      <c r="E8737">
        <v>36</v>
      </c>
      <c r="F8737">
        <v>10</v>
      </c>
      <c r="G8737">
        <v>0</v>
      </c>
    </row>
    <row r="8738" spans="1:7" x14ac:dyDescent="0.2">
      <c r="A8738">
        <v>8500</v>
      </c>
      <c r="B8738">
        <v>7.6899999999999996E-2</v>
      </c>
      <c r="C8738" t="s">
        <v>5440</v>
      </c>
      <c r="D8738">
        <v>55000</v>
      </c>
      <c r="E8738">
        <v>36</v>
      </c>
      <c r="F8738">
        <v>2</v>
      </c>
      <c r="G8738">
        <v>0</v>
      </c>
    </row>
    <row r="8739" spans="1:7" x14ac:dyDescent="0.2">
      <c r="A8739">
        <v>30000</v>
      </c>
      <c r="B8739">
        <v>0.13980000000000001</v>
      </c>
      <c r="C8739" t="s">
        <v>5441</v>
      </c>
      <c r="D8739">
        <v>95000</v>
      </c>
      <c r="E8739">
        <v>60</v>
      </c>
      <c r="F8739">
        <v>10</v>
      </c>
      <c r="G8739">
        <v>0</v>
      </c>
    </row>
    <row r="8740" spans="1:7" x14ac:dyDescent="0.2">
      <c r="A8740">
        <v>16000</v>
      </c>
      <c r="B8740">
        <v>0.1699</v>
      </c>
      <c r="C8740" t="s">
        <v>5440</v>
      </c>
      <c r="D8740">
        <v>75000</v>
      </c>
      <c r="E8740">
        <v>36</v>
      </c>
      <c r="F8740">
        <v>10</v>
      </c>
      <c r="G8740">
        <v>0</v>
      </c>
    </row>
    <row r="8741" spans="1:7" x14ac:dyDescent="0.2">
      <c r="A8741">
        <v>5000</v>
      </c>
      <c r="B8741">
        <v>7.6899999999999996E-2</v>
      </c>
      <c r="C8741" t="s">
        <v>5440</v>
      </c>
      <c r="D8741">
        <v>65000</v>
      </c>
      <c r="E8741">
        <v>36</v>
      </c>
      <c r="F8741">
        <v>3</v>
      </c>
      <c r="G8741">
        <v>0</v>
      </c>
    </row>
    <row r="8742" spans="1:7" x14ac:dyDescent="0.2">
      <c r="A8742">
        <v>11400</v>
      </c>
      <c r="B8742">
        <v>8.3900000000000002E-2</v>
      </c>
      <c r="C8742" t="s">
        <v>5440</v>
      </c>
      <c r="D8742">
        <v>52000</v>
      </c>
      <c r="E8742">
        <v>36</v>
      </c>
      <c r="F8742">
        <v>7</v>
      </c>
      <c r="G8742">
        <v>0</v>
      </c>
    </row>
    <row r="8743" spans="1:7" x14ac:dyDescent="0.2">
      <c r="A8743">
        <v>5375</v>
      </c>
      <c r="B8743">
        <v>6.4899999999999999E-2</v>
      </c>
      <c r="C8743" t="s">
        <v>5440</v>
      </c>
      <c r="D8743">
        <v>126000</v>
      </c>
      <c r="E8743">
        <v>36</v>
      </c>
      <c r="F8743">
        <v>2</v>
      </c>
      <c r="G8743">
        <v>0</v>
      </c>
    </row>
    <row r="8744" spans="1:7" x14ac:dyDescent="0.2">
      <c r="A8744">
        <v>1000</v>
      </c>
      <c r="B8744">
        <v>0.2215</v>
      </c>
      <c r="C8744" t="s">
        <v>5440</v>
      </c>
      <c r="D8744">
        <v>31200</v>
      </c>
      <c r="E8744">
        <v>36</v>
      </c>
      <c r="F8744">
        <v>3</v>
      </c>
      <c r="G8744">
        <v>0</v>
      </c>
    </row>
    <row r="8745" spans="1:7" x14ac:dyDescent="0.2">
      <c r="A8745">
        <v>30000</v>
      </c>
      <c r="B8745">
        <v>0.1757</v>
      </c>
      <c r="C8745" t="s">
        <v>5441</v>
      </c>
      <c r="D8745">
        <v>193187</v>
      </c>
      <c r="E8745">
        <v>60</v>
      </c>
      <c r="F8745">
        <v>4</v>
      </c>
      <c r="G8745">
        <v>0</v>
      </c>
    </row>
    <row r="8746" spans="1:7" x14ac:dyDescent="0.2">
      <c r="A8746">
        <v>23450</v>
      </c>
      <c r="B8746">
        <v>0.25890000000000002</v>
      </c>
      <c r="C8746" t="s">
        <v>5441</v>
      </c>
      <c r="D8746">
        <v>61750</v>
      </c>
      <c r="E8746">
        <v>60</v>
      </c>
      <c r="F8746">
        <v>2</v>
      </c>
      <c r="G8746">
        <v>1</v>
      </c>
    </row>
    <row r="8747" spans="1:7" x14ac:dyDescent="0.2">
      <c r="A8747">
        <v>3000</v>
      </c>
      <c r="B8747">
        <v>0.1449</v>
      </c>
      <c r="C8747" t="s">
        <v>5440</v>
      </c>
      <c r="D8747">
        <v>48000</v>
      </c>
      <c r="E8747">
        <v>36</v>
      </c>
      <c r="F8747">
        <v>2</v>
      </c>
      <c r="G8747">
        <v>0</v>
      </c>
    </row>
    <row r="8748" spans="1:7" x14ac:dyDescent="0.2">
      <c r="A8748">
        <v>8000</v>
      </c>
      <c r="B8748">
        <v>0.1699</v>
      </c>
      <c r="C8748" t="s">
        <v>5440</v>
      </c>
      <c r="D8748">
        <v>42000</v>
      </c>
      <c r="E8748">
        <v>36</v>
      </c>
      <c r="F8748">
        <v>1</v>
      </c>
      <c r="G8748">
        <v>0</v>
      </c>
    </row>
    <row r="8749" spans="1:7" x14ac:dyDescent="0.2">
      <c r="A8749">
        <v>16000</v>
      </c>
      <c r="B8749">
        <v>0.1699</v>
      </c>
      <c r="C8749" t="s">
        <v>5441</v>
      </c>
      <c r="D8749">
        <v>92000</v>
      </c>
      <c r="E8749">
        <v>60</v>
      </c>
      <c r="F8749">
        <v>2</v>
      </c>
      <c r="G8749">
        <v>0</v>
      </c>
    </row>
    <row r="8750" spans="1:7" x14ac:dyDescent="0.2">
      <c r="A8750">
        <v>35000</v>
      </c>
      <c r="B8750">
        <v>0.1099</v>
      </c>
      <c r="C8750" t="s">
        <v>5440</v>
      </c>
      <c r="D8750" s="79">
        <v>300000</v>
      </c>
      <c r="E8750">
        <v>36</v>
      </c>
      <c r="F8750">
        <v>5</v>
      </c>
      <c r="G8750">
        <v>0</v>
      </c>
    </row>
    <row r="8751" spans="1:7" x14ac:dyDescent="0.2">
      <c r="A8751">
        <v>11000</v>
      </c>
      <c r="B8751">
        <v>0.16289999999999999</v>
      </c>
      <c r="C8751" t="s">
        <v>5440</v>
      </c>
      <c r="D8751">
        <v>34000</v>
      </c>
      <c r="E8751">
        <v>60</v>
      </c>
      <c r="F8751">
        <v>4</v>
      </c>
      <c r="G8751">
        <v>1</v>
      </c>
    </row>
    <row r="8752" spans="1:7" x14ac:dyDescent="0.2">
      <c r="A8752">
        <v>5000</v>
      </c>
      <c r="B8752">
        <v>0.1249</v>
      </c>
      <c r="C8752" t="s">
        <v>5440</v>
      </c>
      <c r="D8752">
        <v>45000</v>
      </c>
      <c r="E8752">
        <v>36</v>
      </c>
      <c r="F8752">
        <v>5</v>
      </c>
      <c r="G8752">
        <v>0</v>
      </c>
    </row>
    <row r="8753" spans="1:7" x14ac:dyDescent="0.2">
      <c r="A8753">
        <v>30000</v>
      </c>
      <c r="B8753">
        <v>0.18240000000000001</v>
      </c>
      <c r="C8753" t="s">
        <v>5441</v>
      </c>
      <c r="D8753">
        <v>80000</v>
      </c>
      <c r="E8753">
        <v>60</v>
      </c>
      <c r="F8753">
        <v>10</v>
      </c>
      <c r="G8753">
        <v>0</v>
      </c>
    </row>
    <row r="8754" spans="1:7" x14ac:dyDescent="0.2">
      <c r="A8754">
        <v>16800</v>
      </c>
      <c r="B8754">
        <v>0.10150000000000001</v>
      </c>
      <c r="C8754" t="s">
        <v>5442</v>
      </c>
      <c r="D8754">
        <v>97000</v>
      </c>
      <c r="E8754">
        <v>60</v>
      </c>
      <c r="F8754">
        <v>10</v>
      </c>
      <c r="G8754">
        <v>1</v>
      </c>
    </row>
    <row r="8755" spans="1:7" x14ac:dyDescent="0.2">
      <c r="A8755">
        <v>5600</v>
      </c>
      <c r="B8755">
        <v>0.1167</v>
      </c>
      <c r="C8755" t="s">
        <v>5441</v>
      </c>
      <c r="D8755">
        <v>55000</v>
      </c>
      <c r="E8755">
        <v>36</v>
      </c>
      <c r="F8755">
        <v>4</v>
      </c>
      <c r="G8755">
        <v>1</v>
      </c>
    </row>
    <row r="8756" spans="1:7" x14ac:dyDescent="0.2">
      <c r="A8756">
        <v>29000</v>
      </c>
      <c r="B8756">
        <v>0.19520000000000001</v>
      </c>
      <c r="C8756" t="s">
        <v>5441</v>
      </c>
      <c r="D8756">
        <v>82000</v>
      </c>
      <c r="E8756">
        <v>60</v>
      </c>
      <c r="F8756">
        <v>10</v>
      </c>
      <c r="G8756">
        <v>0</v>
      </c>
    </row>
    <row r="8757" spans="1:7" x14ac:dyDescent="0.2">
      <c r="A8757">
        <v>8000</v>
      </c>
      <c r="B8757">
        <v>0.1249</v>
      </c>
      <c r="C8757" t="s">
        <v>5441</v>
      </c>
      <c r="D8757">
        <v>54000</v>
      </c>
      <c r="E8757">
        <v>36</v>
      </c>
      <c r="F8757">
        <v>10</v>
      </c>
      <c r="G8757">
        <v>1</v>
      </c>
    </row>
    <row r="8758" spans="1:7" x14ac:dyDescent="0.2">
      <c r="A8758">
        <v>16000</v>
      </c>
      <c r="B8758">
        <v>0.1699</v>
      </c>
      <c r="C8758" t="s">
        <v>5440</v>
      </c>
      <c r="D8758">
        <v>51377</v>
      </c>
      <c r="E8758">
        <v>60</v>
      </c>
      <c r="F8758">
        <v>3</v>
      </c>
      <c r="G8758">
        <v>1</v>
      </c>
    </row>
    <row r="8759" spans="1:7" x14ac:dyDescent="0.2">
      <c r="A8759">
        <v>23000</v>
      </c>
      <c r="B8759">
        <v>0.16289999999999999</v>
      </c>
      <c r="C8759" t="s">
        <v>5441</v>
      </c>
      <c r="D8759">
        <v>110000</v>
      </c>
      <c r="E8759">
        <v>36</v>
      </c>
      <c r="F8759">
        <v>10</v>
      </c>
      <c r="G8759">
        <v>1</v>
      </c>
    </row>
    <row r="8760" spans="1:7" x14ac:dyDescent="0.2">
      <c r="A8760">
        <v>24000</v>
      </c>
      <c r="B8760">
        <v>0.1757</v>
      </c>
      <c r="C8760" t="s">
        <v>5441</v>
      </c>
      <c r="D8760">
        <v>104296</v>
      </c>
      <c r="E8760">
        <v>60</v>
      </c>
      <c r="F8760">
        <v>9</v>
      </c>
      <c r="G8760">
        <v>0</v>
      </c>
    </row>
    <row r="8761" spans="1:7" x14ac:dyDescent="0.2">
      <c r="A8761">
        <v>6400</v>
      </c>
      <c r="B8761">
        <v>0.10150000000000001</v>
      </c>
      <c r="C8761" t="s">
        <v>5440</v>
      </c>
      <c r="D8761">
        <v>85000</v>
      </c>
      <c r="E8761">
        <v>36</v>
      </c>
      <c r="F8761">
        <v>8</v>
      </c>
      <c r="G8761">
        <v>0</v>
      </c>
    </row>
    <row r="8762" spans="1:7" x14ac:dyDescent="0.2">
      <c r="A8762">
        <v>28500</v>
      </c>
      <c r="B8762">
        <v>0.2215</v>
      </c>
      <c r="C8762" t="s">
        <v>5441</v>
      </c>
      <c r="D8762">
        <v>75000</v>
      </c>
      <c r="E8762">
        <v>60</v>
      </c>
      <c r="F8762">
        <v>10</v>
      </c>
      <c r="G8762">
        <v>1</v>
      </c>
    </row>
    <row r="8763" spans="1:7" x14ac:dyDescent="0.2">
      <c r="A8763">
        <v>35000</v>
      </c>
      <c r="B8763">
        <v>8.3900000000000002E-2</v>
      </c>
      <c r="C8763" t="s">
        <v>5441</v>
      </c>
      <c r="D8763">
        <v>110000</v>
      </c>
      <c r="E8763">
        <v>36</v>
      </c>
      <c r="F8763">
        <v>5</v>
      </c>
      <c r="G8763">
        <v>0</v>
      </c>
    </row>
    <row r="8764" spans="1:7" x14ac:dyDescent="0.2">
      <c r="A8764">
        <v>16000</v>
      </c>
      <c r="B8764">
        <v>9.1700000000000004E-2</v>
      </c>
      <c r="C8764" t="s">
        <v>5441</v>
      </c>
      <c r="D8764">
        <v>75000</v>
      </c>
      <c r="E8764">
        <v>36</v>
      </c>
      <c r="F8764">
        <v>10</v>
      </c>
      <c r="G8764">
        <v>0</v>
      </c>
    </row>
    <row r="8765" spans="1:7" x14ac:dyDescent="0.2">
      <c r="A8765">
        <v>9600</v>
      </c>
      <c r="B8765">
        <v>6.0299999999999999E-2</v>
      </c>
      <c r="C8765" t="s">
        <v>5440</v>
      </c>
      <c r="D8765">
        <v>86000</v>
      </c>
      <c r="E8765">
        <v>36</v>
      </c>
      <c r="F8765">
        <v>3</v>
      </c>
      <c r="G8765">
        <v>0</v>
      </c>
    </row>
    <row r="8766" spans="1:7" x14ac:dyDescent="0.2">
      <c r="A8766">
        <v>2800</v>
      </c>
      <c r="B8766">
        <v>0.24079999999999999</v>
      </c>
      <c r="C8766" t="s">
        <v>5440</v>
      </c>
      <c r="D8766">
        <v>65000</v>
      </c>
      <c r="E8766">
        <v>36</v>
      </c>
      <c r="F8766">
        <v>1</v>
      </c>
      <c r="G8766">
        <v>1</v>
      </c>
    </row>
    <row r="8767" spans="1:7" x14ac:dyDescent="0.2">
      <c r="A8767">
        <v>7000</v>
      </c>
      <c r="B8767">
        <v>0.1249</v>
      </c>
      <c r="C8767" t="s">
        <v>5441</v>
      </c>
      <c r="D8767">
        <v>59000</v>
      </c>
      <c r="E8767">
        <v>36</v>
      </c>
      <c r="F8767">
        <v>10</v>
      </c>
      <c r="G8767">
        <v>0</v>
      </c>
    </row>
    <row r="8768" spans="1:7" x14ac:dyDescent="0.2">
      <c r="A8768">
        <v>10000</v>
      </c>
      <c r="B8768">
        <v>0.24079999999999999</v>
      </c>
      <c r="C8768" t="s">
        <v>5441</v>
      </c>
      <c r="D8768">
        <v>85000</v>
      </c>
      <c r="E8768">
        <v>60</v>
      </c>
      <c r="F8768">
        <v>9</v>
      </c>
      <c r="G8768">
        <v>1</v>
      </c>
    </row>
    <row r="8769" spans="1:7" x14ac:dyDescent="0.2">
      <c r="A8769">
        <v>10000</v>
      </c>
      <c r="B8769">
        <v>7.6899999999999996E-2</v>
      </c>
      <c r="C8769" t="s">
        <v>5440</v>
      </c>
      <c r="D8769">
        <v>76000</v>
      </c>
      <c r="E8769">
        <v>36</v>
      </c>
      <c r="F8769">
        <v>4</v>
      </c>
      <c r="G8769">
        <v>0</v>
      </c>
    </row>
    <row r="8770" spans="1:7" x14ac:dyDescent="0.2">
      <c r="A8770">
        <v>4000</v>
      </c>
      <c r="B8770">
        <v>0.1099</v>
      </c>
      <c r="C8770" t="s">
        <v>5440</v>
      </c>
      <c r="D8770">
        <v>62000</v>
      </c>
      <c r="E8770">
        <v>36</v>
      </c>
      <c r="F8770">
        <v>6</v>
      </c>
      <c r="G8770">
        <v>0</v>
      </c>
    </row>
    <row r="8771" spans="1:7" x14ac:dyDescent="0.2">
      <c r="A8771">
        <v>20000</v>
      </c>
      <c r="B8771">
        <v>8.3900000000000002E-2</v>
      </c>
      <c r="C8771" t="s">
        <v>5441</v>
      </c>
      <c r="D8771">
        <v>110000</v>
      </c>
      <c r="E8771">
        <v>36</v>
      </c>
      <c r="F8771">
        <v>9</v>
      </c>
      <c r="G8771">
        <v>0</v>
      </c>
    </row>
    <row r="8772" spans="1:7" x14ac:dyDescent="0.2">
      <c r="A8772">
        <v>8850</v>
      </c>
      <c r="B8772">
        <v>0.24990000000000001</v>
      </c>
      <c r="C8772" t="s">
        <v>5441</v>
      </c>
      <c r="D8772">
        <v>122000</v>
      </c>
      <c r="E8772">
        <v>36</v>
      </c>
      <c r="F8772">
        <v>10</v>
      </c>
      <c r="G8772">
        <v>0</v>
      </c>
    </row>
    <row r="8773" spans="1:7" x14ac:dyDescent="0.2">
      <c r="A8773">
        <v>5400</v>
      </c>
      <c r="B8773">
        <v>0.1249</v>
      </c>
      <c r="C8773" t="s">
        <v>5440</v>
      </c>
      <c r="D8773">
        <v>49000</v>
      </c>
      <c r="E8773">
        <v>36</v>
      </c>
      <c r="F8773">
        <v>5</v>
      </c>
      <c r="G8773">
        <v>0</v>
      </c>
    </row>
    <row r="8774" spans="1:7" x14ac:dyDescent="0.2">
      <c r="A8774">
        <v>8800</v>
      </c>
      <c r="B8774">
        <v>7.1199999999999999E-2</v>
      </c>
      <c r="C8774" t="s">
        <v>5441</v>
      </c>
      <c r="D8774">
        <v>59000</v>
      </c>
      <c r="E8774">
        <v>36</v>
      </c>
      <c r="F8774">
        <v>10</v>
      </c>
      <c r="G8774">
        <v>0</v>
      </c>
    </row>
    <row r="8775" spans="1:7" x14ac:dyDescent="0.2">
      <c r="A8775">
        <v>8500</v>
      </c>
      <c r="B8775">
        <v>0.12989999999999999</v>
      </c>
      <c r="C8775" t="s">
        <v>5440</v>
      </c>
      <c r="D8775">
        <v>50000</v>
      </c>
      <c r="E8775">
        <v>36</v>
      </c>
      <c r="F8775">
        <v>6</v>
      </c>
      <c r="G8775">
        <v>0</v>
      </c>
    </row>
    <row r="8776" spans="1:7" x14ac:dyDescent="0.2">
      <c r="A8776">
        <v>4800</v>
      </c>
      <c r="B8776">
        <v>0.13980000000000001</v>
      </c>
      <c r="C8776" t="s">
        <v>5440</v>
      </c>
      <c r="D8776">
        <v>30000</v>
      </c>
      <c r="E8776">
        <v>36</v>
      </c>
      <c r="F8776">
        <v>0.5</v>
      </c>
      <c r="G8776">
        <v>1</v>
      </c>
    </row>
    <row r="8777" spans="1:7" x14ac:dyDescent="0.2">
      <c r="A8777">
        <v>18900</v>
      </c>
      <c r="B8777">
        <v>0.12989999999999999</v>
      </c>
      <c r="C8777" t="s">
        <v>5440</v>
      </c>
      <c r="D8777">
        <v>43000</v>
      </c>
      <c r="E8777">
        <v>36</v>
      </c>
      <c r="F8777">
        <v>1</v>
      </c>
      <c r="G8777">
        <v>0</v>
      </c>
    </row>
    <row r="8778" spans="1:7" x14ac:dyDescent="0.2">
      <c r="A8778">
        <v>11875</v>
      </c>
      <c r="B8778">
        <v>0.10150000000000001</v>
      </c>
      <c r="C8778" t="s">
        <v>5442</v>
      </c>
      <c r="D8778">
        <v>45000</v>
      </c>
      <c r="E8778">
        <v>36</v>
      </c>
      <c r="F8778">
        <v>1</v>
      </c>
      <c r="G8778">
        <v>0</v>
      </c>
    </row>
    <row r="8779" spans="1:7" x14ac:dyDescent="0.2">
      <c r="A8779">
        <v>19600</v>
      </c>
      <c r="B8779">
        <v>0.1449</v>
      </c>
      <c r="C8779" t="s">
        <v>5441</v>
      </c>
      <c r="D8779">
        <v>75000</v>
      </c>
      <c r="E8779">
        <v>60</v>
      </c>
      <c r="F8779">
        <v>10</v>
      </c>
      <c r="G8779">
        <v>1</v>
      </c>
    </row>
    <row r="8780" spans="1:7" x14ac:dyDescent="0.2">
      <c r="A8780">
        <v>12000</v>
      </c>
      <c r="B8780">
        <v>0.12989999999999999</v>
      </c>
      <c r="C8780" t="s">
        <v>5441</v>
      </c>
      <c r="D8780">
        <v>42000</v>
      </c>
      <c r="E8780">
        <v>36</v>
      </c>
      <c r="F8780">
        <v>10</v>
      </c>
      <c r="G8780">
        <v>0</v>
      </c>
    </row>
    <row r="8781" spans="1:7" x14ac:dyDescent="0.2">
      <c r="A8781">
        <v>30000</v>
      </c>
      <c r="B8781">
        <v>0.1699</v>
      </c>
      <c r="C8781" t="s">
        <v>5440</v>
      </c>
      <c r="D8781">
        <v>120000</v>
      </c>
      <c r="E8781">
        <v>60</v>
      </c>
      <c r="F8781">
        <v>10</v>
      </c>
      <c r="G8781">
        <v>0</v>
      </c>
    </row>
    <row r="8782" spans="1:7" x14ac:dyDescent="0.2">
      <c r="A8782">
        <v>5550</v>
      </c>
      <c r="B8782">
        <v>0.12989999999999999</v>
      </c>
      <c r="C8782" t="s">
        <v>5440</v>
      </c>
      <c r="D8782">
        <v>26500</v>
      </c>
      <c r="E8782">
        <v>36</v>
      </c>
      <c r="F8782">
        <v>2</v>
      </c>
      <c r="G8782">
        <v>0</v>
      </c>
    </row>
    <row r="8783" spans="1:7" x14ac:dyDescent="0.2">
      <c r="A8783">
        <v>12000</v>
      </c>
      <c r="B8783">
        <v>9.1700000000000004E-2</v>
      </c>
      <c r="C8783" t="s">
        <v>5441</v>
      </c>
      <c r="D8783">
        <v>56000</v>
      </c>
      <c r="E8783">
        <v>36</v>
      </c>
      <c r="F8783">
        <v>10</v>
      </c>
      <c r="G8783">
        <v>0</v>
      </c>
    </row>
    <row r="8784" spans="1:7" x14ac:dyDescent="0.2">
      <c r="A8784">
        <v>14375</v>
      </c>
      <c r="B8784">
        <v>0.18990000000000001</v>
      </c>
      <c r="C8784" t="s">
        <v>5440</v>
      </c>
      <c r="D8784">
        <v>63800</v>
      </c>
      <c r="E8784">
        <v>36</v>
      </c>
      <c r="F8784">
        <v>2</v>
      </c>
      <c r="G8784">
        <v>1</v>
      </c>
    </row>
    <row r="8785" spans="1:7" x14ac:dyDescent="0.2">
      <c r="A8785">
        <v>28000</v>
      </c>
      <c r="B8785">
        <v>0.10150000000000001</v>
      </c>
      <c r="C8785" t="s">
        <v>5441</v>
      </c>
      <c r="D8785">
        <v>232271</v>
      </c>
      <c r="E8785">
        <v>36</v>
      </c>
      <c r="F8785">
        <v>6</v>
      </c>
      <c r="G8785">
        <v>0</v>
      </c>
    </row>
    <row r="8786" spans="1:7" x14ac:dyDescent="0.2">
      <c r="A8786">
        <v>1000</v>
      </c>
      <c r="B8786">
        <v>7.6899999999999996E-2</v>
      </c>
      <c r="C8786" t="s">
        <v>5441</v>
      </c>
      <c r="D8786">
        <v>80000</v>
      </c>
      <c r="E8786">
        <v>36</v>
      </c>
      <c r="F8786">
        <v>10</v>
      </c>
      <c r="G8786">
        <v>0</v>
      </c>
    </row>
    <row r="8787" spans="1:7" x14ac:dyDescent="0.2">
      <c r="A8787">
        <v>7000</v>
      </c>
      <c r="B8787">
        <v>0.12989999999999999</v>
      </c>
      <c r="C8787" t="s">
        <v>5440</v>
      </c>
      <c r="D8787">
        <v>68000</v>
      </c>
      <c r="E8787">
        <v>36</v>
      </c>
      <c r="F8787">
        <v>10</v>
      </c>
      <c r="G8787">
        <v>0</v>
      </c>
    </row>
    <row r="8788" spans="1:7" x14ac:dyDescent="0.2">
      <c r="A8788">
        <v>6500</v>
      </c>
      <c r="B8788">
        <v>0.1099</v>
      </c>
      <c r="C8788" t="s">
        <v>5440</v>
      </c>
      <c r="D8788">
        <v>60000</v>
      </c>
      <c r="E8788">
        <v>36</v>
      </c>
      <c r="F8788">
        <v>10</v>
      </c>
      <c r="G8788">
        <v>0</v>
      </c>
    </row>
    <row r="8789" spans="1:7" x14ac:dyDescent="0.2">
      <c r="A8789">
        <v>11000</v>
      </c>
      <c r="B8789">
        <v>0.12989999999999999</v>
      </c>
      <c r="C8789" t="s">
        <v>5441</v>
      </c>
      <c r="D8789">
        <v>55000</v>
      </c>
      <c r="E8789">
        <v>36</v>
      </c>
      <c r="F8789">
        <v>6</v>
      </c>
      <c r="G8789">
        <v>0</v>
      </c>
    </row>
    <row r="8790" spans="1:7" x14ac:dyDescent="0.2">
      <c r="A8790">
        <v>20000</v>
      </c>
      <c r="B8790">
        <v>0.24079999999999999</v>
      </c>
      <c r="C8790" t="s">
        <v>5441</v>
      </c>
      <c r="D8790">
        <v>93000</v>
      </c>
      <c r="E8790">
        <v>60</v>
      </c>
      <c r="F8790">
        <v>10</v>
      </c>
      <c r="G8790">
        <v>0</v>
      </c>
    </row>
    <row r="8791" spans="1:7" x14ac:dyDescent="0.2">
      <c r="A8791">
        <v>9000</v>
      </c>
      <c r="B8791">
        <v>0.14990000000000001</v>
      </c>
      <c r="C8791" t="s">
        <v>5440</v>
      </c>
      <c r="D8791">
        <v>70000</v>
      </c>
      <c r="E8791">
        <v>36</v>
      </c>
      <c r="F8791">
        <v>3</v>
      </c>
      <c r="G8791">
        <v>0</v>
      </c>
    </row>
    <row r="8792" spans="1:7" x14ac:dyDescent="0.2">
      <c r="A8792">
        <v>18450</v>
      </c>
      <c r="B8792">
        <v>0.1167</v>
      </c>
      <c r="C8792" t="s">
        <v>5441</v>
      </c>
      <c r="D8792">
        <v>42000</v>
      </c>
      <c r="E8792">
        <v>36</v>
      </c>
      <c r="F8792">
        <v>9</v>
      </c>
      <c r="G8792">
        <v>0</v>
      </c>
    </row>
    <row r="8793" spans="1:7" x14ac:dyDescent="0.2">
      <c r="A8793">
        <v>15000</v>
      </c>
      <c r="B8793">
        <v>0.10150000000000001</v>
      </c>
      <c r="C8793" t="s">
        <v>5441</v>
      </c>
      <c r="D8793">
        <v>84136</v>
      </c>
      <c r="E8793">
        <v>36</v>
      </c>
      <c r="F8793">
        <v>10</v>
      </c>
      <c r="G8793">
        <v>0</v>
      </c>
    </row>
    <row r="8794" spans="1:7" x14ac:dyDescent="0.2">
      <c r="A8794">
        <v>8800</v>
      </c>
      <c r="B8794">
        <v>0.2215</v>
      </c>
      <c r="C8794" t="s">
        <v>5441</v>
      </c>
      <c r="D8794">
        <v>62000</v>
      </c>
      <c r="E8794">
        <v>36</v>
      </c>
      <c r="F8794">
        <v>3</v>
      </c>
      <c r="G8794">
        <v>1</v>
      </c>
    </row>
    <row r="8795" spans="1:7" x14ac:dyDescent="0.2">
      <c r="A8795">
        <v>14075</v>
      </c>
      <c r="B8795">
        <v>0.2606</v>
      </c>
      <c r="C8795" t="s">
        <v>5440</v>
      </c>
      <c r="D8795">
        <v>90000</v>
      </c>
      <c r="E8795">
        <v>60</v>
      </c>
      <c r="F8795">
        <v>4</v>
      </c>
      <c r="G8795">
        <v>1</v>
      </c>
    </row>
    <row r="8796" spans="1:7" x14ac:dyDescent="0.2">
      <c r="A8796">
        <v>12000</v>
      </c>
      <c r="B8796">
        <v>7.6899999999999996E-2</v>
      </c>
      <c r="C8796" t="s">
        <v>5440</v>
      </c>
      <c r="D8796">
        <v>115000</v>
      </c>
      <c r="E8796">
        <v>36</v>
      </c>
      <c r="F8796">
        <v>9</v>
      </c>
      <c r="G8796">
        <v>1</v>
      </c>
    </row>
    <row r="8797" spans="1:7" x14ac:dyDescent="0.2">
      <c r="A8797">
        <v>12000</v>
      </c>
      <c r="B8797">
        <v>0.1699</v>
      </c>
      <c r="C8797" t="s">
        <v>5440</v>
      </c>
      <c r="D8797">
        <v>60000</v>
      </c>
      <c r="E8797">
        <v>60</v>
      </c>
      <c r="F8797">
        <v>10</v>
      </c>
      <c r="G8797">
        <v>1</v>
      </c>
    </row>
    <row r="8798" spans="1:7" x14ac:dyDescent="0.2">
      <c r="A8798">
        <v>5000</v>
      </c>
      <c r="B8798">
        <v>0.2215</v>
      </c>
      <c r="C8798" t="s">
        <v>5440</v>
      </c>
      <c r="D8798">
        <v>28000</v>
      </c>
      <c r="E8798">
        <v>36</v>
      </c>
      <c r="F8798">
        <v>1</v>
      </c>
      <c r="G8798">
        <v>1</v>
      </c>
    </row>
    <row r="8799" spans="1:7" x14ac:dyDescent="0.2">
      <c r="A8799">
        <v>35000</v>
      </c>
      <c r="B8799">
        <v>0.12989999999999999</v>
      </c>
      <c r="C8799" t="s">
        <v>5441</v>
      </c>
      <c r="D8799">
        <v>78000</v>
      </c>
      <c r="E8799">
        <v>36</v>
      </c>
      <c r="F8799">
        <v>10</v>
      </c>
      <c r="G8799">
        <v>1</v>
      </c>
    </row>
    <row r="8800" spans="1:7" x14ac:dyDescent="0.2">
      <c r="A8800">
        <v>8000</v>
      </c>
      <c r="B8800">
        <v>0.1099</v>
      </c>
      <c r="C8800" t="s">
        <v>5440</v>
      </c>
      <c r="D8800">
        <v>78000</v>
      </c>
      <c r="E8800">
        <v>36</v>
      </c>
      <c r="F8800">
        <v>2</v>
      </c>
      <c r="G8800">
        <v>0</v>
      </c>
    </row>
    <row r="8801" spans="1:7" x14ac:dyDescent="0.2">
      <c r="A8801">
        <v>25000</v>
      </c>
      <c r="B8801">
        <v>0.10150000000000001</v>
      </c>
      <c r="C8801" t="s">
        <v>5441</v>
      </c>
      <c r="D8801">
        <v>276000</v>
      </c>
      <c r="E8801">
        <v>36</v>
      </c>
      <c r="F8801">
        <v>0.5</v>
      </c>
      <c r="G8801">
        <v>1</v>
      </c>
    </row>
    <row r="8802" spans="1:7" x14ac:dyDescent="0.2">
      <c r="A8802">
        <v>3000</v>
      </c>
      <c r="B8802">
        <v>0.2215</v>
      </c>
      <c r="C8802" t="s">
        <v>5442</v>
      </c>
      <c r="D8802">
        <v>50000</v>
      </c>
      <c r="E8802">
        <v>36</v>
      </c>
      <c r="F8802">
        <v>4</v>
      </c>
      <c r="G8802">
        <v>1</v>
      </c>
    </row>
    <row r="8803" spans="1:7" x14ac:dyDescent="0.2">
      <c r="A8803">
        <v>12000</v>
      </c>
      <c r="B8803">
        <v>9.1700000000000004E-2</v>
      </c>
      <c r="C8803" t="s">
        <v>5441</v>
      </c>
      <c r="D8803">
        <v>187000</v>
      </c>
      <c r="E8803">
        <v>36</v>
      </c>
      <c r="F8803">
        <v>10</v>
      </c>
      <c r="G8803">
        <v>0</v>
      </c>
    </row>
    <row r="8804" spans="1:7" x14ac:dyDescent="0.2">
      <c r="A8804">
        <v>16000</v>
      </c>
      <c r="B8804">
        <v>9.1700000000000004E-2</v>
      </c>
      <c r="C8804" t="s">
        <v>5441</v>
      </c>
      <c r="D8804">
        <v>140000</v>
      </c>
      <c r="E8804">
        <v>36</v>
      </c>
      <c r="F8804">
        <v>7</v>
      </c>
      <c r="G8804">
        <v>0</v>
      </c>
    </row>
    <row r="8805" spans="1:7" x14ac:dyDescent="0.2">
      <c r="A8805">
        <v>15000</v>
      </c>
      <c r="B8805">
        <v>0.15609999999999999</v>
      </c>
      <c r="C8805" t="s">
        <v>5441</v>
      </c>
      <c r="D8805">
        <v>43000</v>
      </c>
      <c r="E8805">
        <v>60</v>
      </c>
      <c r="F8805">
        <v>10</v>
      </c>
      <c r="G8805">
        <v>0</v>
      </c>
    </row>
    <row r="8806" spans="1:7" x14ac:dyDescent="0.2">
      <c r="A8806">
        <v>30000</v>
      </c>
      <c r="B8806">
        <v>0.12989999999999999</v>
      </c>
      <c r="C8806" t="s">
        <v>5441</v>
      </c>
      <c r="D8806">
        <v>99000</v>
      </c>
      <c r="E8806">
        <v>60</v>
      </c>
      <c r="F8806">
        <v>10</v>
      </c>
      <c r="G8806">
        <v>0</v>
      </c>
    </row>
    <row r="8807" spans="1:7" x14ac:dyDescent="0.2">
      <c r="A8807">
        <v>13100</v>
      </c>
      <c r="B8807">
        <v>9.1700000000000004E-2</v>
      </c>
      <c r="C8807" t="s">
        <v>5440</v>
      </c>
      <c r="D8807">
        <v>44000</v>
      </c>
      <c r="E8807">
        <v>36</v>
      </c>
      <c r="F8807">
        <v>9</v>
      </c>
      <c r="G8807">
        <v>0</v>
      </c>
    </row>
    <row r="8808" spans="1:7" x14ac:dyDescent="0.2">
      <c r="A8808">
        <v>27000</v>
      </c>
      <c r="B8808">
        <v>7.6899999999999996E-2</v>
      </c>
      <c r="C8808" t="s">
        <v>5441</v>
      </c>
      <c r="D8808">
        <v>90000</v>
      </c>
      <c r="E8808">
        <v>36</v>
      </c>
      <c r="F8808">
        <v>10</v>
      </c>
      <c r="G8808">
        <v>0</v>
      </c>
    </row>
    <row r="8809" spans="1:7" x14ac:dyDescent="0.2">
      <c r="A8809">
        <v>8000</v>
      </c>
      <c r="B8809">
        <v>0.15609999999999999</v>
      </c>
      <c r="C8809" t="s">
        <v>5440</v>
      </c>
      <c r="D8809">
        <v>80000</v>
      </c>
      <c r="E8809">
        <v>36</v>
      </c>
      <c r="F8809">
        <v>10</v>
      </c>
      <c r="G8809">
        <v>0</v>
      </c>
    </row>
    <row r="8810" spans="1:7" x14ac:dyDescent="0.2">
      <c r="A8810">
        <v>27300</v>
      </c>
      <c r="B8810">
        <v>0.18990000000000001</v>
      </c>
      <c r="C8810" t="s">
        <v>5441</v>
      </c>
      <c r="D8810">
        <v>59500</v>
      </c>
      <c r="E8810">
        <v>60</v>
      </c>
      <c r="F8810">
        <v>6</v>
      </c>
      <c r="G8810">
        <v>0</v>
      </c>
    </row>
    <row r="8811" spans="1:7" x14ac:dyDescent="0.2">
      <c r="A8811">
        <v>12000</v>
      </c>
      <c r="B8811">
        <v>0.1167</v>
      </c>
      <c r="C8811" t="s">
        <v>5441</v>
      </c>
      <c r="D8811">
        <v>67000</v>
      </c>
      <c r="E8811">
        <v>36</v>
      </c>
      <c r="F8811">
        <v>10</v>
      </c>
      <c r="G8811">
        <v>0</v>
      </c>
    </row>
    <row r="8812" spans="1:7" x14ac:dyDescent="0.2">
      <c r="A8812">
        <v>20000</v>
      </c>
      <c r="B8812">
        <v>0.1167</v>
      </c>
      <c r="C8812" t="s">
        <v>5441</v>
      </c>
      <c r="D8812">
        <v>70000</v>
      </c>
      <c r="E8812">
        <v>36</v>
      </c>
      <c r="F8812">
        <v>0.5</v>
      </c>
      <c r="G8812">
        <v>0</v>
      </c>
    </row>
    <row r="8813" spans="1:7" x14ac:dyDescent="0.2">
      <c r="A8813">
        <v>10000</v>
      </c>
      <c r="B8813">
        <v>6.0299999999999999E-2</v>
      </c>
      <c r="C8813" t="s">
        <v>5441</v>
      </c>
      <c r="D8813">
        <v>90000</v>
      </c>
      <c r="E8813">
        <v>36</v>
      </c>
      <c r="F8813">
        <v>7</v>
      </c>
      <c r="G8813">
        <v>0</v>
      </c>
    </row>
    <row r="8814" spans="1:7" x14ac:dyDescent="0.2">
      <c r="A8814">
        <v>19250</v>
      </c>
      <c r="B8814">
        <v>0.16289999999999999</v>
      </c>
      <c r="C8814" t="s">
        <v>5440</v>
      </c>
      <c r="D8814">
        <v>70000</v>
      </c>
      <c r="E8814">
        <v>60</v>
      </c>
      <c r="F8814">
        <v>10</v>
      </c>
      <c r="G8814">
        <v>0</v>
      </c>
    </row>
    <row r="8815" spans="1:7" x14ac:dyDescent="0.2">
      <c r="A8815">
        <v>35000</v>
      </c>
      <c r="B8815">
        <v>0.1757</v>
      </c>
      <c r="C8815" t="s">
        <v>5441</v>
      </c>
      <c r="D8815">
        <v>150000</v>
      </c>
      <c r="E8815">
        <v>60</v>
      </c>
      <c r="F8815">
        <v>10</v>
      </c>
      <c r="G8815">
        <v>0</v>
      </c>
    </row>
    <row r="8816" spans="1:7" x14ac:dyDescent="0.2">
      <c r="A8816">
        <v>13000</v>
      </c>
      <c r="B8816">
        <v>0.1167</v>
      </c>
      <c r="C8816" t="s">
        <v>5440</v>
      </c>
      <c r="D8816">
        <v>60000</v>
      </c>
      <c r="E8816">
        <v>36</v>
      </c>
      <c r="F8816">
        <v>0.5</v>
      </c>
      <c r="G8816">
        <v>0</v>
      </c>
    </row>
    <row r="8817" spans="1:7" x14ac:dyDescent="0.2">
      <c r="A8817">
        <v>24000</v>
      </c>
      <c r="B8817">
        <v>6.0299999999999999E-2</v>
      </c>
      <c r="C8817" t="s">
        <v>5441</v>
      </c>
      <c r="D8817">
        <v>104000</v>
      </c>
      <c r="E8817">
        <v>36</v>
      </c>
      <c r="F8817">
        <v>4</v>
      </c>
      <c r="G8817">
        <v>0</v>
      </c>
    </row>
    <row r="8818" spans="1:7" x14ac:dyDescent="0.2">
      <c r="A8818">
        <v>14000</v>
      </c>
      <c r="B8818">
        <v>0.13980000000000001</v>
      </c>
      <c r="C8818" t="s">
        <v>5442</v>
      </c>
      <c r="D8818">
        <v>62000</v>
      </c>
      <c r="E8818">
        <v>36</v>
      </c>
      <c r="F8818">
        <v>7</v>
      </c>
      <c r="G8818">
        <v>0</v>
      </c>
    </row>
    <row r="8819" spans="1:7" x14ac:dyDescent="0.2">
      <c r="A8819">
        <v>20000</v>
      </c>
      <c r="B8819">
        <v>0.19520000000000001</v>
      </c>
      <c r="C8819" t="s">
        <v>5440</v>
      </c>
      <c r="D8819">
        <v>80000</v>
      </c>
      <c r="E8819">
        <v>60</v>
      </c>
      <c r="F8819">
        <v>10</v>
      </c>
      <c r="G8819">
        <v>0</v>
      </c>
    </row>
    <row r="8820" spans="1:7" x14ac:dyDescent="0.2">
      <c r="A8820">
        <v>5375</v>
      </c>
      <c r="B8820">
        <v>0.25569999999999998</v>
      </c>
      <c r="C8820" t="s">
        <v>5440</v>
      </c>
      <c r="D8820">
        <v>18000</v>
      </c>
      <c r="E8820">
        <v>36</v>
      </c>
      <c r="F8820">
        <v>2</v>
      </c>
      <c r="G8820">
        <v>1</v>
      </c>
    </row>
    <row r="8821" spans="1:7" x14ac:dyDescent="0.2">
      <c r="A8821">
        <v>6000</v>
      </c>
      <c r="B8821">
        <v>0.13980000000000001</v>
      </c>
      <c r="C8821" t="s">
        <v>5440</v>
      </c>
      <c r="D8821">
        <v>150000</v>
      </c>
      <c r="E8821">
        <v>36</v>
      </c>
      <c r="F8821">
        <v>0.5</v>
      </c>
      <c r="G8821">
        <v>0</v>
      </c>
    </row>
    <row r="8822" spans="1:7" x14ac:dyDescent="0.2">
      <c r="A8822">
        <v>16150</v>
      </c>
      <c r="B8822">
        <v>0.18990000000000001</v>
      </c>
      <c r="C8822" t="s">
        <v>5440</v>
      </c>
      <c r="D8822">
        <v>45000</v>
      </c>
      <c r="E8822">
        <v>36</v>
      </c>
      <c r="F8822">
        <v>7</v>
      </c>
      <c r="G8822">
        <v>0</v>
      </c>
    </row>
    <row r="8823" spans="1:7" x14ac:dyDescent="0.2">
      <c r="A8823">
        <v>35000</v>
      </c>
      <c r="B8823">
        <v>0.15609999999999999</v>
      </c>
      <c r="C8823" t="s">
        <v>5441</v>
      </c>
      <c r="D8823">
        <v>125000</v>
      </c>
      <c r="E8823">
        <v>60</v>
      </c>
      <c r="F8823">
        <v>10</v>
      </c>
      <c r="G8823">
        <v>0</v>
      </c>
    </row>
    <row r="8824" spans="1:7" x14ac:dyDescent="0.2">
      <c r="A8824">
        <v>12500</v>
      </c>
      <c r="B8824">
        <v>0.1449</v>
      </c>
      <c r="C8824" t="s">
        <v>5440</v>
      </c>
      <c r="D8824">
        <v>71000</v>
      </c>
      <c r="E8824">
        <v>36</v>
      </c>
      <c r="F8824">
        <v>1</v>
      </c>
      <c r="G8824">
        <v>0</v>
      </c>
    </row>
    <row r="8825" spans="1:7" x14ac:dyDescent="0.2">
      <c r="A8825">
        <v>12000</v>
      </c>
      <c r="B8825">
        <v>0.20200000000000001</v>
      </c>
      <c r="C8825" t="s">
        <v>5441</v>
      </c>
      <c r="D8825">
        <v>121000</v>
      </c>
      <c r="E8825">
        <v>60</v>
      </c>
      <c r="F8825">
        <v>8</v>
      </c>
      <c r="G8825">
        <v>0</v>
      </c>
    </row>
    <row r="8826" spans="1:7" x14ac:dyDescent="0.2">
      <c r="A8826">
        <v>10000</v>
      </c>
      <c r="B8826">
        <v>9.1700000000000004E-2</v>
      </c>
      <c r="C8826" t="s">
        <v>5441</v>
      </c>
      <c r="D8826">
        <v>52000</v>
      </c>
      <c r="E8826">
        <v>36</v>
      </c>
      <c r="F8826">
        <v>10</v>
      </c>
      <c r="G8826">
        <v>0</v>
      </c>
    </row>
    <row r="8827" spans="1:7" x14ac:dyDescent="0.2">
      <c r="A8827">
        <v>9000</v>
      </c>
      <c r="B8827">
        <v>0.1099</v>
      </c>
      <c r="C8827" t="s">
        <v>5441</v>
      </c>
      <c r="D8827">
        <v>130000</v>
      </c>
      <c r="E8827">
        <v>36</v>
      </c>
      <c r="F8827">
        <v>10</v>
      </c>
      <c r="G8827">
        <v>0</v>
      </c>
    </row>
    <row r="8828" spans="1:7" x14ac:dyDescent="0.2">
      <c r="A8828">
        <v>6000</v>
      </c>
      <c r="B8828">
        <v>0.1449</v>
      </c>
      <c r="C8828" t="s">
        <v>5441</v>
      </c>
      <c r="D8828">
        <v>80000</v>
      </c>
      <c r="E8828">
        <v>36</v>
      </c>
      <c r="F8828">
        <v>4</v>
      </c>
      <c r="G8828">
        <v>1</v>
      </c>
    </row>
    <row r="8829" spans="1:7" x14ac:dyDescent="0.2">
      <c r="A8829">
        <v>9550</v>
      </c>
      <c r="B8829">
        <v>0.16289999999999999</v>
      </c>
      <c r="C8829" t="s">
        <v>5440</v>
      </c>
      <c r="D8829">
        <v>74000</v>
      </c>
      <c r="E8829">
        <v>36</v>
      </c>
      <c r="F8829">
        <v>7</v>
      </c>
      <c r="G8829">
        <v>0</v>
      </c>
    </row>
    <row r="8830" spans="1:7" x14ac:dyDescent="0.2">
      <c r="A8830">
        <v>17000</v>
      </c>
      <c r="B8830">
        <v>0.1167</v>
      </c>
      <c r="C8830" t="s">
        <v>5440</v>
      </c>
      <c r="D8830">
        <v>53650</v>
      </c>
      <c r="E8830">
        <v>36</v>
      </c>
      <c r="F8830">
        <v>1</v>
      </c>
      <c r="G8830">
        <v>0</v>
      </c>
    </row>
    <row r="8831" spans="1:7" x14ac:dyDescent="0.2">
      <c r="A8831">
        <v>10000</v>
      </c>
      <c r="B8831">
        <v>0.15609999999999999</v>
      </c>
      <c r="C8831" t="s">
        <v>5440</v>
      </c>
      <c r="D8831">
        <v>80000</v>
      </c>
      <c r="E8831">
        <v>60</v>
      </c>
      <c r="F8831">
        <v>4</v>
      </c>
      <c r="G8831">
        <v>0</v>
      </c>
    </row>
    <row r="8832" spans="1:7" x14ac:dyDescent="0.2">
      <c r="A8832">
        <v>15000</v>
      </c>
      <c r="B8832">
        <v>0.1099</v>
      </c>
      <c r="C8832" t="s">
        <v>5441</v>
      </c>
      <c r="D8832">
        <v>77000</v>
      </c>
      <c r="E8832">
        <v>36</v>
      </c>
      <c r="F8832">
        <v>10</v>
      </c>
      <c r="G8832">
        <v>0</v>
      </c>
    </row>
    <row r="8833" spans="1:7" x14ac:dyDescent="0.2">
      <c r="A8833">
        <v>15000</v>
      </c>
      <c r="B8833">
        <v>0.13980000000000001</v>
      </c>
      <c r="C8833" t="s">
        <v>5441</v>
      </c>
      <c r="D8833">
        <v>80000</v>
      </c>
      <c r="E8833">
        <v>60</v>
      </c>
      <c r="F8833">
        <v>1</v>
      </c>
      <c r="G8833">
        <v>0</v>
      </c>
    </row>
    <row r="8834" spans="1:7" x14ac:dyDescent="0.2">
      <c r="A8834">
        <v>10000</v>
      </c>
      <c r="B8834">
        <v>0.1699</v>
      </c>
      <c r="C8834" t="s">
        <v>5441</v>
      </c>
      <c r="D8834">
        <v>40000</v>
      </c>
      <c r="E8834">
        <v>60</v>
      </c>
      <c r="F8834">
        <v>0.5</v>
      </c>
      <c r="G8834">
        <v>0</v>
      </c>
    </row>
    <row r="8835" spans="1:7" x14ac:dyDescent="0.2">
      <c r="A8835">
        <v>10000</v>
      </c>
      <c r="B8835">
        <v>0.15609999999999999</v>
      </c>
      <c r="C8835" t="s">
        <v>5441</v>
      </c>
      <c r="D8835">
        <v>61500</v>
      </c>
      <c r="E8835">
        <v>60</v>
      </c>
      <c r="F8835">
        <v>3</v>
      </c>
      <c r="G8835">
        <v>0</v>
      </c>
    </row>
    <row r="8836" spans="1:7" x14ac:dyDescent="0.2">
      <c r="A8836">
        <v>6500</v>
      </c>
      <c r="B8836">
        <v>0.1099</v>
      </c>
      <c r="C8836" t="s">
        <v>5440</v>
      </c>
      <c r="D8836">
        <v>64000</v>
      </c>
      <c r="E8836">
        <v>36</v>
      </c>
      <c r="F8836">
        <v>10</v>
      </c>
      <c r="G8836">
        <v>0</v>
      </c>
    </row>
    <row r="8837" spans="1:7" x14ac:dyDescent="0.2">
      <c r="A8837">
        <v>19275</v>
      </c>
      <c r="B8837">
        <v>0.13980000000000001</v>
      </c>
      <c r="C8837" t="s">
        <v>5440</v>
      </c>
      <c r="D8837">
        <v>53650</v>
      </c>
      <c r="E8837">
        <v>36</v>
      </c>
      <c r="F8837">
        <v>6</v>
      </c>
      <c r="G8837">
        <v>1</v>
      </c>
    </row>
    <row r="8838" spans="1:7" x14ac:dyDescent="0.2">
      <c r="A8838">
        <v>10000</v>
      </c>
      <c r="B8838">
        <v>0.1099</v>
      </c>
      <c r="C8838" t="s">
        <v>5441</v>
      </c>
      <c r="D8838">
        <v>70000</v>
      </c>
      <c r="E8838">
        <v>36</v>
      </c>
      <c r="F8838">
        <v>10</v>
      </c>
      <c r="G8838">
        <v>0</v>
      </c>
    </row>
    <row r="8839" spans="1:7" x14ac:dyDescent="0.2">
      <c r="A8839">
        <v>13500</v>
      </c>
      <c r="B8839">
        <v>0.15609999999999999</v>
      </c>
      <c r="C8839" t="s">
        <v>5441</v>
      </c>
      <c r="D8839">
        <v>96415</v>
      </c>
      <c r="E8839">
        <v>60</v>
      </c>
      <c r="F8839">
        <v>10</v>
      </c>
      <c r="G8839">
        <v>0</v>
      </c>
    </row>
    <row r="8840" spans="1:7" x14ac:dyDescent="0.2">
      <c r="A8840">
        <v>6200</v>
      </c>
      <c r="B8840">
        <v>0.245</v>
      </c>
      <c r="C8840" t="s">
        <v>5440</v>
      </c>
      <c r="D8840">
        <v>45000</v>
      </c>
      <c r="E8840">
        <v>36</v>
      </c>
      <c r="F8840">
        <v>6</v>
      </c>
      <c r="G8840">
        <v>1</v>
      </c>
    </row>
    <row r="8841" spans="1:7" x14ac:dyDescent="0.2">
      <c r="A8841">
        <v>4800</v>
      </c>
      <c r="B8841">
        <v>0.1699</v>
      </c>
      <c r="C8841" t="s">
        <v>5441</v>
      </c>
      <c r="D8841">
        <v>75000</v>
      </c>
      <c r="E8841">
        <v>36</v>
      </c>
      <c r="F8841">
        <v>10</v>
      </c>
      <c r="G8841">
        <v>0</v>
      </c>
    </row>
    <row r="8842" spans="1:7" x14ac:dyDescent="0.2">
      <c r="A8842">
        <v>30000</v>
      </c>
      <c r="B8842">
        <v>0.1449</v>
      </c>
      <c r="C8842" t="s">
        <v>5441</v>
      </c>
      <c r="D8842">
        <v>150000</v>
      </c>
      <c r="E8842">
        <v>60</v>
      </c>
      <c r="F8842">
        <v>4</v>
      </c>
      <c r="G8842">
        <v>0</v>
      </c>
    </row>
    <row r="8843" spans="1:7" x14ac:dyDescent="0.2">
      <c r="A8843">
        <v>4800</v>
      </c>
      <c r="B8843">
        <v>0.2215</v>
      </c>
      <c r="C8843" t="s">
        <v>5440</v>
      </c>
      <c r="D8843">
        <v>120000</v>
      </c>
      <c r="E8843">
        <v>36</v>
      </c>
      <c r="F8843">
        <v>9</v>
      </c>
      <c r="G8843">
        <v>0</v>
      </c>
    </row>
    <row r="8844" spans="1:7" x14ac:dyDescent="0.2">
      <c r="A8844">
        <v>30000</v>
      </c>
      <c r="B8844">
        <v>0.12989999999999999</v>
      </c>
      <c r="C8844" t="s">
        <v>5441</v>
      </c>
      <c r="D8844">
        <v>73700</v>
      </c>
      <c r="E8844">
        <v>60</v>
      </c>
      <c r="F8844">
        <v>10</v>
      </c>
      <c r="G8844">
        <v>0</v>
      </c>
    </row>
    <row r="8845" spans="1:7" x14ac:dyDescent="0.2">
      <c r="A8845">
        <v>21000</v>
      </c>
      <c r="B8845">
        <v>6.0299999999999999E-2</v>
      </c>
      <c r="C8845" t="s">
        <v>5441</v>
      </c>
      <c r="D8845">
        <v>89000</v>
      </c>
      <c r="E8845">
        <v>36</v>
      </c>
      <c r="F8845">
        <v>7</v>
      </c>
      <c r="G8845">
        <v>0</v>
      </c>
    </row>
    <row r="8846" spans="1:7" x14ac:dyDescent="0.2">
      <c r="A8846">
        <v>8000</v>
      </c>
      <c r="B8846">
        <v>0.1099</v>
      </c>
      <c r="C8846" t="s">
        <v>5441</v>
      </c>
      <c r="D8846">
        <v>65000</v>
      </c>
      <c r="E8846">
        <v>36</v>
      </c>
      <c r="F8846">
        <v>7</v>
      </c>
      <c r="G8846">
        <v>0</v>
      </c>
    </row>
    <row r="8847" spans="1:7" x14ac:dyDescent="0.2">
      <c r="A8847">
        <v>24000</v>
      </c>
      <c r="B8847">
        <v>0.12989999999999999</v>
      </c>
      <c r="C8847" t="s">
        <v>5441</v>
      </c>
      <c r="D8847">
        <v>54000</v>
      </c>
      <c r="E8847">
        <v>60</v>
      </c>
      <c r="F8847">
        <v>3</v>
      </c>
      <c r="G8847">
        <v>1</v>
      </c>
    </row>
    <row r="8848" spans="1:7" x14ac:dyDescent="0.2">
      <c r="A8848">
        <v>12000</v>
      </c>
      <c r="B8848">
        <v>6.0299999999999999E-2</v>
      </c>
      <c r="C8848" t="s">
        <v>5441</v>
      </c>
      <c r="D8848">
        <v>145000</v>
      </c>
      <c r="E8848">
        <v>36</v>
      </c>
      <c r="F8848">
        <v>10</v>
      </c>
      <c r="G8848">
        <v>0</v>
      </c>
    </row>
    <row r="8849" spans="1:7" x14ac:dyDescent="0.2">
      <c r="A8849">
        <v>15000</v>
      </c>
      <c r="B8849">
        <v>6.0299999999999999E-2</v>
      </c>
      <c r="C8849" t="s">
        <v>5441</v>
      </c>
      <c r="D8849">
        <v>102000</v>
      </c>
      <c r="E8849">
        <v>36</v>
      </c>
      <c r="F8849">
        <v>10</v>
      </c>
      <c r="G8849">
        <v>0</v>
      </c>
    </row>
    <row r="8850" spans="1:7" x14ac:dyDescent="0.2">
      <c r="A8850">
        <v>12500</v>
      </c>
      <c r="B8850">
        <v>0.1099</v>
      </c>
      <c r="C8850" t="s">
        <v>5440</v>
      </c>
      <c r="D8850">
        <v>60000</v>
      </c>
      <c r="E8850">
        <v>36</v>
      </c>
      <c r="F8850">
        <v>1</v>
      </c>
      <c r="G8850">
        <v>0</v>
      </c>
    </row>
    <row r="8851" spans="1:7" x14ac:dyDescent="0.2">
      <c r="A8851">
        <v>7000</v>
      </c>
      <c r="B8851">
        <v>0.2215</v>
      </c>
      <c r="C8851" t="s">
        <v>5441</v>
      </c>
      <c r="D8851">
        <v>65000</v>
      </c>
      <c r="E8851">
        <v>36</v>
      </c>
      <c r="F8851">
        <v>4</v>
      </c>
      <c r="G8851">
        <v>1</v>
      </c>
    </row>
    <row r="8852" spans="1:7" x14ac:dyDescent="0.2">
      <c r="A8852">
        <v>28000</v>
      </c>
      <c r="B8852">
        <v>0.1099</v>
      </c>
      <c r="C8852" t="s">
        <v>5441</v>
      </c>
      <c r="D8852">
        <v>250000</v>
      </c>
      <c r="E8852">
        <v>36</v>
      </c>
      <c r="F8852">
        <v>9</v>
      </c>
      <c r="G8852">
        <v>0</v>
      </c>
    </row>
    <row r="8853" spans="1:7" x14ac:dyDescent="0.2">
      <c r="A8853">
        <v>25000</v>
      </c>
      <c r="B8853">
        <v>0.13350000000000001</v>
      </c>
      <c r="C8853" t="s">
        <v>5440</v>
      </c>
      <c r="D8853">
        <v>70000</v>
      </c>
      <c r="E8853">
        <v>36</v>
      </c>
      <c r="F8853">
        <v>10</v>
      </c>
      <c r="G8853">
        <v>0</v>
      </c>
    </row>
    <row r="8854" spans="1:7" x14ac:dyDescent="0.2">
      <c r="A8854">
        <v>11000</v>
      </c>
      <c r="B8854">
        <v>9.1700000000000004E-2</v>
      </c>
      <c r="C8854" t="s">
        <v>5440</v>
      </c>
      <c r="D8854">
        <v>36000</v>
      </c>
      <c r="E8854">
        <v>36</v>
      </c>
      <c r="F8854">
        <v>2</v>
      </c>
      <c r="G8854">
        <v>0</v>
      </c>
    </row>
    <row r="8855" spans="1:7" x14ac:dyDescent="0.2">
      <c r="A8855">
        <v>3600</v>
      </c>
      <c r="B8855">
        <v>0.1757</v>
      </c>
      <c r="C8855" t="s">
        <v>5441</v>
      </c>
      <c r="D8855">
        <v>35000</v>
      </c>
      <c r="E8855">
        <v>36</v>
      </c>
      <c r="F8855">
        <v>1</v>
      </c>
      <c r="G8855">
        <v>0</v>
      </c>
    </row>
    <row r="8856" spans="1:7" x14ac:dyDescent="0.2">
      <c r="A8856">
        <v>2500</v>
      </c>
      <c r="B8856">
        <v>0.10150000000000001</v>
      </c>
      <c r="C8856" t="s">
        <v>5442</v>
      </c>
      <c r="D8856">
        <v>45000</v>
      </c>
      <c r="E8856">
        <v>36</v>
      </c>
      <c r="F8856">
        <v>4</v>
      </c>
      <c r="G8856">
        <v>0</v>
      </c>
    </row>
    <row r="8857" spans="1:7" x14ac:dyDescent="0.2">
      <c r="A8857">
        <v>20000</v>
      </c>
      <c r="B8857">
        <v>0.1449</v>
      </c>
      <c r="C8857" t="s">
        <v>5441</v>
      </c>
      <c r="D8857">
        <v>225000</v>
      </c>
      <c r="E8857">
        <v>60</v>
      </c>
      <c r="F8857">
        <v>5</v>
      </c>
      <c r="G8857">
        <v>0</v>
      </c>
    </row>
    <row r="8858" spans="1:7" x14ac:dyDescent="0.2">
      <c r="A8858">
        <v>10000</v>
      </c>
      <c r="B8858">
        <v>0.12989999999999999</v>
      </c>
      <c r="C8858" t="s">
        <v>5440</v>
      </c>
      <c r="D8858">
        <v>63000</v>
      </c>
      <c r="E8858">
        <v>60</v>
      </c>
      <c r="F8858">
        <v>4</v>
      </c>
      <c r="G8858">
        <v>0</v>
      </c>
    </row>
    <row r="8859" spans="1:7" x14ac:dyDescent="0.2">
      <c r="A8859">
        <v>3850</v>
      </c>
      <c r="B8859">
        <v>0.10150000000000001</v>
      </c>
      <c r="C8859" t="s">
        <v>5442</v>
      </c>
      <c r="D8859">
        <v>34000</v>
      </c>
      <c r="E8859">
        <v>36</v>
      </c>
      <c r="F8859">
        <v>2</v>
      </c>
      <c r="G8859">
        <v>0</v>
      </c>
    </row>
    <row r="8860" spans="1:7" x14ac:dyDescent="0.2">
      <c r="A8860">
        <v>7350</v>
      </c>
      <c r="B8860">
        <v>0.12989999999999999</v>
      </c>
      <c r="C8860" t="s">
        <v>5440</v>
      </c>
      <c r="D8860">
        <v>45000</v>
      </c>
      <c r="E8860">
        <v>36</v>
      </c>
      <c r="F8860">
        <v>10</v>
      </c>
      <c r="G8860">
        <v>0</v>
      </c>
    </row>
    <row r="8861" spans="1:7" x14ac:dyDescent="0.2">
      <c r="A8861">
        <v>20000</v>
      </c>
      <c r="B8861">
        <v>0.10150000000000001</v>
      </c>
      <c r="C8861" t="s">
        <v>5440</v>
      </c>
      <c r="D8861" s="79">
        <v>100000</v>
      </c>
      <c r="E8861">
        <v>36</v>
      </c>
      <c r="F8861">
        <v>1</v>
      </c>
      <c r="G8861">
        <v>0</v>
      </c>
    </row>
    <row r="8862" spans="1:7" x14ac:dyDescent="0.2">
      <c r="A8862">
        <v>17000</v>
      </c>
      <c r="B8862">
        <v>7.6899999999999996E-2</v>
      </c>
      <c r="C8862" t="s">
        <v>5441</v>
      </c>
      <c r="D8862">
        <v>107000</v>
      </c>
      <c r="E8862">
        <v>36</v>
      </c>
      <c r="F8862">
        <v>0.5</v>
      </c>
      <c r="G8862">
        <v>0</v>
      </c>
    </row>
    <row r="8863" spans="1:7" x14ac:dyDescent="0.2">
      <c r="A8863">
        <v>10000</v>
      </c>
      <c r="B8863">
        <v>0.1099</v>
      </c>
      <c r="C8863" t="s">
        <v>5441</v>
      </c>
      <c r="D8863">
        <v>137000</v>
      </c>
      <c r="E8863">
        <v>36</v>
      </c>
      <c r="F8863">
        <v>0.5</v>
      </c>
      <c r="G8863">
        <v>0</v>
      </c>
    </row>
    <row r="8864" spans="1:7" x14ac:dyDescent="0.2">
      <c r="A8864">
        <v>11300</v>
      </c>
      <c r="B8864">
        <v>0.23430000000000001</v>
      </c>
      <c r="C8864" t="s">
        <v>5440</v>
      </c>
      <c r="D8864">
        <v>47000</v>
      </c>
      <c r="E8864">
        <v>60</v>
      </c>
      <c r="F8864">
        <v>10</v>
      </c>
      <c r="G8864">
        <v>0</v>
      </c>
    </row>
    <row r="8865" spans="1:7" x14ac:dyDescent="0.2">
      <c r="A8865">
        <v>10800</v>
      </c>
      <c r="B8865">
        <v>0.1449</v>
      </c>
      <c r="C8865" t="s">
        <v>5441</v>
      </c>
      <c r="D8865">
        <v>73000</v>
      </c>
      <c r="E8865">
        <v>60</v>
      </c>
      <c r="F8865">
        <v>10</v>
      </c>
      <c r="G8865">
        <v>0</v>
      </c>
    </row>
    <row r="8866" spans="1:7" x14ac:dyDescent="0.2">
      <c r="A8866">
        <v>7075</v>
      </c>
      <c r="B8866">
        <v>0.1167</v>
      </c>
      <c r="C8866" t="s">
        <v>5440</v>
      </c>
      <c r="D8866">
        <v>55000</v>
      </c>
      <c r="E8866">
        <v>36</v>
      </c>
      <c r="F8866">
        <v>10</v>
      </c>
      <c r="G8866">
        <v>0</v>
      </c>
    </row>
    <row r="8867" spans="1:7" x14ac:dyDescent="0.2">
      <c r="A8867">
        <v>12000</v>
      </c>
      <c r="B8867">
        <v>0.14990000000000001</v>
      </c>
      <c r="C8867" t="s">
        <v>5440</v>
      </c>
      <c r="D8867">
        <v>58000</v>
      </c>
      <c r="E8867">
        <v>60</v>
      </c>
      <c r="F8867">
        <v>7</v>
      </c>
      <c r="G8867">
        <v>0</v>
      </c>
    </row>
    <row r="8868" spans="1:7" x14ac:dyDescent="0.2">
      <c r="A8868">
        <v>35000</v>
      </c>
      <c r="B8868">
        <v>0.25990000000000002</v>
      </c>
      <c r="C8868" t="s">
        <v>5442</v>
      </c>
      <c r="D8868">
        <v>250000</v>
      </c>
      <c r="E8868">
        <v>60</v>
      </c>
      <c r="F8868">
        <v>5</v>
      </c>
      <c r="G8868">
        <v>1</v>
      </c>
    </row>
    <row r="8869" spans="1:7" x14ac:dyDescent="0.2">
      <c r="A8869">
        <v>13150</v>
      </c>
      <c r="B8869">
        <v>0.1249</v>
      </c>
      <c r="C8869" t="s">
        <v>5441</v>
      </c>
      <c r="D8869">
        <v>68052</v>
      </c>
      <c r="E8869">
        <v>36</v>
      </c>
      <c r="F8869">
        <v>10</v>
      </c>
      <c r="G8869">
        <v>1</v>
      </c>
    </row>
    <row r="8870" spans="1:7" x14ac:dyDescent="0.2">
      <c r="A8870">
        <v>9800</v>
      </c>
      <c r="B8870">
        <v>0.10150000000000001</v>
      </c>
      <c r="C8870" t="s">
        <v>5441</v>
      </c>
      <c r="D8870">
        <v>70000</v>
      </c>
      <c r="E8870">
        <v>36</v>
      </c>
      <c r="F8870">
        <v>10</v>
      </c>
      <c r="G8870">
        <v>0</v>
      </c>
    </row>
    <row r="8871" spans="1:7" x14ac:dyDescent="0.2">
      <c r="A8871">
        <v>34475</v>
      </c>
      <c r="B8871">
        <v>0.1699</v>
      </c>
      <c r="C8871" t="s">
        <v>5441</v>
      </c>
      <c r="D8871">
        <v>75000</v>
      </c>
      <c r="E8871">
        <v>60</v>
      </c>
      <c r="F8871">
        <v>10</v>
      </c>
      <c r="G8871">
        <v>0</v>
      </c>
    </row>
    <row r="8872" spans="1:7" x14ac:dyDescent="0.2">
      <c r="A8872">
        <v>28975</v>
      </c>
      <c r="B8872">
        <v>0.16289999999999999</v>
      </c>
      <c r="C8872" t="s">
        <v>5442</v>
      </c>
      <c r="D8872">
        <v>125000</v>
      </c>
      <c r="E8872">
        <v>60</v>
      </c>
      <c r="F8872">
        <v>0.5</v>
      </c>
      <c r="G8872">
        <v>0</v>
      </c>
    </row>
    <row r="8873" spans="1:7" x14ac:dyDescent="0.2">
      <c r="A8873">
        <v>25000</v>
      </c>
      <c r="B8873">
        <v>0.1449</v>
      </c>
      <c r="C8873" t="s">
        <v>5441</v>
      </c>
      <c r="D8873">
        <v>80000</v>
      </c>
      <c r="E8873">
        <v>36</v>
      </c>
      <c r="F8873">
        <v>10</v>
      </c>
      <c r="G8873">
        <v>0</v>
      </c>
    </row>
    <row r="8874" spans="1:7" x14ac:dyDescent="0.2">
      <c r="A8874">
        <v>10000</v>
      </c>
      <c r="B8874">
        <v>6.0299999999999999E-2</v>
      </c>
      <c r="C8874" t="s">
        <v>5441</v>
      </c>
      <c r="D8874">
        <v>124500</v>
      </c>
      <c r="E8874">
        <v>36</v>
      </c>
      <c r="F8874">
        <v>10</v>
      </c>
      <c r="G8874">
        <v>0</v>
      </c>
    </row>
    <row r="8875" spans="1:7" x14ac:dyDescent="0.2">
      <c r="A8875">
        <v>11000</v>
      </c>
      <c r="B8875">
        <v>0.1167</v>
      </c>
      <c r="C8875" t="s">
        <v>5440</v>
      </c>
      <c r="D8875">
        <v>68400</v>
      </c>
      <c r="E8875">
        <v>36</v>
      </c>
      <c r="F8875">
        <v>2</v>
      </c>
      <c r="G8875">
        <v>0</v>
      </c>
    </row>
    <row r="8876" spans="1:7" x14ac:dyDescent="0.2">
      <c r="A8876">
        <v>35000</v>
      </c>
      <c r="B8876">
        <v>0.13980000000000001</v>
      </c>
      <c r="C8876" t="s">
        <v>5441</v>
      </c>
      <c r="D8876">
        <v>126107.28</v>
      </c>
      <c r="E8876">
        <v>36</v>
      </c>
      <c r="F8876">
        <v>10</v>
      </c>
      <c r="G8876">
        <v>0</v>
      </c>
    </row>
    <row r="8877" spans="1:7" x14ac:dyDescent="0.2">
      <c r="A8877">
        <v>10500</v>
      </c>
      <c r="B8877">
        <v>0.14990000000000001</v>
      </c>
      <c r="C8877" t="s">
        <v>5441</v>
      </c>
      <c r="D8877">
        <v>38000</v>
      </c>
      <c r="E8877">
        <v>60</v>
      </c>
      <c r="F8877">
        <v>4</v>
      </c>
      <c r="G8877">
        <v>0</v>
      </c>
    </row>
    <row r="8878" spans="1:7" x14ac:dyDescent="0.2">
      <c r="A8878">
        <v>12000</v>
      </c>
      <c r="B8878">
        <v>0.1099</v>
      </c>
      <c r="C8878" t="s">
        <v>5440</v>
      </c>
      <c r="D8878">
        <v>70000</v>
      </c>
      <c r="E8878">
        <v>36</v>
      </c>
      <c r="F8878">
        <v>1</v>
      </c>
      <c r="G8878">
        <v>1</v>
      </c>
    </row>
    <row r="8879" spans="1:7" x14ac:dyDescent="0.2">
      <c r="A8879">
        <v>7200</v>
      </c>
      <c r="B8879">
        <v>0.1449</v>
      </c>
      <c r="C8879" t="s">
        <v>5440</v>
      </c>
      <c r="D8879">
        <v>51200</v>
      </c>
      <c r="E8879">
        <v>36</v>
      </c>
      <c r="F8879">
        <v>5</v>
      </c>
      <c r="G8879">
        <v>1</v>
      </c>
    </row>
    <row r="8880" spans="1:7" x14ac:dyDescent="0.2">
      <c r="A8880">
        <v>10000</v>
      </c>
      <c r="B8880">
        <v>0.1699</v>
      </c>
      <c r="C8880" t="s">
        <v>5440</v>
      </c>
      <c r="D8880">
        <v>37440</v>
      </c>
      <c r="E8880">
        <v>36</v>
      </c>
      <c r="F8880">
        <v>1</v>
      </c>
      <c r="G8880">
        <v>0</v>
      </c>
    </row>
    <row r="8881" spans="1:7" x14ac:dyDescent="0.2">
      <c r="A8881">
        <v>16000</v>
      </c>
      <c r="B8881">
        <v>0.1449</v>
      </c>
      <c r="C8881" t="s">
        <v>5440</v>
      </c>
      <c r="D8881">
        <v>40000</v>
      </c>
      <c r="E8881">
        <v>60</v>
      </c>
      <c r="F8881">
        <v>4</v>
      </c>
      <c r="G8881">
        <v>1</v>
      </c>
    </row>
    <row r="8882" spans="1:7" x14ac:dyDescent="0.2">
      <c r="A8882">
        <v>3000</v>
      </c>
      <c r="B8882">
        <v>0.1099</v>
      </c>
      <c r="C8882" t="s">
        <v>5440</v>
      </c>
      <c r="D8882">
        <v>53300</v>
      </c>
      <c r="E8882">
        <v>36</v>
      </c>
      <c r="F8882">
        <v>9</v>
      </c>
      <c r="G8882">
        <v>0</v>
      </c>
    </row>
    <row r="8883" spans="1:7" x14ac:dyDescent="0.2">
      <c r="A8883">
        <v>30025</v>
      </c>
      <c r="B8883">
        <v>0.1699</v>
      </c>
      <c r="C8883" t="s">
        <v>5441</v>
      </c>
      <c r="D8883">
        <v>91000</v>
      </c>
      <c r="E8883">
        <v>36</v>
      </c>
      <c r="F8883">
        <v>10</v>
      </c>
      <c r="G8883">
        <v>0</v>
      </c>
    </row>
    <row r="8884" spans="1:7" x14ac:dyDescent="0.2">
      <c r="A8884">
        <v>16475</v>
      </c>
      <c r="B8884">
        <v>0.14990000000000001</v>
      </c>
      <c r="C8884" t="s">
        <v>5441</v>
      </c>
      <c r="D8884">
        <v>93000</v>
      </c>
      <c r="E8884">
        <v>60</v>
      </c>
      <c r="F8884">
        <v>10</v>
      </c>
      <c r="G8884">
        <v>0</v>
      </c>
    </row>
    <row r="8885" spans="1:7" x14ac:dyDescent="0.2">
      <c r="A8885">
        <v>20000</v>
      </c>
      <c r="B8885">
        <v>0.1099</v>
      </c>
      <c r="C8885" t="s">
        <v>5440</v>
      </c>
      <c r="D8885" s="79">
        <v>100000</v>
      </c>
      <c r="E8885">
        <v>36</v>
      </c>
      <c r="F8885">
        <v>1</v>
      </c>
      <c r="G8885">
        <v>0</v>
      </c>
    </row>
    <row r="8886" spans="1:7" x14ac:dyDescent="0.2">
      <c r="A8886">
        <v>20000</v>
      </c>
      <c r="B8886">
        <v>7.6899999999999996E-2</v>
      </c>
      <c r="C8886" t="s">
        <v>5440</v>
      </c>
      <c r="D8886">
        <v>54000</v>
      </c>
      <c r="E8886">
        <v>36</v>
      </c>
      <c r="F8886">
        <v>5</v>
      </c>
      <c r="G8886">
        <v>1</v>
      </c>
    </row>
    <row r="8887" spans="1:7" x14ac:dyDescent="0.2">
      <c r="A8887">
        <v>18000</v>
      </c>
      <c r="B8887">
        <v>0.1099</v>
      </c>
      <c r="C8887" t="s">
        <v>5440</v>
      </c>
      <c r="D8887">
        <v>125000</v>
      </c>
      <c r="E8887">
        <v>36</v>
      </c>
      <c r="F8887">
        <v>8</v>
      </c>
      <c r="G8887">
        <v>0</v>
      </c>
    </row>
    <row r="8888" spans="1:7" x14ac:dyDescent="0.2">
      <c r="A8888">
        <v>12500</v>
      </c>
      <c r="B8888">
        <v>0.24990000000000001</v>
      </c>
      <c r="C8888" t="s">
        <v>5440</v>
      </c>
      <c r="D8888">
        <v>35000</v>
      </c>
      <c r="E8888">
        <v>60</v>
      </c>
      <c r="F8888">
        <v>10</v>
      </c>
      <c r="G8888">
        <v>0</v>
      </c>
    </row>
    <row r="8889" spans="1:7" x14ac:dyDescent="0.2">
      <c r="A8889">
        <v>7500</v>
      </c>
      <c r="B8889">
        <v>8.3900000000000002E-2</v>
      </c>
      <c r="C8889" t="s">
        <v>5440</v>
      </c>
      <c r="D8889">
        <v>96000</v>
      </c>
      <c r="E8889">
        <v>36</v>
      </c>
      <c r="F8889">
        <v>7</v>
      </c>
      <c r="G8889">
        <v>0</v>
      </c>
    </row>
    <row r="8890" spans="1:7" x14ac:dyDescent="0.2">
      <c r="A8890">
        <v>18000</v>
      </c>
      <c r="B8890">
        <v>0.1099</v>
      </c>
      <c r="C8890" t="s">
        <v>5441</v>
      </c>
      <c r="D8890" s="79">
        <v>100000</v>
      </c>
      <c r="E8890">
        <v>36</v>
      </c>
      <c r="F8890">
        <v>4</v>
      </c>
      <c r="G8890">
        <v>0</v>
      </c>
    </row>
    <row r="8891" spans="1:7" x14ac:dyDescent="0.2">
      <c r="A8891">
        <v>9000</v>
      </c>
      <c r="B8891">
        <v>0.1099</v>
      </c>
      <c r="C8891" t="s">
        <v>5440</v>
      </c>
      <c r="D8891">
        <v>30000</v>
      </c>
      <c r="E8891">
        <v>36</v>
      </c>
      <c r="F8891">
        <v>2</v>
      </c>
      <c r="G8891">
        <v>0</v>
      </c>
    </row>
    <row r="8892" spans="1:7" x14ac:dyDescent="0.2">
      <c r="A8892">
        <v>33000</v>
      </c>
      <c r="B8892">
        <v>0.1449</v>
      </c>
      <c r="C8892" t="s">
        <v>5441</v>
      </c>
      <c r="D8892">
        <v>115000</v>
      </c>
      <c r="E8892">
        <v>36</v>
      </c>
      <c r="F8892">
        <v>10</v>
      </c>
      <c r="G8892">
        <v>0</v>
      </c>
    </row>
    <row r="8893" spans="1:7" x14ac:dyDescent="0.2">
      <c r="A8893">
        <v>12000</v>
      </c>
      <c r="B8893">
        <v>0.13350000000000001</v>
      </c>
      <c r="C8893" t="s">
        <v>5440</v>
      </c>
      <c r="D8893">
        <v>55000</v>
      </c>
      <c r="E8893">
        <v>36</v>
      </c>
      <c r="F8893">
        <v>10</v>
      </c>
      <c r="G8893">
        <v>0</v>
      </c>
    </row>
    <row r="8894" spans="1:7" x14ac:dyDescent="0.2">
      <c r="A8894">
        <v>24000</v>
      </c>
      <c r="B8894">
        <v>0.2099</v>
      </c>
      <c r="C8894" t="s">
        <v>5440</v>
      </c>
      <c r="D8894">
        <v>68000</v>
      </c>
      <c r="E8894">
        <v>60</v>
      </c>
      <c r="F8894">
        <v>5</v>
      </c>
      <c r="G8894">
        <v>0</v>
      </c>
    </row>
    <row r="8895" spans="1:7" x14ac:dyDescent="0.2">
      <c r="A8895">
        <v>13800</v>
      </c>
      <c r="B8895">
        <v>0.13350000000000001</v>
      </c>
      <c r="C8895" t="s">
        <v>5440</v>
      </c>
      <c r="D8895">
        <v>75000</v>
      </c>
      <c r="E8895">
        <v>36</v>
      </c>
      <c r="F8895">
        <v>10</v>
      </c>
      <c r="G8895">
        <v>0</v>
      </c>
    </row>
    <row r="8896" spans="1:7" x14ac:dyDescent="0.2">
      <c r="A8896">
        <v>30000</v>
      </c>
      <c r="B8896">
        <v>0.24990000000000001</v>
      </c>
      <c r="C8896" t="s">
        <v>5441</v>
      </c>
      <c r="D8896">
        <v>105694</v>
      </c>
      <c r="E8896">
        <v>60</v>
      </c>
      <c r="F8896">
        <v>2</v>
      </c>
      <c r="G8896">
        <v>0</v>
      </c>
    </row>
    <row r="8897" spans="1:7" x14ac:dyDescent="0.2">
      <c r="A8897">
        <v>15000</v>
      </c>
      <c r="B8897">
        <v>0.1449</v>
      </c>
      <c r="C8897" t="s">
        <v>5440</v>
      </c>
      <c r="D8897">
        <v>85000</v>
      </c>
      <c r="E8897">
        <v>36</v>
      </c>
      <c r="F8897">
        <v>10</v>
      </c>
      <c r="G8897">
        <v>0</v>
      </c>
    </row>
    <row r="8898" spans="1:7" x14ac:dyDescent="0.2">
      <c r="A8898">
        <v>3000</v>
      </c>
      <c r="B8898">
        <v>0.13350000000000001</v>
      </c>
      <c r="C8898" t="s">
        <v>5440</v>
      </c>
      <c r="D8898">
        <v>40000</v>
      </c>
      <c r="E8898">
        <v>36</v>
      </c>
      <c r="F8898">
        <v>4</v>
      </c>
      <c r="G8898">
        <v>0</v>
      </c>
    </row>
    <row r="8899" spans="1:7" x14ac:dyDescent="0.2">
      <c r="A8899">
        <v>12000</v>
      </c>
      <c r="B8899">
        <v>0.1249</v>
      </c>
      <c r="C8899" t="s">
        <v>5441</v>
      </c>
      <c r="D8899">
        <v>54437.64</v>
      </c>
      <c r="E8899">
        <v>36</v>
      </c>
      <c r="F8899">
        <v>1</v>
      </c>
      <c r="G8899">
        <v>0</v>
      </c>
    </row>
    <row r="8900" spans="1:7" x14ac:dyDescent="0.2">
      <c r="A8900">
        <v>6475</v>
      </c>
      <c r="B8900">
        <v>0.16289999999999999</v>
      </c>
      <c r="C8900" t="s">
        <v>5441</v>
      </c>
      <c r="D8900">
        <v>38000</v>
      </c>
      <c r="E8900">
        <v>36</v>
      </c>
      <c r="F8900">
        <v>1</v>
      </c>
      <c r="G8900">
        <v>0</v>
      </c>
    </row>
    <row r="8901" spans="1:7" x14ac:dyDescent="0.2">
      <c r="A8901">
        <v>30000</v>
      </c>
      <c r="B8901">
        <v>0.245</v>
      </c>
      <c r="C8901" t="s">
        <v>5441</v>
      </c>
      <c r="D8901">
        <v>160000</v>
      </c>
      <c r="E8901">
        <v>60</v>
      </c>
      <c r="F8901">
        <v>6</v>
      </c>
      <c r="G8901">
        <v>1</v>
      </c>
    </row>
    <row r="8902" spans="1:7" x14ac:dyDescent="0.2">
      <c r="A8902">
        <v>35000</v>
      </c>
      <c r="B8902">
        <v>0.1699</v>
      </c>
      <c r="C8902" t="s">
        <v>5441</v>
      </c>
      <c r="D8902">
        <v>97000</v>
      </c>
      <c r="E8902">
        <v>60</v>
      </c>
      <c r="F8902">
        <v>0.5</v>
      </c>
      <c r="G8902">
        <v>0</v>
      </c>
    </row>
    <row r="8903" spans="1:7" x14ac:dyDescent="0.2">
      <c r="A8903">
        <v>7200</v>
      </c>
      <c r="B8903">
        <v>0.10150000000000001</v>
      </c>
      <c r="C8903" t="s">
        <v>5440</v>
      </c>
      <c r="D8903">
        <v>38000</v>
      </c>
      <c r="E8903">
        <v>36</v>
      </c>
      <c r="F8903">
        <v>10</v>
      </c>
      <c r="G8903">
        <v>0</v>
      </c>
    </row>
    <row r="8904" spans="1:7" x14ac:dyDescent="0.2">
      <c r="A8904">
        <v>15000</v>
      </c>
      <c r="B8904">
        <v>6.0299999999999999E-2</v>
      </c>
      <c r="C8904" t="s">
        <v>5441</v>
      </c>
      <c r="D8904">
        <v>48000</v>
      </c>
      <c r="E8904">
        <v>36</v>
      </c>
      <c r="F8904">
        <v>9</v>
      </c>
      <c r="G8904">
        <v>0</v>
      </c>
    </row>
    <row r="8905" spans="1:7" x14ac:dyDescent="0.2">
      <c r="A8905">
        <v>30000</v>
      </c>
      <c r="B8905">
        <v>0.13980000000000001</v>
      </c>
      <c r="C8905" t="s">
        <v>5441</v>
      </c>
      <c r="D8905">
        <v>80000</v>
      </c>
      <c r="E8905">
        <v>36</v>
      </c>
      <c r="F8905">
        <v>10</v>
      </c>
      <c r="G8905">
        <v>0</v>
      </c>
    </row>
    <row r="8906" spans="1:7" x14ac:dyDescent="0.2">
      <c r="A8906">
        <v>11200</v>
      </c>
      <c r="B8906">
        <v>0.1449</v>
      </c>
      <c r="C8906" t="s">
        <v>5441</v>
      </c>
      <c r="D8906">
        <v>75000</v>
      </c>
      <c r="E8906">
        <v>60</v>
      </c>
      <c r="F8906">
        <v>9</v>
      </c>
      <c r="G8906">
        <v>0</v>
      </c>
    </row>
    <row r="8907" spans="1:7" x14ac:dyDescent="0.2">
      <c r="A8907">
        <v>9450</v>
      </c>
      <c r="B8907">
        <v>0.18240000000000001</v>
      </c>
      <c r="C8907" t="s">
        <v>5440</v>
      </c>
      <c r="D8907">
        <v>28000</v>
      </c>
      <c r="E8907">
        <v>36</v>
      </c>
      <c r="F8907">
        <v>3</v>
      </c>
      <c r="G8907">
        <v>0</v>
      </c>
    </row>
    <row r="8908" spans="1:7" x14ac:dyDescent="0.2">
      <c r="A8908">
        <v>1000</v>
      </c>
      <c r="B8908">
        <v>0.1167</v>
      </c>
      <c r="C8908" t="s">
        <v>5442</v>
      </c>
      <c r="D8908">
        <v>45000</v>
      </c>
      <c r="E8908">
        <v>36</v>
      </c>
      <c r="F8908">
        <v>1</v>
      </c>
      <c r="G8908">
        <v>0</v>
      </c>
    </row>
    <row r="8909" spans="1:7" x14ac:dyDescent="0.2">
      <c r="A8909">
        <v>3000</v>
      </c>
      <c r="B8909">
        <v>0.10150000000000001</v>
      </c>
      <c r="C8909" t="s">
        <v>5440</v>
      </c>
      <c r="D8909">
        <v>45000</v>
      </c>
      <c r="E8909">
        <v>36</v>
      </c>
      <c r="F8909">
        <v>2</v>
      </c>
      <c r="G8909">
        <v>0</v>
      </c>
    </row>
    <row r="8910" spans="1:7" x14ac:dyDescent="0.2">
      <c r="A8910">
        <v>5000</v>
      </c>
      <c r="B8910">
        <v>0.12989999999999999</v>
      </c>
      <c r="C8910" t="s">
        <v>5441</v>
      </c>
      <c r="D8910">
        <v>45000</v>
      </c>
      <c r="E8910">
        <v>36</v>
      </c>
      <c r="F8910">
        <v>1</v>
      </c>
      <c r="G8910">
        <v>0</v>
      </c>
    </row>
    <row r="8911" spans="1:7" x14ac:dyDescent="0.2">
      <c r="A8911">
        <v>14300</v>
      </c>
      <c r="B8911">
        <v>0.19520000000000001</v>
      </c>
      <c r="C8911" t="s">
        <v>5442</v>
      </c>
      <c r="D8911">
        <v>35802</v>
      </c>
      <c r="E8911">
        <v>60</v>
      </c>
      <c r="F8911">
        <v>10</v>
      </c>
      <c r="G8911">
        <v>0</v>
      </c>
    </row>
    <row r="8912" spans="1:7" x14ac:dyDescent="0.2">
      <c r="A8912">
        <v>21175</v>
      </c>
      <c r="B8912">
        <v>0.1699</v>
      </c>
      <c r="C8912" t="s">
        <v>5440</v>
      </c>
      <c r="D8912">
        <v>53000</v>
      </c>
      <c r="E8912">
        <v>36</v>
      </c>
      <c r="F8912">
        <v>2</v>
      </c>
      <c r="G8912">
        <v>0</v>
      </c>
    </row>
    <row r="8913" spans="1:7" x14ac:dyDescent="0.2">
      <c r="A8913">
        <v>10375</v>
      </c>
      <c r="B8913">
        <v>0.245</v>
      </c>
      <c r="C8913" t="s">
        <v>5440</v>
      </c>
      <c r="D8913">
        <v>40000</v>
      </c>
      <c r="E8913">
        <v>60</v>
      </c>
      <c r="F8913">
        <v>10</v>
      </c>
      <c r="G8913">
        <v>0</v>
      </c>
    </row>
    <row r="8914" spans="1:7" x14ac:dyDescent="0.2">
      <c r="A8914">
        <v>8000</v>
      </c>
      <c r="B8914">
        <v>0.13350000000000001</v>
      </c>
      <c r="C8914" t="s">
        <v>5441</v>
      </c>
      <c r="D8914">
        <v>52000</v>
      </c>
      <c r="E8914">
        <v>36</v>
      </c>
      <c r="F8914">
        <v>10</v>
      </c>
      <c r="G8914">
        <v>0</v>
      </c>
    </row>
    <row r="8915" spans="1:7" x14ac:dyDescent="0.2">
      <c r="A8915">
        <v>7200</v>
      </c>
      <c r="B8915">
        <v>0.1449</v>
      </c>
      <c r="C8915" t="s">
        <v>5441</v>
      </c>
      <c r="D8915">
        <v>37000</v>
      </c>
      <c r="E8915">
        <v>36</v>
      </c>
      <c r="F8915">
        <v>6</v>
      </c>
      <c r="G8915">
        <v>0</v>
      </c>
    </row>
    <row r="8916" spans="1:7" x14ac:dyDescent="0.2">
      <c r="A8916">
        <v>12800</v>
      </c>
      <c r="B8916">
        <v>0.16289999999999999</v>
      </c>
      <c r="C8916" t="s">
        <v>5441</v>
      </c>
      <c r="D8916">
        <v>50211.199999999997</v>
      </c>
      <c r="E8916">
        <v>60</v>
      </c>
      <c r="F8916">
        <v>7</v>
      </c>
      <c r="G8916">
        <v>0</v>
      </c>
    </row>
    <row r="8917" spans="1:7" x14ac:dyDescent="0.2">
      <c r="A8917">
        <v>8000</v>
      </c>
      <c r="B8917">
        <v>0.1167</v>
      </c>
      <c r="C8917" t="s">
        <v>5442</v>
      </c>
      <c r="D8917">
        <v>60000</v>
      </c>
      <c r="E8917">
        <v>36</v>
      </c>
      <c r="F8917">
        <v>10</v>
      </c>
      <c r="G8917">
        <v>1</v>
      </c>
    </row>
    <row r="8918" spans="1:7" x14ac:dyDescent="0.2">
      <c r="A8918">
        <v>5125</v>
      </c>
      <c r="B8918">
        <v>0.13980000000000001</v>
      </c>
      <c r="C8918" t="s">
        <v>5441</v>
      </c>
      <c r="D8918">
        <v>45000</v>
      </c>
      <c r="E8918">
        <v>36</v>
      </c>
      <c r="F8918">
        <v>0.5</v>
      </c>
      <c r="G8918">
        <v>0</v>
      </c>
    </row>
    <row r="8919" spans="1:7" x14ac:dyDescent="0.2">
      <c r="A8919">
        <v>16000</v>
      </c>
      <c r="B8919">
        <v>0.13350000000000001</v>
      </c>
      <c r="C8919" t="s">
        <v>5441</v>
      </c>
      <c r="D8919" s="79">
        <v>100000</v>
      </c>
      <c r="E8919">
        <v>60</v>
      </c>
      <c r="F8919">
        <v>8</v>
      </c>
      <c r="G8919">
        <v>0</v>
      </c>
    </row>
    <row r="8920" spans="1:7" x14ac:dyDescent="0.2">
      <c r="A8920">
        <v>2000</v>
      </c>
      <c r="B8920">
        <v>0.12989999999999999</v>
      </c>
      <c r="C8920" t="s">
        <v>5440</v>
      </c>
      <c r="D8920">
        <v>42000</v>
      </c>
      <c r="E8920">
        <v>36</v>
      </c>
      <c r="F8920">
        <v>4</v>
      </c>
      <c r="G8920">
        <v>0</v>
      </c>
    </row>
    <row r="8921" spans="1:7" x14ac:dyDescent="0.2">
      <c r="A8921">
        <v>25000</v>
      </c>
      <c r="B8921">
        <v>0.23430000000000001</v>
      </c>
      <c r="C8921" t="s">
        <v>5441</v>
      </c>
      <c r="D8921">
        <v>95000</v>
      </c>
      <c r="E8921">
        <v>60</v>
      </c>
      <c r="F8921">
        <v>1</v>
      </c>
      <c r="G8921">
        <v>0</v>
      </c>
    </row>
    <row r="8922" spans="1:7" x14ac:dyDescent="0.2">
      <c r="A8922">
        <v>18000</v>
      </c>
      <c r="B8922">
        <v>0.10150000000000001</v>
      </c>
      <c r="C8922" t="s">
        <v>5440</v>
      </c>
      <c r="D8922">
        <v>80000</v>
      </c>
      <c r="E8922">
        <v>36</v>
      </c>
      <c r="F8922">
        <v>0.5</v>
      </c>
      <c r="G8922">
        <v>0</v>
      </c>
    </row>
    <row r="8923" spans="1:7" x14ac:dyDescent="0.2">
      <c r="A8923">
        <v>4000</v>
      </c>
      <c r="B8923">
        <v>0.14990000000000001</v>
      </c>
      <c r="C8923" t="s">
        <v>5441</v>
      </c>
      <c r="D8923">
        <v>105000</v>
      </c>
      <c r="E8923">
        <v>36</v>
      </c>
      <c r="F8923">
        <v>6</v>
      </c>
      <c r="G8923">
        <v>0</v>
      </c>
    </row>
    <row r="8924" spans="1:7" x14ac:dyDescent="0.2">
      <c r="A8924">
        <v>11500</v>
      </c>
      <c r="B8924">
        <v>0.1167</v>
      </c>
      <c r="C8924" t="s">
        <v>5441</v>
      </c>
      <c r="D8924">
        <v>60000</v>
      </c>
      <c r="E8924">
        <v>36</v>
      </c>
      <c r="F8924">
        <v>10</v>
      </c>
      <c r="G8924">
        <v>0</v>
      </c>
    </row>
    <row r="8925" spans="1:7" x14ac:dyDescent="0.2">
      <c r="A8925">
        <v>11200</v>
      </c>
      <c r="B8925">
        <v>0.14990000000000001</v>
      </c>
      <c r="C8925" t="s">
        <v>5441</v>
      </c>
      <c r="D8925">
        <v>34352</v>
      </c>
      <c r="E8925">
        <v>36</v>
      </c>
      <c r="F8925">
        <v>7</v>
      </c>
      <c r="G8925">
        <v>0</v>
      </c>
    </row>
    <row r="8926" spans="1:7" x14ac:dyDescent="0.2">
      <c r="A8926">
        <v>19850</v>
      </c>
      <c r="B8926">
        <v>0.1099</v>
      </c>
      <c r="C8926" t="s">
        <v>5441</v>
      </c>
      <c r="D8926">
        <v>53000</v>
      </c>
      <c r="E8926">
        <v>36</v>
      </c>
      <c r="F8926">
        <v>1</v>
      </c>
      <c r="G8926">
        <v>0</v>
      </c>
    </row>
    <row r="8927" spans="1:7" x14ac:dyDescent="0.2">
      <c r="A8927">
        <v>6000</v>
      </c>
      <c r="B8927">
        <v>0.1249</v>
      </c>
      <c r="C8927" t="s">
        <v>5441</v>
      </c>
      <c r="D8927">
        <v>40000</v>
      </c>
      <c r="E8927">
        <v>36</v>
      </c>
      <c r="F8927">
        <v>1</v>
      </c>
      <c r="G8927">
        <v>0</v>
      </c>
    </row>
    <row r="8928" spans="1:7" x14ac:dyDescent="0.2">
      <c r="A8928">
        <v>18375</v>
      </c>
      <c r="B8928">
        <v>0.1699</v>
      </c>
      <c r="C8928" t="s">
        <v>5441</v>
      </c>
      <c r="D8928">
        <v>94475</v>
      </c>
      <c r="E8928">
        <v>60</v>
      </c>
      <c r="F8928">
        <v>10</v>
      </c>
      <c r="G8928">
        <v>0</v>
      </c>
    </row>
    <row r="8929" spans="1:7" x14ac:dyDescent="0.2">
      <c r="A8929">
        <v>12000</v>
      </c>
      <c r="B8929">
        <v>0.14990000000000001</v>
      </c>
      <c r="C8929" t="s">
        <v>5440</v>
      </c>
      <c r="D8929">
        <v>60000</v>
      </c>
      <c r="E8929">
        <v>60</v>
      </c>
      <c r="F8929">
        <v>4</v>
      </c>
      <c r="G8929">
        <v>0</v>
      </c>
    </row>
    <row r="8930" spans="1:7" x14ac:dyDescent="0.2">
      <c r="A8930">
        <v>20050</v>
      </c>
      <c r="B8930">
        <v>0.18240000000000001</v>
      </c>
      <c r="C8930" t="s">
        <v>5441</v>
      </c>
      <c r="D8930">
        <v>78000</v>
      </c>
      <c r="E8930">
        <v>36</v>
      </c>
      <c r="F8930">
        <v>10</v>
      </c>
      <c r="G8930">
        <v>0</v>
      </c>
    </row>
    <row r="8931" spans="1:7" x14ac:dyDescent="0.2">
      <c r="A8931">
        <v>6000</v>
      </c>
      <c r="B8931">
        <v>0.14990000000000001</v>
      </c>
      <c r="C8931" t="s">
        <v>5440</v>
      </c>
      <c r="D8931">
        <v>30360</v>
      </c>
      <c r="E8931">
        <v>36</v>
      </c>
      <c r="F8931">
        <v>4</v>
      </c>
      <c r="G8931">
        <v>0</v>
      </c>
    </row>
    <row r="8932" spans="1:7" x14ac:dyDescent="0.2">
      <c r="A8932">
        <v>24000</v>
      </c>
      <c r="B8932">
        <v>6.4899999999999999E-2</v>
      </c>
      <c r="C8932" t="s">
        <v>5440</v>
      </c>
      <c r="D8932">
        <v>82000</v>
      </c>
      <c r="E8932">
        <v>36</v>
      </c>
      <c r="F8932">
        <v>1</v>
      </c>
      <c r="G8932">
        <v>0</v>
      </c>
    </row>
    <row r="8933" spans="1:7" x14ac:dyDescent="0.2">
      <c r="A8933">
        <v>6000</v>
      </c>
      <c r="B8933">
        <v>0.1449</v>
      </c>
      <c r="C8933" t="s">
        <v>5440</v>
      </c>
      <c r="D8933">
        <v>61000</v>
      </c>
      <c r="E8933">
        <v>36</v>
      </c>
      <c r="F8933">
        <v>5</v>
      </c>
      <c r="G8933">
        <v>0</v>
      </c>
    </row>
    <row r="8934" spans="1:7" x14ac:dyDescent="0.2">
      <c r="A8934">
        <v>5000</v>
      </c>
      <c r="B8934">
        <v>0.1099</v>
      </c>
      <c r="C8934" t="s">
        <v>5440</v>
      </c>
      <c r="D8934">
        <v>45000</v>
      </c>
      <c r="E8934">
        <v>36</v>
      </c>
      <c r="F8934">
        <v>3</v>
      </c>
      <c r="G8934">
        <v>0</v>
      </c>
    </row>
    <row r="8935" spans="1:7" x14ac:dyDescent="0.2">
      <c r="A8935">
        <v>17000</v>
      </c>
      <c r="B8935">
        <v>0.12989999999999999</v>
      </c>
      <c r="C8935" t="s">
        <v>5441</v>
      </c>
      <c r="D8935">
        <v>96500</v>
      </c>
      <c r="E8935">
        <v>60</v>
      </c>
      <c r="F8935">
        <v>8</v>
      </c>
      <c r="G8935">
        <v>0</v>
      </c>
    </row>
    <row r="8936" spans="1:7" x14ac:dyDescent="0.2">
      <c r="A8936">
        <v>10000</v>
      </c>
      <c r="B8936">
        <v>0.1099</v>
      </c>
      <c r="C8936" t="s">
        <v>5441</v>
      </c>
      <c r="D8936">
        <v>50000</v>
      </c>
      <c r="E8936">
        <v>36</v>
      </c>
      <c r="F8936">
        <v>10</v>
      </c>
      <c r="G8936">
        <v>0</v>
      </c>
    </row>
    <row r="8937" spans="1:7" x14ac:dyDescent="0.2">
      <c r="A8937">
        <v>7000</v>
      </c>
      <c r="B8937">
        <v>0.18990000000000001</v>
      </c>
      <c r="C8937" t="s">
        <v>5440</v>
      </c>
      <c r="D8937">
        <v>50000</v>
      </c>
      <c r="E8937">
        <v>36</v>
      </c>
      <c r="F8937">
        <v>8</v>
      </c>
      <c r="G8937">
        <v>1</v>
      </c>
    </row>
    <row r="8938" spans="1:7" x14ac:dyDescent="0.2">
      <c r="A8938">
        <v>8000</v>
      </c>
      <c r="B8938">
        <v>0.13980000000000001</v>
      </c>
      <c r="C8938" t="s">
        <v>5440</v>
      </c>
      <c r="D8938">
        <v>60000</v>
      </c>
      <c r="E8938">
        <v>36</v>
      </c>
      <c r="F8938">
        <v>6</v>
      </c>
      <c r="G8938">
        <v>0</v>
      </c>
    </row>
    <row r="8939" spans="1:7" x14ac:dyDescent="0.2">
      <c r="A8939">
        <v>1500</v>
      </c>
      <c r="B8939">
        <v>0.18240000000000001</v>
      </c>
      <c r="C8939" t="s">
        <v>5440</v>
      </c>
      <c r="D8939">
        <v>56758</v>
      </c>
      <c r="E8939">
        <v>36</v>
      </c>
      <c r="F8939">
        <v>10</v>
      </c>
      <c r="G8939">
        <v>0</v>
      </c>
    </row>
    <row r="8940" spans="1:7" x14ac:dyDescent="0.2">
      <c r="A8940">
        <v>12500</v>
      </c>
      <c r="B8940">
        <v>0.1099</v>
      </c>
      <c r="C8940" t="s">
        <v>5440</v>
      </c>
      <c r="D8940">
        <v>52000</v>
      </c>
      <c r="E8940">
        <v>36</v>
      </c>
      <c r="F8940">
        <v>3</v>
      </c>
      <c r="G8940">
        <v>0</v>
      </c>
    </row>
    <row r="8941" spans="1:7" x14ac:dyDescent="0.2">
      <c r="A8941">
        <v>17000</v>
      </c>
      <c r="B8941">
        <v>0.15609999999999999</v>
      </c>
      <c r="C8941" t="s">
        <v>5440</v>
      </c>
      <c r="D8941">
        <v>60000</v>
      </c>
      <c r="E8941">
        <v>36</v>
      </c>
      <c r="F8941">
        <v>10</v>
      </c>
      <c r="G8941">
        <v>0</v>
      </c>
    </row>
    <row r="8942" spans="1:7" x14ac:dyDescent="0.2">
      <c r="A8942">
        <v>14000</v>
      </c>
      <c r="B8942">
        <v>7.6899999999999996E-2</v>
      </c>
      <c r="C8942" t="s">
        <v>5441</v>
      </c>
      <c r="D8942">
        <v>73000</v>
      </c>
      <c r="E8942">
        <v>36</v>
      </c>
      <c r="F8942">
        <v>10</v>
      </c>
      <c r="G8942">
        <v>0</v>
      </c>
    </row>
    <row r="8943" spans="1:7" x14ac:dyDescent="0.2">
      <c r="A8943">
        <v>7500</v>
      </c>
      <c r="B8943">
        <v>0.1249</v>
      </c>
      <c r="C8943" t="s">
        <v>5440</v>
      </c>
      <c r="D8943">
        <v>60000</v>
      </c>
      <c r="E8943">
        <v>36</v>
      </c>
      <c r="F8943">
        <v>1</v>
      </c>
      <c r="G8943">
        <v>0</v>
      </c>
    </row>
    <row r="8944" spans="1:7" x14ac:dyDescent="0.2">
      <c r="A8944">
        <v>1600</v>
      </c>
      <c r="B8944">
        <v>0.15609999999999999</v>
      </c>
      <c r="C8944" t="s">
        <v>5440</v>
      </c>
      <c r="D8944">
        <v>35000</v>
      </c>
      <c r="E8944">
        <v>36</v>
      </c>
      <c r="F8944">
        <v>3</v>
      </c>
      <c r="G8944">
        <v>0</v>
      </c>
    </row>
    <row r="8945" spans="1:7" x14ac:dyDescent="0.2">
      <c r="A8945">
        <v>25000</v>
      </c>
      <c r="B8945">
        <v>0.2099</v>
      </c>
      <c r="C8945" t="s">
        <v>5441</v>
      </c>
      <c r="D8945">
        <v>150000</v>
      </c>
      <c r="E8945">
        <v>60</v>
      </c>
      <c r="F8945">
        <v>6</v>
      </c>
      <c r="G8945">
        <v>0</v>
      </c>
    </row>
    <row r="8946" spans="1:7" x14ac:dyDescent="0.2">
      <c r="A8946">
        <v>27450</v>
      </c>
      <c r="B8946">
        <v>0.1757</v>
      </c>
      <c r="C8946" t="s">
        <v>5441</v>
      </c>
      <c r="D8946">
        <v>55000</v>
      </c>
      <c r="E8946">
        <v>60</v>
      </c>
      <c r="F8946">
        <v>5</v>
      </c>
      <c r="G8946">
        <v>1</v>
      </c>
    </row>
    <row r="8947" spans="1:7" x14ac:dyDescent="0.2">
      <c r="A8947">
        <v>12000</v>
      </c>
      <c r="B8947">
        <v>0.1099</v>
      </c>
      <c r="C8947" t="s">
        <v>5441</v>
      </c>
      <c r="D8947">
        <v>62000</v>
      </c>
      <c r="E8947">
        <v>36</v>
      </c>
      <c r="F8947">
        <v>6</v>
      </c>
      <c r="G8947">
        <v>0</v>
      </c>
    </row>
    <row r="8948" spans="1:7" x14ac:dyDescent="0.2">
      <c r="A8948">
        <v>20000</v>
      </c>
      <c r="B8948">
        <v>8.3900000000000002E-2</v>
      </c>
      <c r="C8948" t="s">
        <v>5440</v>
      </c>
      <c r="D8948">
        <v>46000</v>
      </c>
      <c r="E8948">
        <v>36</v>
      </c>
      <c r="F8948">
        <v>8</v>
      </c>
      <c r="G8948">
        <v>1</v>
      </c>
    </row>
    <row r="8949" spans="1:7" x14ac:dyDescent="0.2">
      <c r="A8949">
        <v>14000</v>
      </c>
      <c r="B8949">
        <v>0.1449</v>
      </c>
      <c r="C8949" t="s">
        <v>5441</v>
      </c>
      <c r="D8949" s="79">
        <v>100000</v>
      </c>
      <c r="E8949">
        <v>60</v>
      </c>
      <c r="F8949">
        <v>2</v>
      </c>
      <c r="G8949">
        <v>0</v>
      </c>
    </row>
    <row r="8950" spans="1:7" x14ac:dyDescent="0.2">
      <c r="A8950">
        <v>8000</v>
      </c>
      <c r="B8950">
        <v>0.12989999999999999</v>
      </c>
      <c r="C8950" t="s">
        <v>5440</v>
      </c>
      <c r="D8950">
        <v>50000</v>
      </c>
      <c r="E8950">
        <v>36</v>
      </c>
      <c r="F8950">
        <v>3</v>
      </c>
      <c r="G8950">
        <v>0</v>
      </c>
    </row>
    <row r="8951" spans="1:7" x14ac:dyDescent="0.2">
      <c r="A8951">
        <v>15000</v>
      </c>
      <c r="B8951">
        <v>0.1249</v>
      </c>
      <c r="C8951" t="s">
        <v>5441</v>
      </c>
      <c r="D8951">
        <v>121000</v>
      </c>
      <c r="E8951">
        <v>36</v>
      </c>
      <c r="F8951">
        <v>10</v>
      </c>
      <c r="G8951">
        <v>0</v>
      </c>
    </row>
    <row r="8952" spans="1:7" x14ac:dyDescent="0.2">
      <c r="A8952">
        <v>10000</v>
      </c>
      <c r="B8952">
        <v>0.1099</v>
      </c>
      <c r="C8952" t="s">
        <v>5440</v>
      </c>
      <c r="D8952">
        <v>55000</v>
      </c>
      <c r="E8952">
        <v>36</v>
      </c>
      <c r="F8952">
        <v>3</v>
      </c>
      <c r="G8952">
        <v>0</v>
      </c>
    </row>
    <row r="8953" spans="1:7" x14ac:dyDescent="0.2">
      <c r="A8953">
        <v>10200</v>
      </c>
      <c r="B8953">
        <v>0.10150000000000001</v>
      </c>
      <c r="C8953" t="s">
        <v>5441</v>
      </c>
      <c r="D8953">
        <v>75000</v>
      </c>
      <c r="E8953">
        <v>36</v>
      </c>
      <c r="F8953">
        <v>10</v>
      </c>
      <c r="G8953">
        <v>0</v>
      </c>
    </row>
    <row r="8954" spans="1:7" x14ac:dyDescent="0.2">
      <c r="A8954">
        <v>13200</v>
      </c>
      <c r="B8954">
        <v>0.25990000000000002</v>
      </c>
      <c r="C8954" t="s">
        <v>5440</v>
      </c>
      <c r="D8954">
        <v>65000</v>
      </c>
      <c r="E8954">
        <v>60</v>
      </c>
      <c r="F8954">
        <v>5</v>
      </c>
      <c r="G8954">
        <v>1</v>
      </c>
    </row>
    <row r="8955" spans="1:7" x14ac:dyDescent="0.2">
      <c r="A8955">
        <v>28000</v>
      </c>
      <c r="B8955">
        <v>0.15609999999999999</v>
      </c>
      <c r="C8955" t="s">
        <v>5441</v>
      </c>
      <c r="D8955">
        <v>111635.26</v>
      </c>
      <c r="E8955">
        <v>36</v>
      </c>
      <c r="F8955">
        <v>10</v>
      </c>
      <c r="G8955">
        <v>0</v>
      </c>
    </row>
    <row r="8956" spans="1:7" x14ac:dyDescent="0.2">
      <c r="A8956">
        <v>3500</v>
      </c>
      <c r="B8956">
        <v>0.10150000000000001</v>
      </c>
      <c r="C8956" t="s">
        <v>5441</v>
      </c>
      <c r="D8956">
        <v>36000</v>
      </c>
      <c r="E8956">
        <v>36</v>
      </c>
      <c r="F8956">
        <v>8</v>
      </c>
      <c r="G8956">
        <v>0</v>
      </c>
    </row>
    <row r="8957" spans="1:7" x14ac:dyDescent="0.2">
      <c r="A8957">
        <v>12000</v>
      </c>
      <c r="B8957">
        <v>0.14990000000000001</v>
      </c>
      <c r="C8957" t="s">
        <v>5441</v>
      </c>
      <c r="D8957">
        <v>68000</v>
      </c>
      <c r="E8957">
        <v>60</v>
      </c>
      <c r="F8957">
        <v>7</v>
      </c>
      <c r="G8957">
        <v>0</v>
      </c>
    </row>
    <row r="8958" spans="1:7" x14ac:dyDescent="0.2">
      <c r="A8958">
        <v>7500</v>
      </c>
      <c r="B8958">
        <v>0.1449</v>
      </c>
      <c r="C8958" t="s">
        <v>5441</v>
      </c>
      <c r="D8958">
        <v>59000</v>
      </c>
      <c r="E8958">
        <v>36</v>
      </c>
      <c r="F8958">
        <v>10</v>
      </c>
      <c r="G8958">
        <v>0</v>
      </c>
    </row>
    <row r="8959" spans="1:7" x14ac:dyDescent="0.2">
      <c r="A8959">
        <v>2375</v>
      </c>
      <c r="B8959">
        <v>0.19520000000000001</v>
      </c>
      <c r="C8959" t="s">
        <v>5440</v>
      </c>
      <c r="D8959">
        <v>22000</v>
      </c>
      <c r="E8959">
        <v>36</v>
      </c>
      <c r="F8959">
        <v>0.5</v>
      </c>
      <c r="G8959">
        <v>0</v>
      </c>
    </row>
    <row r="8960" spans="1:7" x14ac:dyDescent="0.2">
      <c r="A8960">
        <v>9000</v>
      </c>
      <c r="B8960">
        <v>0.1449</v>
      </c>
      <c r="C8960" t="s">
        <v>5441</v>
      </c>
      <c r="D8960">
        <v>78000</v>
      </c>
      <c r="E8960">
        <v>36</v>
      </c>
      <c r="F8960">
        <v>10</v>
      </c>
      <c r="G8960">
        <v>0</v>
      </c>
    </row>
    <row r="8961" spans="1:7" x14ac:dyDescent="0.2">
      <c r="A8961">
        <v>10000</v>
      </c>
      <c r="B8961">
        <v>0.1099</v>
      </c>
      <c r="C8961" t="s">
        <v>5441</v>
      </c>
      <c r="D8961">
        <v>90000</v>
      </c>
      <c r="E8961">
        <v>36</v>
      </c>
      <c r="F8961">
        <v>10</v>
      </c>
      <c r="G8961">
        <v>1</v>
      </c>
    </row>
    <row r="8962" spans="1:7" x14ac:dyDescent="0.2">
      <c r="A8962">
        <v>10000</v>
      </c>
      <c r="B8962">
        <v>0.20200000000000001</v>
      </c>
      <c r="C8962" t="s">
        <v>5440</v>
      </c>
      <c r="D8962">
        <v>30000</v>
      </c>
      <c r="E8962">
        <v>36</v>
      </c>
      <c r="F8962">
        <v>0.5</v>
      </c>
      <c r="G8962">
        <v>0</v>
      </c>
    </row>
    <row r="8963" spans="1:7" x14ac:dyDescent="0.2">
      <c r="A8963">
        <v>12000</v>
      </c>
      <c r="B8963">
        <v>0.10150000000000001</v>
      </c>
      <c r="C8963" t="s">
        <v>5441</v>
      </c>
      <c r="D8963">
        <v>48000</v>
      </c>
      <c r="E8963">
        <v>36</v>
      </c>
      <c r="F8963">
        <v>0.5</v>
      </c>
      <c r="G8963">
        <v>0</v>
      </c>
    </row>
    <row r="8964" spans="1:7" x14ac:dyDescent="0.2">
      <c r="A8964">
        <v>24000</v>
      </c>
      <c r="B8964">
        <v>6.4899999999999999E-2</v>
      </c>
      <c r="C8964" t="s">
        <v>5440</v>
      </c>
      <c r="D8964" s="79">
        <v>100000</v>
      </c>
      <c r="E8964">
        <v>36</v>
      </c>
      <c r="F8964">
        <v>9</v>
      </c>
      <c r="G8964">
        <v>0</v>
      </c>
    </row>
    <row r="8965" spans="1:7" x14ac:dyDescent="0.2">
      <c r="A8965">
        <v>35000</v>
      </c>
      <c r="B8965">
        <v>0.10150000000000001</v>
      </c>
      <c r="C8965" t="s">
        <v>5441</v>
      </c>
      <c r="D8965">
        <v>80000</v>
      </c>
      <c r="E8965">
        <v>36</v>
      </c>
      <c r="F8965">
        <v>1</v>
      </c>
      <c r="G8965">
        <v>1</v>
      </c>
    </row>
    <row r="8966" spans="1:7" x14ac:dyDescent="0.2">
      <c r="A8966">
        <v>20000</v>
      </c>
      <c r="B8966">
        <v>6.0299999999999999E-2</v>
      </c>
      <c r="C8966" t="s">
        <v>5441</v>
      </c>
      <c r="D8966">
        <v>136000</v>
      </c>
      <c r="E8966">
        <v>36</v>
      </c>
      <c r="F8966">
        <v>2</v>
      </c>
      <c r="G8966">
        <v>0</v>
      </c>
    </row>
    <row r="8967" spans="1:7" x14ac:dyDescent="0.2">
      <c r="A8967">
        <v>35000</v>
      </c>
      <c r="B8967">
        <v>0.19520000000000001</v>
      </c>
      <c r="C8967" t="s">
        <v>5441</v>
      </c>
      <c r="D8967">
        <v>112000</v>
      </c>
      <c r="E8967">
        <v>60</v>
      </c>
      <c r="F8967">
        <v>10</v>
      </c>
      <c r="G8967">
        <v>0</v>
      </c>
    </row>
    <row r="8968" spans="1:7" x14ac:dyDescent="0.2">
      <c r="A8968">
        <v>15825</v>
      </c>
      <c r="B8968">
        <v>0.13980000000000001</v>
      </c>
      <c r="C8968" t="s">
        <v>5441</v>
      </c>
      <c r="D8968">
        <v>36000</v>
      </c>
      <c r="E8968">
        <v>36</v>
      </c>
      <c r="F8968">
        <v>0.5</v>
      </c>
      <c r="G8968">
        <v>1</v>
      </c>
    </row>
    <row r="8969" spans="1:7" x14ac:dyDescent="0.2">
      <c r="A8969">
        <v>7200</v>
      </c>
      <c r="B8969">
        <v>0.1099</v>
      </c>
      <c r="C8969" t="s">
        <v>5441</v>
      </c>
      <c r="D8969">
        <v>42000</v>
      </c>
      <c r="E8969">
        <v>36</v>
      </c>
      <c r="F8969">
        <v>1</v>
      </c>
      <c r="G8969">
        <v>0</v>
      </c>
    </row>
    <row r="8970" spans="1:7" x14ac:dyDescent="0.2">
      <c r="A8970">
        <v>10000</v>
      </c>
      <c r="B8970">
        <v>9.1700000000000004E-2</v>
      </c>
      <c r="C8970" t="s">
        <v>5441</v>
      </c>
      <c r="D8970">
        <v>120429</v>
      </c>
      <c r="E8970">
        <v>36</v>
      </c>
      <c r="F8970">
        <v>6</v>
      </c>
      <c r="G8970">
        <v>0</v>
      </c>
    </row>
    <row r="8971" spans="1:7" x14ac:dyDescent="0.2">
      <c r="A8971">
        <v>12800</v>
      </c>
      <c r="B8971">
        <v>0.1699</v>
      </c>
      <c r="C8971" t="s">
        <v>5441</v>
      </c>
      <c r="D8971">
        <v>41800</v>
      </c>
      <c r="E8971">
        <v>36</v>
      </c>
      <c r="F8971">
        <v>3</v>
      </c>
      <c r="G8971">
        <v>1</v>
      </c>
    </row>
    <row r="8972" spans="1:7" x14ac:dyDescent="0.2">
      <c r="A8972">
        <v>4000</v>
      </c>
      <c r="B8972">
        <v>0.16289999999999999</v>
      </c>
      <c r="C8972" t="s">
        <v>5441</v>
      </c>
      <c r="D8972">
        <v>85000</v>
      </c>
      <c r="E8972">
        <v>36</v>
      </c>
      <c r="F8972">
        <v>8</v>
      </c>
      <c r="G8972">
        <v>0</v>
      </c>
    </row>
    <row r="8973" spans="1:7" x14ac:dyDescent="0.2">
      <c r="A8973">
        <v>6000</v>
      </c>
      <c r="B8973">
        <v>0.12989999999999999</v>
      </c>
      <c r="C8973" t="s">
        <v>5440</v>
      </c>
      <c r="D8973">
        <v>50000</v>
      </c>
      <c r="E8973">
        <v>36</v>
      </c>
      <c r="F8973">
        <v>10</v>
      </c>
      <c r="G8973">
        <v>0</v>
      </c>
    </row>
    <row r="8974" spans="1:7" x14ac:dyDescent="0.2">
      <c r="A8974">
        <v>12000</v>
      </c>
      <c r="B8974">
        <v>0.1167</v>
      </c>
      <c r="C8974" t="s">
        <v>5441</v>
      </c>
      <c r="D8974">
        <v>130000</v>
      </c>
      <c r="E8974">
        <v>60</v>
      </c>
      <c r="F8974">
        <v>10</v>
      </c>
      <c r="G8974">
        <v>0</v>
      </c>
    </row>
    <row r="8975" spans="1:7" x14ac:dyDescent="0.2">
      <c r="A8975">
        <v>24625</v>
      </c>
      <c r="B8975">
        <v>0.1699</v>
      </c>
      <c r="C8975" t="s">
        <v>5440</v>
      </c>
      <c r="D8975">
        <v>56000</v>
      </c>
      <c r="E8975">
        <v>60</v>
      </c>
      <c r="F8975">
        <v>10</v>
      </c>
      <c r="G8975">
        <v>0</v>
      </c>
    </row>
    <row r="8976" spans="1:7" x14ac:dyDescent="0.2">
      <c r="A8976">
        <v>15000</v>
      </c>
      <c r="B8976">
        <v>0.10150000000000001</v>
      </c>
      <c r="C8976" t="s">
        <v>5441</v>
      </c>
      <c r="D8976">
        <v>120000</v>
      </c>
      <c r="E8976">
        <v>60</v>
      </c>
      <c r="F8976">
        <v>3</v>
      </c>
      <c r="G8976">
        <v>0</v>
      </c>
    </row>
    <row r="8977" spans="1:7" x14ac:dyDescent="0.2">
      <c r="A8977">
        <v>12000</v>
      </c>
      <c r="B8977">
        <v>0.12989999999999999</v>
      </c>
      <c r="C8977" t="s">
        <v>5441</v>
      </c>
      <c r="D8977">
        <v>40000</v>
      </c>
      <c r="E8977">
        <v>60</v>
      </c>
      <c r="F8977">
        <v>0.5</v>
      </c>
      <c r="G8977">
        <v>0</v>
      </c>
    </row>
    <row r="8978" spans="1:7" x14ac:dyDescent="0.2">
      <c r="A8978">
        <v>11975</v>
      </c>
      <c r="B8978">
        <v>0.14990000000000001</v>
      </c>
      <c r="C8978" t="s">
        <v>5441</v>
      </c>
      <c r="D8978">
        <v>30000</v>
      </c>
      <c r="E8978">
        <v>36</v>
      </c>
      <c r="F8978">
        <v>8</v>
      </c>
      <c r="G8978">
        <v>1</v>
      </c>
    </row>
    <row r="8979" spans="1:7" x14ac:dyDescent="0.2">
      <c r="A8979">
        <v>5000</v>
      </c>
      <c r="B8979">
        <v>0.10150000000000001</v>
      </c>
      <c r="C8979" t="s">
        <v>5442</v>
      </c>
      <c r="D8979">
        <v>54000</v>
      </c>
      <c r="E8979">
        <v>36</v>
      </c>
      <c r="F8979">
        <v>10</v>
      </c>
      <c r="G8979">
        <v>0</v>
      </c>
    </row>
    <row r="8980" spans="1:7" x14ac:dyDescent="0.2">
      <c r="A8980">
        <v>3600</v>
      </c>
      <c r="B8980">
        <v>0.1167</v>
      </c>
      <c r="C8980" t="s">
        <v>5440</v>
      </c>
      <c r="D8980">
        <v>43000</v>
      </c>
      <c r="E8980">
        <v>36</v>
      </c>
      <c r="F8980">
        <v>1</v>
      </c>
      <c r="G8980">
        <v>0</v>
      </c>
    </row>
    <row r="8981" spans="1:7" x14ac:dyDescent="0.2">
      <c r="A8981">
        <v>8000</v>
      </c>
      <c r="B8981">
        <v>0.14990000000000001</v>
      </c>
      <c r="C8981" t="s">
        <v>5440</v>
      </c>
      <c r="D8981">
        <v>44456</v>
      </c>
      <c r="E8981">
        <v>36</v>
      </c>
      <c r="F8981">
        <v>7</v>
      </c>
      <c r="G8981">
        <v>0</v>
      </c>
    </row>
    <row r="8982" spans="1:7" x14ac:dyDescent="0.2">
      <c r="A8982">
        <v>17000</v>
      </c>
      <c r="B8982">
        <v>0.1099</v>
      </c>
      <c r="C8982" t="s">
        <v>5440</v>
      </c>
      <c r="D8982">
        <v>46000</v>
      </c>
      <c r="E8982">
        <v>36</v>
      </c>
      <c r="F8982">
        <v>2</v>
      </c>
      <c r="G8982">
        <v>0</v>
      </c>
    </row>
    <row r="8983" spans="1:7" x14ac:dyDescent="0.2">
      <c r="A8983">
        <v>19750</v>
      </c>
      <c r="B8983">
        <v>0.1249</v>
      </c>
      <c r="C8983" t="s">
        <v>5442</v>
      </c>
      <c r="D8983">
        <v>45000</v>
      </c>
      <c r="E8983">
        <v>36</v>
      </c>
      <c r="F8983">
        <v>10</v>
      </c>
      <c r="G8983">
        <v>1</v>
      </c>
    </row>
    <row r="8984" spans="1:7" x14ac:dyDescent="0.2">
      <c r="A8984">
        <v>25000</v>
      </c>
      <c r="B8984">
        <v>0.12989999999999999</v>
      </c>
      <c r="C8984" t="s">
        <v>5440</v>
      </c>
      <c r="D8984">
        <v>129000</v>
      </c>
      <c r="E8984">
        <v>60</v>
      </c>
      <c r="F8984">
        <v>4</v>
      </c>
      <c r="G8984">
        <v>1</v>
      </c>
    </row>
    <row r="8985" spans="1:7" x14ac:dyDescent="0.2">
      <c r="A8985">
        <v>13000</v>
      </c>
      <c r="B8985">
        <v>7.6899999999999996E-2</v>
      </c>
      <c r="C8985" t="s">
        <v>5440</v>
      </c>
      <c r="D8985">
        <v>70000</v>
      </c>
      <c r="E8985">
        <v>36</v>
      </c>
      <c r="F8985">
        <v>10</v>
      </c>
      <c r="G8985">
        <v>1</v>
      </c>
    </row>
    <row r="8986" spans="1:7" x14ac:dyDescent="0.2">
      <c r="A8986">
        <v>14500</v>
      </c>
      <c r="B8986">
        <v>7.6899999999999996E-2</v>
      </c>
      <c r="C8986" t="s">
        <v>5440</v>
      </c>
      <c r="D8986">
        <v>81000</v>
      </c>
      <c r="E8986">
        <v>36</v>
      </c>
      <c r="F8986">
        <v>8</v>
      </c>
      <c r="G8986">
        <v>0</v>
      </c>
    </row>
    <row r="8987" spans="1:7" x14ac:dyDescent="0.2">
      <c r="A8987">
        <v>12000</v>
      </c>
      <c r="B8987">
        <v>7.1199999999999999E-2</v>
      </c>
      <c r="C8987" t="s">
        <v>5441</v>
      </c>
      <c r="D8987">
        <v>52000</v>
      </c>
      <c r="E8987">
        <v>36</v>
      </c>
      <c r="F8987">
        <v>1</v>
      </c>
      <c r="G8987">
        <v>0</v>
      </c>
    </row>
    <row r="8988" spans="1:7" x14ac:dyDescent="0.2">
      <c r="A8988">
        <v>16000</v>
      </c>
      <c r="B8988">
        <v>0.14990000000000001</v>
      </c>
      <c r="C8988" t="s">
        <v>5442</v>
      </c>
      <c r="D8988">
        <v>53000</v>
      </c>
      <c r="E8988">
        <v>60</v>
      </c>
      <c r="F8988">
        <v>9</v>
      </c>
      <c r="G8988">
        <v>0</v>
      </c>
    </row>
    <row r="8989" spans="1:7" x14ac:dyDescent="0.2">
      <c r="A8989">
        <v>7200</v>
      </c>
      <c r="B8989">
        <v>0.1449</v>
      </c>
      <c r="C8989" t="s">
        <v>5441</v>
      </c>
      <c r="D8989">
        <v>48074</v>
      </c>
      <c r="E8989">
        <v>36</v>
      </c>
      <c r="F8989">
        <v>9</v>
      </c>
      <c r="G8989">
        <v>0</v>
      </c>
    </row>
    <row r="8990" spans="1:7" x14ac:dyDescent="0.2">
      <c r="A8990">
        <v>5000</v>
      </c>
      <c r="B8990">
        <v>9.1700000000000004E-2</v>
      </c>
      <c r="C8990" t="s">
        <v>5440</v>
      </c>
      <c r="D8990">
        <v>125000</v>
      </c>
      <c r="E8990">
        <v>36</v>
      </c>
      <c r="F8990">
        <v>8</v>
      </c>
      <c r="G8990">
        <v>0</v>
      </c>
    </row>
    <row r="8991" spans="1:7" x14ac:dyDescent="0.2">
      <c r="A8991">
        <v>14000</v>
      </c>
      <c r="B8991">
        <v>0.16289999999999999</v>
      </c>
      <c r="C8991" t="s">
        <v>5441</v>
      </c>
      <c r="D8991">
        <v>90000</v>
      </c>
      <c r="E8991">
        <v>60</v>
      </c>
      <c r="F8991">
        <v>10</v>
      </c>
      <c r="G8991">
        <v>0</v>
      </c>
    </row>
    <row r="8992" spans="1:7" x14ac:dyDescent="0.2">
      <c r="A8992">
        <v>24000</v>
      </c>
      <c r="B8992">
        <v>7.6899999999999996E-2</v>
      </c>
      <c r="C8992" t="s">
        <v>5441</v>
      </c>
      <c r="D8992">
        <v>95000</v>
      </c>
      <c r="E8992">
        <v>36</v>
      </c>
      <c r="F8992">
        <v>10</v>
      </c>
      <c r="G8992">
        <v>0</v>
      </c>
    </row>
    <row r="8993" spans="1:7" x14ac:dyDescent="0.2">
      <c r="A8993">
        <v>18000</v>
      </c>
      <c r="B8993">
        <v>0.13350000000000001</v>
      </c>
      <c r="C8993" t="s">
        <v>5440</v>
      </c>
      <c r="D8993">
        <v>55000</v>
      </c>
      <c r="E8993">
        <v>36</v>
      </c>
      <c r="F8993">
        <v>0.5</v>
      </c>
      <c r="G8993">
        <v>1</v>
      </c>
    </row>
    <row r="8994" spans="1:7" x14ac:dyDescent="0.2">
      <c r="A8994">
        <v>10000</v>
      </c>
      <c r="B8994">
        <v>0.1757</v>
      </c>
      <c r="C8994" t="s">
        <v>5440</v>
      </c>
      <c r="D8994">
        <v>121392</v>
      </c>
      <c r="E8994">
        <v>60</v>
      </c>
      <c r="F8994">
        <v>2</v>
      </c>
      <c r="G8994">
        <v>0</v>
      </c>
    </row>
    <row r="8995" spans="1:7" x14ac:dyDescent="0.2">
      <c r="A8995">
        <v>20000</v>
      </c>
      <c r="B8995">
        <v>0.1757</v>
      </c>
      <c r="C8995" t="s">
        <v>5441</v>
      </c>
      <c r="D8995">
        <v>65000</v>
      </c>
      <c r="E8995">
        <v>60</v>
      </c>
      <c r="F8995">
        <v>2</v>
      </c>
      <c r="G8995">
        <v>0</v>
      </c>
    </row>
    <row r="8996" spans="1:7" x14ac:dyDescent="0.2">
      <c r="A8996">
        <v>10500</v>
      </c>
      <c r="B8996">
        <v>0.1449</v>
      </c>
      <c r="C8996" t="s">
        <v>5441</v>
      </c>
      <c r="D8996">
        <v>100080</v>
      </c>
      <c r="E8996">
        <v>36</v>
      </c>
      <c r="F8996">
        <v>0.5</v>
      </c>
      <c r="G8996">
        <v>0</v>
      </c>
    </row>
    <row r="8997" spans="1:7" x14ac:dyDescent="0.2">
      <c r="A8997">
        <v>4000</v>
      </c>
      <c r="B8997">
        <v>0.12989999999999999</v>
      </c>
      <c r="C8997" t="s">
        <v>5441</v>
      </c>
      <c r="D8997" s="79">
        <v>100000</v>
      </c>
      <c r="E8997">
        <v>36</v>
      </c>
      <c r="F8997">
        <v>0.5</v>
      </c>
      <c r="G8997">
        <v>0</v>
      </c>
    </row>
    <row r="8998" spans="1:7" x14ac:dyDescent="0.2">
      <c r="A8998">
        <v>5500</v>
      </c>
      <c r="B8998">
        <v>0.12989999999999999</v>
      </c>
      <c r="C8998" t="s">
        <v>5440</v>
      </c>
      <c r="D8998">
        <v>101817.82</v>
      </c>
      <c r="E8998">
        <v>36</v>
      </c>
      <c r="F8998">
        <v>4</v>
      </c>
      <c r="G8998">
        <v>0</v>
      </c>
    </row>
    <row r="8999" spans="1:7" x14ac:dyDescent="0.2">
      <c r="A8999">
        <v>12000</v>
      </c>
      <c r="B8999">
        <v>9.1700000000000004E-2</v>
      </c>
      <c r="C8999" t="s">
        <v>5441</v>
      </c>
      <c r="D8999">
        <v>56187.61</v>
      </c>
      <c r="E8999">
        <v>36</v>
      </c>
      <c r="F8999">
        <v>10</v>
      </c>
      <c r="G8999">
        <v>0</v>
      </c>
    </row>
    <row r="9000" spans="1:7" x14ac:dyDescent="0.2">
      <c r="A9000">
        <v>3600</v>
      </c>
      <c r="B9000">
        <v>0.13980000000000001</v>
      </c>
      <c r="C9000" t="s">
        <v>5440</v>
      </c>
      <c r="D9000" s="79">
        <v>100000</v>
      </c>
      <c r="E9000">
        <v>36</v>
      </c>
      <c r="F9000">
        <v>10</v>
      </c>
      <c r="G9000">
        <v>0</v>
      </c>
    </row>
    <row r="9001" spans="1:7" x14ac:dyDescent="0.2">
      <c r="A9001">
        <v>14575</v>
      </c>
      <c r="B9001">
        <v>0.1757</v>
      </c>
      <c r="C9001" t="s">
        <v>5440</v>
      </c>
      <c r="D9001">
        <v>33341</v>
      </c>
      <c r="E9001">
        <v>60</v>
      </c>
      <c r="F9001">
        <v>8</v>
      </c>
      <c r="G9001">
        <v>0</v>
      </c>
    </row>
    <row r="9002" spans="1:7" x14ac:dyDescent="0.2">
      <c r="A9002">
        <v>6750</v>
      </c>
      <c r="B9002">
        <v>0.1099</v>
      </c>
      <c r="C9002" t="s">
        <v>5440</v>
      </c>
      <c r="D9002">
        <v>33550</v>
      </c>
      <c r="E9002">
        <v>36</v>
      </c>
      <c r="F9002">
        <v>3</v>
      </c>
      <c r="G9002">
        <v>0</v>
      </c>
    </row>
    <row r="9003" spans="1:7" x14ac:dyDescent="0.2">
      <c r="A9003">
        <v>10000</v>
      </c>
      <c r="B9003">
        <v>0.1249</v>
      </c>
      <c r="C9003" t="s">
        <v>5442</v>
      </c>
      <c r="D9003">
        <v>125000</v>
      </c>
      <c r="E9003">
        <v>36</v>
      </c>
      <c r="F9003">
        <v>7</v>
      </c>
      <c r="G9003">
        <v>0</v>
      </c>
    </row>
    <row r="9004" spans="1:7" x14ac:dyDescent="0.2">
      <c r="A9004">
        <v>8400</v>
      </c>
      <c r="B9004">
        <v>0.1699</v>
      </c>
      <c r="C9004" t="s">
        <v>5440</v>
      </c>
      <c r="D9004">
        <v>40000</v>
      </c>
      <c r="E9004">
        <v>36</v>
      </c>
      <c r="F9004">
        <v>3</v>
      </c>
      <c r="G9004">
        <v>0</v>
      </c>
    </row>
    <row r="9005" spans="1:7" x14ac:dyDescent="0.2">
      <c r="A9005">
        <v>1000</v>
      </c>
      <c r="B9005">
        <v>0.12989999999999999</v>
      </c>
      <c r="C9005" t="s">
        <v>5440</v>
      </c>
      <c r="D9005">
        <v>27500</v>
      </c>
      <c r="E9005">
        <v>36</v>
      </c>
      <c r="F9005">
        <v>9</v>
      </c>
      <c r="G9005">
        <v>0</v>
      </c>
    </row>
    <row r="9006" spans="1:7" x14ac:dyDescent="0.2">
      <c r="A9006">
        <v>4200</v>
      </c>
      <c r="B9006">
        <v>0.2215</v>
      </c>
      <c r="C9006" t="s">
        <v>5442</v>
      </c>
      <c r="D9006">
        <v>14000</v>
      </c>
      <c r="E9006">
        <v>36</v>
      </c>
      <c r="F9006">
        <v>1</v>
      </c>
      <c r="G9006">
        <v>0</v>
      </c>
    </row>
    <row r="9007" spans="1:7" x14ac:dyDescent="0.2">
      <c r="A9007">
        <v>5000</v>
      </c>
      <c r="B9007">
        <v>9.1700000000000004E-2</v>
      </c>
      <c r="C9007" t="s">
        <v>5442</v>
      </c>
      <c r="D9007">
        <v>98750</v>
      </c>
      <c r="E9007">
        <v>36</v>
      </c>
      <c r="F9007">
        <v>8</v>
      </c>
      <c r="G9007">
        <v>0</v>
      </c>
    </row>
    <row r="9008" spans="1:7" x14ac:dyDescent="0.2">
      <c r="A9008">
        <v>14400</v>
      </c>
      <c r="B9008">
        <v>0.15609999999999999</v>
      </c>
      <c r="C9008" t="s">
        <v>5441</v>
      </c>
      <c r="D9008">
        <v>64000</v>
      </c>
      <c r="E9008">
        <v>60</v>
      </c>
      <c r="F9008">
        <v>10</v>
      </c>
      <c r="G9008">
        <v>1</v>
      </c>
    </row>
    <row r="9009" spans="1:7" x14ac:dyDescent="0.2">
      <c r="A9009">
        <v>7000</v>
      </c>
      <c r="B9009">
        <v>0.24079999999999999</v>
      </c>
      <c r="C9009" t="s">
        <v>5440</v>
      </c>
      <c r="D9009">
        <v>70500</v>
      </c>
      <c r="E9009">
        <v>36</v>
      </c>
      <c r="F9009">
        <v>10</v>
      </c>
      <c r="G9009">
        <v>1</v>
      </c>
    </row>
    <row r="9010" spans="1:7" x14ac:dyDescent="0.2">
      <c r="A9010">
        <v>8775</v>
      </c>
      <c r="B9010">
        <v>0.19520000000000001</v>
      </c>
      <c r="C9010" t="s">
        <v>5441</v>
      </c>
      <c r="D9010">
        <v>66000</v>
      </c>
      <c r="E9010">
        <v>36</v>
      </c>
      <c r="F9010">
        <v>3</v>
      </c>
      <c r="G9010">
        <v>1</v>
      </c>
    </row>
    <row r="9011" spans="1:7" x14ac:dyDescent="0.2">
      <c r="A9011">
        <v>12000</v>
      </c>
      <c r="B9011">
        <v>0.1699</v>
      </c>
      <c r="C9011" t="s">
        <v>5441</v>
      </c>
      <c r="D9011">
        <v>50000</v>
      </c>
      <c r="E9011">
        <v>36</v>
      </c>
      <c r="F9011">
        <v>2</v>
      </c>
      <c r="G9011">
        <v>0</v>
      </c>
    </row>
    <row r="9012" spans="1:7" x14ac:dyDescent="0.2">
      <c r="A9012">
        <v>6000</v>
      </c>
      <c r="B9012">
        <v>0.1099</v>
      </c>
      <c r="C9012" t="s">
        <v>5441</v>
      </c>
      <c r="D9012">
        <v>70000</v>
      </c>
      <c r="E9012">
        <v>36</v>
      </c>
      <c r="F9012">
        <v>9</v>
      </c>
      <c r="G9012">
        <v>0</v>
      </c>
    </row>
    <row r="9013" spans="1:7" x14ac:dyDescent="0.2">
      <c r="A9013">
        <v>5000</v>
      </c>
      <c r="B9013">
        <v>0.14990000000000001</v>
      </c>
      <c r="C9013" t="s">
        <v>5440</v>
      </c>
      <c r="D9013">
        <v>75000</v>
      </c>
      <c r="E9013">
        <v>36</v>
      </c>
      <c r="F9013">
        <v>5</v>
      </c>
      <c r="G9013">
        <v>0</v>
      </c>
    </row>
    <row r="9014" spans="1:7" x14ac:dyDescent="0.2">
      <c r="A9014">
        <v>25000</v>
      </c>
      <c r="B9014">
        <v>0.20200000000000001</v>
      </c>
      <c r="C9014" t="s">
        <v>5441</v>
      </c>
      <c r="D9014">
        <v>105500</v>
      </c>
      <c r="E9014">
        <v>60</v>
      </c>
      <c r="F9014">
        <v>5</v>
      </c>
      <c r="G9014">
        <v>0</v>
      </c>
    </row>
    <row r="9015" spans="1:7" x14ac:dyDescent="0.2">
      <c r="A9015">
        <v>30000</v>
      </c>
      <c r="B9015">
        <v>0.2099</v>
      </c>
      <c r="C9015" t="s">
        <v>5441</v>
      </c>
      <c r="D9015">
        <v>94500</v>
      </c>
      <c r="E9015">
        <v>60</v>
      </c>
      <c r="F9015">
        <v>3</v>
      </c>
      <c r="G9015">
        <v>0</v>
      </c>
    </row>
    <row r="9016" spans="1:7" x14ac:dyDescent="0.2">
      <c r="A9016">
        <v>8350</v>
      </c>
      <c r="B9016">
        <v>0.12989999999999999</v>
      </c>
      <c r="C9016" t="s">
        <v>5440</v>
      </c>
      <c r="D9016">
        <v>36000</v>
      </c>
      <c r="E9016">
        <v>36</v>
      </c>
      <c r="F9016">
        <v>1</v>
      </c>
      <c r="G9016">
        <v>1</v>
      </c>
    </row>
    <row r="9017" spans="1:7" x14ac:dyDescent="0.2">
      <c r="A9017">
        <v>18000</v>
      </c>
      <c r="B9017">
        <v>0.2099</v>
      </c>
      <c r="C9017" t="s">
        <v>5441</v>
      </c>
      <c r="D9017">
        <v>89000</v>
      </c>
      <c r="E9017">
        <v>60</v>
      </c>
      <c r="F9017">
        <v>10</v>
      </c>
      <c r="G9017">
        <v>0</v>
      </c>
    </row>
    <row r="9018" spans="1:7" x14ac:dyDescent="0.2">
      <c r="A9018">
        <v>10000</v>
      </c>
      <c r="B9018">
        <v>0.10150000000000001</v>
      </c>
      <c r="C9018" t="s">
        <v>5441</v>
      </c>
      <c r="D9018">
        <v>40000</v>
      </c>
      <c r="E9018">
        <v>36</v>
      </c>
      <c r="F9018">
        <v>6</v>
      </c>
      <c r="G9018">
        <v>0</v>
      </c>
    </row>
    <row r="9019" spans="1:7" x14ac:dyDescent="0.2">
      <c r="A9019">
        <v>15625</v>
      </c>
      <c r="B9019">
        <v>0.1449</v>
      </c>
      <c r="C9019" t="s">
        <v>5440</v>
      </c>
      <c r="D9019">
        <v>50000</v>
      </c>
      <c r="E9019">
        <v>60</v>
      </c>
      <c r="F9019">
        <v>6</v>
      </c>
      <c r="G9019">
        <v>1</v>
      </c>
    </row>
    <row r="9020" spans="1:7" x14ac:dyDescent="0.2">
      <c r="A9020">
        <v>14000</v>
      </c>
      <c r="B9020">
        <v>0.13980000000000001</v>
      </c>
      <c r="C9020" t="s">
        <v>5442</v>
      </c>
      <c r="D9020">
        <v>73000</v>
      </c>
      <c r="E9020">
        <v>36</v>
      </c>
      <c r="F9020">
        <v>6</v>
      </c>
      <c r="G9020">
        <v>0</v>
      </c>
    </row>
    <row r="9021" spans="1:7" x14ac:dyDescent="0.2">
      <c r="A9021">
        <v>6000</v>
      </c>
      <c r="B9021">
        <v>0.13980000000000001</v>
      </c>
      <c r="C9021" t="s">
        <v>5441</v>
      </c>
      <c r="D9021">
        <v>40000</v>
      </c>
      <c r="E9021">
        <v>36</v>
      </c>
      <c r="F9021">
        <v>10</v>
      </c>
      <c r="G9021">
        <v>0</v>
      </c>
    </row>
    <row r="9022" spans="1:7" x14ac:dyDescent="0.2">
      <c r="A9022">
        <v>6000</v>
      </c>
      <c r="B9022">
        <v>0.13350000000000001</v>
      </c>
      <c r="C9022" t="s">
        <v>5440</v>
      </c>
      <c r="D9022">
        <v>35000</v>
      </c>
      <c r="E9022">
        <v>36</v>
      </c>
      <c r="F9022">
        <v>6</v>
      </c>
      <c r="G9022">
        <v>0</v>
      </c>
    </row>
    <row r="9023" spans="1:7" x14ac:dyDescent="0.2">
      <c r="A9023">
        <v>6000</v>
      </c>
      <c r="B9023">
        <v>0.1099</v>
      </c>
      <c r="C9023" t="s">
        <v>5441</v>
      </c>
      <c r="D9023">
        <v>50000</v>
      </c>
      <c r="E9023">
        <v>36</v>
      </c>
      <c r="F9023">
        <v>10</v>
      </c>
      <c r="G9023">
        <v>0</v>
      </c>
    </row>
    <row r="9024" spans="1:7" x14ac:dyDescent="0.2">
      <c r="A9024">
        <v>12000</v>
      </c>
      <c r="B9024">
        <v>0.14990000000000001</v>
      </c>
      <c r="C9024" t="s">
        <v>5440</v>
      </c>
      <c r="D9024">
        <v>50000</v>
      </c>
      <c r="E9024">
        <v>60</v>
      </c>
      <c r="F9024">
        <v>1</v>
      </c>
      <c r="G9024">
        <v>1</v>
      </c>
    </row>
    <row r="9025" spans="1:7" x14ac:dyDescent="0.2">
      <c r="A9025">
        <v>14900</v>
      </c>
      <c r="B9025">
        <v>0.13980000000000001</v>
      </c>
      <c r="C9025" t="s">
        <v>5440</v>
      </c>
      <c r="D9025">
        <v>60000</v>
      </c>
      <c r="E9025">
        <v>36</v>
      </c>
      <c r="F9025">
        <v>1</v>
      </c>
      <c r="G9025">
        <v>0</v>
      </c>
    </row>
    <row r="9026" spans="1:7" x14ac:dyDescent="0.2">
      <c r="A9026">
        <v>4925</v>
      </c>
      <c r="B9026">
        <v>0.25569999999999998</v>
      </c>
      <c r="C9026" t="s">
        <v>5440</v>
      </c>
      <c r="D9026">
        <v>30000</v>
      </c>
      <c r="E9026">
        <v>36</v>
      </c>
      <c r="F9026">
        <v>0.5</v>
      </c>
      <c r="G9026">
        <v>1</v>
      </c>
    </row>
    <row r="9027" spans="1:7" x14ac:dyDescent="0.2">
      <c r="A9027">
        <v>19750</v>
      </c>
      <c r="B9027">
        <v>0.1757</v>
      </c>
      <c r="C9027" t="s">
        <v>5441</v>
      </c>
      <c r="D9027">
        <v>125000</v>
      </c>
      <c r="E9027">
        <v>60</v>
      </c>
      <c r="F9027">
        <v>2</v>
      </c>
      <c r="G9027">
        <v>0</v>
      </c>
    </row>
    <row r="9028" spans="1:7" x14ac:dyDescent="0.2">
      <c r="A9028">
        <v>6500</v>
      </c>
      <c r="B9028">
        <v>0.13980000000000001</v>
      </c>
      <c r="C9028" t="s">
        <v>5440</v>
      </c>
      <c r="D9028">
        <v>44000</v>
      </c>
      <c r="E9028">
        <v>36</v>
      </c>
      <c r="F9028">
        <v>10</v>
      </c>
      <c r="G9028">
        <v>0</v>
      </c>
    </row>
    <row r="9029" spans="1:7" x14ac:dyDescent="0.2">
      <c r="A9029">
        <v>10000</v>
      </c>
      <c r="B9029">
        <v>0.13350000000000001</v>
      </c>
      <c r="C9029" t="s">
        <v>5441</v>
      </c>
      <c r="D9029">
        <v>120000</v>
      </c>
      <c r="E9029">
        <v>36</v>
      </c>
      <c r="F9029">
        <v>10</v>
      </c>
      <c r="G9029">
        <v>0</v>
      </c>
    </row>
    <row r="9030" spans="1:7" x14ac:dyDescent="0.2">
      <c r="A9030">
        <v>12350</v>
      </c>
      <c r="B9030">
        <v>0.10150000000000001</v>
      </c>
      <c r="C9030" t="s">
        <v>5440</v>
      </c>
      <c r="D9030">
        <v>28500</v>
      </c>
      <c r="E9030">
        <v>36</v>
      </c>
      <c r="F9030">
        <v>10</v>
      </c>
      <c r="G9030">
        <v>0</v>
      </c>
    </row>
    <row r="9031" spans="1:7" x14ac:dyDescent="0.2">
      <c r="A9031">
        <v>14375</v>
      </c>
      <c r="B9031">
        <v>0.15609999999999999</v>
      </c>
      <c r="C9031" t="s">
        <v>5440</v>
      </c>
      <c r="D9031">
        <v>38000</v>
      </c>
      <c r="E9031">
        <v>36</v>
      </c>
      <c r="F9031">
        <v>2</v>
      </c>
      <c r="G9031">
        <v>0</v>
      </c>
    </row>
    <row r="9032" spans="1:7" x14ac:dyDescent="0.2">
      <c r="A9032">
        <v>15000</v>
      </c>
      <c r="B9032">
        <v>0.1099</v>
      </c>
      <c r="C9032" t="s">
        <v>5441</v>
      </c>
      <c r="D9032">
        <v>70000</v>
      </c>
      <c r="E9032">
        <v>36</v>
      </c>
      <c r="F9032">
        <v>10</v>
      </c>
      <c r="G9032">
        <v>0</v>
      </c>
    </row>
    <row r="9033" spans="1:7" x14ac:dyDescent="0.2">
      <c r="A9033">
        <v>24000</v>
      </c>
      <c r="B9033">
        <v>6.4899999999999999E-2</v>
      </c>
      <c r="C9033" t="s">
        <v>5441</v>
      </c>
      <c r="D9033">
        <v>115000</v>
      </c>
      <c r="E9033">
        <v>36</v>
      </c>
      <c r="F9033">
        <v>4</v>
      </c>
      <c r="G9033">
        <v>0</v>
      </c>
    </row>
    <row r="9034" spans="1:7" x14ac:dyDescent="0.2">
      <c r="A9034">
        <v>12000</v>
      </c>
      <c r="B9034">
        <v>0.13350000000000001</v>
      </c>
      <c r="C9034" t="s">
        <v>5441</v>
      </c>
      <c r="D9034">
        <v>67000</v>
      </c>
      <c r="E9034">
        <v>36</v>
      </c>
      <c r="F9034">
        <v>5</v>
      </c>
      <c r="G9034">
        <v>0</v>
      </c>
    </row>
    <row r="9035" spans="1:7" x14ac:dyDescent="0.2">
      <c r="A9035">
        <v>13000</v>
      </c>
      <c r="B9035">
        <v>0.14990000000000001</v>
      </c>
      <c r="C9035" t="s">
        <v>5442</v>
      </c>
      <c r="D9035">
        <v>51000</v>
      </c>
      <c r="E9035">
        <v>36</v>
      </c>
      <c r="F9035">
        <v>7</v>
      </c>
      <c r="G9035">
        <v>0</v>
      </c>
    </row>
    <row r="9036" spans="1:7" x14ac:dyDescent="0.2">
      <c r="A9036">
        <v>10000</v>
      </c>
      <c r="B9036">
        <v>0.16289999999999999</v>
      </c>
      <c r="C9036" t="s">
        <v>5440</v>
      </c>
      <c r="D9036">
        <v>47000</v>
      </c>
      <c r="E9036">
        <v>36</v>
      </c>
      <c r="F9036">
        <v>3</v>
      </c>
      <c r="G9036">
        <v>1</v>
      </c>
    </row>
    <row r="9037" spans="1:7" x14ac:dyDescent="0.2">
      <c r="A9037">
        <v>17125</v>
      </c>
      <c r="B9037">
        <v>0.19520000000000001</v>
      </c>
      <c r="C9037" t="s">
        <v>5441</v>
      </c>
      <c r="D9037">
        <v>43000</v>
      </c>
      <c r="E9037">
        <v>60</v>
      </c>
      <c r="F9037">
        <v>10</v>
      </c>
      <c r="G9037">
        <v>0</v>
      </c>
    </row>
    <row r="9038" spans="1:7" x14ac:dyDescent="0.2">
      <c r="A9038">
        <v>10600</v>
      </c>
      <c r="B9038">
        <v>0.1699</v>
      </c>
      <c r="C9038" t="s">
        <v>5441</v>
      </c>
      <c r="D9038">
        <v>37000</v>
      </c>
      <c r="E9038">
        <v>36</v>
      </c>
      <c r="F9038">
        <v>8</v>
      </c>
      <c r="G9038">
        <v>1</v>
      </c>
    </row>
    <row r="9039" spans="1:7" x14ac:dyDescent="0.2">
      <c r="A9039">
        <v>18000</v>
      </c>
      <c r="B9039">
        <v>0.10150000000000001</v>
      </c>
      <c r="C9039" t="s">
        <v>5441</v>
      </c>
      <c r="D9039">
        <v>110000</v>
      </c>
      <c r="E9039">
        <v>36</v>
      </c>
      <c r="F9039">
        <v>10</v>
      </c>
      <c r="G9039">
        <v>0</v>
      </c>
    </row>
    <row r="9040" spans="1:7" x14ac:dyDescent="0.2">
      <c r="A9040">
        <v>35000</v>
      </c>
      <c r="B9040">
        <v>0.19520000000000001</v>
      </c>
      <c r="C9040" t="s">
        <v>5441</v>
      </c>
      <c r="D9040">
        <v>88000</v>
      </c>
      <c r="E9040">
        <v>60</v>
      </c>
      <c r="F9040">
        <v>6</v>
      </c>
      <c r="G9040">
        <v>0</v>
      </c>
    </row>
    <row r="9041" spans="1:7" x14ac:dyDescent="0.2">
      <c r="A9041">
        <v>4000</v>
      </c>
      <c r="B9041">
        <v>0.1249</v>
      </c>
      <c r="C9041" t="s">
        <v>5440</v>
      </c>
      <c r="D9041">
        <v>52000</v>
      </c>
      <c r="E9041">
        <v>36</v>
      </c>
      <c r="F9041">
        <v>1</v>
      </c>
      <c r="G9041">
        <v>1</v>
      </c>
    </row>
    <row r="9042" spans="1:7" x14ac:dyDescent="0.2">
      <c r="A9042">
        <v>16000</v>
      </c>
      <c r="B9042">
        <v>0.1099</v>
      </c>
      <c r="C9042" t="s">
        <v>5440</v>
      </c>
      <c r="D9042">
        <v>101000</v>
      </c>
      <c r="E9042">
        <v>36</v>
      </c>
      <c r="F9042">
        <v>10</v>
      </c>
      <c r="G9042">
        <v>0</v>
      </c>
    </row>
    <row r="9043" spans="1:7" x14ac:dyDescent="0.2">
      <c r="A9043">
        <v>12000</v>
      </c>
      <c r="B9043">
        <v>0.16289999999999999</v>
      </c>
      <c r="C9043" t="s">
        <v>5441</v>
      </c>
      <c r="D9043">
        <v>31000</v>
      </c>
      <c r="E9043">
        <v>60</v>
      </c>
      <c r="F9043">
        <v>0.5</v>
      </c>
      <c r="G9043">
        <v>1</v>
      </c>
    </row>
    <row r="9044" spans="1:7" x14ac:dyDescent="0.2">
      <c r="A9044">
        <v>8000</v>
      </c>
      <c r="B9044">
        <v>0.12989999999999999</v>
      </c>
      <c r="C9044" t="s">
        <v>5441</v>
      </c>
      <c r="D9044">
        <v>72000</v>
      </c>
      <c r="E9044">
        <v>36</v>
      </c>
      <c r="F9044">
        <v>10</v>
      </c>
      <c r="G9044">
        <v>0</v>
      </c>
    </row>
    <row r="9045" spans="1:7" x14ac:dyDescent="0.2">
      <c r="A9045">
        <v>8000</v>
      </c>
      <c r="B9045">
        <v>0.1167</v>
      </c>
      <c r="C9045" t="s">
        <v>5440</v>
      </c>
      <c r="D9045">
        <v>61000</v>
      </c>
      <c r="E9045">
        <v>36</v>
      </c>
      <c r="F9045">
        <v>2</v>
      </c>
      <c r="G9045">
        <v>0</v>
      </c>
    </row>
    <row r="9046" spans="1:7" x14ac:dyDescent="0.2">
      <c r="A9046">
        <v>18825</v>
      </c>
      <c r="B9046">
        <v>0.15609999999999999</v>
      </c>
      <c r="C9046" t="s">
        <v>5442</v>
      </c>
      <c r="D9046">
        <v>42000</v>
      </c>
      <c r="E9046">
        <v>60</v>
      </c>
      <c r="F9046">
        <v>7</v>
      </c>
      <c r="G9046">
        <v>0</v>
      </c>
    </row>
    <row r="9047" spans="1:7" x14ac:dyDescent="0.2">
      <c r="A9047">
        <v>17050</v>
      </c>
      <c r="B9047">
        <v>0.1757</v>
      </c>
      <c r="C9047" t="s">
        <v>5442</v>
      </c>
      <c r="D9047">
        <v>43000</v>
      </c>
      <c r="E9047">
        <v>36</v>
      </c>
      <c r="F9047">
        <v>4</v>
      </c>
      <c r="G9047">
        <v>1</v>
      </c>
    </row>
    <row r="9048" spans="1:7" x14ac:dyDescent="0.2">
      <c r="A9048">
        <v>14400</v>
      </c>
      <c r="B9048">
        <v>6.0299999999999999E-2</v>
      </c>
      <c r="C9048" t="s">
        <v>5440</v>
      </c>
      <c r="D9048">
        <v>75000</v>
      </c>
      <c r="E9048">
        <v>36</v>
      </c>
      <c r="F9048">
        <v>4</v>
      </c>
      <c r="G9048">
        <v>0</v>
      </c>
    </row>
    <row r="9049" spans="1:7" x14ac:dyDescent="0.2">
      <c r="A9049">
        <v>21000</v>
      </c>
      <c r="B9049">
        <v>0.10150000000000001</v>
      </c>
      <c r="C9049" t="s">
        <v>5441</v>
      </c>
      <c r="D9049">
        <v>109000</v>
      </c>
      <c r="E9049">
        <v>36</v>
      </c>
      <c r="F9049">
        <v>8</v>
      </c>
      <c r="G9049">
        <v>0</v>
      </c>
    </row>
    <row r="9050" spans="1:7" x14ac:dyDescent="0.2">
      <c r="A9050">
        <v>5000</v>
      </c>
      <c r="B9050">
        <v>6.4899999999999999E-2</v>
      </c>
      <c r="C9050" t="s">
        <v>5440</v>
      </c>
      <c r="D9050">
        <v>43640</v>
      </c>
      <c r="E9050">
        <v>36</v>
      </c>
      <c r="F9050">
        <v>0.5</v>
      </c>
      <c r="G9050">
        <v>0</v>
      </c>
    </row>
    <row r="9051" spans="1:7" x14ac:dyDescent="0.2">
      <c r="A9051">
        <v>16000</v>
      </c>
      <c r="B9051">
        <v>0.18990000000000001</v>
      </c>
      <c r="C9051" t="s">
        <v>5440</v>
      </c>
      <c r="D9051">
        <v>65000</v>
      </c>
      <c r="E9051">
        <v>60</v>
      </c>
      <c r="F9051">
        <v>3</v>
      </c>
      <c r="G9051">
        <v>1</v>
      </c>
    </row>
    <row r="9052" spans="1:7" x14ac:dyDescent="0.2">
      <c r="A9052">
        <v>5200</v>
      </c>
      <c r="B9052">
        <v>0.1167</v>
      </c>
      <c r="C9052" t="s">
        <v>5440</v>
      </c>
      <c r="D9052">
        <v>62000</v>
      </c>
      <c r="E9052">
        <v>36</v>
      </c>
      <c r="F9052">
        <v>2</v>
      </c>
      <c r="G9052">
        <v>0</v>
      </c>
    </row>
    <row r="9053" spans="1:7" x14ac:dyDescent="0.2">
      <c r="A9053">
        <v>5000</v>
      </c>
      <c r="B9053">
        <v>0.12989999999999999</v>
      </c>
      <c r="C9053" t="s">
        <v>5440</v>
      </c>
      <c r="D9053">
        <v>35000</v>
      </c>
      <c r="E9053">
        <v>36</v>
      </c>
      <c r="F9053">
        <v>3</v>
      </c>
      <c r="G9053">
        <v>0</v>
      </c>
    </row>
    <row r="9054" spans="1:7" x14ac:dyDescent="0.2">
      <c r="A9054">
        <v>21975</v>
      </c>
      <c r="B9054">
        <v>0.2099</v>
      </c>
      <c r="C9054" t="s">
        <v>5440</v>
      </c>
      <c r="D9054">
        <v>55000</v>
      </c>
      <c r="E9054">
        <v>36</v>
      </c>
      <c r="F9054">
        <v>8</v>
      </c>
      <c r="G9054">
        <v>0</v>
      </c>
    </row>
    <row r="9055" spans="1:7" x14ac:dyDescent="0.2">
      <c r="A9055">
        <v>19500</v>
      </c>
      <c r="B9055">
        <v>7.6899999999999996E-2</v>
      </c>
      <c r="C9055" t="s">
        <v>5440</v>
      </c>
      <c r="D9055">
        <v>82764</v>
      </c>
      <c r="E9055">
        <v>36</v>
      </c>
      <c r="F9055">
        <v>4</v>
      </c>
      <c r="G9055">
        <v>0</v>
      </c>
    </row>
    <row r="9056" spans="1:7" x14ac:dyDescent="0.2">
      <c r="A9056">
        <v>22375</v>
      </c>
      <c r="B9056">
        <v>0.25800000000000001</v>
      </c>
      <c r="C9056" t="s">
        <v>5441</v>
      </c>
      <c r="D9056">
        <v>78000</v>
      </c>
      <c r="E9056">
        <v>60</v>
      </c>
      <c r="F9056">
        <v>10</v>
      </c>
      <c r="G9056">
        <v>1</v>
      </c>
    </row>
    <row r="9057" spans="1:7" x14ac:dyDescent="0.2">
      <c r="A9057">
        <v>6000</v>
      </c>
      <c r="B9057">
        <v>0.1167</v>
      </c>
      <c r="C9057" t="s">
        <v>5441</v>
      </c>
      <c r="D9057">
        <v>87000</v>
      </c>
      <c r="E9057">
        <v>36</v>
      </c>
      <c r="F9057">
        <v>10</v>
      </c>
      <c r="G9057">
        <v>0</v>
      </c>
    </row>
    <row r="9058" spans="1:7" x14ac:dyDescent="0.2">
      <c r="A9058">
        <v>12000</v>
      </c>
      <c r="B9058">
        <v>0.14990000000000001</v>
      </c>
      <c r="C9058" t="s">
        <v>5441</v>
      </c>
      <c r="D9058">
        <v>61000</v>
      </c>
      <c r="E9058">
        <v>60</v>
      </c>
      <c r="F9058">
        <v>9</v>
      </c>
      <c r="G9058">
        <v>0</v>
      </c>
    </row>
    <row r="9059" spans="1:7" x14ac:dyDescent="0.2">
      <c r="A9059">
        <v>16000</v>
      </c>
      <c r="B9059">
        <v>0.1167</v>
      </c>
      <c r="C9059" t="s">
        <v>5440</v>
      </c>
      <c r="D9059" s="79">
        <v>100000</v>
      </c>
      <c r="E9059">
        <v>36</v>
      </c>
      <c r="F9059">
        <v>4</v>
      </c>
      <c r="G9059">
        <v>0</v>
      </c>
    </row>
    <row r="9060" spans="1:7" x14ac:dyDescent="0.2">
      <c r="A9060">
        <v>12000</v>
      </c>
      <c r="B9060">
        <v>0.1757</v>
      </c>
      <c r="C9060" t="s">
        <v>5442</v>
      </c>
      <c r="D9060">
        <v>98000</v>
      </c>
      <c r="E9060">
        <v>36</v>
      </c>
      <c r="F9060">
        <v>2</v>
      </c>
      <c r="G9060">
        <v>0</v>
      </c>
    </row>
    <row r="9061" spans="1:7" x14ac:dyDescent="0.2">
      <c r="A9061">
        <v>15000</v>
      </c>
      <c r="B9061">
        <v>8.3900000000000002E-2</v>
      </c>
      <c r="C9061" t="s">
        <v>5441</v>
      </c>
      <c r="D9061">
        <v>56000</v>
      </c>
      <c r="E9061">
        <v>36</v>
      </c>
      <c r="F9061">
        <v>2</v>
      </c>
      <c r="G9061">
        <v>1</v>
      </c>
    </row>
    <row r="9062" spans="1:7" x14ac:dyDescent="0.2">
      <c r="A9062">
        <v>12000</v>
      </c>
      <c r="B9062">
        <v>0.14990000000000001</v>
      </c>
      <c r="C9062" t="s">
        <v>5440</v>
      </c>
      <c r="D9062">
        <v>37000</v>
      </c>
      <c r="E9062">
        <v>60</v>
      </c>
      <c r="F9062">
        <v>0.5</v>
      </c>
      <c r="G9062">
        <v>1</v>
      </c>
    </row>
    <row r="9063" spans="1:7" x14ac:dyDescent="0.2">
      <c r="A9063">
        <v>14300</v>
      </c>
      <c r="B9063">
        <v>0.1757</v>
      </c>
      <c r="C9063" t="s">
        <v>5441</v>
      </c>
      <c r="D9063">
        <v>49800</v>
      </c>
      <c r="E9063">
        <v>36</v>
      </c>
      <c r="F9063">
        <v>6</v>
      </c>
      <c r="G9063">
        <v>0</v>
      </c>
    </row>
    <row r="9064" spans="1:7" x14ac:dyDescent="0.2">
      <c r="A9064">
        <v>12000</v>
      </c>
      <c r="B9064">
        <v>0.1449</v>
      </c>
      <c r="C9064" t="s">
        <v>5442</v>
      </c>
      <c r="D9064">
        <v>90000</v>
      </c>
      <c r="E9064">
        <v>60</v>
      </c>
      <c r="F9064">
        <v>1</v>
      </c>
      <c r="G9064">
        <v>0</v>
      </c>
    </row>
    <row r="9065" spans="1:7" x14ac:dyDescent="0.2">
      <c r="A9065">
        <v>4000</v>
      </c>
      <c r="B9065">
        <v>0.10150000000000001</v>
      </c>
      <c r="C9065" t="s">
        <v>5440</v>
      </c>
      <c r="D9065">
        <v>40000</v>
      </c>
      <c r="E9065">
        <v>36</v>
      </c>
      <c r="F9065">
        <v>4</v>
      </c>
      <c r="G9065">
        <v>0</v>
      </c>
    </row>
    <row r="9066" spans="1:7" x14ac:dyDescent="0.2">
      <c r="A9066">
        <v>10000</v>
      </c>
      <c r="B9066">
        <v>0.12989999999999999</v>
      </c>
      <c r="C9066" t="s">
        <v>5440</v>
      </c>
      <c r="D9066">
        <v>45000</v>
      </c>
      <c r="E9066">
        <v>36</v>
      </c>
      <c r="F9066">
        <v>10</v>
      </c>
      <c r="G9066">
        <v>0</v>
      </c>
    </row>
    <row r="9067" spans="1:7" x14ac:dyDescent="0.2">
      <c r="A9067">
        <v>22000</v>
      </c>
      <c r="B9067">
        <v>0.1167</v>
      </c>
      <c r="C9067" t="s">
        <v>5441</v>
      </c>
      <c r="D9067">
        <v>120000</v>
      </c>
      <c r="E9067">
        <v>60</v>
      </c>
      <c r="F9067">
        <v>10</v>
      </c>
      <c r="G9067">
        <v>0</v>
      </c>
    </row>
    <row r="9068" spans="1:7" x14ac:dyDescent="0.2">
      <c r="A9068">
        <v>20000</v>
      </c>
      <c r="B9068">
        <v>0.18240000000000001</v>
      </c>
      <c r="C9068" t="s">
        <v>5441</v>
      </c>
      <c r="D9068">
        <v>71101</v>
      </c>
      <c r="E9068">
        <v>60</v>
      </c>
      <c r="F9068">
        <v>6</v>
      </c>
      <c r="G9068">
        <v>0</v>
      </c>
    </row>
    <row r="9069" spans="1:7" x14ac:dyDescent="0.2">
      <c r="A9069">
        <v>14700</v>
      </c>
      <c r="B9069">
        <v>0.16289999999999999</v>
      </c>
      <c r="C9069" t="s">
        <v>5441</v>
      </c>
      <c r="D9069">
        <v>35000</v>
      </c>
      <c r="E9069">
        <v>60</v>
      </c>
      <c r="F9069">
        <v>2</v>
      </c>
      <c r="G9069">
        <v>0</v>
      </c>
    </row>
    <row r="9070" spans="1:7" x14ac:dyDescent="0.2">
      <c r="A9070">
        <v>15000</v>
      </c>
      <c r="B9070">
        <v>6.0299999999999999E-2</v>
      </c>
      <c r="C9070" t="s">
        <v>5440</v>
      </c>
      <c r="D9070">
        <v>129000</v>
      </c>
      <c r="E9070">
        <v>36</v>
      </c>
      <c r="F9070">
        <v>2</v>
      </c>
      <c r="G9070">
        <v>0</v>
      </c>
    </row>
    <row r="9071" spans="1:7" x14ac:dyDescent="0.2">
      <c r="A9071">
        <v>15000</v>
      </c>
      <c r="B9071">
        <v>0.12989999999999999</v>
      </c>
      <c r="C9071" t="s">
        <v>5440</v>
      </c>
      <c r="D9071">
        <v>50000</v>
      </c>
      <c r="E9071">
        <v>36</v>
      </c>
      <c r="F9071">
        <v>3</v>
      </c>
      <c r="G9071">
        <v>0</v>
      </c>
    </row>
    <row r="9072" spans="1:7" x14ac:dyDescent="0.2">
      <c r="A9072">
        <v>19600</v>
      </c>
      <c r="B9072">
        <v>0.16289999999999999</v>
      </c>
      <c r="C9072" t="s">
        <v>5440</v>
      </c>
      <c r="D9072">
        <v>49000</v>
      </c>
      <c r="E9072">
        <v>36</v>
      </c>
      <c r="F9072">
        <v>2</v>
      </c>
      <c r="G9072">
        <v>0</v>
      </c>
    </row>
    <row r="9073" spans="1:7" x14ac:dyDescent="0.2">
      <c r="A9073">
        <v>7500</v>
      </c>
      <c r="B9073">
        <v>0.1249</v>
      </c>
      <c r="C9073" t="s">
        <v>5440</v>
      </c>
      <c r="D9073">
        <v>63000</v>
      </c>
      <c r="E9073">
        <v>36</v>
      </c>
      <c r="F9073">
        <v>5</v>
      </c>
      <c r="G9073">
        <v>0</v>
      </c>
    </row>
    <row r="9074" spans="1:7" x14ac:dyDescent="0.2">
      <c r="A9074">
        <v>15000</v>
      </c>
      <c r="B9074">
        <v>0.1699</v>
      </c>
      <c r="C9074" t="s">
        <v>5440</v>
      </c>
      <c r="D9074">
        <v>89000</v>
      </c>
      <c r="E9074">
        <v>60</v>
      </c>
      <c r="F9074">
        <v>10</v>
      </c>
      <c r="G9074">
        <v>0</v>
      </c>
    </row>
    <row r="9075" spans="1:7" x14ac:dyDescent="0.2">
      <c r="A9075">
        <v>10000</v>
      </c>
      <c r="B9075">
        <v>0.13980000000000001</v>
      </c>
      <c r="C9075" t="s">
        <v>5441</v>
      </c>
      <c r="D9075">
        <v>67900</v>
      </c>
      <c r="E9075">
        <v>36</v>
      </c>
      <c r="F9075">
        <v>8</v>
      </c>
      <c r="G9075">
        <v>0</v>
      </c>
    </row>
    <row r="9076" spans="1:7" x14ac:dyDescent="0.2">
      <c r="A9076">
        <v>2400</v>
      </c>
      <c r="B9076">
        <v>0.1757</v>
      </c>
      <c r="C9076" t="s">
        <v>5440</v>
      </c>
      <c r="D9076">
        <v>90000</v>
      </c>
      <c r="E9076">
        <v>36</v>
      </c>
      <c r="F9076">
        <v>0.5</v>
      </c>
      <c r="G9076">
        <v>0</v>
      </c>
    </row>
    <row r="9077" spans="1:7" x14ac:dyDescent="0.2">
      <c r="A9077">
        <v>10000</v>
      </c>
      <c r="B9077">
        <v>0.20200000000000001</v>
      </c>
      <c r="C9077" t="s">
        <v>5441</v>
      </c>
      <c r="D9077">
        <v>50000</v>
      </c>
      <c r="E9077">
        <v>36</v>
      </c>
      <c r="F9077">
        <v>0.5</v>
      </c>
      <c r="G9077">
        <v>0</v>
      </c>
    </row>
    <row r="9078" spans="1:7" x14ac:dyDescent="0.2">
      <c r="A9078">
        <v>13000</v>
      </c>
      <c r="B9078">
        <v>7.1199999999999999E-2</v>
      </c>
      <c r="C9078" t="s">
        <v>5441</v>
      </c>
      <c r="D9078">
        <v>48000</v>
      </c>
      <c r="E9078">
        <v>36</v>
      </c>
      <c r="F9078">
        <v>7</v>
      </c>
      <c r="G9078">
        <v>0</v>
      </c>
    </row>
    <row r="9079" spans="1:7" x14ac:dyDescent="0.2">
      <c r="A9079">
        <v>10000</v>
      </c>
      <c r="B9079">
        <v>0.1099</v>
      </c>
      <c r="C9079" t="s">
        <v>5440</v>
      </c>
      <c r="D9079">
        <v>55000</v>
      </c>
      <c r="E9079">
        <v>36</v>
      </c>
      <c r="F9079">
        <v>9</v>
      </c>
      <c r="G9079">
        <v>0</v>
      </c>
    </row>
    <row r="9080" spans="1:7" x14ac:dyDescent="0.2">
      <c r="A9080">
        <v>11725</v>
      </c>
      <c r="B9080">
        <v>0.13980000000000001</v>
      </c>
      <c r="C9080" t="s">
        <v>5441</v>
      </c>
      <c r="D9080">
        <v>70000</v>
      </c>
      <c r="E9080">
        <v>36</v>
      </c>
      <c r="F9080">
        <v>0.5</v>
      </c>
      <c r="G9080">
        <v>1</v>
      </c>
    </row>
    <row r="9081" spans="1:7" x14ac:dyDescent="0.2">
      <c r="A9081">
        <v>22375</v>
      </c>
      <c r="B9081">
        <v>0.18240000000000001</v>
      </c>
      <c r="C9081" t="s">
        <v>5441</v>
      </c>
      <c r="D9081">
        <v>70000</v>
      </c>
      <c r="E9081">
        <v>60</v>
      </c>
      <c r="F9081">
        <v>7</v>
      </c>
      <c r="G9081">
        <v>0</v>
      </c>
    </row>
    <row r="9082" spans="1:7" x14ac:dyDescent="0.2">
      <c r="A9082">
        <v>21000</v>
      </c>
      <c r="B9082">
        <v>6.0299999999999999E-2</v>
      </c>
      <c r="C9082" t="s">
        <v>5441</v>
      </c>
      <c r="D9082">
        <v>135000</v>
      </c>
      <c r="E9082">
        <v>36</v>
      </c>
      <c r="F9082">
        <v>10</v>
      </c>
      <c r="G9082">
        <v>0</v>
      </c>
    </row>
    <row r="9083" spans="1:7" x14ac:dyDescent="0.2">
      <c r="A9083">
        <v>7000</v>
      </c>
      <c r="B9083">
        <v>9.1700000000000004E-2</v>
      </c>
      <c r="C9083" t="s">
        <v>5440</v>
      </c>
      <c r="D9083">
        <v>40000</v>
      </c>
      <c r="E9083">
        <v>36</v>
      </c>
      <c r="F9083">
        <v>4</v>
      </c>
      <c r="G9083">
        <v>0</v>
      </c>
    </row>
    <row r="9084" spans="1:7" x14ac:dyDescent="0.2">
      <c r="A9084">
        <v>2400</v>
      </c>
      <c r="B9084">
        <v>8.3900000000000002E-2</v>
      </c>
      <c r="C9084" t="s">
        <v>5440</v>
      </c>
      <c r="D9084">
        <v>50500</v>
      </c>
      <c r="E9084">
        <v>36</v>
      </c>
      <c r="F9084">
        <v>10</v>
      </c>
      <c r="G9084">
        <v>0</v>
      </c>
    </row>
    <row r="9085" spans="1:7" x14ac:dyDescent="0.2">
      <c r="A9085">
        <v>25000</v>
      </c>
      <c r="B9085">
        <v>0.1099</v>
      </c>
      <c r="C9085" t="s">
        <v>5441</v>
      </c>
      <c r="D9085" s="79">
        <v>100000</v>
      </c>
      <c r="E9085">
        <v>36</v>
      </c>
      <c r="F9085">
        <v>0.5</v>
      </c>
      <c r="G9085">
        <v>0</v>
      </c>
    </row>
    <row r="9086" spans="1:7" x14ac:dyDescent="0.2">
      <c r="A9086">
        <v>10750</v>
      </c>
      <c r="B9086">
        <v>0.1757</v>
      </c>
      <c r="C9086" t="s">
        <v>5441</v>
      </c>
      <c r="D9086">
        <v>179000</v>
      </c>
      <c r="E9086">
        <v>36</v>
      </c>
      <c r="F9086">
        <v>6</v>
      </c>
      <c r="G9086">
        <v>1</v>
      </c>
    </row>
    <row r="9087" spans="1:7" x14ac:dyDescent="0.2">
      <c r="A9087">
        <v>9000</v>
      </c>
      <c r="B9087">
        <v>0.1757</v>
      </c>
      <c r="C9087" t="s">
        <v>5440</v>
      </c>
      <c r="D9087">
        <v>55000</v>
      </c>
      <c r="E9087">
        <v>36</v>
      </c>
      <c r="F9087">
        <v>10</v>
      </c>
      <c r="G9087">
        <v>0</v>
      </c>
    </row>
    <row r="9088" spans="1:7" x14ac:dyDescent="0.2">
      <c r="A9088">
        <v>26000</v>
      </c>
      <c r="B9088">
        <v>9.1700000000000004E-2</v>
      </c>
      <c r="C9088" t="s">
        <v>5441</v>
      </c>
      <c r="D9088">
        <v>123000</v>
      </c>
      <c r="E9088">
        <v>36</v>
      </c>
      <c r="F9088">
        <v>10</v>
      </c>
      <c r="G9088">
        <v>0</v>
      </c>
    </row>
    <row r="9089" spans="1:7" x14ac:dyDescent="0.2">
      <c r="A9089">
        <v>4500</v>
      </c>
      <c r="B9089">
        <v>7.1199999999999999E-2</v>
      </c>
      <c r="C9089" t="s">
        <v>5441</v>
      </c>
      <c r="D9089">
        <v>57000</v>
      </c>
      <c r="E9089">
        <v>36</v>
      </c>
      <c r="F9089">
        <v>2</v>
      </c>
      <c r="G9089">
        <v>0</v>
      </c>
    </row>
    <row r="9090" spans="1:7" x14ac:dyDescent="0.2">
      <c r="A9090">
        <v>13675</v>
      </c>
      <c r="B9090">
        <v>0.16289999999999999</v>
      </c>
      <c r="C9090" t="s">
        <v>5442</v>
      </c>
      <c r="D9090">
        <v>47840</v>
      </c>
      <c r="E9090">
        <v>36</v>
      </c>
      <c r="F9090">
        <v>2</v>
      </c>
      <c r="G9090">
        <v>0</v>
      </c>
    </row>
    <row r="9091" spans="1:7" x14ac:dyDescent="0.2">
      <c r="A9091">
        <v>35000</v>
      </c>
      <c r="B9091">
        <v>0.14990000000000001</v>
      </c>
      <c r="C9091" t="s">
        <v>5441</v>
      </c>
      <c r="D9091">
        <v>120000</v>
      </c>
      <c r="E9091">
        <v>36</v>
      </c>
      <c r="F9091">
        <v>5</v>
      </c>
      <c r="G9091">
        <v>1</v>
      </c>
    </row>
    <row r="9092" spans="1:7" x14ac:dyDescent="0.2">
      <c r="A9092">
        <v>21000</v>
      </c>
      <c r="B9092">
        <v>0.18240000000000001</v>
      </c>
      <c r="C9092" t="s">
        <v>5441</v>
      </c>
      <c r="D9092">
        <v>88000</v>
      </c>
      <c r="E9092">
        <v>60</v>
      </c>
      <c r="F9092">
        <v>10</v>
      </c>
      <c r="G9092">
        <v>1</v>
      </c>
    </row>
    <row r="9093" spans="1:7" x14ac:dyDescent="0.2">
      <c r="A9093">
        <v>24275</v>
      </c>
      <c r="B9093">
        <v>0.18240000000000001</v>
      </c>
      <c r="C9093" t="s">
        <v>5440</v>
      </c>
      <c r="D9093">
        <v>92000</v>
      </c>
      <c r="E9093">
        <v>60</v>
      </c>
      <c r="F9093">
        <v>10</v>
      </c>
      <c r="G9093">
        <v>1</v>
      </c>
    </row>
    <row r="9094" spans="1:7" x14ac:dyDescent="0.2">
      <c r="A9094">
        <v>14000</v>
      </c>
      <c r="B9094">
        <v>7.6899999999999996E-2</v>
      </c>
      <c r="C9094" t="s">
        <v>5441</v>
      </c>
      <c r="D9094">
        <v>63000</v>
      </c>
      <c r="E9094">
        <v>36</v>
      </c>
      <c r="F9094">
        <v>3</v>
      </c>
      <c r="G9094">
        <v>0</v>
      </c>
    </row>
    <row r="9095" spans="1:7" x14ac:dyDescent="0.2">
      <c r="A9095">
        <v>9600</v>
      </c>
      <c r="B9095">
        <v>0.20200000000000001</v>
      </c>
      <c r="C9095" t="s">
        <v>5441</v>
      </c>
      <c r="D9095">
        <v>50000</v>
      </c>
      <c r="E9095">
        <v>36</v>
      </c>
      <c r="F9095">
        <v>1</v>
      </c>
      <c r="G9095">
        <v>0</v>
      </c>
    </row>
    <row r="9096" spans="1:7" x14ac:dyDescent="0.2">
      <c r="A9096">
        <v>5000</v>
      </c>
      <c r="B9096">
        <v>6.4899999999999999E-2</v>
      </c>
      <c r="C9096" t="s">
        <v>5441</v>
      </c>
      <c r="D9096">
        <v>55000</v>
      </c>
      <c r="E9096">
        <v>36</v>
      </c>
      <c r="F9096">
        <v>10</v>
      </c>
      <c r="G9096">
        <v>0</v>
      </c>
    </row>
    <row r="9097" spans="1:7" x14ac:dyDescent="0.2">
      <c r="A9097">
        <v>10000</v>
      </c>
      <c r="B9097">
        <v>0.14990000000000001</v>
      </c>
      <c r="C9097" t="s">
        <v>5441</v>
      </c>
      <c r="D9097">
        <v>66500</v>
      </c>
      <c r="E9097">
        <v>36</v>
      </c>
      <c r="F9097">
        <v>10</v>
      </c>
      <c r="G9097">
        <v>0</v>
      </c>
    </row>
    <row r="9098" spans="1:7" x14ac:dyDescent="0.2">
      <c r="A9098">
        <v>5000</v>
      </c>
      <c r="B9098">
        <v>8.3900000000000002E-2</v>
      </c>
      <c r="C9098" t="s">
        <v>5441</v>
      </c>
      <c r="D9098">
        <v>69000</v>
      </c>
      <c r="E9098">
        <v>36</v>
      </c>
      <c r="F9098">
        <v>9</v>
      </c>
      <c r="G9098">
        <v>0</v>
      </c>
    </row>
    <row r="9099" spans="1:7" x14ac:dyDescent="0.2">
      <c r="A9099">
        <v>15000</v>
      </c>
      <c r="B9099">
        <v>0.15609999999999999</v>
      </c>
      <c r="C9099" t="s">
        <v>5440</v>
      </c>
      <c r="D9099">
        <v>65000</v>
      </c>
      <c r="E9099">
        <v>36</v>
      </c>
      <c r="F9099">
        <v>3</v>
      </c>
      <c r="G9099">
        <v>0</v>
      </c>
    </row>
    <row r="9100" spans="1:7" x14ac:dyDescent="0.2">
      <c r="A9100">
        <v>14075</v>
      </c>
      <c r="B9100">
        <v>0.1449</v>
      </c>
      <c r="C9100" t="s">
        <v>5442</v>
      </c>
      <c r="D9100">
        <v>42000</v>
      </c>
      <c r="E9100">
        <v>36</v>
      </c>
      <c r="F9100">
        <v>6</v>
      </c>
      <c r="G9100">
        <v>0</v>
      </c>
    </row>
    <row r="9101" spans="1:7" x14ac:dyDescent="0.2">
      <c r="A9101">
        <v>25000</v>
      </c>
      <c r="B9101">
        <v>0.12989999999999999</v>
      </c>
      <c r="C9101" t="s">
        <v>5441</v>
      </c>
      <c r="D9101">
        <v>100800</v>
      </c>
      <c r="E9101">
        <v>60</v>
      </c>
      <c r="F9101">
        <v>6</v>
      </c>
      <c r="G9101">
        <v>0</v>
      </c>
    </row>
    <row r="9102" spans="1:7" x14ac:dyDescent="0.2">
      <c r="A9102">
        <v>35000</v>
      </c>
      <c r="B9102">
        <v>0.1757</v>
      </c>
      <c r="C9102" t="s">
        <v>5441</v>
      </c>
      <c r="D9102">
        <v>97000</v>
      </c>
      <c r="E9102">
        <v>36</v>
      </c>
      <c r="F9102">
        <v>10</v>
      </c>
      <c r="G9102">
        <v>1</v>
      </c>
    </row>
    <row r="9103" spans="1:7" x14ac:dyDescent="0.2">
      <c r="A9103">
        <v>35000</v>
      </c>
      <c r="B9103">
        <v>0.18990000000000001</v>
      </c>
      <c r="C9103" t="s">
        <v>5441</v>
      </c>
      <c r="D9103">
        <v>161000</v>
      </c>
      <c r="E9103">
        <v>60</v>
      </c>
      <c r="F9103">
        <v>1</v>
      </c>
      <c r="G9103">
        <v>1</v>
      </c>
    </row>
    <row r="9104" spans="1:7" x14ac:dyDescent="0.2">
      <c r="A9104">
        <v>12000</v>
      </c>
      <c r="B9104">
        <v>0.15609999999999999</v>
      </c>
      <c r="C9104" t="s">
        <v>5441</v>
      </c>
      <c r="D9104">
        <v>73000</v>
      </c>
      <c r="E9104">
        <v>60</v>
      </c>
      <c r="F9104">
        <v>10</v>
      </c>
      <c r="G9104">
        <v>0</v>
      </c>
    </row>
    <row r="9105" spans="1:7" x14ac:dyDescent="0.2">
      <c r="A9105">
        <v>12325</v>
      </c>
      <c r="B9105">
        <v>0.245</v>
      </c>
      <c r="C9105" t="s">
        <v>5441</v>
      </c>
      <c r="D9105">
        <v>65000</v>
      </c>
      <c r="E9105">
        <v>60</v>
      </c>
      <c r="F9105">
        <v>2</v>
      </c>
      <c r="G9105">
        <v>0</v>
      </c>
    </row>
    <row r="9106" spans="1:7" x14ac:dyDescent="0.2">
      <c r="A9106">
        <v>12000</v>
      </c>
      <c r="B9106">
        <v>0.1167</v>
      </c>
      <c r="C9106" t="s">
        <v>5440</v>
      </c>
      <c r="D9106">
        <v>75000</v>
      </c>
      <c r="E9106">
        <v>36</v>
      </c>
      <c r="F9106">
        <v>7</v>
      </c>
      <c r="G9106">
        <v>0</v>
      </c>
    </row>
    <row r="9107" spans="1:7" x14ac:dyDescent="0.2">
      <c r="A9107">
        <v>10000</v>
      </c>
      <c r="B9107">
        <v>0.12989999999999999</v>
      </c>
      <c r="C9107" t="s">
        <v>5440</v>
      </c>
      <c r="D9107">
        <v>64000</v>
      </c>
      <c r="E9107">
        <v>36</v>
      </c>
      <c r="F9107">
        <v>10</v>
      </c>
      <c r="G9107">
        <v>0</v>
      </c>
    </row>
    <row r="9108" spans="1:7" x14ac:dyDescent="0.2">
      <c r="A9108">
        <v>13500</v>
      </c>
      <c r="B9108">
        <v>0.10150000000000001</v>
      </c>
      <c r="C9108" t="s">
        <v>5440</v>
      </c>
      <c r="D9108">
        <v>80000</v>
      </c>
      <c r="E9108">
        <v>36</v>
      </c>
      <c r="F9108">
        <v>10</v>
      </c>
      <c r="G9108">
        <v>0</v>
      </c>
    </row>
    <row r="9109" spans="1:7" x14ac:dyDescent="0.2">
      <c r="A9109">
        <v>5000</v>
      </c>
      <c r="B9109">
        <v>8.3900000000000002E-2</v>
      </c>
      <c r="C9109" t="s">
        <v>5440</v>
      </c>
      <c r="D9109">
        <v>31000</v>
      </c>
      <c r="E9109">
        <v>36</v>
      </c>
      <c r="F9109">
        <v>10</v>
      </c>
      <c r="G9109">
        <v>0</v>
      </c>
    </row>
    <row r="9110" spans="1:7" x14ac:dyDescent="0.2">
      <c r="A9110">
        <v>5375</v>
      </c>
      <c r="B9110">
        <v>0.19520000000000001</v>
      </c>
      <c r="C9110" t="s">
        <v>5440</v>
      </c>
      <c r="D9110">
        <v>38500</v>
      </c>
      <c r="E9110">
        <v>36</v>
      </c>
      <c r="F9110">
        <v>8</v>
      </c>
      <c r="G9110">
        <v>1</v>
      </c>
    </row>
    <row r="9111" spans="1:7" x14ac:dyDescent="0.2">
      <c r="A9111">
        <v>5000</v>
      </c>
      <c r="B9111">
        <v>0.1167</v>
      </c>
      <c r="C9111" t="s">
        <v>5440</v>
      </c>
      <c r="D9111">
        <v>35000</v>
      </c>
      <c r="E9111">
        <v>36</v>
      </c>
      <c r="F9111">
        <v>2</v>
      </c>
      <c r="G9111">
        <v>0</v>
      </c>
    </row>
    <row r="9112" spans="1:7" x14ac:dyDescent="0.2">
      <c r="A9112">
        <v>6000</v>
      </c>
      <c r="B9112">
        <v>0.13980000000000001</v>
      </c>
      <c r="C9112" t="s">
        <v>5440</v>
      </c>
      <c r="D9112">
        <v>37000</v>
      </c>
      <c r="E9112">
        <v>36</v>
      </c>
      <c r="F9112">
        <v>10</v>
      </c>
      <c r="G9112">
        <v>1</v>
      </c>
    </row>
    <row r="9113" spans="1:7" x14ac:dyDescent="0.2">
      <c r="A9113">
        <v>10000</v>
      </c>
      <c r="B9113">
        <v>0.10150000000000001</v>
      </c>
      <c r="C9113" t="s">
        <v>5440</v>
      </c>
      <c r="D9113">
        <v>70000</v>
      </c>
      <c r="E9113">
        <v>36</v>
      </c>
      <c r="F9113">
        <v>0.5</v>
      </c>
      <c r="G9113">
        <v>0</v>
      </c>
    </row>
    <row r="9114" spans="1:7" x14ac:dyDescent="0.2">
      <c r="A9114">
        <v>35000</v>
      </c>
      <c r="B9114">
        <v>0.14990000000000001</v>
      </c>
      <c r="C9114" t="s">
        <v>5442</v>
      </c>
      <c r="D9114">
        <v>103000</v>
      </c>
      <c r="E9114">
        <v>60</v>
      </c>
      <c r="F9114">
        <v>2</v>
      </c>
      <c r="G9114">
        <v>0</v>
      </c>
    </row>
    <row r="9115" spans="1:7" x14ac:dyDescent="0.2">
      <c r="A9115">
        <v>12250</v>
      </c>
      <c r="B9115">
        <v>0.18990000000000001</v>
      </c>
      <c r="C9115" t="s">
        <v>5440</v>
      </c>
      <c r="D9115">
        <v>34128</v>
      </c>
      <c r="E9115">
        <v>60</v>
      </c>
      <c r="F9115">
        <v>6</v>
      </c>
      <c r="G9115">
        <v>0</v>
      </c>
    </row>
    <row r="9116" spans="1:7" x14ac:dyDescent="0.2">
      <c r="A9116">
        <v>8000</v>
      </c>
      <c r="B9116">
        <v>0.14990000000000001</v>
      </c>
      <c r="C9116" t="s">
        <v>5440</v>
      </c>
      <c r="D9116">
        <v>49000</v>
      </c>
      <c r="E9116">
        <v>36</v>
      </c>
      <c r="F9116">
        <v>10</v>
      </c>
      <c r="G9116">
        <v>0</v>
      </c>
    </row>
    <row r="9117" spans="1:7" x14ac:dyDescent="0.2">
      <c r="A9117">
        <v>15000</v>
      </c>
      <c r="B9117">
        <v>0.1249</v>
      </c>
      <c r="C9117" t="s">
        <v>5440</v>
      </c>
      <c r="D9117">
        <v>95000</v>
      </c>
      <c r="E9117">
        <v>36</v>
      </c>
      <c r="F9117">
        <v>3</v>
      </c>
      <c r="G9117">
        <v>0</v>
      </c>
    </row>
    <row r="9118" spans="1:7" x14ac:dyDescent="0.2">
      <c r="A9118">
        <v>21000</v>
      </c>
      <c r="B9118">
        <v>0.13350000000000001</v>
      </c>
      <c r="C9118" t="s">
        <v>5441</v>
      </c>
      <c r="D9118">
        <v>180000</v>
      </c>
      <c r="E9118">
        <v>36</v>
      </c>
      <c r="F9118">
        <v>0.5</v>
      </c>
      <c r="G9118">
        <v>0</v>
      </c>
    </row>
    <row r="9119" spans="1:7" x14ac:dyDescent="0.2">
      <c r="A9119">
        <v>18000</v>
      </c>
      <c r="B9119">
        <v>0.18990000000000001</v>
      </c>
      <c r="C9119" t="s">
        <v>5440</v>
      </c>
      <c r="D9119">
        <v>43000</v>
      </c>
      <c r="E9119">
        <v>60</v>
      </c>
      <c r="F9119">
        <v>10</v>
      </c>
      <c r="G9119">
        <v>1</v>
      </c>
    </row>
    <row r="9120" spans="1:7" x14ac:dyDescent="0.2">
      <c r="A9120">
        <v>6100</v>
      </c>
      <c r="B9120">
        <v>0.24079999999999999</v>
      </c>
      <c r="C9120" t="s">
        <v>5441</v>
      </c>
      <c r="D9120">
        <v>51000</v>
      </c>
      <c r="E9120">
        <v>36</v>
      </c>
      <c r="F9120">
        <v>10</v>
      </c>
      <c r="G9120">
        <v>0</v>
      </c>
    </row>
    <row r="9121" spans="1:7" x14ac:dyDescent="0.2">
      <c r="A9121">
        <v>26000</v>
      </c>
      <c r="B9121">
        <v>0.19520000000000001</v>
      </c>
      <c r="C9121" t="s">
        <v>5441</v>
      </c>
      <c r="D9121">
        <v>74000</v>
      </c>
      <c r="E9121">
        <v>60</v>
      </c>
      <c r="F9121">
        <v>10</v>
      </c>
      <c r="G9121">
        <v>0</v>
      </c>
    </row>
    <row r="9122" spans="1:7" x14ac:dyDescent="0.2">
      <c r="A9122">
        <v>2975</v>
      </c>
      <c r="B9122">
        <v>0.19520000000000001</v>
      </c>
      <c r="C9122" t="s">
        <v>5440</v>
      </c>
      <c r="D9122">
        <v>38000</v>
      </c>
      <c r="E9122">
        <v>36</v>
      </c>
      <c r="F9122">
        <v>3</v>
      </c>
      <c r="G9122">
        <v>0</v>
      </c>
    </row>
    <row r="9123" spans="1:7" x14ac:dyDescent="0.2">
      <c r="A9123">
        <v>10000</v>
      </c>
      <c r="B9123">
        <v>7.1199999999999999E-2</v>
      </c>
      <c r="C9123" t="s">
        <v>5440</v>
      </c>
      <c r="D9123">
        <v>65300</v>
      </c>
      <c r="E9123">
        <v>36</v>
      </c>
      <c r="F9123">
        <v>5</v>
      </c>
      <c r="G9123">
        <v>0</v>
      </c>
    </row>
    <row r="9124" spans="1:7" x14ac:dyDescent="0.2">
      <c r="A9124">
        <v>29700</v>
      </c>
      <c r="B9124">
        <v>0.1167</v>
      </c>
      <c r="C9124" t="s">
        <v>5440</v>
      </c>
      <c r="D9124">
        <v>96000</v>
      </c>
      <c r="E9124">
        <v>60</v>
      </c>
      <c r="F9124">
        <v>10</v>
      </c>
      <c r="G9124">
        <v>0</v>
      </c>
    </row>
    <row r="9125" spans="1:7" x14ac:dyDescent="0.2">
      <c r="A9125">
        <v>12000</v>
      </c>
      <c r="B9125">
        <v>0.1699</v>
      </c>
      <c r="C9125" t="s">
        <v>5442</v>
      </c>
      <c r="D9125">
        <v>60000</v>
      </c>
      <c r="E9125">
        <v>60</v>
      </c>
      <c r="F9125">
        <v>9</v>
      </c>
      <c r="G9125">
        <v>1</v>
      </c>
    </row>
    <row r="9126" spans="1:7" x14ac:dyDescent="0.2">
      <c r="A9126">
        <v>30000</v>
      </c>
      <c r="B9126">
        <v>9.1700000000000004E-2</v>
      </c>
      <c r="C9126" t="s">
        <v>5441</v>
      </c>
      <c r="D9126" s="79">
        <v>200000</v>
      </c>
      <c r="E9126">
        <v>36</v>
      </c>
      <c r="F9126">
        <v>8</v>
      </c>
      <c r="G9126">
        <v>0</v>
      </c>
    </row>
    <row r="9127" spans="1:7" x14ac:dyDescent="0.2">
      <c r="A9127">
        <v>15000</v>
      </c>
      <c r="B9127">
        <v>0.1099</v>
      </c>
      <c r="C9127" t="s">
        <v>5440</v>
      </c>
      <c r="D9127">
        <v>115000</v>
      </c>
      <c r="E9127">
        <v>36</v>
      </c>
      <c r="F9127">
        <v>2</v>
      </c>
      <c r="G9127">
        <v>0</v>
      </c>
    </row>
    <row r="9128" spans="1:7" x14ac:dyDescent="0.2">
      <c r="A9128">
        <v>19000</v>
      </c>
      <c r="B9128">
        <v>0.13980000000000001</v>
      </c>
      <c r="C9128" t="s">
        <v>5441</v>
      </c>
      <c r="D9128">
        <v>85000</v>
      </c>
      <c r="E9128">
        <v>60</v>
      </c>
      <c r="F9128">
        <v>0.5</v>
      </c>
      <c r="G9128">
        <v>0</v>
      </c>
    </row>
    <row r="9129" spans="1:7" x14ac:dyDescent="0.2">
      <c r="A9129">
        <v>7000</v>
      </c>
      <c r="B9129">
        <v>9.1700000000000004E-2</v>
      </c>
      <c r="C9129" t="s">
        <v>5440</v>
      </c>
      <c r="D9129">
        <v>76000</v>
      </c>
      <c r="E9129">
        <v>36</v>
      </c>
      <c r="F9129">
        <v>5</v>
      </c>
      <c r="G9129">
        <v>0</v>
      </c>
    </row>
    <row r="9130" spans="1:7" x14ac:dyDescent="0.2">
      <c r="A9130">
        <v>15000</v>
      </c>
      <c r="B9130">
        <v>0.14990000000000001</v>
      </c>
      <c r="C9130" t="s">
        <v>5441</v>
      </c>
      <c r="D9130">
        <v>75000</v>
      </c>
      <c r="E9130">
        <v>60</v>
      </c>
      <c r="F9130">
        <v>2</v>
      </c>
      <c r="G9130">
        <v>0</v>
      </c>
    </row>
    <row r="9131" spans="1:7" x14ac:dyDescent="0.2">
      <c r="A9131">
        <v>2500</v>
      </c>
      <c r="B9131">
        <v>0.16289999999999999</v>
      </c>
      <c r="C9131" t="s">
        <v>5440</v>
      </c>
      <c r="D9131">
        <v>30000</v>
      </c>
      <c r="E9131">
        <v>36</v>
      </c>
      <c r="F9131">
        <v>6</v>
      </c>
      <c r="G9131">
        <v>1</v>
      </c>
    </row>
    <row r="9132" spans="1:7" x14ac:dyDescent="0.2">
      <c r="A9132">
        <v>9000</v>
      </c>
      <c r="B9132">
        <v>0.1167</v>
      </c>
      <c r="C9132" t="s">
        <v>5440</v>
      </c>
      <c r="D9132">
        <v>45000</v>
      </c>
      <c r="E9132">
        <v>36</v>
      </c>
      <c r="F9132">
        <v>0.5</v>
      </c>
      <c r="G9132">
        <v>0</v>
      </c>
    </row>
    <row r="9133" spans="1:7" x14ac:dyDescent="0.2">
      <c r="A9133">
        <v>26000</v>
      </c>
      <c r="B9133">
        <v>0.1449</v>
      </c>
      <c r="C9133" t="s">
        <v>5441</v>
      </c>
      <c r="D9133">
        <v>75000</v>
      </c>
      <c r="E9133">
        <v>60</v>
      </c>
      <c r="F9133">
        <v>8</v>
      </c>
      <c r="G9133">
        <v>0</v>
      </c>
    </row>
    <row r="9134" spans="1:7" x14ac:dyDescent="0.2">
      <c r="A9134">
        <v>12600</v>
      </c>
      <c r="B9134">
        <v>0.12989999999999999</v>
      </c>
      <c r="C9134" t="s">
        <v>5441</v>
      </c>
      <c r="D9134">
        <v>30000</v>
      </c>
      <c r="E9134">
        <v>36</v>
      </c>
      <c r="F9134">
        <v>0.5</v>
      </c>
      <c r="G9134">
        <v>1</v>
      </c>
    </row>
    <row r="9135" spans="1:7" x14ac:dyDescent="0.2">
      <c r="A9135">
        <v>20000</v>
      </c>
      <c r="B9135">
        <v>6.4899999999999999E-2</v>
      </c>
      <c r="C9135" t="s">
        <v>5441</v>
      </c>
      <c r="D9135">
        <v>120000</v>
      </c>
      <c r="E9135">
        <v>36</v>
      </c>
      <c r="F9135">
        <v>9</v>
      </c>
      <c r="G9135">
        <v>0</v>
      </c>
    </row>
    <row r="9136" spans="1:7" x14ac:dyDescent="0.2">
      <c r="A9136">
        <v>16000</v>
      </c>
      <c r="B9136">
        <v>0.1249</v>
      </c>
      <c r="C9136" t="s">
        <v>5441</v>
      </c>
      <c r="D9136">
        <v>46000</v>
      </c>
      <c r="E9136">
        <v>36</v>
      </c>
      <c r="F9136">
        <v>8</v>
      </c>
      <c r="G9136">
        <v>1</v>
      </c>
    </row>
    <row r="9137" spans="1:7" x14ac:dyDescent="0.2">
      <c r="A9137">
        <v>10800</v>
      </c>
      <c r="B9137">
        <v>7.6899999999999996E-2</v>
      </c>
      <c r="C9137" t="s">
        <v>5440</v>
      </c>
      <c r="D9137" s="79">
        <v>100000</v>
      </c>
      <c r="E9137">
        <v>36</v>
      </c>
      <c r="F9137">
        <v>0.5</v>
      </c>
      <c r="G9137">
        <v>0</v>
      </c>
    </row>
    <row r="9138" spans="1:7" x14ac:dyDescent="0.2">
      <c r="A9138">
        <v>35000</v>
      </c>
      <c r="B9138">
        <v>0.1699</v>
      </c>
      <c r="C9138" t="s">
        <v>5441</v>
      </c>
      <c r="D9138">
        <v>92000</v>
      </c>
      <c r="E9138">
        <v>36</v>
      </c>
      <c r="F9138">
        <v>7</v>
      </c>
      <c r="G9138">
        <v>1</v>
      </c>
    </row>
    <row r="9139" spans="1:7" x14ac:dyDescent="0.2">
      <c r="A9139">
        <v>35000</v>
      </c>
      <c r="B9139">
        <v>0.20200000000000001</v>
      </c>
      <c r="C9139" t="s">
        <v>5441</v>
      </c>
      <c r="D9139">
        <v>143000</v>
      </c>
      <c r="E9139">
        <v>60</v>
      </c>
      <c r="F9139">
        <v>10</v>
      </c>
      <c r="G9139">
        <v>0</v>
      </c>
    </row>
    <row r="9140" spans="1:7" x14ac:dyDescent="0.2">
      <c r="A9140">
        <v>5000</v>
      </c>
      <c r="B9140">
        <v>9.1700000000000004E-2</v>
      </c>
      <c r="C9140" t="s">
        <v>5441</v>
      </c>
      <c r="D9140">
        <v>119210</v>
      </c>
      <c r="E9140">
        <v>36</v>
      </c>
      <c r="F9140">
        <v>10</v>
      </c>
      <c r="G9140">
        <v>0</v>
      </c>
    </row>
    <row r="9141" spans="1:7" x14ac:dyDescent="0.2">
      <c r="A9141">
        <v>5000</v>
      </c>
      <c r="B9141">
        <v>0.1449</v>
      </c>
      <c r="C9141" t="s">
        <v>5440</v>
      </c>
      <c r="D9141">
        <v>32500</v>
      </c>
      <c r="E9141">
        <v>36</v>
      </c>
      <c r="F9141">
        <v>2</v>
      </c>
      <c r="G9141">
        <v>0</v>
      </c>
    </row>
    <row r="9142" spans="1:7" x14ac:dyDescent="0.2">
      <c r="A9142">
        <v>18000</v>
      </c>
      <c r="B9142">
        <v>0.13980000000000001</v>
      </c>
      <c r="C9142" t="s">
        <v>5441</v>
      </c>
      <c r="D9142">
        <v>86000</v>
      </c>
      <c r="E9142">
        <v>60</v>
      </c>
      <c r="F9142">
        <v>10</v>
      </c>
      <c r="G9142">
        <v>0</v>
      </c>
    </row>
    <row r="9143" spans="1:7" x14ac:dyDescent="0.2">
      <c r="A9143">
        <v>5000</v>
      </c>
      <c r="B9143">
        <v>8.3900000000000002E-2</v>
      </c>
      <c r="C9143" t="s">
        <v>5441</v>
      </c>
      <c r="D9143">
        <v>84000</v>
      </c>
      <c r="E9143">
        <v>36</v>
      </c>
      <c r="F9143">
        <v>6</v>
      </c>
      <c r="G9143">
        <v>0</v>
      </c>
    </row>
    <row r="9144" spans="1:7" x14ac:dyDescent="0.2">
      <c r="A9144">
        <v>10000</v>
      </c>
      <c r="B9144">
        <v>0.10150000000000001</v>
      </c>
      <c r="C9144" t="s">
        <v>5441</v>
      </c>
      <c r="D9144">
        <v>75000</v>
      </c>
      <c r="E9144">
        <v>36</v>
      </c>
      <c r="F9144">
        <v>5</v>
      </c>
      <c r="G9144">
        <v>0</v>
      </c>
    </row>
    <row r="9145" spans="1:7" x14ac:dyDescent="0.2">
      <c r="A9145">
        <v>25000</v>
      </c>
      <c r="B9145">
        <v>0.2099</v>
      </c>
      <c r="C9145" t="s">
        <v>5442</v>
      </c>
      <c r="D9145">
        <v>134000</v>
      </c>
      <c r="E9145">
        <v>60</v>
      </c>
      <c r="F9145">
        <v>7</v>
      </c>
      <c r="G9145">
        <v>0</v>
      </c>
    </row>
    <row r="9146" spans="1:7" x14ac:dyDescent="0.2">
      <c r="A9146">
        <v>4000</v>
      </c>
      <c r="B9146">
        <v>0.15609999999999999</v>
      </c>
      <c r="C9146" t="s">
        <v>5440</v>
      </c>
      <c r="D9146">
        <v>57000</v>
      </c>
      <c r="E9146">
        <v>36</v>
      </c>
      <c r="F9146">
        <v>4</v>
      </c>
      <c r="G9146">
        <v>0</v>
      </c>
    </row>
    <row r="9147" spans="1:7" x14ac:dyDescent="0.2">
      <c r="A9147">
        <v>23400</v>
      </c>
      <c r="B9147">
        <v>0.16289999999999999</v>
      </c>
      <c r="C9147" t="s">
        <v>5441</v>
      </c>
      <c r="D9147">
        <v>113000</v>
      </c>
      <c r="E9147">
        <v>36</v>
      </c>
      <c r="F9147">
        <v>2</v>
      </c>
      <c r="G9147">
        <v>1</v>
      </c>
    </row>
    <row r="9148" spans="1:7" x14ac:dyDescent="0.2">
      <c r="A9148">
        <v>10000</v>
      </c>
      <c r="B9148">
        <v>0.14990000000000001</v>
      </c>
      <c r="C9148" t="s">
        <v>5441</v>
      </c>
      <c r="D9148">
        <v>75000</v>
      </c>
      <c r="E9148">
        <v>36</v>
      </c>
      <c r="F9148">
        <v>10</v>
      </c>
      <c r="G9148">
        <v>1</v>
      </c>
    </row>
    <row r="9149" spans="1:7" x14ac:dyDescent="0.2">
      <c r="A9149">
        <v>9625</v>
      </c>
      <c r="B9149">
        <v>0.18240000000000001</v>
      </c>
      <c r="C9149" t="s">
        <v>5442</v>
      </c>
      <c r="D9149">
        <v>104000</v>
      </c>
      <c r="E9149">
        <v>36</v>
      </c>
      <c r="F9149">
        <v>6</v>
      </c>
      <c r="G9149">
        <v>1</v>
      </c>
    </row>
    <row r="9150" spans="1:7" x14ac:dyDescent="0.2">
      <c r="A9150">
        <v>9000</v>
      </c>
      <c r="B9150">
        <v>0.10150000000000001</v>
      </c>
      <c r="C9150" t="s">
        <v>5441</v>
      </c>
      <c r="D9150">
        <v>49000</v>
      </c>
      <c r="E9150">
        <v>36</v>
      </c>
      <c r="F9150">
        <v>10</v>
      </c>
      <c r="G9150">
        <v>0</v>
      </c>
    </row>
    <row r="9151" spans="1:7" x14ac:dyDescent="0.2">
      <c r="A9151">
        <v>24000</v>
      </c>
      <c r="B9151">
        <v>0.20200000000000001</v>
      </c>
      <c r="C9151" t="s">
        <v>5441</v>
      </c>
      <c r="D9151">
        <v>90000</v>
      </c>
      <c r="E9151">
        <v>60</v>
      </c>
      <c r="F9151">
        <v>8</v>
      </c>
      <c r="G9151">
        <v>0</v>
      </c>
    </row>
    <row r="9152" spans="1:7" x14ac:dyDescent="0.2">
      <c r="A9152">
        <v>5000</v>
      </c>
      <c r="B9152">
        <v>0.1699</v>
      </c>
      <c r="C9152" t="s">
        <v>5441</v>
      </c>
      <c r="D9152">
        <v>72000</v>
      </c>
      <c r="E9152">
        <v>36</v>
      </c>
      <c r="F9152">
        <v>10</v>
      </c>
      <c r="G9152">
        <v>0</v>
      </c>
    </row>
    <row r="9153" spans="1:7" x14ac:dyDescent="0.2">
      <c r="A9153">
        <v>35000</v>
      </c>
      <c r="B9153">
        <v>0.10150000000000001</v>
      </c>
      <c r="C9153" t="s">
        <v>5441</v>
      </c>
      <c r="D9153">
        <v>130000</v>
      </c>
      <c r="E9153">
        <v>36</v>
      </c>
      <c r="F9153">
        <v>10</v>
      </c>
      <c r="G9153">
        <v>0</v>
      </c>
    </row>
    <row r="9154" spans="1:7" x14ac:dyDescent="0.2">
      <c r="A9154">
        <v>12000</v>
      </c>
      <c r="B9154">
        <v>0.13350000000000001</v>
      </c>
      <c r="C9154" t="s">
        <v>5440</v>
      </c>
      <c r="D9154">
        <v>85000</v>
      </c>
      <c r="E9154">
        <v>60</v>
      </c>
      <c r="F9154">
        <v>2</v>
      </c>
      <c r="G9154">
        <v>0</v>
      </c>
    </row>
    <row r="9155" spans="1:7" x14ac:dyDescent="0.2">
      <c r="A9155">
        <v>20225</v>
      </c>
      <c r="B9155">
        <v>0.16289999999999999</v>
      </c>
      <c r="C9155" t="s">
        <v>5440</v>
      </c>
      <c r="D9155">
        <v>45000</v>
      </c>
      <c r="E9155">
        <v>60</v>
      </c>
      <c r="F9155">
        <v>10</v>
      </c>
      <c r="G9155">
        <v>1</v>
      </c>
    </row>
    <row r="9156" spans="1:7" x14ac:dyDescent="0.2">
      <c r="A9156">
        <v>14000</v>
      </c>
      <c r="B9156">
        <v>0.20200000000000001</v>
      </c>
      <c r="C9156" t="s">
        <v>5441</v>
      </c>
      <c r="D9156">
        <v>120800</v>
      </c>
      <c r="E9156">
        <v>60</v>
      </c>
      <c r="F9156">
        <v>8</v>
      </c>
      <c r="G9156">
        <v>0</v>
      </c>
    </row>
    <row r="9157" spans="1:7" x14ac:dyDescent="0.2">
      <c r="A9157">
        <v>12000</v>
      </c>
      <c r="B9157">
        <v>0.14990000000000001</v>
      </c>
      <c r="C9157" t="s">
        <v>5440</v>
      </c>
      <c r="D9157">
        <v>69056</v>
      </c>
      <c r="E9157">
        <v>60</v>
      </c>
      <c r="F9157">
        <v>0.5</v>
      </c>
      <c r="G9157">
        <v>0</v>
      </c>
    </row>
    <row r="9158" spans="1:7" x14ac:dyDescent="0.2">
      <c r="A9158">
        <v>3500</v>
      </c>
      <c r="B9158">
        <v>0.18240000000000001</v>
      </c>
      <c r="C9158" t="s">
        <v>5441</v>
      </c>
      <c r="D9158">
        <v>56400</v>
      </c>
      <c r="E9158">
        <v>36</v>
      </c>
      <c r="F9158">
        <v>2</v>
      </c>
      <c r="G9158">
        <v>0</v>
      </c>
    </row>
    <row r="9159" spans="1:7" x14ac:dyDescent="0.2">
      <c r="A9159">
        <v>17875</v>
      </c>
      <c r="B9159">
        <v>0.1699</v>
      </c>
      <c r="C9159" t="s">
        <v>5441</v>
      </c>
      <c r="D9159">
        <v>70000</v>
      </c>
      <c r="E9159">
        <v>60</v>
      </c>
      <c r="F9159">
        <v>10</v>
      </c>
      <c r="G9159">
        <v>0</v>
      </c>
    </row>
    <row r="9160" spans="1:7" x14ac:dyDescent="0.2">
      <c r="A9160">
        <v>27200</v>
      </c>
      <c r="B9160">
        <v>0.23430000000000001</v>
      </c>
      <c r="C9160" t="s">
        <v>5440</v>
      </c>
      <c r="D9160">
        <v>65000</v>
      </c>
      <c r="E9160">
        <v>60</v>
      </c>
      <c r="F9160">
        <v>9</v>
      </c>
      <c r="G9160">
        <v>1</v>
      </c>
    </row>
    <row r="9161" spans="1:7" x14ac:dyDescent="0.2">
      <c r="A9161">
        <v>12000</v>
      </c>
      <c r="B9161">
        <v>6.4899999999999999E-2</v>
      </c>
      <c r="C9161" t="s">
        <v>5441</v>
      </c>
      <c r="D9161">
        <v>70000</v>
      </c>
      <c r="E9161">
        <v>36</v>
      </c>
      <c r="F9161">
        <v>5</v>
      </c>
      <c r="G9161">
        <v>0</v>
      </c>
    </row>
    <row r="9162" spans="1:7" x14ac:dyDescent="0.2">
      <c r="A9162">
        <v>2000</v>
      </c>
      <c r="B9162">
        <v>7.1199999999999999E-2</v>
      </c>
      <c r="C9162" t="s">
        <v>5442</v>
      </c>
      <c r="D9162">
        <v>62000</v>
      </c>
      <c r="E9162">
        <v>36</v>
      </c>
      <c r="F9162">
        <v>1</v>
      </c>
      <c r="G9162">
        <v>0</v>
      </c>
    </row>
    <row r="9163" spans="1:7" x14ac:dyDescent="0.2">
      <c r="A9163">
        <v>24000</v>
      </c>
      <c r="B9163">
        <v>0.1249</v>
      </c>
      <c r="C9163" t="s">
        <v>5441</v>
      </c>
      <c r="D9163">
        <v>120000</v>
      </c>
      <c r="E9163">
        <v>36</v>
      </c>
      <c r="F9163">
        <v>10</v>
      </c>
      <c r="G9163">
        <v>0</v>
      </c>
    </row>
    <row r="9164" spans="1:7" x14ac:dyDescent="0.2">
      <c r="A9164">
        <v>34100</v>
      </c>
      <c r="B9164">
        <v>0.15609999999999999</v>
      </c>
      <c r="C9164" t="s">
        <v>5441</v>
      </c>
      <c r="D9164">
        <v>74390</v>
      </c>
      <c r="E9164">
        <v>60</v>
      </c>
      <c r="F9164">
        <v>1</v>
      </c>
      <c r="G9164">
        <v>0</v>
      </c>
    </row>
    <row r="9165" spans="1:7" x14ac:dyDescent="0.2">
      <c r="A9165">
        <v>10500</v>
      </c>
      <c r="B9165">
        <v>0.1167</v>
      </c>
      <c r="C9165" t="s">
        <v>5441</v>
      </c>
      <c r="D9165">
        <v>93000</v>
      </c>
      <c r="E9165">
        <v>36</v>
      </c>
      <c r="F9165">
        <v>10</v>
      </c>
      <c r="G9165">
        <v>0</v>
      </c>
    </row>
    <row r="9166" spans="1:7" x14ac:dyDescent="0.2">
      <c r="A9166">
        <v>10800</v>
      </c>
      <c r="B9166">
        <v>0.19520000000000001</v>
      </c>
      <c r="C9166" t="s">
        <v>5441</v>
      </c>
      <c r="D9166">
        <v>52000</v>
      </c>
      <c r="E9166">
        <v>60</v>
      </c>
      <c r="F9166">
        <v>10</v>
      </c>
      <c r="G9166">
        <v>0</v>
      </c>
    </row>
    <row r="9167" spans="1:7" x14ac:dyDescent="0.2">
      <c r="A9167">
        <v>5000</v>
      </c>
      <c r="B9167">
        <v>0.16289999999999999</v>
      </c>
      <c r="C9167" t="s">
        <v>5441</v>
      </c>
      <c r="D9167">
        <v>65000</v>
      </c>
      <c r="E9167">
        <v>36</v>
      </c>
      <c r="F9167">
        <v>0.5</v>
      </c>
      <c r="G9167">
        <v>1</v>
      </c>
    </row>
    <row r="9168" spans="1:7" x14ac:dyDescent="0.2">
      <c r="A9168">
        <v>9800</v>
      </c>
      <c r="B9168">
        <v>0.1449</v>
      </c>
      <c r="C9168" t="s">
        <v>5440</v>
      </c>
      <c r="D9168">
        <v>138000</v>
      </c>
      <c r="E9168">
        <v>36</v>
      </c>
      <c r="F9168">
        <v>3</v>
      </c>
      <c r="G9168">
        <v>0</v>
      </c>
    </row>
    <row r="9169" spans="1:7" x14ac:dyDescent="0.2">
      <c r="A9169">
        <v>7800</v>
      </c>
      <c r="B9169">
        <v>0.1167</v>
      </c>
      <c r="C9169" t="s">
        <v>5440</v>
      </c>
      <c r="D9169">
        <v>60000</v>
      </c>
      <c r="E9169">
        <v>36</v>
      </c>
      <c r="F9169">
        <v>3</v>
      </c>
      <c r="G9169">
        <v>0</v>
      </c>
    </row>
    <row r="9170" spans="1:7" x14ac:dyDescent="0.2">
      <c r="A9170">
        <v>25000</v>
      </c>
      <c r="B9170">
        <v>0.18240000000000001</v>
      </c>
      <c r="C9170" t="s">
        <v>5440</v>
      </c>
      <c r="D9170" s="79">
        <v>100000</v>
      </c>
      <c r="E9170">
        <v>60</v>
      </c>
      <c r="F9170">
        <v>9</v>
      </c>
      <c r="G9170">
        <v>1</v>
      </c>
    </row>
    <row r="9171" spans="1:7" x14ac:dyDescent="0.2">
      <c r="A9171">
        <v>5600</v>
      </c>
      <c r="B9171">
        <v>0.1449</v>
      </c>
      <c r="C9171" t="s">
        <v>5440</v>
      </c>
      <c r="D9171">
        <v>60000</v>
      </c>
      <c r="E9171">
        <v>36</v>
      </c>
      <c r="F9171">
        <v>2</v>
      </c>
      <c r="G9171">
        <v>0</v>
      </c>
    </row>
    <row r="9172" spans="1:7" x14ac:dyDescent="0.2">
      <c r="A9172">
        <v>7250</v>
      </c>
      <c r="B9172">
        <v>0.18990000000000001</v>
      </c>
      <c r="C9172" t="s">
        <v>5440</v>
      </c>
      <c r="D9172">
        <v>40000</v>
      </c>
      <c r="E9172">
        <v>36</v>
      </c>
      <c r="F9172">
        <v>0.5</v>
      </c>
      <c r="G9172">
        <v>0</v>
      </c>
    </row>
    <row r="9173" spans="1:7" x14ac:dyDescent="0.2">
      <c r="A9173">
        <v>6475</v>
      </c>
      <c r="B9173">
        <v>0.13980000000000001</v>
      </c>
      <c r="C9173" t="s">
        <v>5441</v>
      </c>
      <c r="D9173">
        <v>40000</v>
      </c>
      <c r="E9173">
        <v>36</v>
      </c>
      <c r="F9173">
        <v>4</v>
      </c>
      <c r="G9173">
        <v>0</v>
      </c>
    </row>
    <row r="9174" spans="1:7" x14ac:dyDescent="0.2">
      <c r="A9174">
        <v>24000</v>
      </c>
      <c r="B9174">
        <v>0.1099</v>
      </c>
      <c r="C9174" t="s">
        <v>5440</v>
      </c>
      <c r="D9174">
        <v>132000</v>
      </c>
      <c r="E9174">
        <v>36</v>
      </c>
      <c r="F9174">
        <v>1</v>
      </c>
      <c r="G9174">
        <v>0</v>
      </c>
    </row>
    <row r="9175" spans="1:7" x14ac:dyDescent="0.2">
      <c r="A9175">
        <v>20000</v>
      </c>
      <c r="B9175">
        <v>0.25800000000000001</v>
      </c>
      <c r="C9175" t="s">
        <v>5441</v>
      </c>
      <c r="D9175">
        <v>95000</v>
      </c>
      <c r="E9175">
        <v>60</v>
      </c>
      <c r="F9175">
        <v>8</v>
      </c>
      <c r="G9175">
        <v>0</v>
      </c>
    </row>
    <row r="9176" spans="1:7" x14ac:dyDescent="0.2">
      <c r="A9176">
        <v>35000</v>
      </c>
      <c r="B9176">
        <v>0.12989999999999999</v>
      </c>
      <c r="C9176" t="s">
        <v>5441</v>
      </c>
      <c r="D9176">
        <v>180000</v>
      </c>
      <c r="E9176">
        <v>36</v>
      </c>
      <c r="F9176">
        <v>2</v>
      </c>
      <c r="G9176">
        <v>0</v>
      </c>
    </row>
    <row r="9177" spans="1:7" x14ac:dyDescent="0.2">
      <c r="A9177">
        <v>10000</v>
      </c>
      <c r="B9177">
        <v>0.15609999999999999</v>
      </c>
      <c r="C9177" t="s">
        <v>5440</v>
      </c>
      <c r="D9177">
        <v>50000</v>
      </c>
      <c r="E9177">
        <v>36</v>
      </c>
      <c r="F9177">
        <v>10</v>
      </c>
      <c r="G9177">
        <v>0</v>
      </c>
    </row>
    <row r="9178" spans="1:7" x14ac:dyDescent="0.2">
      <c r="A9178">
        <v>15000</v>
      </c>
      <c r="B9178">
        <v>0.13980000000000001</v>
      </c>
      <c r="C9178" t="s">
        <v>5441</v>
      </c>
      <c r="D9178">
        <v>70000</v>
      </c>
      <c r="E9178">
        <v>60</v>
      </c>
      <c r="F9178">
        <v>10</v>
      </c>
      <c r="G9178">
        <v>1</v>
      </c>
    </row>
    <row r="9179" spans="1:7" x14ac:dyDescent="0.2">
      <c r="A9179">
        <v>24500</v>
      </c>
      <c r="B9179">
        <v>0.1099</v>
      </c>
      <c r="C9179" t="s">
        <v>5441</v>
      </c>
      <c r="D9179">
        <v>225000</v>
      </c>
      <c r="E9179">
        <v>36</v>
      </c>
      <c r="F9179">
        <v>10</v>
      </c>
      <c r="G9179">
        <v>0</v>
      </c>
    </row>
    <row r="9180" spans="1:7" x14ac:dyDescent="0.2">
      <c r="A9180">
        <v>8000</v>
      </c>
      <c r="B9180">
        <v>6.0299999999999999E-2</v>
      </c>
      <c r="C9180" t="s">
        <v>5440</v>
      </c>
      <c r="D9180" s="79">
        <v>100000</v>
      </c>
      <c r="E9180">
        <v>36</v>
      </c>
      <c r="F9180">
        <v>1</v>
      </c>
      <c r="G9180">
        <v>0</v>
      </c>
    </row>
    <row r="9181" spans="1:7" x14ac:dyDescent="0.2">
      <c r="A9181">
        <v>10500</v>
      </c>
      <c r="B9181">
        <v>0.15609999999999999</v>
      </c>
      <c r="C9181" t="s">
        <v>5440</v>
      </c>
      <c r="D9181">
        <v>50000</v>
      </c>
      <c r="E9181">
        <v>36</v>
      </c>
      <c r="F9181">
        <v>10</v>
      </c>
      <c r="G9181">
        <v>1</v>
      </c>
    </row>
    <row r="9182" spans="1:7" x14ac:dyDescent="0.2">
      <c r="A9182">
        <v>1400</v>
      </c>
      <c r="B9182">
        <v>0.18240000000000001</v>
      </c>
      <c r="C9182" t="s">
        <v>5440</v>
      </c>
      <c r="D9182">
        <v>41000</v>
      </c>
      <c r="E9182">
        <v>36</v>
      </c>
      <c r="F9182">
        <v>6</v>
      </c>
      <c r="G9182">
        <v>1</v>
      </c>
    </row>
    <row r="9183" spans="1:7" x14ac:dyDescent="0.2">
      <c r="A9183">
        <v>27500</v>
      </c>
      <c r="B9183">
        <v>7.6899999999999996E-2</v>
      </c>
      <c r="C9183" t="s">
        <v>5441</v>
      </c>
      <c r="D9183" s="79">
        <v>100000</v>
      </c>
      <c r="E9183">
        <v>36</v>
      </c>
      <c r="F9183">
        <v>4</v>
      </c>
      <c r="G9183">
        <v>0</v>
      </c>
    </row>
    <row r="9184" spans="1:7" x14ac:dyDescent="0.2">
      <c r="A9184">
        <v>12650</v>
      </c>
      <c r="B9184">
        <v>8.3900000000000002E-2</v>
      </c>
      <c r="C9184" t="s">
        <v>5441</v>
      </c>
      <c r="D9184">
        <v>52000</v>
      </c>
      <c r="E9184">
        <v>36</v>
      </c>
      <c r="F9184">
        <v>10</v>
      </c>
      <c r="G9184">
        <v>0</v>
      </c>
    </row>
    <row r="9185" spans="1:7" x14ac:dyDescent="0.2">
      <c r="A9185">
        <v>9000</v>
      </c>
      <c r="B9185">
        <v>0.1099</v>
      </c>
      <c r="C9185" t="s">
        <v>5441</v>
      </c>
      <c r="D9185">
        <v>145000</v>
      </c>
      <c r="E9185">
        <v>36</v>
      </c>
      <c r="F9185">
        <v>8</v>
      </c>
      <c r="G9185">
        <v>0</v>
      </c>
    </row>
    <row r="9186" spans="1:7" x14ac:dyDescent="0.2">
      <c r="A9186">
        <v>9650</v>
      </c>
      <c r="B9186">
        <v>0.1699</v>
      </c>
      <c r="C9186" t="s">
        <v>5440</v>
      </c>
      <c r="D9186">
        <v>33500</v>
      </c>
      <c r="E9186">
        <v>36</v>
      </c>
      <c r="F9186">
        <v>0.5</v>
      </c>
      <c r="G9186">
        <v>0</v>
      </c>
    </row>
    <row r="9187" spans="1:7" x14ac:dyDescent="0.2">
      <c r="A9187">
        <v>8875</v>
      </c>
      <c r="B9187">
        <v>0.1699</v>
      </c>
      <c r="C9187" t="s">
        <v>5441</v>
      </c>
      <c r="D9187">
        <v>46000</v>
      </c>
      <c r="E9187">
        <v>36</v>
      </c>
      <c r="F9187">
        <v>7</v>
      </c>
      <c r="G9187">
        <v>0</v>
      </c>
    </row>
    <row r="9188" spans="1:7" x14ac:dyDescent="0.2">
      <c r="A9188">
        <v>8350</v>
      </c>
      <c r="B9188">
        <v>0.1249</v>
      </c>
      <c r="C9188" t="s">
        <v>5441</v>
      </c>
      <c r="D9188">
        <v>90000</v>
      </c>
      <c r="E9188">
        <v>36</v>
      </c>
      <c r="F9188">
        <v>3</v>
      </c>
      <c r="G9188">
        <v>1</v>
      </c>
    </row>
    <row r="9189" spans="1:7" x14ac:dyDescent="0.2">
      <c r="A9189">
        <v>12000</v>
      </c>
      <c r="B9189">
        <v>0.18990000000000001</v>
      </c>
      <c r="C9189" t="s">
        <v>5440</v>
      </c>
      <c r="D9189">
        <v>75000</v>
      </c>
      <c r="E9189">
        <v>60</v>
      </c>
      <c r="F9189">
        <v>6</v>
      </c>
      <c r="G9189">
        <v>0</v>
      </c>
    </row>
    <row r="9190" spans="1:7" x14ac:dyDescent="0.2">
      <c r="A9190">
        <v>20000</v>
      </c>
      <c r="B9190">
        <v>7.6899999999999996E-2</v>
      </c>
      <c r="C9190" t="s">
        <v>5440</v>
      </c>
      <c r="D9190">
        <v>93000</v>
      </c>
      <c r="E9190">
        <v>36</v>
      </c>
      <c r="F9190">
        <v>3</v>
      </c>
      <c r="G9190">
        <v>0</v>
      </c>
    </row>
    <row r="9191" spans="1:7" x14ac:dyDescent="0.2">
      <c r="A9191">
        <v>8000</v>
      </c>
      <c r="B9191">
        <v>0.1167</v>
      </c>
      <c r="C9191" t="s">
        <v>5440</v>
      </c>
      <c r="D9191">
        <v>110531</v>
      </c>
      <c r="E9191">
        <v>36</v>
      </c>
      <c r="F9191">
        <v>2</v>
      </c>
      <c r="G9191">
        <v>0</v>
      </c>
    </row>
    <row r="9192" spans="1:7" x14ac:dyDescent="0.2">
      <c r="A9192">
        <v>7200</v>
      </c>
      <c r="B9192">
        <v>9.1700000000000004E-2</v>
      </c>
      <c r="C9192" t="s">
        <v>5440</v>
      </c>
      <c r="D9192">
        <v>108000</v>
      </c>
      <c r="E9192">
        <v>36</v>
      </c>
      <c r="F9192">
        <v>6</v>
      </c>
      <c r="G9192">
        <v>0</v>
      </c>
    </row>
    <row r="9193" spans="1:7" x14ac:dyDescent="0.2">
      <c r="A9193">
        <v>28550</v>
      </c>
      <c r="B9193">
        <v>0.1699</v>
      </c>
      <c r="C9193" t="s">
        <v>5441</v>
      </c>
      <c r="D9193">
        <v>65000</v>
      </c>
      <c r="E9193">
        <v>60</v>
      </c>
      <c r="F9193">
        <v>10</v>
      </c>
      <c r="G9193">
        <v>0</v>
      </c>
    </row>
    <row r="9194" spans="1:7" x14ac:dyDescent="0.2">
      <c r="A9194">
        <v>12000</v>
      </c>
      <c r="B9194">
        <v>0.19520000000000001</v>
      </c>
      <c r="C9194" t="s">
        <v>5440</v>
      </c>
      <c r="D9194">
        <v>43000</v>
      </c>
      <c r="E9194">
        <v>60</v>
      </c>
      <c r="F9194">
        <v>10</v>
      </c>
      <c r="G9194">
        <v>0</v>
      </c>
    </row>
    <row r="9195" spans="1:7" x14ac:dyDescent="0.2">
      <c r="A9195">
        <v>13600</v>
      </c>
      <c r="B9195">
        <v>0.18990000000000001</v>
      </c>
      <c r="C9195" t="s">
        <v>5441</v>
      </c>
      <c r="D9195">
        <v>42000</v>
      </c>
      <c r="E9195">
        <v>60</v>
      </c>
      <c r="F9195">
        <v>7</v>
      </c>
      <c r="G9195">
        <v>0</v>
      </c>
    </row>
    <row r="9196" spans="1:7" x14ac:dyDescent="0.2">
      <c r="A9196">
        <v>10325</v>
      </c>
      <c r="B9196">
        <v>0.13350000000000001</v>
      </c>
      <c r="C9196" t="s">
        <v>5440</v>
      </c>
      <c r="D9196">
        <v>46000</v>
      </c>
      <c r="E9196">
        <v>36</v>
      </c>
      <c r="F9196">
        <v>6</v>
      </c>
      <c r="G9196">
        <v>0</v>
      </c>
    </row>
    <row r="9197" spans="1:7" x14ac:dyDescent="0.2">
      <c r="A9197">
        <v>32500</v>
      </c>
      <c r="B9197">
        <v>0.13350000000000001</v>
      </c>
      <c r="C9197" t="s">
        <v>5441</v>
      </c>
      <c r="D9197" s="79">
        <v>100000</v>
      </c>
      <c r="E9197">
        <v>36</v>
      </c>
      <c r="F9197">
        <v>2</v>
      </c>
      <c r="G9197">
        <v>0</v>
      </c>
    </row>
    <row r="9198" spans="1:7" x14ac:dyDescent="0.2">
      <c r="A9198">
        <v>1000</v>
      </c>
      <c r="B9198">
        <v>0.18990000000000001</v>
      </c>
      <c r="C9198" t="s">
        <v>5440</v>
      </c>
      <c r="D9198">
        <v>70200</v>
      </c>
      <c r="E9198">
        <v>36</v>
      </c>
      <c r="F9198">
        <v>10</v>
      </c>
      <c r="G9198">
        <v>0</v>
      </c>
    </row>
    <row r="9199" spans="1:7" x14ac:dyDescent="0.2">
      <c r="A9199">
        <v>17625</v>
      </c>
      <c r="B9199">
        <v>0.13350000000000001</v>
      </c>
      <c r="C9199" t="s">
        <v>5440</v>
      </c>
      <c r="D9199">
        <v>49000</v>
      </c>
      <c r="E9199">
        <v>36</v>
      </c>
      <c r="F9199">
        <v>9</v>
      </c>
      <c r="G9199">
        <v>0</v>
      </c>
    </row>
    <row r="9200" spans="1:7" x14ac:dyDescent="0.2">
      <c r="A9200">
        <v>20000</v>
      </c>
      <c r="B9200">
        <v>6.4899999999999999E-2</v>
      </c>
      <c r="C9200" t="s">
        <v>5441</v>
      </c>
      <c r="D9200">
        <v>120000</v>
      </c>
      <c r="E9200">
        <v>36</v>
      </c>
      <c r="F9200">
        <v>2</v>
      </c>
      <c r="G9200">
        <v>0</v>
      </c>
    </row>
    <row r="9201" spans="1:7" x14ac:dyDescent="0.2">
      <c r="A9201">
        <v>12300</v>
      </c>
      <c r="B9201">
        <v>0.1249</v>
      </c>
      <c r="C9201" t="s">
        <v>5441</v>
      </c>
      <c r="D9201">
        <v>42515</v>
      </c>
      <c r="E9201">
        <v>60</v>
      </c>
      <c r="F9201">
        <v>7</v>
      </c>
      <c r="G9201">
        <v>1</v>
      </c>
    </row>
    <row r="9202" spans="1:7" x14ac:dyDescent="0.2">
      <c r="A9202">
        <v>24000</v>
      </c>
      <c r="B9202">
        <v>0.13980000000000001</v>
      </c>
      <c r="C9202" t="s">
        <v>5441</v>
      </c>
      <c r="D9202">
        <v>57600</v>
      </c>
      <c r="E9202">
        <v>60</v>
      </c>
      <c r="F9202">
        <v>4</v>
      </c>
      <c r="G9202">
        <v>0</v>
      </c>
    </row>
    <row r="9203" spans="1:7" x14ac:dyDescent="0.2">
      <c r="A9203">
        <v>10000</v>
      </c>
      <c r="B9203">
        <v>0.13980000000000001</v>
      </c>
      <c r="C9203" t="s">
        <v>5441</v>
      </c>
      <c r="D9203">
        <v>70000</v>
      </c>
      <c r="E9203">
        <v>36</v>
      </c>
      <c r="F9203">
        <v>8</v>
      </c>
      <c r="G9203">
        <v>0</v>
      </c>
    </row>
    <row r="9204" spans="1:7" x14ac:dyDescent="0.2">
      <c r="A9204">
        <v>8000</v>
      </c>
      <c r="B9204">
        <v>7.1199999999999999E-2</v>
      </c>
      <c r="C9204" t="s">
        <v>5440</v>
      </c>
      <c r="D9204">
        <v>127000</v>
      </c>
      <c r="E9204">
        <v>36</v>
      </c>
      <c r="F9204">
        <v>0.5</v>
      </c>
      <c r="G9204">
        <v>0</v>
      </c>
    </row>
    <row r="9205" spans="1:7" x14ac:dyDescent="0.2">
      <c r="A9205">
        <v>12000</v>
      </c>
      <c r="B9205">
        <v>0.10150000000000001</v>
      </c>
      <c r="C9205" t="s">
        <v>5441</v>
      </c>
      <c r="D9205">
        <v>85000</v>
      </c>
      <c r="E9205">
        <v>36</v>
      </c>
      <c r="F9205">
        <v>9</v>
      </c>
      <c r="G9205">
        <v>0</v>
      </c>
    </row>
    <row r="9206" spans="1:7" x14ac:dyDescent="0.2">
      <c r="A9206">
        <v>5500</v>
      </c>
      <c r="B9206">
        <v>0.12989999999999999</v>
      </c>
      <c r="C9206" t="s">
        <v>5441</v>
      </c>
      <c r="D9206">
        <v>65000</v>
      </c>
      <c r="E9206">
        <v>36</v>
      </c>
      <c r="F9206">
        <v>10</v>
      </c>
      <c r="G9206">
        <v>0</v>
      </c>
    </row>
    <row r="9207" spans="1:7" x14ac:dyDescent="0.2">
      <c r="A9207">
        <v>32000</v>
      </c>
      <c r="B9207">
        <v>0.15609999999999999</v>
      </c>
      <c r="C9207" t="s">
        <v>5441</v>
      </c>
      <c r="D9207" s="79">
        <v>100000</v>
      </c>
      <c r="E9207">
        <v>60</v>
      </c>
      <c r="F9207">
        <v>0.5</v>
      </c>
      <c r="G9207">
        <v>0</v>
      </c>
    </row>
    <row r="9208" spans="1:7" x14ac:dyDescent="0.2">
      <c r="A9208">
        <v>34350</v>
      </c>
      <c r="B9208">
        <v>0.2099</v>
      </c>
      <c r="C9208" t="s">
        <v>5441</v>
      </c>
      <c r="D9208">
        <v>91000</v>
      </c>
      <c r="E9208">
        <v>60</v>
      </c>
      <c r="F9208">
        <v>10</v>
      </c>
      <c r="G9208">
        <v>1</v>
      </c>
    </row>
    <row r="9209" spans="1:7" x14ac:dyDescent="0.2">
      <c r="A9209">
        <v>10000</v>
      </c>
      <c r="B9209">
        <v>0.15609999999999999</v>
      </c>
      <c r="C9209" t="s">
        <v>5441</v>
      </c>
      <c r="D9209">
        <v>108000</v>
      </c>
      <c r="E9209">
        <v>36</v>
      </c>
      <c r="F9209">
        <v>10</v>
      </c>
      <c r="G9209">
        <v>0</v>
      </c>
    </row>
    <row r="9210" spans="1:7" x14ac:dyDescent="0.2">
      <c r="A9210">
        <v>4100</v>
      </c>
      <c r="B9210">
        <v>0.23430000000000001</v>
      </c>
      <c r="C9210" t="s">
        <v>5441</v>
      </c>
      <c r="D9210">
        <v>23000</v>
      </c>
      <c r="E9210">
        <v>36</v>
      </c>
      <c r="F9210">
        <v>5</v>
      </c>
      <c r="G9210">
        <v>1</v>
      </c>
    </row>
    <row r="9211" spans="1:7" x14ac:dyDescent="0.2">
      <c r="A9211">
        <v>3600</v>
      </c>
      <c r="B9211">
        <v>8.3900000000000002E-2</v>
      </c>
      <c r="C9211" t="s">
        <v>5440</v>
      </c>
      <c r="D9211">
        <v>50000</v>
      </c>
      <c r="E9211">
        <v>36</v>
      </c>
      <c r="F9211">
        <v>2</v>
      </c>
      <c r="G9211">
        <v>0</v>
      </c>
    </row>
    <row r="9212" spans="1:7" x14ac:dyDescent="0.2">
      <c r="A9212">
        <v>20000</v>
      </c>
      <c r="B9212">
        <v>0.18240000000000001</v>
      </c>
      <c r="C9212" t="s">
        <v>5441</v>
      </c>
      <c r="D9212">
        <v>55000</v>
      </c>
      <c r="E9212">
        <v>60</v>
      </c>
      <c r="F9212">
        <v>10</v>
      </c>
      <c r="G9212">
        <v>0</v>
      </c>
    </row>
    <row r="9213" spans="1:7" x14ac:dyDescent="0.2">
      <c r="A9213">
        <v>25000</v>
      </c>
      <c r="B9213">
        <v>0.15609999999999999</v>
      </c>
      <c r="C9213" t="s">
        <v>5441</v>
      </c>
      <c r="D9213">
        <v>101000</v>
      </c>
      <c r="E9213">
        <v>60</v>
      </c>
      <c r="F9213">
        <v>8</v>
      </c>
      <c r="G9213">
        <v>0</v>
      </c>
    </row>
    <row r="9214" spans="1:7" x14ac:dyDescent="0.2">
      <c r="A9214">
        <v>14500</v>
      </c>
      <c r="B9214">
        <v>0.1449</v>
      </c>
      <c r="C9214" t="s">
        <v>5440</v>
      </c>
      <c r="D9214">
        <v>45000</v>
      </c>
      <c r="E9214">
        <v>60</v>
      </c>
      <c r="F9214">
        <v>5</v>
      </c>
      <c r="G9214">
        <v>0</v>
      </c>
    </row>
    <row r="9215" spans="1:7" x14ac:dyDescent="0.2">
      <c r="A9215">
        <v>4950</v>
      </c>
      <c r="B9215">
        <v>0.1099</v>
      </c>
      <c r="C9215" t="s">
        <v>5441</v>
      </c>
      <c r="D9215">
        <v>42000</v>
      </c>
      <c r="E9215">
        <v>36</v>
      </c>
      <c r="F9215">
        <v>1</v>
      </c>
      <c r="G9215">
        <v>0</v>
      </c>
    </row>
    <row r="9216" spans="1:7" x14ac:dyDescent="0.2">
      <c r="A9216">
        <v>10000</v>
      </c>
      <c r="B9216">
        <v>0.1167</v>
      </c>
      <c r="C9216" t="s">
        <v>5440</v>
      </c>
      <c r="D9216">
        <v>35000</v>
      </c>
      <c r="E9216">
        <v>36</v>
      </c>
      <c r="F9216">
        <v>6</v>
      </c>
      <c r="G9216">
        <v>0</v>
      </c>
    </row>
    <row r="9217" spans="1:7" x14ac:dyDescent="0.2">
      <c r="A9217">
        <v>12500</v>
      </c>
      <c r="B9217">
        <v>0.15609999999999999</v>
      </c>
      <c r="C9217" t="s">
        <v>5441</v>
      </c>
      <c r="D9217">
        <v>33000</v>
      </c>
      <c r="E9217">
        <v>60</v>
      </c>
      <c r="F9217">
        <v>5</v>
      </c>
      <c r="G9217">
        <v>1</v>
      </c>
    </row>
    <row r="9218" spans="1:7" x14ac:dyDescent="0.2">
      <c r="A9218">
        <v>7150</v>
      </c>
      <c r="B9218">
        <v>0.1167</v>
      </c>
      <c r="C9218" t="s">
        <v>5441</v>
      </c>
      <c r="D9218">
        <v>77000</v>
      </c>
      <c r="E9218">
        <v>36</v>
      </c>
      <c r="F9218">
        <v>10</v>
      </c>
      <c r="G9218">
        <v>0</v>
      </c>
    </row>
    <row r="9219" spans="1:7" x14ac:dyDescent="0.2">
      <c r="A9219">
        <v>6675</v>
      </c>
      <c r="B9219">
        <v>0.16289999999999999</v>
      </c>
      <c r="C9219" t="s">
        <v>5440</v>
      </c>
      <c r="D9219">
        <v>26500</v>
      </c>
      <c r="E9219">
        <v>36</v>
      </c>
      <c r="F9219">
        <v>0.5</v>
      </c>
      <c r="G9219">
        <v>1</v>
      </c>
    </row>
    <row r="9220" spans="1:7" x14ac:dyDescent="0.2">
      <c r="A9220">
        <v>5000</v>
      </c>
      <c r="B9220">
        <v>8.3900000000000002E-2</v>
      </c>
      <c r="C9220" t="s">
        <v>5441</v>
      </c>
      <c r="D9220">
        <v>48000</v>
      </c>
      <c r="E9220">
        <v>36</v>
      </c>
      <c r="F9220">
        <v>10</v>
      </c>
      <c r="G9220">
        <v>0</v>
      </c>
    </row>
    <row r="9221" spans="1:7" x14ac:dyDescent="0.2">
      <c r="A9221">
        <v>5000</v>
      </c>
      <c r="B9221">
        <v>9.1700000000000004E-2</v>
      </c>
      <c r="C9221" t="s">
        <v>5442</v>
      </c>
      <c r="D9221">
        <v>25000</v>
      </c>
      <c r="E9221">
        <v>36</v>
      </c>
      <c r="F9221">
        <v>10</v>
      </c>
      <c r="G9221">
        <v>0</v>
      </c>
    </row>
    <row r="9222" spans="1:7" x14ac:dyDescent="0.2">
      <c r="A9222">
        <v>35000</v>
      </c>
      <c r="B9222">
        <v>0.18240000000000001</v>
      </c>
      <c r="C9222" t="s">
        <v>5440</v>
      </c>
      <c r="D9222">
        <v>105000</v>
      </c>
      <c r="E9222">
        <v>36</v>
      </c>
      <c r="F9222">
        <v>2</v>
      </c>
      <c r="G9222">
        <v>0</v>
      </c>
    </row>
    <row r="9223" spans="1:7" x14ac:dyDescent="0.2">
      <c r="A9223">
        <v>35000</v>
      </c>
      <c r="B9223">
        <v>0.12989999999999999</v>
      </c>
      <c r="C9223" t="s">
        <v>5441</v>
      </c>
      <c r="D9223">
        <v>75000</v>
      </c>
      <c r="E9223">
        <v>60</v>
      </c>
      <c r="F9223">
        <v>10</v>
      </c>
      <c r="G9223">
        <v>0</v>
      </c>
    </row>
    <row r="9224" spans="1:7" x14ac:dyDescent="0.2">
      <c r="A9224">
        <v>4000</v>
      </c>
      <c r="B9224">
        <v>0.16289999999999999</v>
      </c>
      <c r="C9224" t="s">
        <v>5440</v>
      </c>
      <c r="D9224">
        <v>85000</v>
      </c>
      <c r="E9224">
        <v>36</v>
      </c>
      <c r="F9224">
        <v>0.5</v>
      </c>
      <c r="G9224">
        <v>1</v>
      </c>
    </row>
    <row r="9225" spans="1:7" x14ac:dyDescent="0.2">
      <c r="A9225">
        <v>2000</v>
      </c>
      <c r="B9225">
        <v>0.1757</v>
      </c>
      <c r="C9225" t="s">
        <v>5440</v>
      </c>
      <c r="D9225">
        <v>65000</v>
      </c>
      <c r="E9225">
        <v>36</v>
      </c>
      <c r="F9225">
        <v>10</v>
      </c>
      <c r="G9225">
        <v>0</v>
      </c>
    </row>
    <row r="9226" spans="1:7" x14ac:dyDescent="0.2">
      <c r="A9226">
        <v>35000</v>
      </c>
      <c r="B9226">
        <v>0.24079999999999999</v>
      </c>
      <c r="C9226" t="s">
        <v>5441</v>
      </c>
      <c r="D9226">
        <v>240000</v>
      </c>
      <c r="E9226">
        <v>60</v>
      </c>
      <c r="F9226">
        <v>8</v>
      </c>
      <c r="G9226">
        <v>0</v>
      </c>
    </row>
    <row r="9227" spans="1:7" x14ac:dyDescent="0.2">
      <c r="A9227">
        <v>12000</v>
      </c>
      <c r="B9227">
        <v>0.15609999999999999</v>
      </c>
      <c r="C9227" t="s">
        <v>5442</v>
      </c>
      <c r="D9227">
        <v>56000</v>
      </c>
      <c r="E9227">
        <v>36</v>
      </c>
      <c r="F9227">
        <v>6</v>
      </c>
      <c r="G9227">
        <v>0</v>
      </c>
    </row>
    <row r="9228" spans="1:7" x14ac:dyDescent="0.2">
      <c r="A9228">
        <v>14400</v>
      </c>
      <c r="B9228">
        <v>0.16289999999999999</v>
      </c>
      <c r="C9228" t="s">
        <v>5441</v>
      </c>
      <c r="D9228">
        <v>50000</v>
      </c>
      <c r="E9228">
        <v>36</v>
      </c>
      <c r="F9228">
        <v>10</v>
      </c>
      <c r="G9228">
        <v>0</v>
      </c>
    </row>
    <row r="9229" spans="1:7" x14ac:dyDescent="0.2">
      <c r="A9229">
        <v>4000</v>
      </c>
      <c r="B9229">
        <v>0.1757</v>
      </c>
      <c r="C9229" t="s">
        <v>5440</v>
      </c>
      <c r="D9229">
        <v>40000</v>
      </c>
      <c r="E9229">
        <v>36</v>
      </c>
      <c r="F9229">
        <v>0.5</v>
      </c>
      <c r="G9229">
        <v>0</v>
      </c>
    </row>
    <row r="9230" spans="1:7" x14ac:dyDescent="0.2">
      <c r="A9230">
        <v>6000</v>
      </c>
      <c r="B9230">
        <v>0.12989999999999999</v>
      </c>
      <c r="C9230" t="s">
        <v>5441</v>
      </c>
      <c r="D9230">
        <v>88000</v>
      </c>
      <c r="E9230">
        <v>36</v>
      </c>
      <c r="F9230">
        <v>6</v>
      </c>
      <c r="G9230">
        <v>0</v>
      </c>
    </row>
    <row r="9231" spans="1:7" x14ac:dyDescent="0.2">
      <c r="A9231">
        <v>10000</v>
      </c>
      <c r="B9231">
        <v>0.13980000000000001</v>
      </c>
      <c r="C9231" t="s">
        <v>5440</v>
      </c>
      <c r="D9231">
        <v>41600</v>
      </c>
      <c r="E9231">
        <v>36</v>
      </c>
      <c r="F9231">
        <v>6</v>
      </c>
      <c r="G9231">
        <v>0</v>
      </c>
    </row>
    <row r="9232" spans="1:7" x14ac:dyDescent="0.2">
      <c r="A9232">
        <v>13625</v>
      </c>
      <c r="B9232">
        <v>0.23430000000000001</v>
      </c>
      <c r="C9232" t="s">
        <v>5442</v>
      </c>
      <c r="D9232">
        <v>56100</v>
      </c>
      <c r="E9232">
        <v>60</v>
      </c>
      <c r="F9232">
        <v>9</v>
      </c>
      <c r="G9232">
        <v>0</v>
      </c>
    </row>
    <row r="9233" spans="1:7" x14ac:dyDescent="0.2">
      <c r="A9233">
        <v>6000</v>
      </c>
      <c r="B9233">
        <v>6.0299999999999999E-2</v>
      </c>
      <c r="C9233" t="s">
        <v>5441</v>
      </c>
      <c r="D9233">
        <v>60000</v>
      </c>
      <c r="E9233">
        <v>36</v>
      </c>
      <c r="F9233">
        <v>10</v>
      </c>
      <c r="G9233">
        <v>0</v>
      </c>
    </row>
    <row r="9234" spans="1:7" x14ac:dyDescent="0.2">
      <c r="A9234">
        <v>16000</v>
      </c>
      <c r="B9234">
        <v>0.10150000000000001</v>
      </c>
      <c r="C9234" t="s">
        <v>5441</v>
      </c>
      <c r="D9234">
        <v>102000</v>
      </c>
      <c r="E9234">
        <v>36</v>
      </c>
      <c r="F9234">
        <v>6</v>
      </c>
      <c r="G9234">
        <v>0</v>
      </c>
    </row>
    <row r="9235" spans="1:7" x14ac:dyDescent="0.2">
      <c r="A9235">
        <v>2500</v>
      </c>
      <c r="B9235">
        <v>0.1167</v>
      </c>
      <c r="C9235" t="s">
        <v>5441</v>
      </c>
      <c r="D9235">
        <v>52629.99</v>
      </c>
      <c r="E9235">
        <v>36</v>
      </c>
      <c r="F9235">
        <v>10</v>
      </c>
      <c r="G9235">
        <v>0</v>
      </c>
    </row>
    <row r="9236" spans="1:7" x14ac:dyDescent="0.2">
      <c r="A9236">
        <v>17500</v>
      </c>
      <c r="B9236">
        <v>0.13350000000000001</v>
      </c>
      <c r="C9236" t="s">
        <v>5440</v>
      </c>
      <c r="D9236">
        <v>57373</v>
      </c>
      <c r="E9236">
        <v>36</v>
      </c>
      <c r="F9236">
        <v>10</v>
      </c>
      <c r="G9236">
        <v>0</v>
      </c>
    </row>
    <row r="9237" spans="1:7" x14ac:dyDescent="0.2">
      <c r="A9237">
        <v>12000</v>
      </c>
      <c r="B9237">
        <v>6.4899999999999999E-2</v>
      </c>
      <c r="C9237" t="s">
        <v>5441</v>
      </c>
      <c r="D9237">
        <v>41600</v>
      </c>
      <c r="E9237">
        <v>36</v>
      </c>
      <c r="F9237">
        <v>1</v>
      </c>
      <c r="G9237">
        <v>0</v>
      </c>
    </row>
    <row r="9238" spans="1:7" x14ac:dyDescent="0.2">
      <c r="A9238">
        <v>2000</v>
      </c>
      <c r="B9238">
        <v>0.19520000000000001</v>
      </c>
      <c r="C9238" t="s">
        <v>5441</v>
      </c>
      <c r="D9238">
        <v>39000</v>
      </c>
      <c r="E9238">
        <v>36</v>
      </c>
      <c r="F9238">
        <v>2</v>
      </c>
      <c r="G9238">
        <v>0</v>
      </c>
    </row>
    <row r="9239" spans="1:7" x14ac:dyDescent="0.2">
      <c r="A9239">
        <v>10000</v>
      </c>
      <c r="B9239">
        <v>0.10150000000000001</v>
      </c>
      <c r="C9239" t="s">
        <v>5442</v>
      </c>
      <c r="D9239">
        <v>75000</v>
      </c>
      <c r="E9239">
        <v>36</v>
      </c>
      <c r="F9239">
        <v>2</v>
      </c>
      <c r="G9239">
        <v>0</v>
      </c>
    </row>
    <row r="9240" spans="1:7" x14ac:dyDescent="0.2">
      <c r="A9240">
        <v>3025</v>
      </c>
      <c r="B9240">
        <v>0.1099</v>
      </c>
      <c r="C9240" t="s">
        <v>5441</v>
      </c>
      <c r="D9240">
        <v>87000</v>
      </c>
      <c r="E9240">
        <v>36</v>
      </c>
      <c r="F9240">
        <v>3</v>
      </c>
      <c r="G9240">
        <v>0</v>
      </c>
    </row>
    <row r="9241" spans="1:7" x14ac:dyDescent="0.2">
      <c r="A9241">
        <v>12950</v>
      </c>
      <c r="B9241">
        <v>0.14990000000000001</v>
      </c>
      <c r="C9241" t="s">
        <v>5441</v>
      </c>
      <c r="D9241">
        <v>40000</v>
      </c>
      <c r="E9241">
        <v>36</v>
      </c>
      <c r="F9241">
        <v>8</v>
      </c>
      <c r="G9241">
        <v>0</v>
      </c>
    </row>
    <row r="9242" spans="1:7" x14ac:dyDescent="0.2">
      <c r="A9242">
        <v>3900</v>
      </c>
      <c r="B9242">
        <v>0.19520000000000001</v>
      </c>
      <c r="C9242" t="s">
        <v>5441</v>
      </c>
      <c r="D9242">
        <v>55000</v>
      </c>
      <c r="E9242">
        <v>36</v>
      </c>
      <c r="F9242">
        <v>9</v>
      </c>
      <c r="G9242">
        <v>0</v>
      </c>
    </row>
    <row r="9243" spans="1:7" x14ac:dyDescent="0.2">
      <c r="A9243">
        <v>13000</v>
      </c>
      <c r="B9243">
        <v>0.1449</v>
      </c>
      <c r="C9243" t="s">
        <v>5442</v>
      </c>
      <c r="D9243">
        <v>70000</v>
      </c>
      <c r="E9243">
        <v>36</v>
      </c>
      <c r="F9243">
        <v>0.5</v>
      </c>
      <c r="G9243">
        <v>0</v>
      </c>
    </row>
    <row r="9244" spans="1:7" x14ac:dyDescent="0.2">
      <c r="A9244">
        <v>5200</v>
      </c>
      <c r="B9244">
        <v>0.10150000000000001</v>
      </c>
      <c r="C9244" t="s">
        <v>5441</v>
      </c>
      <c r="D9244">
        <v>109000</v>
      </c>
      <c r="E9244">
        <v>36</v>
      </c>
      <c r="F9244">
        <v>10</v>
      </c>
      <c r="G9244">
        <v>0</v>
      </c>
    </row>
    <row r="9245" spans="1:7" x14ac:dyDescent="0.2">
      <c r="A9245">
        <v>20000</v>
      </c>
      <c r="B9245">
        <v>0.13980000000000001</v>
      </c>
      <c r="C9245" t="s">
        <v>5441</v>
      </c>
      <c r="D9245">
        <v>55500</v>
      </c>
      <c r="E9245">
        <v>60</v>
      </c>
      <c r="F9245">
        <v>9</v>
      </c>
      <c r="G9245">
        <v>0</v>
      </c>
    </row>
    <row r="9246" spans="1:7" x14ac:dyDescent="0.2">
      <c r="A9246">
        <v>20000</v>
      </c>
      <c r="B9246">
        <v>0.13980000000000001</v>
      </c>
      <c r="C9246" t="s">
        <v>5440</v>
      </c>
      <c r="D9246">
        <v>93600</v>
      </c>
      <c r="E9246">
        <v>60</v>
      </c>
      <c r="F9246">
        <v>10</v>
      </c>
      <c r="G9246">
        <v>0</v>
      </c>
    </row>
    <row r="9247" spans="1:7" x14ac:dyDescent="0.2">
      <c r="A9247">
        <v>16000</v>
      </c>
      <c r="B9247">
        <v>0.13980000000000001</v>
      </c>
      <c r="C9247" t="s">
        <v>5441</v>
      </c>
      <c r="D9247">
        <v>82019</v>
      </c>
      <c r="E9247">
        <v>36</v>
      </c>
      <c r="F9247">
        <v>10</v>
      </c>
      <c r="G9247">
        <v>1</v>
      </c>
    </row>
    <row r="9248" spans="1:7" x14ac:dyDescent="0.2">
      <c r="A9248">
        <v>16800</v>
      </c>
      <c r="B9248">
        <v>0.1099</v>
      </c>
      <c r="C9248" t="s">
        <v>5440</v>
      </c>
      <c r="D9248">
        <v>70000</v>
      </c>
      <c r="E9248">
        <v>36</v>
      </c>
      <c r="F9248">
        <v>2</v>
      </c>
      <c r="G9248">
        <v>0</v>
      </c>
    </row>
    <row r="9249" spans="1:7" x14ac:dyDescent="0.2">
      <c r="A9249">
        <v>14000</v>
      </c>
      <c r="B9249">
        <v>0.1449</v>
      </c>
      <c r="C9249" t="s">
        <v>5440</v>
      </c>
      <c r="D9249">
        <v>75000</v>
      </c>
      <c r="E9249">
        <v>36</v>
      </c>
      <c r="F9249">
        <v>1</v>
      </c>
      <c r="G9249">
        <v>0</v>
      </c>
    </row>
    <row r="9250" spans="1:7" x14ac:dyDescent="0.2">
      <c r="A9250">
        <v>23975</v>
      </c>
      <c r="B9250">
        <v>0.15609999999999999</v>
      </c>
      <c r="C9250" t="s">
        <v>5440</v>
      </c>
      <c r="D9250">
        <v>60000</v>
      </c>
      <c r="E9250">
        <v>60</v>
      </c>
      <c r="F9250">
        <v>0.5</v>
      </c>
      <c r="G9250">
        <v>1</v>
      </c>
    </row>
    <row r="9251" spans="1:7" x14ac:dyDescent="0.2">
      <c r="A9251">
        <v>11850</v>
      </c>
      <c r="B9251">
        <v>0.13350000000000001</v>
      </c>
      <c r="C9251" t="s">
        <v>5440</v>
      </c>
      <c r="D9251">
        <v>45000</v>
      </c>
      <c r="E9251">
        <v>36</v>
      </c>
      <c r="F9251">
        <v>5</v>
      </c>
      <c r="G9251">
        <v>0</v>
      </c>
    </row>
    <row r="9252" spans="1:7" x14ac:dyDescent="0.2">
      <c r="A9252">
        <v>5925</v>
      </c>
      <c r="B9252">
        <v>0.18990000000000001</v>
      </c>
      <c r="C9252" t="s">
        <v>5440</v>
      </c>
      <c r="D9252">
        <v>31000</v>
      </c>
      <c r="E9252">
        <v>36</v>
      </c>
      <c r="F9252">
        <v>4</v>
      </c>
      <c r="G9252">
        <v>0</v>
      </c>
    </row>
    <row r="9253" spans="1:7" x14ac:dyDescent="0.2">
      <c r="A9253">
        <v>16500</v>
      </c>
      <c r="B9253">
        <v>0.16289999999999999</v>
      </c>
      <c r="C9253" t="s">
        <v>5441</v>
      </c>
      <c r="D9253">
        <v>59000</v>
      </c>
      <c r="E9253">
        <v>60</v>
      </c>
      <c r="F9253">
        <v>10</v>
      </c>
      <c r="G9253">
        <v>1</v>
      </c>
    </row>
    <row r="9254" spans="1:7" x14ac:dyDescent="0.2">
      <c r="A9254">
        <v>20800</v>
      </c>
      <c r="B9254">
        <v>0.12989999999999999</v>
      </c>
      <c r="C9254" t="s">
        <v>5441</v>
      </c>
      <c r="D9254">
        <v>115000</v>
      </c>
      <c r="E9254">
        <v>36</v>
      </c>
      <c r="F9254">
        <v>7</v>
      </c>
      <c r="G9254">
        <v>0</v>
      </c>
    </row>
    <row r="9255" spans="1:7" x14ac:dyDescent="0.2">
      <c r="A9255">
        <v>2500</v>
      </c>
      <c r="B9255">
        <v>0.13980000000000001</v>
      </c>
      <c r="C9255" t="s">
        <v>5440</v>
      </c>
      <c r="D9255">
        <v>110000</v>
      </c>
      <c r="E9255">
        <v>36</v>
      </c>
      <c r="F9255">
        <v>10</v>
      </c>
      <c r="G9255">
        <v>0</v>
      </c>
    </row>
    <row r="9256" spans="1:7" x14ac:dyDescent="0.2">
      <c r="A9256">
        <v>28000</v>
      </c>
      <c r="B9256">
        <v>0.1099</v>
      </c>
      <c r="C9256" t="s">
        <v>5440</v>
      </c>
      <c r="D9256">
        <v>155000</v>
      </c>
      <c r="E9256">
        <v>36</v>
      </c>
      <c r="F9256">
        <v>2</v>
      </c>
      <c r="G9256">
        <v>0</v>
      </c>
    </row>
    <row r="9257" spans="1:7" x14ac:dyDescent="0.2">
      <c r="A9257">
        <v>9000</v>
      </c>
      <c r="B9257">
        <v>0.1167</v>
      </c>
      <c r="C9257" t="s">
        <v>5441</v>
      </c>
      <c r="D9257">
        <v>130000</v>
      </c>
      <c r="E9257">
        <v>36</v>
      </c>
      <c r="F9257">
        <v>10</v>
      </c>
      <c r="G9257">
        <v>0</v>
      </c>
    </row>
    <row r="9258" spans="1:7" x14ac:dyDescent="0.2">
      <c r="A9258">
        <v>8950</v>
      </c>
      <c r="B9258">
        <v>0.2099</v>
      </c>
      <c r="C9258" t="s">
        <v>5440</v>
      </c>
      <c r="D9258">
        <v>130000</v>
      </c>
      <c r="E9258">
        <v>36</v>
      </c>
      <c r="F9258">
        <v>10</v>
      </c>
      <c r="G9258">
        <v>0</v>
      </c>
    </row>
    <row r="9259" spans="1:7" x14ac:dyDescent="0.2">
      <c r="A9259">
        <v>6000</v>
      </c>
      <c r="B9259">
        <v>0.1167</v>
      </c>
      <c r="C9259" t="s">
        <v>5441</v>
      </c>
      <c r="D9259">
        <v>145000</v>
      </c>
      <c r="E9259">
        <v>36</v>
      </c>
      <c r="F9259">
        <v>10</v>
      </c>
      <c r="G9259">
        <v>0</v>
      </c>
    </row>
    <row r="9260" spans="1:7" x14ac:dyDescent="0.2">
      <c r="A9260">
        <v>15000</v>
      </c>
      <c r="B9260">
        <v>0.1099</v>
      </c>
      <c r="C9260" t="s">
        <v>5440</v>
      </c>
      <c r="D9260">
        <v>95000</v>
      </c>
      <c r="E9260">
        <v>36</v>
      </c>
      <c r="F9260">
        <v>4</v>
      </c>
      <c r="G9260">
        <v>0</v>
      </c>
    </row>
    <row r="9261" spans="1:7" x14ac:dyDescent="0.2">
      <c r="A9261">
        <v>14000</v>
      </c>
      <c r="B9261">
        <v>0.10150000000000001</v>
      </c>
      <c r="C9261" t="s">
        <v>5442</v>
      </c>
      <c r="D9261">
        <v>54000</v>
      </c>
      <c r="E9261">
        <v>36</v>
      </c>
      <c r="F9261">
        <v>10</v>
      </c>
      <c r="G9261">
        <v>0</v>
      </c>
    </row>
    <row r="9262" spans="1:7" x14ac:dyDescent="0.2">
      <c r="A9262">
        <v>10000</v>
      </c>
      <c r="B9262">
        <v>0.18240000000000001</v>
      </c>
      <c r="C9262" t="s">
        <v>5441</v>
      </c>
      <c r="D9262">
        <v>35000</v>
      </c>
      <c r="E9262">
        <v>60</v>
      </c>
      <c r="F9262">
        <v>6</v>
      </c>
      <c r="G9262">
        <v>1</v>
      </c>
    </row>
    <row r="9263" spans="1:7" x14ac:dyDescent="0.2">
      <c r="A9263">
        <v>10400</v>
      </c>
      <c r="B9263">
        <v>0.1167</v>
      </c>
      <c r="C9263" t="s">
        <v>5441</v>
      </c>
      <c r="D9263">
        <v>79900</v>
      </c>
      <c r="E9263">
        <v>36</v>
      </c>
      <c r="F9263">
        <v>10</v>
      </c>
      <c r="G9263">
        <v>0</v>
      </c>
    </row>
    <row r="9264" spans="1:7" x14ac:dyDescent="0.2">
      <c r="A9264">
        <v>15000</v>
      </c>
      <c r="B9264">
        <v>0.18990000000000001</v>
      </c>
      <c r="C9264" t="s">
        <v>5441</v>
      </c>
      <c r="D9264">
        <v>90000</v>
      </c>
      <c r="E9264">
        <v>60</v>
      </c>
      <c r="F9264">
        <v>9</v>
      </c>
      <c r="G9264">
        <v>1</v>
      </c>
    </row>
    <row r="9265" spans="1:7" x14ac:dyDescent="0.2">
      <c r="A9265">
        <v>8000</v>
      </c>
      <c r="B9265">
        <v>0.10150000000000001</v>
      </c>
      <c r="C9265" t="s">
        <v>5442</v>
      </c>
      <c r="D9265">
        <v>24000</v>
      </c>
      <c r="E9265">
        <v>36</v>
      </c>
      <c r="F9265">
        <v>8</v>
      </c>
      <c r="G9265">
        <v>0</v>
      </c>
    </row>
    <row r="9266" spans="1:7" x14ac:dyDescent="0.2">
      <c r="A9266">
        <v>8000</v>
      </c>
      <c r="B9266">
        <v>0.1167</v>
      </c>
      <c r="C9266" t="s">
        <v>5440</v>
      </c>
      <c r="D9266">
        <v>75000</v>
      </c>
      <c r="E9266">
        <v>36</v>
      </c>
      <c r="F9266">
        <v>0.5</v>
      </c>
      <c r="G9266">
        <v>1</v>
      </c>
    </row>
    <row r="9267" spans="1:7" x14ac:dyDescent="0.2">
      <c r="A9267">
        <v>20000</v>
      </c>
      <c r="B9267">
        <v>0.14990000000000001</v>
      </c>
      <c r="C9267" t="s">
        <v>5441</v>
      </c>
      <c r="D9267">
        <v>65000</v>
      </c>
      <c r="E9267">
        <v>60</v>
      </c>
      <c r="F9267">
        <v>10</v>
      </c>
      <c r="G9267">
        <v>0</v>
      </c>
    </row>
    <row r="9268" spans="1:7" x14ac:dyDescent="0.2">
      <c r="A9268">
        <v>13475</v>
      </c>
      <c r="B9268">
        <v>0.2215</v>
      </c>
      <c r="C9268" t="s">
        <v>5440</v>
      </c>
      <c r="D9268">
        <v>50000</v>
      </c>
      <c r="E9268">
        <v>60</v>
      </c>
      <c r="F9268">
        <v>8</v>
      </c>
      <c r="G9268">
        <v>0</v>
      </c>
    </row>
    <row r="9269" spans="1:7" x14ac:dyDescent="0.2">
      <c r="A9269">
        <v>7525</v>
      </c>
      <c r="B9269">
        <v>0.1757</v>
      </c>
      <c r="C9269" t="s">
        <v>5442</v>
      </c>
      <c r="D9269">
        <v>75000</v>
      </c>
      <c r="E9269">
        <v>36</v>
      </c>
      <c r="F9269">
        <v>7</v>
      </c>
      <c r="G9269">
        <v>1</v>
      </c>
    </row>
    <row r="9270" spans="1:7" x14ac:dyDescent="0.2">
      <c r="A9270">
        <v>5400</v>
      </c>
      <c r="B9270">
        <v>0.1699</v>
      </c>
      <c r="C9270" t="s">
        <v>5440</v>
      </c>
      <c r="D9270">
        <v>33000</v>
      </c>
      <c r="E9270">
        <v>36</v>
      </c>
      <c r="F9270">
        <v>3</v>
      </c>
      <c r="G9270">
        <v>1</v>
      </c>
    </row>
    <row r="9271" spans="1:7" x14ac:dyDescent="0.2">
      <c r="A9271">
        <v>11000</v>
      </c>
      <c r="B9271">
        <v>0.13350000000000001</v>
      </c>
      <c r="C9271" t="s">
        <v>5440</v>
      </c>
      <c r="D9271">
        <v>32000</v>
      </c>
      <c r="E9271">
        <v>60</v>
      </c>
      <c r="F9271">
        <v>10</v>
      </c>
      <c r="G9271">
        <v>0</v>
      </c>
    </row>
    <row r="9272" spans="1:7" x14ac:dyDescent="0.2">
      <c r="A9272">
        <v>11250</v>
      </c>
      <c r="B9272">
        <v>0.25890000000000002</v>
      </c>
      <c r="C9272" t="s">
        <v>5440</v>
      </c>
      <c r="D9272">
        <v>50000</v>
      </c>
      <c r="E9272">
        <v>60</v>
      </c>
      <c r="F9272">
        <v>2</v>
      </c>
      <c r="G9272">
        <v>1</v>
      </c>
    </row>
    <row r="9273" spans="1:7" x14ac:dyDescent="0.2">
      <c r="A9273">
        <v>10075</v>
      </c>
      <c r="B9273">
        <v>0.14990000000000001</v>
      </c>
      <c r="C9273" t="s">
        <v>5442</v>
      </c>
      <c r="D9273">
        <v>60000</v>
      </c>
      <c r="E9273">
        <v>36</v>
      </c>
      <c r="F9273">
        <v>7</v>
      </c>
      <c r="G9273">
        <v>1</v>
      </c>
    </row>
    <row r="9274" spans="1:7" x14ac:dyDescent="0.2">
      <c r="A9274">
        <v>8700</v>
      </c>
      <c r="B9274">
        <v>0.1099</v>
      </c>
      <c r="C9274" t="s">
        <v>5441</v>
      </c>
      <c r="D9274">
        <v>90000</v>
      </c>
      <c r="E9274">
        <v>36</v>
      </c>
      <c r="F9274">
        <v>10</v>
      </c>
      <c r="G9274">
        <v>0</v>
      </c>
    </row>
    <row r="9275" spans="1:7" x14ac:dyDescent="0.2">
      <c r="A9275">
        <v>16000</v>
      </c>
      <c r="B9275">
        <v>0.23430000000000001</v>
      </c>
      <c r="C9275" t="s">
        <v>5440</v>
      </c>
      <c r="D9275">
        <v>78500</v>
      </c>
      <c r="E9275">
        <v>36</v>
      </c>
      <c r="F9275">
        <v>1</v>
      </c>
      <c r="G9275">
        <v>0</v>
      </c>
    </row>
    <row r="9276" spans="1:7" x14ac:dyDescent="0.2">
      <c r="A9276">
        <v>8000</v>
      </c>
      <c r="B9276">
        <v>0.12989999999999999</v>
      </c>
      <c r="C9276" t="s">
        <v>5440</v>
      </c>
      <c r="D9276">
        <v>65000</v>
      </c>
      <c r="E9276">
        <v>36</v>
      </c>
      <c r="F9276">
        <v>6</v>
      </c>
      <c r="G9276">
        <v>0</v>
      </c>
    </row>
    <row r="9277" spans="1:7" x14ac:dyDescent="0.2">
      <c r="A9277">
        <v>15000</v>
      </c>
      <c r="B9277">
        <v>0.1099</v>
      </c>
      <c r="C9277" t="s">
        <v>5440</v>
      </c>
      <c r="D9277">
        <v>50000</v>
      </c>
      <c r="E9277">
        <v>36</v>
      </c>
      <c r="F9277">
        <v>6</v>
      </c>
      <c r="G9277">
        <v>0</v>
      </c>
    </row>
    <row r="9278" spans="1:7" x14ac:dyDescent="0.2">
      <c r="A9278">
        <v>13725</v>
      </c>
      <c r="B9278">
        <v>0.2099</v>
      </c>
      <c r="C9278" t="s">
        <v>5441</v>
      </c>
      <c r="D9278">
        <v>45000</v>
      </c>
      <c r="E9278">
        <v>60</v>
      </c>
      <c r="F9278">
        <v>7</v>
      </c>
      <c r="G9278">
        <v>1</v>
      </c>
    </row>
    <row r="9279" spans="1:7" x14ac:dyDescent="0.2">
      <c r="A9279">
        <v>12000</v>
      </c>
      <c r="B9279">
        <v>0.1167</v>
      </c>
      <c r="C9279" t="s">
        <v>5440</v>
      </c>
      <c r="D9279">
        <v>35000</v>
      </c>
      <c r="E9279">
        <v>36</v>
      </c>
      <c r="F9279">
        <v>6</v>
      </c>
      <c r="G9279">
        <v>1</v>
      </c>
    </row>
    <row r="9280" spans="1:7" x14ac:dyDescent="0.2">
      <c r="A9280">
        <v>9825</v>
      </c>
      <c r="B9280">
        <v>0.12989999999999999</v>
      </c>
      <c r="C9280" t="s">
        <v>5441</v>
      </c>
      <c r="D9280">
        <v>28000</v>
      </c>
      <c r="E9280">
        <v>36</v>
      </c>
      <c r="F9280">
        <v>10</v>
      </c>
      <c r="G9280">
        <v>1</v>
      </c>
    </row>
    <row r="9281" spans="1:7" x14ac:dyDescent="0.2">
      <c r="A9281">
        <v>8000</v>
      </c>
      <c r="B9281">
        <v>0.18990000000000001</v>
      </c>
      <c r="C9281" t="s">
        <v>5440</v>
      </c>
      <c r="D9281">
        <v>80000</v>
      </c>
      <c r="E9281">
        <v>36</v>
      </c>
      <c r="F9281">
        <v>7</v>
      </c>
      <c r="G9281">
        <v>1</v>
      </c>
    </row>
    <row r="9282" spans="1:7" x14ac:dyDescent="0.2">
      <c r="A9282">
        <v>9600</v>
      </c>
      <c r="B9282">
        <v>0.12989999999999999</v>
      </c>
      <c r="C9282" t="s">
        <v>5440</v>
      </c>
      <c r="D9282">
        <v>66000</v>
      </c>
      <c r="E9282">
        <v>36</v>
      </c>
      <c r="F9282">
        <v>10</v>
      </c>
      <c r="G9282">
        <v>0</v>
      </c>
    </row>
    <row r="9283" spans="1:7" x14ac:dyDescent="0.2">
      <c r="A9283">
        <v>8500</v>
      </c>
      <c r="B9283">
        <v>0.1099</v>
      </c>
      <c r="C9283" t="s">
        <v>5440</v>
      </c>
      <c r="D9283">
        <v>140000</v>
      </c>
      <c r="E9283">
        <v>36</v>
      </c>
      <c r="F9283">
        <v>6</v>
      </c>
      <c r="G9283">
        <v>0</v>
      </c>
    </row>
    <row r="9284" spans="1:7" x14ac:dyDescent="0.2">
      <c r="A9284">
        <v>13500</v>
      </c>
      <c r="B9284">
        <v>0.1449</v>
      </c>
      <c r="C9284" t="s">
        <v>5441</v>
      </c>
      <c r="D9284">
        <v>45000</v>
      </c>
      <c r="E9284">
        <v>36</v>
      </c>
      <c r="F9284">
        <v>10</v>
      </c>
      <c r="G9284">
        <v>0</v>
      </c>
    </row>
    <row r="9285" spans="1:7" x14ac:dyDescent="0.2">
      <c r="A9285">
        <v>4500</v>
      </c>
      <c r="B9285">
        <v>0.10150000000000001</v>
      </c>
      <c r="C9285" t="s">
        <v>5441</v>
      </c>
      <c r="D9285">
        <v>37000</v>
      </c>
      <c r="E9285">
        <v>36</v>
      </c>
      <c r="F9285">
        <v>3</v>
      </c>
      <c r="G9285">
        <v>0</v>
      </c>
    </row>
    <row r="9286" spans="1:7" x14ac:dyDescent="0.2">
      <c r="A9286">
        <v>20000</v>
      </c>
      <c r="B9286">
        <v>0.10150000000000001</v>
      </c>
      <c r="C9286" t="s">
        <v>5440</v>
      </c>
      <c r="D9286">
        <v>75796</v>
      </c>
      <c r="E9286">
        <v>36</v>
      </c>
      <c r="F9286">
        <v>8</v>
      </c>
      <c r="G9286">
        <v>0</v>
      </c>
    </row>
    <row r="9287" spans="1:7" x14ac:dyDescent="0.2">
      <c r="A9287">
        <v>7000</v>
      </c>
      <c r="B9287">
        <v>0.16289999999999999</v>
      </c>
      <c r="C9287" t="s">
        <v>5441</v>
      </c>
      <c r="D9287">
        <v>155500</v>
      </c>
      <c r="E9287">
        <v>36</v>
      </c>
      <c r="F9287">
        <v>10</v>
      </c>
      <c r="G9287">
        <v>0</v>
      </c>
    </row>
    <row r="9288" spans="1:7" x14ac:dyDescent="0.2">
      <c r="A9288">
        <v>15500</v>
      </c>
      <c r="B9288">
        <v>8.3900000000000002E-2</v>
      </c>
      <c r="C9288" t="s">
        <v>5441</v>
      </c>
      <c r="D9288">
        <v>110000</v>
      </c>
      <c r="E9288">
        <v>36</v>
      </c>
      <c r="F9288">
        <v>10</v>
      </c>
      <c r="G9288">
        <v>1</v>
      </c>
    </row>
    <row r="9289" spans="1:7" x14ac:dyDescent="0.2">
      <c r="A9289">
        <v>16175</v>
      </c>
      <c r="B9289">
        <v>0.1757</v>
      </c>
      <c r="C9289" t="s">
        <v>5440</v>
      </c>
      <c r="D9289">
        <v>41000</v>
      </c>
      <c r="E9289">
        <v>60</v>
      </c>
      <c r="F9289">
        <v>7</v>
      </c>
      <c r="G9289">
        <v>0</v>
      </c>
    </row>
    <row r="9290" spans="1:7" x14ac:dyDescent="0.2">
      <c r="A9290">
        <v>35000</v>
      </c>
      <c r="B9290">
        <v>0.18240000000000001</v>
      </c>
      <c r="C9290" t="s">
        <v>5441</v>
      </c>
      <c r="D9290">
        <v>396850</v>
      </c>
      <c r="E9290">
        <v>60</v>
      </c>
      <c r="F9290">
        <v>10</v>
      </c>
      <c r="G9290">
        <v>1</v>
      </c>
    </row>
    <row r="9291" spans="1:7" x14ac:dyDescent="0.2">
      <c r="A9291">
        <v>15000</v>
      </c>
      <c r="B9291">
        <v>0.10150000000000001</v>
      </c>
      <c r="C9291" t="s">
        <v>5440</v>
      </c>
      <c r="D9291">
        <v>121000</v>
      </c>
      <c r="E9291">
        <v>36</v>
      </c>
      <c r="F9291">
        <v>4</v>
      </c>
      <c r="G9291">
        <v>0</v>
      </c>
    </row>
    <row r="9292" spans="1:7" x14ac:dyDescent="0.2">
      <c r="A9292">
        <v>6500</v>
      </c>
      <c r="B9292">
        <v>0.20200000000000001</v>
      </c>
      <c r="C9292" t="s">
        <v>5441</v>
      </c>
      <c r="D9292">
        <v>65000</v>
      </c>
      <c r="E9292">
        <v>36</v>
      </c>
      <c r="F9292">
        <v>10</v>
      </c>
      <c r="G9292">
        <v>0</v>
      </c>
    </row>
    <row r="9293" spans="1:7" x14ac:dyDescent="0.2">
      <c r="A9293">
        <v>22000</v>
      </c>
      <c r="B9293">
        <v>0.2215</v>
      </c>
      <c r="C9293" t="s">
        <v>5441</v>
      </c>
      <c r="D9293">
        <v>60000</v>
      </c>
      <c r="E9293">
        <v>60</v>
      </c>
      <c r="F9293">
        <v>10</v>
      </c>
      <c r="G9293">
        <v>0</v>
      </c>
    </row>
    <row r="9294" spans="1:7" x14ac:dyDescent="0.2">
      <c r="A9294">
        <v>13600</v>
      </c>
      <c r="B9294">
        <v>0.19520000000000001</v>
      </c>
      <c r="C9294" t="s">
        <v>5441</v>
      </c>
      <c r="D9294">
        <v>38000</v>
      </c>
      <c r="E9294">
        <v>60</v>
      </c>
      <c r="F9294">
        <v>0.5</v>
      </c>
      <c r="G9294">
        <v>1</v>
      </c>
    </row>
    <row r="9295" spans="1:7" x14ac:dyDescent="0.2">
      <c r="A9295">
        <v>15000</v>
      </c>
      <c r="B9295">
        <v>0.13980000000000001</v>
      </c>
      <c r="C9295" t="s">
        <v>5441</v>
      </c>
      <c r="D9295">
        <v>110000</v>
      </c>
      <c r="E9295">
        <v>36</v>
      </c>
      <c r="F9295">
        <v>10</v>
      </c>
      <c r="G9295">
        <v>0</v>
      </c>
    </row>
    <row r="9296" spans="1:7" x14ac:dyDescent="0.2">
      <c r="A9296">
        <v>20000</v>
      </c>
      <c r="B9296">
        <v>9.1700000000000004E-2</v>
      </c>
      <c r="C9296" t="s">
        <v>5441</v>
      </c>
      <c r="D9296">
        <v>188000</v>
      </c>
      <c r="E9296">
        <v>60</v>
      </c>
      <c r="F9296">
        <v>10</v>
      </c>
      <c r="G9296">
        <v>0</v>
      </c>
    </row>
    <row r="9297" spans="1:7" x14ac:dyDescent="0.2">
      <c r="A9297">
        <v>10000</v>
      </c>
      <c r="B9297">
        <v>0.13980000000000001</v>
      </c>
      <c r="C9297" t="s">
        <v>5442</v>
      </c>
      <c r="D9297">
        <v>70345</v>
      </c>
      <c r="E9297">
        <v>60</v>
      </c>
      <c r="F9297">
        <v>10</v>
      </c>
      <c r="G9297">
        <v>0</v>
      </c>
    </row>
    <row r="9298" spans="1:7" x14ac:dyDescent="0.2">
      <c r="A9298">
        <v>4800</v>
      </c>
      <c r="B9298">
        <v>0.12989999999999999</v>
      </c>
      <c r="C9298" t="s">
        <v>5441</v>
      </c>
      <c r="D9298">
        <v>38000</v>
      </c>
      <c r="E9298">
        <v>36</v>
      </c>
      <c r="F9298">
        <v>10</v>
      </c>
      <c r="G9298">
        <v>0</v>
      </c>
    </row>
    <row r="9299" spans="1:7" x14ac:dyDescent="0.2">
      <c r="A9299">
        <v>9600</v>
      </c>
      <c r="B9299">
        <v>9.1700000000000004E-2</v>
      </c>
      <c r="C9299" t="s">
        <v>5441</v>
      </c>
      <c r="D9299">
        <v>53000</v>
      </c>
      <c r="E9299">
        <v>36</v>
      </c>
      <c r="F9299">
        <v>10</v>
      </c>
      <c r="G9299">
        <v>0</v>
      </c>
    </row>
    <row r="9300" spans="1:7" x14ac:dyDescent="0.2">
      <c r="A9300">
        <v>8650</v>
      </c>
      <c r="B9300">
        <v>8.3900000000000002E-2</v>
      </c>
      <c r="C9300" t="s">
        <v>5440</v>
      </c>
      <c r="D9300">
        <v>42240</v>
      </c>
      <c r="E9300">
        <v>36</v>
      </c>
      <c r="F9300">
        <v>0.5</v>
      </c>
      <c r="G9300">
        <v>1</v>
      </c>
    </row>
    <row r="9301" spans="1:7" x14ac:dyDescent="0.2">
      <c r="A9301">
        <v>8000</v>
      </c>
      <c r="B9301">
        <v>0.1249</v>
      </c>
      <c r="C9301" t="s">
        <v>5440</v>
      </c>
      <c r="D9301">
        <v>42000</v>
      </c>
      <c r="E9301">
        <v>36</v>
      </c>
      <c r="F9301">
        <v>10</v>
      </c>
      <c r="G9301">
        <v>1</v>
      </c>
    </row>
    <row r="9302" spans="1:7" x14ac:dyDescent="0.2">
      <c r="A9302">
        <v>23800</v>
      </c>
      <c r="B9302">
        <v>0.18990000000000001</v>
      </c>
      <c r="C9302" t="s">
        <v>5440</v>
      </c>
      <c r="D9302">
        <v>58000</v>
      </c>
      <c r="E9302">
        <v>60</v>
      </c>
      <c r="F9302">
        <v>3</v>
      </c>
      <c r="G9302">
        <v>1</v>
      </c>
    </row>
    <row r="9303" spans="1:7" x14ac:dyDescent="0.2">
      <c r="A9303">
        <v>18000</v>
      </c>
      <c r="B9303">
        <v>8.3900000000000002E-2</v>
      </c>
      <c r="C9303" t="s">
        <v>5441</v>
      </c>
      <c r="D9303">
        <v>118000</v>
      </c>
      <c r="E9303">
        <v>36</v>
      </c>
      <c r="F9303">
        <v>5</v>
      </c>
      <c r="G9303">
        <v>0</v>
      </c>
    </row>
    <row r="9304" spans="1:7" x14ac:dyDescent="0.2">
      <c r="A9304">
        <v>7800</v>
      </c>
      <c r="B9304">
        <v>0.1167</v>
      </c>
      <c r="C9304" t="s">
        <v>5440</v>
      </c>
      <c r="D9304">
        <v>35000</v>
      </c>
      <c r="E9304">
        <v>36</v>
      </c>
      <c r="F9304">
        <v>10</v>
      </c>
      <c r="G9304">
        <v>0</v>
      </c>
    </row>
    <row r="9305" spans="1:7" x14ac:dyDescent="0.2">
      <c r="A9305">
        <v>2000</v>
      </c>
      <c r="B9305">
        <v>0.18990000000000001</v>
      </c>
      <c r="C9305" t="s">
        <v>5440</v>
      </c>
      <c r="D9305">
        <v>72000</v>
      </c>
      <c r="E9305">
        <v>36</v>
      </c>
      <c r="F9305">
        <v>0.5</v>
      </c>
      <c r="G9305">
        <v>0</v>
      </c>
    </row>
    <row r="9306" spans="1:7" x14ac:dyDescent="0.2">
      <c r="A9306">
        <v>4500</v>
      </c>
      <c r="B9306">
        <v>0.13350000000000001</v>
      </c>
      <c r="C9306" t="s">
        <v>5440</v>
      </c>
      <c r="D9306">
        <v>41000</v>
      </c>
      <c r="E9306">
        <v>36</v>
      </c>
      <c r="F9306">
        <v>4</v>
      </c>
      <c r="G9306">
        <v>0</v>
      </c>
    </row>
    <row r="9307" spans="1:7" x14ac:dyDescent="0.2">
      <c r="A9307">
        <v>10000</v>
      </c>
      <c r="B9307">
        <v>0.14990000000000001</v>
      </c>
      <c r="C9307" t="s">
        <v>5440</v>
      </c>
      <c r="D9307">
        <v>60000</v>
      </c>
      <c r="E9307">
        <v>36</v>
      </c>
      <c r="F9307">
        <v>10</v>
      </c>
      <c r="G9307">
        <v>0</v>
      </c>
    </row>
    <row r="9308" spans="1:7" x14ac:dyDescent="0.2">
      <c r="A9308">
        <v>1400</v>
      </c>
      <c r="B9308">
        <v>0.12989999999999999</v>
      </c>
      <c r="C9308" t="s">
        <v>5440</v>
      </c>
      <c r="D9308">
        <v>30000</v>
      </c>
      <c r="E9308">
        <v>36</v>
      </c>
      <c r="F9308">
        <v>5</v>
      </c>
      <c r="G9308">
        <v>1</v>
      </c>
    </row>
    <row r="9309" spans="1:7" x14ac:dyDescent="0.2">
      <c r="A9309">
        <v>30000</v>
      </c>
      <c r="B9309">
        <v>8.3900000000000002E-2</v>
      </c>
      <c r="C9309" t="s">
        <v>5440</v>
      </c>
      <c r="D9309">
        <v>115000</v>
      </c>
      <c r="E9309">
        <v>36</v>
      </c>
      <c r="F9309">
        <v>6</v>
      </c>
      <c r="G9309">
        <v>0</v>
      </c>
    </row>
    <row r="9310" spans="1:7" x14ac:dyDescent="0.2">
      <c r="A9310">
        <v>10375</v>
      </c>
      <c r="B9310">
        <v>0.18240000000000001</v>
      </c>
      <c r="C9310" t="s">
        <v>5441</v>
      </c>
      <c r="D9310">
        <v>29100</v>
      </c>
      <c r="E9310">
        <v>60</v>
      </c>
      <c r="F9310">
        <v>10</v>
      </c>
      <c r="G9310">
        <v>0</v>
      </c>
    </row>
    <row r="9311" spans="1:7" x14ac:dyDescent="0.2">
      <c r="A9311">
        <v>19875</v>
      </c>
      <c r="B9311">
        <v>0.12989999999999999</v>
      </c>
      <c r="C9311" t="s">
        <v>5441</v>
      </c>
      <c r="D9311">
        <v>71618</v>
      </c>
      <c r="E9311">
        <v>36</v>
      </c>
      <c r="F9311">
        <v>8</v>
      </c>
      <c r="G9311">
        <v>0</v>
      </c>
    </row>
    <row r="9312" spans="1:7" x14ac:dyDescent="0.2">
      <c r="A9312">
        <v>20000</v>
      </c>
      <c r="B9312">
        <v>0.1249</v>
      </c>
      <c r="C9312" t="s">
        <v>5440</v>
      </c>
      <c r="D9312">
        <v>120000</v>
      </c>
      <c r="E9312">
        <v>36</v>
      </c>
      <c r="F9312">
        <v>10</v>
      </c>
      <c r="G9312">
        <v>1</v>
      </c>
    </row>
    <row r="9313" spans="1:7" x14ac:dyDescent="0.2">
      <c r="A9313">
        <v>20000</v>
      </c>
      <c r="B9313">
        <v>0.245</v>
      </c>
      <c r="C9313" t="s">
        <v>5441</v>
      </c>
      <c r="D9313">
        <v>135500</v>
      </c>
      <c r="E9313">
        <v>60</v>
      </c>
      <c r="F9313">
        <v>10</v>
      </c>
      <c r="G9313">
        <v>1</v>
      </c>
    </row>
    <row r="9314" spans="1:7" x14ac:dyDescent="0.2">
      <c r="A9314">
        <v>11000</v>
      </c>
      <c r="B9314">
        <v>0.14990000000000001</v>
      </c>
      <c r="C9314" t="s">
        <v>5441</v>
      </c>
      <c r="D9314">
        <v>63000</v>
      </c>
      <c r="E9314">
        <v>36</v>
      </c>
      <c r="F9314">
        <v>10</v>
      </c>
      <c r="G9314">
        <v>0</v>
      </c>
    </row>
    <row r="9315" spans="1:7" x14ac:dyDescent="0.2">
      <c r="A9315">
        <v>14000</v>
      </c>
      <c r="B9315">
        <v>0.20200000000000001</v>
      </c>
      <c r="C9315" t="s">
        <v>5440</v>
      </c>
      <c r="D9315">
        <v>56000</v>
      </c>
      <c r="E9315">
        <v>60</v>
      </c>
      <c r="F9315">
        <v>10</v>
      </c>
      <c r="G9315">
        <v>1</v>
      </c>
    </row>
    <row r="9316" spans="1:7" x14ac:dyDescent="0.2">
      <c r="A9316">
        <v>10000</v>
      </c>
      <c r="B9316">
        <v>9.1700000000000004E-2</v>
      </c>
      <c r="C9316" t="s">
        <v>5441</v>
      </c>
      <c r="D9316">
        <v>72800</v>
      </c>
      <c r="E9316">
        <v>36</v>
      </c>
      <c r="F9316">
        <v>10</v>
      </c>
      <c r="G9316">
        <v>0</v>
      </c>
    </row>
    <row r="9317" spans="1:7" x14ac:dyDescent="0.2">
      <c r="A9317">
        <v>2400</v>
      </c>
      <c r="B9317">
        <v>0.18990000000000001</v>
      </c>
      <c r="C9317" t="s">
        <v>5440</v>
      </c>
      <c r="D9317">
        <v>130000</v>
      </c>
      <c r="E9317">
        <v>36</v>
      </c>
      <c r="F9317">
        <v>10</v>
      </c>
      <c r="G9317">
        <v>1</v>
      </c>
    </row>
    <row r="9318" spans="1:7" x14ac:dyDescent="0.2">
      <c r="A9318">
        <v>10400</v>
      </c>
      <c r="B9318">
        <v>0.1699</v>
      </c>
      <c r="C9318" t="s">
        <v>5441</v>
      </c>
      <c r="D9318">
        <v>40893</v>
      </c>
      <c r="E9318">
        <v>60</v>
      </c>
      <c r="F9318">
        <v>3</v>
      </c>
      <c r="G9318">
        <v>1</v>
      </c>
    </row>
    <row r="9319" spans="1:7" x14ac:dyDescent="0.2">
      <c r="A9319">
        <v>13775</v>
      </c>
      <c r="B9319">
        <v>0.1099</v>
      </c>
      <c r="C9319" t="s">
        <v>5440</v>
      </c>
      <c r="D9319">
        <v>44720</v>
      </c>
      <c r="E9319">
        <v>36</v>
      </c>
      <c r="F9319">
        <v>1</v>
      </c>
      <c r="G9319">
        <v>0</v>
      </c>
    </row>
    <row r="9320" spans="1:7" x14ac:dyDescent="0.2">
      <c r="A9320">
        <v>13950</v>
      </c>
      <c r="B9320">
        <v>0.1167</v>
      </c>
      <c r="C9320" t="s">
        <v>5442</v>
      </c>
      <c r="D9320">
        <v>35000</v>
      </c>
      <c r="E9320">
        <v>36</v>
      </c>
      <c r="F9320">
        <v>2</v>
      </c>
      <c r="G9320">
        <v>1</v>
      </c>
    </row>
    <row r="9321" spans="1:7" x14ac:dyDescent="0.2">
      <c r="A9321">
        <v>5500</v>
      </c>
      <c r="B9321">
        <v>0.19520000000000001</v>
      </c>
      <c r="C9321" t="s">
        <v>5440</v>
      </c>
      <c r="D9321">
        <v>30000</v>
      </c>
      <c r="E9321">
        <v>36</v>
      </c>
      <c r="F9321">
        <v>10</v>
      </c>
      <c r="G9321">
        <v>1</v>
      </c>
    </row>
    <row r="9322" spans="1:7" x14ac:dyDescent="0.2">
      <c r="A9322">
        <v>17550</v>
      </c>
      <c r="B9322">
        <v>0.20200000000000001</v>
      </c>
      <c r="C9322" t="s">
        <v>5441</v>
      </c>
      <c r="D9322">
        <v>85500</v>
      </c>
      <c r="E9322">
        <v>60</v>
      </c>
      <c r="F9322">
        <v>5</v>
      </c>
      <c r="G9322">
        <v>1</v>
      </c>
    </row>
    <row r="9323" spans="1:7" x14ac:dyDescent="0.2">
      <c r="A9323">
        <v>14000</v>
      </c>
      <c r="B9323">
        <v>0.18990000000000001</v>
      </c>
      <c r="C9323" t="s">
        <v>5440</v>
      </c>
      <c r="D9323">
        <v>51000</v>
      </c>
      <c r="E9323">
        <v>60</v>
      </c>
      <c r="F9323">
        <v>1</v>
      </c>
      <c r="G9323">
        <v>0</v>
      </c>
    </row>
    <row r="9324" spans="1:7" x14ac:dyDescent="0.2">
      <c r="A9324">
        <v>7200</v>
      </c>
      <c r="B9324">
        <v>0.18240000000000001</v>
      </c>
      <c r="C9324" t="s">
        <v>5440</v>
      </c>
      <c r="D9324">
        <v>55000</v>
      </c>
      <c r="E9324">
        <v>36</v>
      </c>
      <c r="F9324">
        <v>10</v>
      </c>
      <c r="G9324">
        <v>0</v>
      </c>
    </row>
    <row r="9325" spans="1:7" x14ac:dyDescent="0.2">
      <c r="A9325">
        <v>20000</v>
      </c>
      <c r="B9325">
        <v>0.10150000000000001</v>
      </c>
      <c r="C9325" t="s">
        <v>5442</v>
      </c>
      <c r="D9325" s="79">
        <v>700000</v>
      </c>
      <c r="E9325">
        <v>36</v>
      </c>
      <c r="F9325">
        <v>3</v>
      </c>
      <c r="G9325">
        <v>0</v>
      </c>
    </row>
    <row r="9326" spans="1:7" x14ac:dyDescent="0.2">
      <c r="A9326">
        <v>18000</v>
      </c>
      <c r="B9326">
        <v>0.16289999999999999</v>
      </c>
      <c r="C9326" t="s">
        <v>5440</v>
      </c>
      <c r="D9326">
        <v>50000</v>
      </c>
      <c r="E9326">
        <v>36</v>
      </c>
      <c r="F9326">
        <v>9</v>
      </c>
      <c r="G9326">
        <v>1</v>
      </c>
    </row>
    <row r="9327" spans="1:7" x14ac:dyDescent="0.2">
      <c r="A9327">
        <v>8000</v>
      </c>
      <c r="B9327">
        <v>0.1757</v>
      </c>
      <c r="C9327" t="s">
        <v>5441</v>
      </c>
      <c r="D9327">
        <v>37024</v>
      </c>
      <c r="E9327">
        <v>60</v>
      </c>
      <c r="F9327">
        <v>5</v>
      </c>
      <c r="G9327">
        <v>1</v>
      </c>
    </row>
    <row r="9328" spans="1:7" x14ac:dyDescent="0.2">
      <c r="A9328">
        <v>35000</v>
      </c>
      <c r="B9328">
        <v>0.19520000000000001</v>
      </c>
      <c r="C9328" t="s">
        <v>5442</v>
      </c>
      <c r="D9328" s="79">
        <v>500000</v>
      </c>
      <c r="E9328">
        <v>60</v>
      </c>
      <c r="F9328">
        <v>10</v>
      </c>
      <c r="G9328">
        <v>0</v>
      </c>
    </row>
    <row r="9329" spans="1:7" x14ac:dyDescent="0.2">
      <c r="A9329">
        <v>10000</v>
      </c>
      <c r="B9329">
        <v>0.13980000000000001</v>
      </c>
      <c r="C9329" t="s">
        <v>5440</v>
      </c>
      <c r="D9329">
        <v>40000</v>
      </c>
      <c r="E9329">
        <v>36</v>
      </c>
      <c r="F9329">
        <v>1</v>
      </c>
      <c r="G9329">
        <v>1</v>
      </c>
    </row>
    <row r="9330" spans="1:7" x14ac:dyDescent="0.2">
      <c r="A9330">
        <v>3000</v>
      </c>
      <c r="B9330">
        <v>0.13980000000000001</v>
      </c>
      <c r="C9330" t="s">
        <v>5441</v>
      </c>
      <c r="D9330">
        <v>109600</v>
      </c>
      <c r="E9330">
        <v>36</v>
      </c>
      <c r="F9330">
        <v>10</v>
      </c>
      <c r="G9330">
        <v>0</v>
      </c>
    </row>
    <row r="9331" spans="1:7" x14ac:dyDescent="0.2">
      <c r="A9331">
        <v>20000</v>
      </c>
      <c r="B9331">
        <v>7.1199999999999999E-2</v>
      </c>
      <c r="C9331" t="s">
        <v>5440</v>
      </c>
      <c r="D9331">
        <v>93000</v>
      </c>
      <c r="E9331">
        <v>36</v>
      </c>
      <c r="F9331">
        <v>1</v>
      </c>
      <c r="G9331">
        <v>0</v>
      </c>
    </row>
    <row r="9332" spans="1:7" x14ac:dyDescent="0.2">
      <c r="A9332">
        <v>10000</v>
      </c>
      <c r="B9332">
        <v>0.1757</v>
      </c>
      <c r="C9332" t="s">
        <v>5440</v>
      </c>
      <c r="D9332">
        <v>43000</v>
      </c>
      <c r="E9332">
        <v>60</v>
      </c>
      <c r="F9332">
        <v>3</v>
      </c>
      <c r="G9332">
        <v>0</v>
      </c>
    </row>
    <row r="9333" spans="1:7" x14ac:dyDescent="0.2">
      <c r="A9333">
        <v>9000</v>
      </c>
      <c r="B9333">
        <v>9.1700000000000004E-2</v>
      </c>
      <c r="C9333" t="s">
        <v>5441</v>
      </c>
      <c r="D9333">
        <v>45500</v>
      </c>
      <c r="E9333">
        <v>36</v>
      </c>
      <c r="F9333">
        <v>9</v>
      </c>
      <c r="G9333">
        <v>0</v>
      </c>
    </row>
    <row r="9334" spans="1:7" x14ac:dyDescent="0.2">
      <c r="A9334">
        <v>33000</v>
      </c>
      <c r="B9334">
        <v>0.15609999999999999</v>
      </c>
      <c r="C9334" t="s">
        <v>5441</v>
      </c>
      <c r="D9334">
        <v>90000</v>
      </c>
      <c r="E9334">
        <v>36</v>
      </c>
      <c r="F9334">
        <v>10</v>
      </c>
      <c r="G9334">
        <v>1</v>
      </c>
    </row>
    <row r="9335" spans="1:7" x14ac:dyDescent="0.2">
      <c r="A9335">
        <v>18000</v>
      </c>
      <c r="B9335">
        <v>0.15609999999999999</v>
      </c>
      <c r="C9335" t="s">
        <v>5441</v>
      </c>
      <c r="D9335">
        <v>90000</v>
      </c>
      <c r="E9335">
        <v>60</v>
      </c>
      <c r="F9335">
        <v>0.5</v>
      </c>
      <c r="G9335">
        <v>1</v>
      </c>
    </row>
    <row r="9336" spans="1:7" x14ac:dyDescent="0.2">
      <c r="A9336">
        <v>6000</v>
      </c>
      <c r="B9336">
        <v>0.1167</v>
      </c>
      <c r="C9336" t="s">
        <v>5441</v>
      </c>
      <c r="D9336">
        <v>57000</v>
      </c>
      <c r="E9336">
        <v>36</v>
      </c>
      <c r="F9336">
        <v>10</v>
      </c>
      <c r="G9336">
        <v>0</v>
      </c>
    </row>
    <row r="9337" spans="1:7" x14ac:dyDescent="0.2">
      <c r="A9337">
        <v>9175</v>
      </c>
      <c r="B9337">
        <v>0.1449</v>
      </c>
      <c r="C9337" t="s">
        <v>5441</v>
      </c>
      <c r="D9337">
        <v>75000</v>
      </c>
      <c r="E9337">
        <v>36</v>
      </c>
      <c r="F9337">
        <v>10</v>
      </c>
      <c r="G9337">
        <v>0</v>
      </c>
    </row>
    <row r="9338" spans="1:7" x14ac:dyDescent="0.2">
      <c r="A9338">
        <v>2000</v>
      </c>
      <c r="B9338">
        <v>0.14990000000000001</v>
      </c>
      <c r="C9338" t="s">
        <v>5442</v>
      </c>
      <c r="D9338">
        <v>44586.51</v>
      </c>
      <c r="E9338">
        <v>36</v>
      </c>
      <c r="F9338">
        <v>8</v>
      </c>
      <c r="G9338">
        <v>0</v>
      </c>
    </row>
    <row r="9339" spans="1:7" x14ac:dyDescent="0.2">
      <c r="A9339">
        <v>5000</v>
      </c>
      <c r="B9339">
        <v>0.1249</v>
      </c>
      <c r="C9339" t="s">
        <v>5440</v>
      </c>
      <c r="D9339">
        <v>49000</v>
      </c>
      <c r="E9339">
        <v>36</v>
      </c>
      <c r="F9339">
        <v>10</v>
      </c>
      <c r="G9339">
        <v>0</v>
      </c>
    </row>
    <row r="9340" spans="1:7" x14ac:dyDescent="0.2">
      <c r="A9340">
        <v>7200</v>
      </c>
      <c r="B9340">
        <v>0.13980000000000001</v>
      </c>
      <c r="C9340" t="s">
        <v>5441</v>
      </c>
      <c r="D9340">
        <v>70000</v>
      </c>
      <c r="E9340">
        <v>36</v>
      </c>
      <c r="F9340">
        <v>10</v>
      </c>
      <c r="G9340">
        <v>0</v>
      </c>
    </row>
    <row r="9341" spans="1:7" x14ac:dyDescent="0.2">
      <c r="A9341">
        <v>15350</v>
      </c>
      <c r="B9341">
        <v>9.1700000000000004E-2</v>
      </c>
      <c r="C9341" t="s">
        <v>5440</v>
      </c>
      <c r="D9341">
        <v>96000</v>
      </c>
      <c r="E9341">
        <v>36</v>
      </c>
      <c r="F9341">
        <v>4</v>
      </c>
      <c r="G9341">
        <v>0</v>
      </c>
    </row>
    <row r="9342" spans="1:7" x14ac:dyDescent="0.2">
      <c r="A9342">
        <v>24800</v>
      </c>
      <c r="B9342">
        <v>0.15609999999999999</v>
      </c>
      <c r="C9342" t="s">
        <v>5440</v>
      </c>
      <c r="D9342">
        <v>54000</v>
      </c>
      <c r="E9342">
        <v>36</v>
      </c>
      <c r="F9342">
        <v>8</v>
      </c>
      <c r="G9342">
        <v>1</v>
      </c>
    </row>
    <row r="9343" spans="1:7" x14ac:dyDescent="0.2">
      <c r="A9343">
        <v>15000</v>
      </c>
      <c r="B9343">
        <v>0.13350000000000001</v>
      </c>
      <c r="C9343" t="s">
        <v>5440</v>
      </c>
      <c r="D9343">
        <v>135000</v>
      </c>
      <c r="E9343">
        <v>60</v>
      </c>
      <c r="F9343">
        <v>4</v>
      </c>
      <c r="G9343">
        <v>0</v>
      </c>
    </row>
    <row r="9344" spans="1:7" x14ac:dyDescent="0.2">
      <c r="A9344">
        <v>11200</v>
      </c>
      <c r="B9344">
        <v>0.2099</v>
      </c>
      <c r="C9344" t="s">
        <v>5440</v>
      </c>
      <c r="D9344">
        <v>33000</v>
      </c>
      <c r="E9344">
        <v>60</v>
      </c>
      <c r="F9344">
        <v>1</v>
      </c>
      <c r="G9344">
        <v>0</v>
      </c>
    </row>
    <row r="9345" spans="1:7" x14ac:dyDescent="0.2">
      <c r="A9345">
        <v>5000</v>
      </c>
      <c r="B9345">
        <v>0.1249</v>
      </c>
      <c r="C9345" t="s">
        <v>5441</v>
      </c>
      <c r="D9345">
        <v>40000</v>
      </c>
      <c r="E9345">
        <v>36</v>
      </c>
      <c r="F9345">
        <v>4</v>
      </c>
      <c r="G9345">
        <v>0</v>
      </c>
    </row>
    <row r="9346" spans="1:7" x14ac:dyDescent="0.2">
      <c r="A9346">
        <v>7500</v>
      </c>
      <c r="B9346">
        <v>0.13350000000000001</v>
      </c>
      <c r="C9346" t="s">
        <v>5440</v>
      </c>
      <c r="D9346">
        <v>37000</v>
      </c>
      <c r="E9346">
        <v>36</v>
      </c>
      <c r="F9346">
        <v>10</v>
      </c>
      <c r="G9346">
        <v>0</v>
      </c>
    </row>
    <row r="9347" spans="1:7" x14ac:dyDescent="0.2">
      <c r="A9347">
        <v>5500</v>
      </c>
      <c r="B9347">
        <v>0.10150000000000001</v>
      </c>
      <c r="C9347" t="s">
        <v>5440</v>
      </c>
      <c r="D9347">
        <v>50000</v>
      </c>
      <c r="E9347">
        <v>36</v>
      </c>
      <c r="F9347">
        <v>5</v>
      </c>
      <c r="G9347">
        <v>0</v>
      </c>
    </row>
    <row r="9348" spans="1:7" x14ac:dyDescent="0.2">
      <c r="A9348">
        <v>8250</v>
      </c>
      <c r="B9348">
        <v>9.1700000000000004E-2</v>
      </c>
      <c r="C9348" t="s">
        <v>5440</v>
      </c>
      <c r="D9348">
        <v>24000</v>
      </c>
      <c r="E9348">
        <v>36</v>
      </c>
      <c r="F9348">
        <v>3</v>
      </c>
      <c r="G9348">
        <v>0</v>
      </c>
    </row>
    <row r="9349" spans="1:7" x14ac:dyDescent="0.2">
      <c r="A9349">
        <v>6000</v>
      </c>
      <c r="B9349">
        <v>0.1757</v>
      </c>
      <c r="C9349" t="s">
        <v>5440</v>
      </c>
      <c r="D9349">
        <v>22564</v>
      </c>
      <c r="E9349">
        <v>36</v>
      </c>
      <c r="F9349">
        <v>2</v>
      </c>
      <c r="G9349">
        <v>1</v>
      </c>
    </row>
    <row r="9350" spans="1:7" x14ac:dyDescent="0.2">
      <c r="A9350">
        <v>18525</v>
      </c>
      <c r="B9350">
        <v>0.16289999999999999</v>
      </c>
      <c r="C9350" t="s">
        <v>5440</v>
      </c>
      <c r="D9350">
        <v>46326.16</v>
      </c>
      <c r="E9350">
        <v>60</v>
      </c>
      <c r="F9350">
        <v>1</v>
      </c>
      <c r="G9350">
        <v>1</v>
      </c>
    </row>
    <row r="9351" spans="1:7" x14ac:dyDescent="0.2">
      <c r="A9351">
        <v>20000</v>
      </c>
      <c r="B9351">
        <v>0.12989999999999999</v>
      </c>
      <c r="C9351" t="s">
        <v>5441</v>
      </c>
      <c r="D9351" s="79">
        <v>100000</v>
      </c>
      <c r="E9351">
        <v>36</v>
      </c>
      <c r="F9351">
        <v>10</v>
      </c>
      <c r="G9351">
        <v>0</v>
      </c>
    </row>
    <row r="9352" spans="1:7" x14ac:dyDescent="0.2">
      <c r="A9352">
        <v>16000</v>
      </c>
      <c r="B9352">
        <v>9.1700000000000004E-2</v>
      </c>
      <c r="C9352" t="s">
        <v>5441</v>
      </c>
      <c r="D9352">
        <v>65450</v>
      </c>
      <c r="E9352">
        <v>36</v>
      </c>
      <c r="F9352">
        <v>8</v>
      </c>
      <c r="G9352">
        <v>0</v>
      </c>
    </row>
    <row r="9353" spans="1:7" x14ac:dyDescent="0.2">
      <c r="A9353">
        <v>15000</v>
      </c>
      <c r="B9353">
        <v>7.6899999999999996E-2</v>
      </c>
      <c r="C9353" t="s">
        <v>5441</v>
      </c>
      <c r="D9353">
        <v>130500</v>
      </c>
      <c r="E9353">
        <v>36</v>
      </c>
      <c r="F9353">
        <v>2</v>
      </c>
      <c r="G9353">
        <v>0</v>
      </c>
    </row>
    <row r="9354" spans="1:7" x14ac:dyDescent="0.2">
      <c r="A9354">
        <v>5000</v>
      </c>
      <c r="B9354">
        <v>0.15609999999999999</v>
      </c>
      <c r="C9354" t="s">
        <v>5440</v>
      </c>
      <c r="D9354">
        <v>34000</v>
      </c>
      <c r="E9354">
        <v>36</v>
      </c>
      <c r="F9354">
        <v>10</v>
      </c>
      <c r="G9354">
        <v>1</v>
      </c>
    </row>
    <row r="9355" spans="1:7" x14ac:dyDescent="0.2">
      <c r="A9355">
        <v>10000</v>
      </c>
      <c r="B9355">
        <v>7.1199999999999999E-2</v>
      </c>
      <c r="C9355" t="s">
        <v>5440</v>
      </c>
      <c r="D9355">
        <v>28800</v>
      </c>
      <c r="E9355">
        <v>36</v>
      </c>
      <c r="F9355">
        <v>4</v>
      </c>
      <c r="G9355">
        <v>0</v>
      </c>
    </row>
    <row r="9356" spans="1:7" x14ac:dyDescent="0.2">
      <c r="A9356">
        <v>2000</v>
      </c>
      <c r="B9356">
        <v>0.1449</v>
      </c>
      <c r="C9356" t="s">
        <v>5440</v>
      </c>
      <c r="D9356" s="79">
        <v>100000</v>
      </c>
      <c r="E9356">
        <v>36</v>
      </c>
      <c r="F9356">
        <v>3</v>
      </c>
      <c r="G9356">
        <v>0</v>
      </c>
    </row>
    <row r="9357" spans="1:7" x14ac:dyDescent="0.2">
      <c r="A9357">
        <v>12000</v>
      </c>
      <c r="B9357">
        <v>0.1757</v>
      </c>
      <c r="C9357" t="s">
        <v>5442</v>
      </c>
      <c r="D9357">
        <v>37000</v>
      </c>
      <c r="E9357">
        <v>36</v>
      </c>
      <c r="F9357">
        <v>10</v>
      </c>
      <c r="G9357">
        <v>0</v>
      </c>
    </row>
    <row r="9358" spans="1:7" x14ac:dyDescent="0.2">
      <c r="A9358">
        <v>10000</v>
      </c>
      <c r="B9358">
        <v>8.3900000000000002E-2</v>
      </c>
      <c r="C9358" t="s">
        <v>5441</v>
      </c>
      <c r="D9358">
        <v>110000</v>
      </c>
      <c r="E9358">
        <v>36</v>
      </c>
      <c r="F9358">
        <v>7</v>
      </c>
      <c r="G9358">
        <v>0</v>
      </c>
    </row>
    <row r="9359" spans="1:7" x14ac:dyDescent="0.2">
      <c r="A9359">
        <v>13000</v>
      </c>
      <c r="B9359">
        <v>0.1757</v>
      </c>
      <c r="C9359" t="s">
        <v>5441</v>
      </c>
      <c r="D9359">
        <v>69010</v>
      </c>
      <c r="E9359">
        <v>36</v>
      </c>
      <c r="F9359">
        <v>10</v>
      </c>
      <c r="G9359">
        <v>1</v>
      </c>
    </row>
    <row r="9360" spans="1:7" x14ac:dyDescent="0.2">
      <c r="A9360">
        <v>2000</v>
      </c>
      <c r="B9360">
        <v>7.6899999999999996E-2</v>
      </c>
      <c r="C9360" t="s">
        <v>5441</v>
      </c>
      <c r="D9360">
        <v>43176.65</v>
      </c>
      <c r="E9360">
        <v>36</v>
      </c>
      <c r="F9360">
        <v>4</v>
      </c>
      <c r="G9360">
        <v>0</v>
      </c>
    </row>
    <row r="9361" spans="1:7" x14ac:dyDescent="0.2">
      <c r="A9361">
        <v>11000</v>
      </c>
      <c r="B9361">
        <v>0.19520000000000001</v>
      </c>
      <c r="C9361" t="s">
        <v>5441</v>
      </c>
      <c r="D9361">
        <v>40000</v>
      </c>
      <c r="E9361">
        <v>60</v>
      </c>
      <c r="F9361">
        <v>2</v>
      </c>
      <c r="G9361">
        <v>0</v>
      </c>
    </row>
    <row r="9362" spans="1:7" x14ac:dyDescent="0.2">
      <c r="A9362">
        <v>23825</v>
      </c>
      <c r="B9362">
        <v>0.19520000000000001</v>
      </c>
      <c r="C9362" t="s">
        <v>5441</v>
      </c>
      <c r="D9362">
        <v>118000</v>
      </c>
      <c r="E9362">
        <v>60</v>
      </c>
      <c r="F9362">
        <v>8</v>
      </c>
      <c r="G9362">
        <v>0</v>
      </c>
    </row>
    <row r="9363" spans="1:7" x14ac:dyDescent="0.2">
      <c r="A9363">
        <v>8375</v>
      </c>
      <c r="B9363">
        <v>0.2215</v>
      </c>
      <c r="C9363" t="s">
        <v>5442</v>
      </c>
      <c r="D9363">
        <v>28000</v>
      </c>
      <c r="E9363">
        <v>36</v>
      </c>
      <c r="F9363">
        <v>10</v>
      </c>
      <c r="G9363">
        <v>1</v>
      </c>
    </row>
    <row r="9364" spans="1:7" x14ac:dyDescent="0.2">
      <c r="A9364">
        <v>10000</v>
      </c>
      <c r="B9364">
        <v>0.1249</v>
      </c>
      <c r="C9364" t="s">
        <v>5440</v>
      </c>
      <c r="D9364">
        <v>30000</v>
      </c>
      <c r="E9364">
        <v>36</v>
      </c>
      <c r="F9364">
        <v>5</v>
      </c>
      <c r="G9364">
        <v>1</v>
      </c>
    </row>
    <row r="9365" spans="1:7" x14ac:dyDescent="0.2">
      <c r="A9365">
        <v>2075</v>
      </c>
      <c r="B9365">
        <v>0.1449</v>
      </c>
      <c r="C9365" t="s">
        <v>5441</v>
      </c>
      <c r="D9365">
        <v>42000</v>
      </c>
      <c r="E9365">
        <v>36</v>
      </c>
      <c r="F9365">
        <v>7</v>
      </c>
      <c r="G9365">
        <v>1</v>
      </c>
    </row>
    <row r="9366" spans="1:7" x14ac:dyDescent="0.2">
      <c r="A9366">
        <v>8000</v>
      </c>
      <c r="B9366">
        <v>0.1699</v>
      </c>
      <c r="C9366" t="s">
        <v>5440</v>
      </c>
      <c r="D9366">
        <v>45000</v>
      </c>
      <c r="E9366">
        <v>36</v>
      </c>
      <c r="F9366">
        <v>0.5</v>
      </c>
      <c r="G9366">
        <v>0</v>
      </c>
    </row>
    <row r="9367" spans="1:7" x14ac:dyDescent="0.2">
      <c r="A9367">
        <v>7500</v>
      </c>
      <c r="B9367">
        <v>7.6899999999999996E-2</v>
      </c>
      <c r="C9367" t="s">
        <v>5440</v>
      </c>
      <c r="D9367">
        <v>85000</v>
      </c>
      <c r="E9367">
        <v>36</v>
      </c>
      <c r="F9367">
        <v>4</v>
      </c>
      <c r="G9367">
        <v>0</v>
      </c>
    </row>
    <row r="9368" spans="1:7" x14ac:dyDescent="0.2">
      <c r="A9368">
        <v>35000</v>
      </c>
      <c r="B9368">
        <v>9.1700000000000004E-2</v>
      </c>
      <c r="C9368" t="s">
        <v>5441</v>
      </c>
      <c r="D9368">
        <v>132100</v>
      </c>
      <c r="E9368">
        <v>36</v>
      </c>
      <c r="F9368">
        <v>1</v>
      </c>
      <c r="G9368">
        <v>0</v>
      </c>
    </row>
    <row r="9369" spans="1:7" x14ac:dyDescent="0.2">
      <c r="A9369">
        <v>15000</v>
      </c>
      <c r="B9369">
        <v>0.13350000000000001</v>
      </c>
      <c r="C9369" t="s">
        <v>5442</v>
      </c>
      <c r="D9369">
        <v>45000</v>
      </c>
      <c r="E9369">
        <v>36</v>
      </c>
      <c r="F9369">
        <v>9</v>
      </c>
      <c r="G9369">
        <v>1</v>
      </c>
    </row>
    <row r="9370" spans="1:7" x14ac:dyDescent="0.2">
      <c r="A9370">
        <v>19200</v>
      </c>
      <c r="B9370">
        <v>0.1249</v>
      </c>
      <c r="C9370" t="s">
        <v>5441</v>
      </c>
      <c r="D9370">
        <v>117000</v>
      </c>
      <c r="E9370">
        <v>36</v>
      </c>
      <c r="F9370">
        <v>10</v>
      </c>
      <c r="G9370">
        <v>0</v>
      </c>
    </row>
    <row r="9371" spans="1:7" x14ac:dyDescent="0.2">
      <c r="A9371">
        <v>15000</v>
      </c>
      <c r="B9371">
        <v>0.1167</v>
      </c>
      <c r="C9371" t="s">
        <v>5440</v>
      </c>
      <c r="D9371">
        <v>50085</v>
      </c>
      <c r="E9371">
        <v>36</v>
      </c>
      <c r="F9371">
        <v>0.5</v>
      </c>
      <c r="G9371">
        <v>0</v>
      </c>
    </row>
    <row r="9372" spans="1:7" x14ac:dyDescent="0.2">
      <c r="A9372">
        <v>20075</v>
      </c>
      <c r="B9372">
        <v>0.16289999999999999</v>
      </c>
      <c r="C9372" t="s">
        <v>5441</v>
      </c>
      <c r="D9372">
        <v>45760</v>
      </c>
      <c r="E9372">
        <v>36</v>
      </c>
      <c r="F9372">
        <v>0.5</v>
      </c>
      <c r="G9372">
        <v>0</v>
      </c>
    </row>
    <row r="9373" spans="1:7" x14ac:dyDescent="0.2">
      <c r="A9373">
        <v>3000</v>
      </c>
      <c r="B9373">
        <v>0.12989999999999999</v>
      </c>
      <c r="C9373" t="s">
        <v>5440</v>
      </c>
      <c r="D9373">
        <v>48000</v>
      </c>
      <c r="E9373">
        <v>36</v>
      </c>
      <c r="F9373">
        <v>2</v>
      </c>
      <c r="G9373">
        <v>0</v>
      </c>
    </row>
    <row r="9374" spans="1:7" x14ac:dyDescent="0.2">
      <c r="A9374">
        <v>4500</v>
      </c>
      <c r="B9374">
        <v>0.1167</v>
      </c>
      <c r="C9374" t="s">
        <v>5441</v>
      </c>
      <c r="D9374">
        <v>83000</v>
      </c>
      <c r="E9374">
        <v>36</v>
      </c>
      <c r="F9374">
        <v>5</v>
      </c>
      <c r="G9374">
        <v>0</v>
      </c>
    </row>
    <row r="9375" spans="1:7" x14ac:dyDescent="0.2">
      <c r="A9375">
        <v>8000</v>
      </c>
      <c r="B9375">
        <v>0.10150000000000001</v>
      </c>
      <c r="C9375" t="s">
        <v>5440</v>
      </c>
      <c r="D9375">
        <v>80000</v>
      </c>
      <c r="E9375">
        <v>36</v>
      </c>
      <c r="F9375">
        <v>10</v>
      </c>
      <c r="G9375">
        <v>0</v>
      </c>
    </row>
    <row r="9376" spans="1:7" x14ac:dyDescent="0.2">
      <c r="A9376">
        <v>15600</v>
      </c>
      <c r="B9376">
        <v>0.18240000000000001</v>
      </c>
      <c r="C9376" t="s">
        <v>5441</v>
      </c>
      <c r="D9376">
        <v>94000</v>
      </c>
      <c r="E9376">
        <v>60</v>
      </c>
      <c r="F9376">
        <v>1</v>
      </c>
      <c r="G9376">
        <v>0</v>
      </c>
    </row>
    <row r="9377" spans="1:7" x14ac:dyDescent="0.2">
      <c r="A9377">
        <v>18000</v>
      </c>
      <c r="B9377">
        <v>0.1099</v>
      </c>
      <c r="C9377" t="s">
        <v>5440</v>
      </c>
      <c r="D9377" s="79">
        <v>100000</v>
      </c>
      <c r="E9377">
        <v>36</v>
      </c>
      <c r="F9377">
        <v>10</v>
      </c>
      <c r="G9377">
        <v>1</v>
      </c>
    </row>
    <row r="9378" spans="1:7" x14ac:dyDescent="0.2">
      <c r="A9378">
        <v>12000</v>
      </c>
      <c r="B9378">
        <v>0.12989999999999999</v>
      </c>
      <c r="C9378" t="s">
        <v>5441</v>
      </c>
      <c r="D9378">
        <v>60000</v>
      </c>
      <c r="E9378">
        <v>36</v>
      </c>
      <c r="F9378">
        <v>1</v>
      </c>
      <c r="G9378">
        <v>0</v>
      </c>
    </row>
    <row r="9379" spans="1:7" x14ac:dyDescent="0.2">
      <c r="A9379">
        <v>7075</v>
      </c>
      <c r="B9379">
        <v>0.18990000000000001</v>
      </c>
      <c r="C9379" t="s">
        <v>5441</v>
      </c>
      <c r="D9379">
        <v>76000</v>
      </c>
      <c r="E9379">
        <v>36</v>
      </c>
      <c r="F9379">
        <v>0.5</v>
      </c>
      <c r="G9379">
        <v>0</v>
      </c>
    </row>
    <row r="9380" spans="1:7" x14ac:dyDescent="0.2">
      <c r="A9380">
        <v>8900</v>
      </c>
      <c r="B9380">
        <v>0.1167</v>
      </c>
      <c r="C9380" t="s">
        <v>5440</v>
      </c>
      <c r="D9380">
        <v>102000</v>
      </c>
      <c r="E9380">
        <v>36</v>
      </c>
      <c r="F9380">
        <v>10</v>
      </c>
      <c r="G9380">
        <v>0</v>
      </c>
    </row>
    <row r="9381" spans="1:7" x14ac:dyDescent="0.2">
      <c r="A9381">
        <v>18000</v>
      </c>
      <c r="B9381">
        <v>7.1199999999999999E-2</v>
      </c>
      <c r="C9381" t="s">
        <v>5441</v>
      </c>
      <c r="D9381">
        <v>120000</v>
      </c>
      <c r="E9381">
        <v>36</v>
      </c>
      <c r="F9381">
        <v>10</v>
      </c>
      <c r="G9381">
        <v>0</v>
      </c>
    </row>
    <row r="9382" spans="1:7" x14ac:dyDescent="0.2">
      <c r="A9382">
        <v>27000</v>
      </c>
      <c r="B9382">
        <v>0.1249</v>
      </c>
      <c r="C9382" t="s">
        <v>5440</v>
      </c>
      <c r="D9382">
        <v>54000</v>
      </c>
      <c r="E9382">
        <v>60</v>
      </c>
      <c r="F9382">
        <v>1</v>
      </c>
      <c r="G9382">
        <v>0</v>
      </c>
    </row>
    <row r="9383" spans="1:7" x14ac:dyDescent="0.2">
      <c r="A9383">
        <v>20000</v>
      </c>
      <c r="B9383">
        <v>0.1699</v>
      </c>
      <c r="C9383" t="s">
        <v>5441</v>
      </c>
      <c r="D9383">
        <v>65000</v>
      </c>
      <c r="E9383">
        <v>60</v>
      </c>
      <c r="F9383">
        <v>5</v>
      </c>
      <c r="G9383">
        <v>0</v>
      </c>
    </row>
    <row r="9384" spans="1:7" x14ac:dyDescent="0.2">
      <c r="A9384">
        <v>9100</v>
      </c>
      <c r="B9384">
        <v>8.3900000000000002E-2</v>
      </c>
      <c r="C9384" t="s">
        <v>5441</v>
      </c>
      <c r="D9384">
        <v>40000</v>
      </c>
      <c r="E9384">
        <v>36</v>
      </c>
      <c r="F9384">
        <v>3</v>
      </c>
      <c r="G9384">
        <v>0</v>
      </c>
    </row>
    <row r="9385" spans="1:7" x14ac:dyDescent="0.2">
      <c r="A9385">
        <v>35000</v>
      </c>
      <c r="B9385">
        <v>0.15609999999999999</v>
      </c>
      <c r="C9385" t="s">
        <v>5441</v>
      </c>
      <c r="D9385">
        <v>118000</v>
      </c>
      <c r="E9385">
        <v>60</v>
      </c>
      <c r="F9385">
        <v>10</v>
      </c>
      <c r="G9385">
        <v>0</v>
      </c>
    </row>
    <row r="9386" spans="1:7" x14ac:dyDescent="0.2">
      <c r="A9386">
        <v>8000</v>
      </c>
      <c r="B9386">
        <v>9.1700000000000004E-2</v>
      </c>
      <c r="C9386" t="s">
        <v>5440</v>
      </c>
      <c r="D9386">
        <v>80000</v>
      </c>
      <c r="E9386">
        <v>36</v>
      </c>
      <c r="F9386">
        <v>6</v>
      </c>
      <c r="G9386">
        <v>0</v>
      </c>
    </row>
    <row r="9387" spans="1:7" x14ac:dyDescent="0.2">
      <c r="A9387">
        <v>30000</v>
      </c>
      <c r="B9387">
        <v>0.18240000000000001</v>
      </c>
      <c r="C9387" t="s">
        <v>5440</v>
      </c>
      <c r="D9387">
        <v>160000</v>
      </c>
      <c r="E9387">
        <v>60</v>
      </c>
      <c r="F9387">
        <v>4</v>
      </c>
      <c r="G9387">
        <v>1</v>
      </c>
    </row>
    <row r="9388" spans="1:7" x14ac:dyDescent="0.2">
      <c r="A9388">
        <v>6500</v>
      </c>
      <c r="B9388">
        <v>9.1700000000000004E-2</v>
      </c>
      <c r="C9388" t="s">
        <v>5440</v>
      </c>
      <c r="D9388">
        <v>70000</v>
      </c>
      <c r="E9388">
        <v>36</v>
      </c>
      <c r="F9388">
        <v>5</v>
      </c>
      <c r="G9388">
        <v>1</v>
      </c>
    </row>
    <row r="9389" spans="1:7" x14ac:dyDescent="0.2">
      <c r="A9389">
        <v>21000</v>
      </c>
      <c r="B9389">
        <v>6.0299999999999999E-2</v>
      </c>
      <c r="C9389" t="s">
        <v>5441</v>
      </c>
      <c r="D9389">
        <v>91000</v>
      </c>
      <c r="E9389">
        <v>36</v>
      </c>
      <c r="F9389">
        <v>10</v>
      </c>
      <c r="G9389">
        <v>0</v>
      </c>
    </row>
    <row r="9390" spans="1:7" x14ac:dyDescent="0.2">
      <c r="A9390">
        <v>14000</v>
      </c>
      <c r="B9390">
        <v>0.13350000000000001</v>
      </c>
      <c r="C9390" t="s">
        <v>5441</v>
      </c>
      <c r="D9390">
        <v>90000</v>
      </c>
      <c r="E9390">
        <v>36</v>
      </c>
      <c r="F9390">
        <v>1</v>
      </c>
      <c r="G9390">
        <v>1</v>
      </c>
    </row>
    <row r="9391" spans="1:7" x14ac:dyDescent="0.2">
      <c r="A9391">
        <v>31500</v>
      </c>
      <c r="B9391">
        <v>7.6899999999999996E-2</v>
      </c>
      <c r="C9391" t="s">
        <v>5441</v>
      </c>
      <c r="D9391">
        <v>220000</v>
      </c>
      <c r="E9391">
        <v>36</v>
      </c>
      <c r="F9391">
        <v>10</v>
      </c>
      <c r="G9391">
        <v>0</v>
      </c>
    </row>
    <row r="9392" spans="1:7" x14ac:dyDescent="0.2">
      <c r="A9392">
        <v>7800</v>
      </c>
      <c r="B9392">
        <v>0.1249</v>
      </c>
      <c r="C9392" t="s">
        <v>5440</v>
      </c>
      <c r="D9392">
        <v>30000</v>
      </c>
      <c r="E9392">
        <v>36</v>
      </c>
      <c r="F9392">
        <v>1</v>
      </c>
      <c r="G9392">
        <v>0</v>
      </c>
    </row>
    <row r="9393" spans="1:7" x14ac:dyDescent="0.2">
      <c r="A9393">
        <v>35000</v>
      </c>
      <c r="B9393">
        <v>0.18990000000000001</v>
      </c>
      <c r="C9393" t="s">
        <v>5441</v>
      </c>
      <c r="D9393">
        <v>116900</v>
      </c>
      <c r="E9393">
        <v>60</v>
      </c>
      <c r="F9393">
        <v>10</v>
      </c>
      <c r="G9393">
        <v>1</v>
      </c>
    </row>
    <row r="9394" spans="1:7" x14ac:dyDescent="0.2">
      <c r="A9394">
        <v>35000</v>
      </c>
      <c r="B9394">
        <v>0.1167</v>
      </c>
      <c r="C9394" t="s">
        <v>5440</v>
      </c>
      <c r="D9394">
        <v>120750</v>
      </c>
      <c r="E9394">
        <v>36</v>
      </c>
      <c r="F9394">
        <v>3</v>
      </c>
      <c r="G9394">
        <v>0</v>
      </c>
    </row>
    <row r="9395" spans="1:7" x14ac:dyDescent="0.2">
      <c r="A9395">
        <v>5000</v>
      </c>
      <c r="B9395">
        <v>7.6899999999999996E-2</v>
      </c>
      <c r="C9395" t="s">
        <v>5441</v>
      </c>
      <c r="D9395">
        <v>65000</v>
      </c>
      <c r="E9395">
        <v>36</v>
      </c>
      <c r="F9395">
        <v>8</v>
      </c>
      <c r="G9395">
        <v>0</v>
      </c>
    </row>
    <row r="9396" spans="1:7" x14ac:dyDescent="0.2">
      <c r="A9396">
        <v>20000</v>
      </c>
      <c r="B9396">
        <v>0.12989999999999999</v>
      </c>
      <c r="C9396" t="s">
        <v>5441</v>
      </c>
      <c r="D9396">
        <v>124000</v>
      </c>
      <c r="E9396">
        <v>36</v>
      </c>
      <c r="F9396">
        <v>10</v>
      </c>
      <c r="G9396">
        <v>0</v>
      </c>
    </row>
    <row r="9397" spans="1:7" x14ac:dyDescent="0.2">
      <c r="A9397">
        <v>19950</v>
      </c>
      <c r="B9397">
        <v>0.2606</v>
      </c>
      <c r="C9397" t="s">
        <v>5441</v>
      </c>
      <c r="D9397">
        <v>70000</v>
      </c>
      <c r="E9397">
        <v>60</v>
      </c>
      <c r="F9397">
        <v>2</v>
      </c>
      <c r="G9397">
        <v>1</v>
      </c>
    </row>
    <row r="9398" spans="1:7" x14ac:dyDescent="0.2">
      <c r="A9398">
        <v>19000</v>
      </c>
      <c r="B9398">
        <v>0.1449</v>
      </c>
      <c r="C9398" t="s">
        <v>5441</v>
      </c>
      <c r="D9398">
        <v>60000</v>
      </c>
      <c r="E9398">
        <v>36</v>
      </c>
      <c r="F9398">
        <v>10</v>
      </c>
      <c r="G9398">
        <v>0</v>
      </c>
    </row>
    <row r="9399" spans="1:7" x14ac:dyDescent="0.2">
      <c r="A9399">
        <v>25000</v>
      </c>
      <c r="B9399">
        <v>0.1167</v>
      </c>
      <c r="C9399" t="s">
        <v>5441</v>
      </c>
      <c r="D9399">
        <v>63000</v>
      </c>
      <c r="E9399">
        <v>60</v>
      </c>
      <c r="F9399">
        <v>9</v>
      </c>
      <c r="G9399">
        <v>0</v>
      </c>
    </row>
    <row r="9400" spans="1:7" x14ac:dyDescent="0.2">
      <c r="A9400">
        <v>12000</v>
      </c>
      <c r="B9400">
        <v>0.2099</v>
      </c>
      <c r="C9400" t="s">
        <v>5440</v>
      </c>
      <c r="D9400">
        <v>38000</v>
      </c>
      <c r="E9400">
        <v>60</v>
      </c>
      <c r="F9400">
        <v>8</v>
      </c>
      <c r="G9400">
        <v>1</v>
      </c>
    </row>
    <row r="9401" spans="1:7" x14ac:dyDescent="0.2">
      <c r="A9401">
        <v>35000</v>
      </c>
      <c r="B9401">
        <v>0.18990000000000001</v>
      </c>
      <c r="C9401" t="s">
        <v>5440</v>
      </c>
      <c r="D9401">
        <v>96000</v>
      </c>
      <c r="E9401">
        <v>36</v>
      </c>
      <c r="F9401">
        <v>2</v>
      </c>
      <c r="G9401">
        <v>1</v>
      </c>
    </row>
    <row r="9402" spans="1:7" x14ac:dyDescent="0.2">
      <c r="A9402">
        <v>13600</v>
      </c>
      <c r="B9402">
        <v>0.12989999999999999</v>
      </c>
      <c r="C9402" t="s">
        <v>5442</v>
      </c>
      <c r="D9402">
        <v>62000</v>
      </c>
      <c r="E9402">
        <v>36</v>
      </c>
      <c r="F9402">
        <v>7</v>
      </c>
      <c r="G9402">
        <v>0</v>
      </c>
    </row>
    <row r="9403" spans="1:7" x14ac:dyDescent="0.2">
      <c r="A9403">
        <v>15000</v>
      </c>
      <c r="B9403">
        <v>8.3900000000000002E-2</v>
      </c>
      <c r="C9403" t="s">
        <v>5441</v>
      </c>
      <c r="D9403" s="79">
        <v>200000</v>
      </c>
      <c r="E9403">
        <v>36</v>
      </c>
      <c r="F9403">
        <v>4</v>
      </c>
      <c r="G9403">
        <v>0</v>
      </c>
    </row>
    <row r="9404" spans="1:7" x14ac:dyDescent="0.2">
      <c r="A9404">
        <v>14000</v>
      </c>
      <c r="B9404">
        <v>0.13350000000000001</v>
      </c>
      <c r="C9404" t="s">
        <v>5440</v>
      </c>
      <c r="D9404">
        <v>55000</v>
      </c>
      <c r="E9404">
        <v>36</v>
      </c>
      <c r="F9404">
        <v>1</v>
      </c>
      <c r="G9404">
        <v>0</v>
      </c>
    </row>
    <row r="9405" spans="1:7" x14ac:dyDescent="0.2">
      <c r="A9405">
        <v>27125</v>
      </c>
      <c r="B9405">
        <v>0.2099</v>
      </c>
      <c r="C9405" t="s">
        <v>5442</v>
      </c>
      <c r="D9405">
        <v>106800</v>
      </c>
      <c r="E9405">
        <v>60</v>
      </c>
      <c r="F9405">
        <v>0.5</v>
      </c>
      <c r="G9405">
        <v>1</v>
      </c>
    </row>
    <row r="9406" spans="1:7" x14ac:dyDescent="0.2">
      <c r="A9406">
        <v>11225</v>
      </c>
      <c r="B9406">
        <v>0.13350000000000001</v>
      </c>
      <c r="C9406" t="s">
        <v>5441</v>
      </c>
      <c r="D9406">
        <v>37000</v>
      </c>
      <c r="E9406">
        <v>36</v>
      </c>
      <c r="F9406">
        <v>10</v>
      </c>
      <c r="G9406">
        <v>0</v>
      </c>
    </row>
    <row r="9407" spans="1:7" x14ac:dyDescent="0.2">
      <c r="A9407">
        <v>9600</v>
      </c>
      <c r="B9407">
        <v>0.20200000000000001</v>
      </c>
      <c r="C9407" t="s">
        <v>5441</v>
      </c>
      <c r="D9407">
        <v>62300</v>
      </c>
      <c r="E9407">
        <v>36</v>
      </c>
      <c r="F9407">
        <v>10</v>
      </c>
      <c r="G9407">
        <v>0</v>
      </c>
    </row>
    <row r="9408" spans="1:7" x14ac:dyDescent="0.2">
      <c r="A9408">
        <v>17750</v>
      </c>
      <c r="B9408">
        <v>6.4899999999999999E-2</v>
      </c>
      <c r="C9408" t="s">
        <v>5440</v>
      </c>
      <c r="D9408">
        <v>80000</v>
      </c>
      <c r="E9408">
        <v>36</v>
      </c>
      <c r="F9408">
        <v>10</v>
      </c>
      <c r="G9408">
        <v>0</v>
      </c>
    </row>
    <row r="9409" spans="1:7" x14ac:dyDescent="0.2">
      <c r="A9409">
        <v>3025</v>
      </c>
      <c r="B9409">
        <v>7.1199999999999999E-2</v>
      </c>
      <c r="C9409" t="s">
        <v>5440</v>
      </c>
      <c r="D9409">
        <v>65000</v>
      </c>
      <c r="E9409">
        <v>36</v>
      </c>
      <c r="F9409">
        <v>0.5</v>
      </c>
      <c r="G9409">
        <v>0</v>
      </c>
    </row>
    <row r="9410" spans="1:7" x14ac:dyDescent="0.2">
      <c r="A9410">
        <v>5000</v>
      </c>
      <c r="B9410">
        <v>0.13980000000000001</v>
      </c>
      <c r="C9410" t="s">
        <v>5442</v>
      </c>
      <c r="D9410">
        <v>12000</v>
      </c>
      <c r="E9410">
        <v>36</v>
      </c>
      <c r="F9410">
        <v>0.5</v>
      </c>
      <c r="G9410">
        <v>0</v>
      </c>
    </row>
    <row r="9411" spans="1:7" x14ac:dyDescent="0.2">
      <c r="A9411">
        <v>7475</v>
      </c>
      <c r="B9411">
        <v>0.15609999999999999</v>
      </c>
      <c r="C9411" t="s">
        <v>5440</v>
      </c>
      <c r="D9411">
        <v>41600</v>
      </c>
      <c r="E9411">
        <v>36</v>
      </c>
      <c r="F9411">
        <v>0.5</v>
      </c>
      <c r="G9411">
        <v>1</v>
      </c>
    </row>
    <row r="9412" spans="1:7" x14ac:dyDescent="0.2">
      <c r="A9412">
        <v>9500</v>
      </c>
      <c r="B9412">
        <v>6.4899999999999999E-2</v>
      </c>
      <c r="C9412" t="s">
        <v>5441</v>
      </c>
      <c r="D9412">
        <v>120000</v>
      </c>
      <c r="E9412">
        <v>36</v>
      </c>
      <c r="F9412">
        <v>0.5</v>
      </c>
      <c r="G9412">
        <v>0</v>
      </c>
    </row>
    <row r="9413" spans="1:7" x14ac:dyDescent="0.2">
      <c r="A9413">
        <v>19500</v>
      </c>
      <c r="B9413">
        <v>0.13350000000000001</v>
      </c>
      <c r="C9413" t="s">
        <v>5440</v>
      </c>
      <c r="D9413">
        <v>75000</v>
      </c>
      <c r="E9413">
        <v>36</v>
      </c>
      <c r="F9413">
        <v>1</v>
      </c>
      <c r="G9413">
        <v>0</v>
      </c>
    </row>
    <row r="9414" spans="1:7" x14ac:dyDescent="0.2">
      <c r="A9414">
        <v>32000</v>
      </c>
      <c r="B9414">
        <v>0.2215</v>
      </c>
      <c r="C9414" t="s">
        <v>5441</v>
      </c>
      <c r="D9414">
        <v>150000</v>
      </c>
      <c r="E9414">
        <v>36</v>
      </c>
      <c r="F9414">
        <v>10</v>
      </c>
      <c r="G9414">
        <v>1</v>
      </c>
    </row>
    <row r="9415" spans="1:7" x14ac:dyDescent="0.2">
      <c r="A9415">
        <v>3325</v>
      </c>
      <c r="B9415">
        <v>0.10150000000000001</v>
      </c>
      <c r="C9415" t="s">
        <v>5440</v>
      </c>
      <c r="D9415">
        <v>49000</v>
      </c>
      <c r="E9415">
        <v>36</v>
      </c>
      <c r="F9415">
        <v>1</v>
      </c>
      <c r="G9415">
        <v>0</v>
      </c>
    </row>
    <row r="9416" spans="1:7" x14ac:dyDescent="0.2">
      <c r="A9416">
        <v>12500</v>
      </c>
      <c r="B9416">
        <v>7.6899999999999996E-2</v>
      </c>
      <c r="C9416" t="s">
        <v>5441</v>
      </c>
      <c r="D9416">
        <v>70000</v>
      </c>
      <c r="E9416">
        <v>36</v>
      </c>
      <c r="F9416">
        <v>10</v>
      </c>
      <c r="G9416">
        <v>0</v>
      </c>
    </row>
    <row r="9417" spans="1:7" x14ac:dyDescent="0.2">
      <c r="A9417">
        <v>12000</v>
      </c>
      <c r="B9417">
        <v>0.14990000000000001</v>
      </c>
      <c r="C9417" t="s">
        <v>5440</v>
      </c>
      <c r="D9417">
        <v>42500</v>
      </c>
      <c r="E9417">
        <v>36</v>
      </c>
      <c r="F9417">
        <v>2</v>
      </c>
      <c r="G9417">
        <v>1</v>
      </c>
    </row>
    <row r="9418" spans="1:7" x14ac:dyDescent="0.2">
      <c r="A9418">
        <v>5525</v>
      </c>
      <c r="B9418">
        <v>0.15609999999999999</v>
      </c>
      <c r="C9418" t="s">
        <v>5440</v>
      </c>
      <c r="D9418">
        <v>40000</v>
      </c>
      <c r="E9418">
        <v>36</v>
      </c>
      <c r="F9418">
        <v>2</v>
      </c>
      <c r="G9418">
        <v>0</v>
      </c>
    </row>
    <row r="9419" spans="1:7" x14ac:dyDescent="0.2">
      <c r="A9419">
        <v>12000</v>
      </c>
      <c r="B9419">
        <v>0.10150000000000001</v>
      </c>
      <c r="C9419" t="s">
        <v>5440</v>
      </c>
      <c r="D9419">
        <v>45000</v>
      </c>
      <c r="E9419">
        <v>36</v>
      </c>
      <c r="F9419">
        <v>4</v>
      </c>
      <c r="G9419">
        <v>0</v>
      </c>
    </row>
    <row r="9420" spans="1:7" x14ac:dyDescent="0.2">
      <c r="A9420">
        <v>5000</v>
      </c>
      <c r="B9420">
        <v>0.10150000000000001</v>
      </c>
      <c r="C9420" t="s">
        <v>5440</v>
      </c>
      <c r="D9420">
        <v>16000</v>
      </c>
      <c r="E9420">
        <v>36</v>
      </c>
      <c r="F9420">
        <v>3</v>
      </c>
      <c r="G9420">
        <v>0</v>
      </c>
    </row>
    <row r="9421" spans="1:7" x14ac:dyDescent="0.2">
      <c r="A9421">
        <v>11000</v>
      </c>
      <c r="B9421">
        <v>0.14990000000000001</v>
      </c>
      <c r="C9421" t="s">
        <v>5440</v>
      </c>
      <c r="D9421">
        <v>55000</v>
      </c>
      <c r="E9421">
        <v>36</v>
      </c>
      <c r="F9421">
        <v>3</v>
      </c>
      <c r="G9421">
        <v>0</v>
      </c>
    </row>
    <row r="9422" spans="1:7" x14ac:dyDescent="0.2">
      <c r="A9422">
        <v>22500</v>
      </c>
      <c r="B9422">
        <v>0.16289999999999999</v>
      </c>
      <c r="C9422" t="s">
        <v>5440</v>
      </c>
      <c r="D9422">
        <v>93000</v>
      </c>
      <c r="E9422">
        <v>60</v>
      </c>
      <c r="F9422">
        <v>2</v>
      </c>
      <c r="G9422">
        <v>0</v>
      </c>
    </row>
    <row r="9423" spans="1:7" x14ac:dyDescent="0.2">
      <c r="A9423">
        <v>4800</v>
      </c>
      <c r="B9423">
        <v>0.1167</v>
      </c>
      <c r="C9423" t="s">
        <v>5440</v>
      </c>
      <c r="D9423">
        <v>98000</v>
      </c>
      <c r="E9423">
        <v>36</v>
      </c>
      <c r="F9423">
        <v>3</v>
      </c>
      <c r="G9423">
        <v>0</v>
      </c>
    </row>
    <row r="9424" spans="1:7" x14ac:dyDescent="0.2">
      <c r="A9424">
        <v>6075</v>
      </c>
      <c r="B9424">
        <v>6.0299999999999999E-2</v>
      </c>
      <c r="C9424" t="s">
        <v>5440</v>
      </c>
      <c r="D9424">
        <v>28631</v>
      </c>
      <c r="E9424">
        <v>36</v>
      </c>
      <c r="F9424">
        <v>3</v>
      </c>
      <c r="G9424">
        <v>0</v>
      </c>
    </row>
    <row r="9425" spans="1:7" x14ac:dyDescent="0.2">
      <c r="A9425">
        <v>20000</v>
      </c>
      <c r="B9425">
        <v>9.1700000000000004E-2</v>
      </c>
      <c r="C9425" t="s">
        <v>5441</v>
      </c>
      <c r="D9425">
        <v>101000</v>
      </c>
      <c r="E9425">
        <v>36</v>
      </c>
      <c r="F9425">
        <v>10</v>
      </c>
      <c r="G9425">
        <v>0</v>
      </c>
    </row>
    <row r="9426" spans="1:7" x14ac:dyDescent="0.2">
      <c r="A9426">
        <v>8000</v>
      </c>
      <c r="B9426">
        <v>0.1249</v>
      </c>
      <c r="C9426" t="s">
        <v>5441</v>
      </c>
      <c r="D9426">
        <v>55000</v>
      </c>
      <c r="E9426">
        <v>36</v>
      </c>
      <c r="F9426">
        <v>1</v>
      </c>
      <c r="G9426">
        <v>0</v>
      </c>
    </row>
    <row r="9427" spans="1:7" x14ac:dyDescent="0.2">
      <c r="A9427">
        <v>11250</v>
      </c>
      <c r="B9427">
        <v>0.1249</v>
      </c>
      <c r="C9427" t="s">
        <v>5440</v>
      </c>
      <c r="D9427">
        <v>69000</v>
      </c>
      <c r="E9427">
        <v>36</v>
      </c>
      <c r="F9427">
        <v>1</v>
      </c>
      <c r="G9427">
        <v>0</v>
      </c>
    </row>
    <row r="9428" spans="1:7" x14ac:dyDescent="0.2">
      <c r="A9428">
        <v>19200</v>
      </c>
      <c r="B9428">
        <v>0.14990000000000001</v>
      </c>
      <c r="C9428" t="s">
        <v>5441</v>
      </c>
      <c r="D9428">
        <v>58000</v>
      </c>
      <c r="E9428">
        <v>60</v>
      </c>
      <c r="F9428">
        <v>6</v>
      </c>
      <c r="G9428">
        <v>0</v>
      </c>
    </row>
    <row r="9429" spans="1:7" x14ac:dyDescent="0.2">
      <c r="A9429">
        <v>15625</v>
      </c>
      <c r="B9429">
        <v>0.1699</v>
      </c>
      <c r="C9429" t="s">
        <v>5441</v>
      </c>
      <c r="D9429">
        <v>39000</v>
      </c>
      <c r="E9429">
        <v>36</v>
      </c>
      <c r="F9429">
        <v>0.5</v>
      </c>
      <c r="G9429">
        <v>0</v>
      </c>
    </row>
    <row r="9430" spans="1:7" x14ac:dyDescent="0.2">
      <c r="A9430">
        <v>22000</v>
      </c>
      <c r="B9430">
        <v>6.0299999999999999E-2</v>
      </c>
      <c r="C9430" t="s">
        <v>5440</v>
      </c>
      <c r="D9430">
        <v>90000</v>
      </c>
      <c r="E9430">
        <v>36</v>
      </c>
      <c r="F9430">
        <v>0.5</v>
      </c>
      <c r="G9430">
        <v>0</v>
      </c>
    </row>
    <row r="9431" spans="1:7" x14ac:dyDescent="0.2">
      <c r="A9431">
        <v>25000</v>
      </c>
      <c r="B9431">
        <v>0.14990000000000001</v>
      </c>
      <c r="C9431" t="s">
        <v>5440</v>
      </c>
      <c r="D9431">
        <v>65187.37</v>
      </c>
      <c r="E9431">
        <v>60</v>
      </c>
      <c r="F9431">
        <v>10</v>
      </c>
      <c r="G9431">
        <v>0</v>
      </c>
    </row>
    <row r="9432" spans="1:7" x14ac:dyDescent="0.2">
      <c r="A9432">
        <v>5275</v>
      </c>
      <c r="B9432">
        <v>0.1449</v>
      </c>
      <c r="C9432" t="s">
        <v>5441</v>
      </c>
      <c r="D9432">
        <v>65000</v>
      </c>
      <c r="E9432">
        <v>36</v>
      </c>
      <c r="F9432">
        <v>5</v>
      </c>
      <c r="G9432">
        <v>0</v>
      </c>
    </row>
    <row r="9433" spans="1:7" x14ac:dyDescent="0.2">
      <c r="A9433">
        <v>18575</v>
      </c>
      <c r="B9433">
        <v>0.1449</v>
      </c>
      <c r="C9433" t="s">
        <v>5440</v>
      </c>
      <c r="D9433">
        <v>60000</v>
      </c>
      <c r="E9433">
        <v>36</v>
      </c>
      <c r="F9433">
        <v>0.5</v>
      </c>
      <c r="G9433">
        <v>0</v>
      </c>
    </row>
    <row r="9434" spans="1:7" x14ac:dyDescent="0.2">
      <c r="A9434">
        <v>8500</v>
      </c>
      <c r="B9434">
        <v>0.12989999999999999</v>
      </c>
      <c r="C9434" t="s">
        <v>5440</v>
      </c>
      <c r="D9434">
        <v>45000</v>
      </c>
      <c r="E9434">
        <v>36</v>
      </c>
      <c r="F9434">
        <v>10</v>
      </c>
      <c r="G9434">
        <v>1</v>
      </c>
    </row>
    <row r="9435" spans="1:7" x14ac:dyDescent="0.2">
      <c r="A9435">
        <v>16700</v>
      </c>
      <c r="B9435">
        <v>0.2215</v>
      </c>
      <c r="C9435" t="s">
        <v>5441</v>
      </c>
      <c r="D9435">
        <v>42000</v>
      </c>
      <c r="E9435">
        <v>60</v>
      </c>
      <c r="F9435">
        <v>8</v>
      </c>
      <c r="G9435">
        <v>1</v>
      </c>
    </row>
    <row r="9436" spans="1:7" x14ac:dyDescent="0.2">
      <c r="A9436">
        <v>12000</v>
      </c>
      <c r="B9436">
        <v>0.1167</v>
      </c>
      <c r="C9436" t="s">
        <v>5441</v>
      </c>
      <c r="D9436">
        <v>37000</v>
      </c>
      <c r="E9436">
        <v>36</v>
      </c>
      <c r="F9436">
        <v>4</v>
      </c>
      <c r="G9436">
        <v>0</v>
      </c>
    </row>
    <row r="9437" spans="1:7" x14ac:dyDescent="0.2">
      <c r="A9437">
        <v>17000</v>
      </c>
      <c r="B9437">
        <v>8.3900000000000002E-2</v>
      </c>
      <c r="C9437" t="s">
        <v>5441</v>
      </c>
      <c r="D9437">
        <v>40000</v>
      </c>
      <c r="E9437">
        <v>36</v>
      </c>
      <c r="F9437">
        <v>1</v>
      </c>
      <c r="G9437">
        <v>0</v>
      </c>
    </row>
    <row r="9438" spans="1:7" x14ac:dyDescent="0.2">
      <c r="A9438">
        <v>13625</v>
      </c>
      <c r="B9438">
        <v>0.13980000000000001</v>
      </c>
      <c r="C9438" t="s">
        <v>5440</v>
      </c>
      <c r="D9438">
        <v>97000</v>
      </c>
      <c r="E9438">
        <v>36</v>
      </c>
      <c r="F9438">
        <v>1</v>
      </c>
      <c r="G9438">
        <v>0</v>
      </c>
    </row>
    <row r="9439" spans="1:7" x14ac:dyDescent="0.2">
      <c r="A9439">
        <v>21000</v>
      </c>
      <c r="B9439">
        <v>0.16289999999999999</v>
      </c>
      <c r="C9439" t="s">
        <v>5440</v>
      </c>
      <c r="D9439">
        <v>86000</v>
      </c>
      <c r="E9439">
        <v>60</v>
      </c>
      <c r="F9439">
        <v>10</v>
      </c>
      <c r="G9439">
        <v>0</v>
      </c>
    </row>
    <row r="9440" spans="1:7" x14ac:dyDescent="0.2">
      <c r="A9440">
        <v>29000</v>
      </c>
      <c r="B9440">
        <v>0.12989999999999999</v>
      </c>
      <c r="C9440" t="s">
        <v>5441</v>
      </c>
      <c r="D9440">
        <v>78000</v>
      </c>
      <c r="E9440">
        <v>36</v>
      </c>
      <c r="F9440">
        <v>10</v>
      </c>
      <c r="G9440">
        <v>0</v>
      </c>
    </row>
    <row r="9441" spans="1:7" x14ac:dyDescent="0.2">
      <c r="A9441">
        <v>20000</v>
      </c>
      <c r="B9441">
        <v>0.12989999999999999</v>
      </c>
      <c r="C9441" t="s">
        <v>5440</v>
      </c>
      <c r="D9441">
        <v>103000</v>
      </c>
      <c r="E9441">
        <v>36</v>
      </c>
      <c r="F9441">
        <v>10</v>
      </c>
      <c r="G9441">
        <v>0</v>
      </c>
    </row>
    <row r="9442" spans="1:7" x14ac:dyDescent="0.2">
      <c r="A9442">
        <v>5950</v>
      </c>
      <c r="B9442">
        <v>0.13350000000000001</v>
      </c>
      <c r="C9442" t="s">
        <v>5440</v>
      </c>
      <c r="D9442">
        <v>37000</v>
      </c>
      <c r="E9442">
        <v>36</v>
      </c>
      <c r="F9442">
        <v>0.5</v>
      </c>
      <c r="G9442">
        <v>0</v>
      </c>
    </row>
    <row r="9443" spans="1:7" x14ac:dyDescent="0.2">
      <c r="A9443">
        <v>27000</v>
      </c>
      <c r="B9443">
        <v>0.1757</v>
      </c>
      <c r="C9443" t="s">
        <v>5442</v>
      </c>
      <c r="D9443">
        <v>85000</v>
      </c>
      <c r="E9443">
        <v>60</v>
      </c>
      <c r="F9443">
        <v>7</v>
      </c>
      <c r="G9443">
        <v>0</v>
      </c>
    </row>
    <row r="9444" spans="1:7" x14ac:dyDescent="0.2">
      <c r="A9444">
        <v>12000</v>
      </c>
      <c r="B9444">
        <v>0.12989999999999999</v>
      </c>
      <c r="C9444" t="s">
        <v>5440</v>
      </c>
      <c r="D9444">
        <v>46000</v>
      </c>
      <c r="E9444">
        <v>36</v>
      </c>
      <c r="F9444">
        <v>2</v>
      </c>
      <c r="G9444">
        <v>0</v>
      </c>
    </row>
    <row r="9445" spans="1:7" x14ac:dyDescent="0.2">
      <c r="A9445">
        <v>18000</v>
      </c>
      <c r="B9445">
        <v>0.12989999999999999</v>
      </c>
      <c r="C9445" t="s">
        <v>5441</v>
      </c>
      <c r="D9445">
        <v>70000</v>
      </c>
      <c r="E9445">
        <v>60</v>
      </c>
      <c r="F9445">
        <v>10</v>
      </c>
      <c r="G9445">
        <v>0</v>
      </c>
    </row>
    <row r="9446" spans="1:7" x14ac:dyDescent="0.2">
      <c r="A9446">
        <v>4475</v>
      </c>
      <c r="B9446">
        <v>0.15609999999999999</v>
      </c>
      <c r="C9446" t="s">
        <v>5442</v>
      </c>
      <c r="D9446">
        <v>180000</v>
      </c>
      <c r="E9446">
        <v>36</v>
      </c>
      <c r="F9446">
        <v>10</v>
      </c>
      <c r="G9446">
        <v>0</v>
      </c>
    </row>
    <row r="9447" spans="1:7" x14ac:dyDescent="0.2">
      <c r="A9447">
        <v>9000</v>
      </c>
      <c r="B9447">
        <v>0.1757</v>
      </c>
      <c r="C9447" t="s">
        <v>5440</v>
      </c>
      <c r="D9447">
        <v>45000</v>
      </c>
      <c r="E9447">
        <v>36</v>
      </c>
      <c r="F9447">
        <v>5</v>
      </c>
      <c r="G9447">
        <v>0</v>
      </c>
    </row>
    <row r="9448" spans="1:7" x14ac:dyDescent="0.2">
      <c r="A9448">
        <v>20000</v>
      </c>
      <c r="B9448">
        <v>0.1699</v>
      </c>
      <c r="C9448" t="s">
        <v>5442</v>
      </c>
      <c r="D9448">
        <v>52000</v>
      </c>
      <c r="E9448">
        <v>36</v>
      </c>
      <c r="F9448">
        <v>9</v>
      </c>
      <c r="G9448">
        <v>0</v>
      </c>
    </row>
    <row r="9449" spans="1:7" x14ac:dyDescent="0.2">
      <c r="A9449">
        <v>4000</v>
      </c>
      <c r="B9449">
        <v>0.1699</v>
      </c>
      <c r="C9449" t="s">
        <v>5442</v>
      </c>
      <c r="D9449">
        <v>37400</v>
      </c>
      <c r="E9449">
        <v>36</v>
      </c>
      <c r="F9449">
        <v>10</v>
      </c>
      <c r="G9449">
        <v>0</v>
      </c>
    </row>
    <row r="9450" spans="1:7" x14ac:dyDescent="0.2">
      <c r="A9450">
        <v>11000</v>
      </c>
      <c r="B9450">
        <v>0.1099</v>
      </c>
      <c r="C9450" t="s">
        <v>5441</v>
      </c>
      <c r="D9450">
        <v>63780</v>
      </c>
      <c r="E9450">
        <v>36</v>
      </c>
      <c r="F9450">
        <v>6</v>
      </c>
      <c r="G9450">
        <v>0</v>
      </c>
    </row>
    <row r="9451" spans="1:7" x14ac:dyDescent="0.2">
      <c r="A9451">
        <v>11000</v>
      </c>
      <c r="B9451">
        <v>0.13350000000000001</v>
      </c>
      <c r="C9451" t="s">
        <v>5440</v>
      </c>
      <c r="D9451">
        <v>120800</v>
      </c>
      <c r="E9451">
        <v>36</v>
      </c>
      <c r="F9451">
        <v>7</v>
      </c>
      <c r="G9451">
        <v>0</v>
      </c>
    </row>
    <row r="9452" spans="1:7" x14ac:dyDescent="0.2">
      <c r="A9452">
        <v>8000</v>
      </c>
      <c r="B9452">
        <v>0.13980000000000001</v>
      </c>
      <c r="C9452" t="s">
        <v>5440</v>
      </c>
      <c r="D9452">
        <v>44000</v>
      </c>
      <c r="E9452">
        <v>36</v>
      </c>
      <c r="F9452">
        <v>10</v>
      </c>
      <c r="G9452">
        <v>0</v>
      </c>
    </row>
    <row r="9453" spans="1:7" x14ac:dyDescent="0.2">
      <c r="A9453">
        <v>4075</v>
      </c>
      <c r="B9453">
        <v>0.1449</v>
      </c>
      <c r="C9453" t="s">
        <v>5441</v>
      </c>
      <c r="D9453">
        <v>105000</v>
      </c>
      <c r="E9453">
        <v>36</v>
      </c>
      <c r="F9453">
        <v>4</v>
      </c>
      <c r="G9453">
        <v>0</v>
      </c>
    </row>
    <row r="9454" spans="1:7" x14ac:dyDescent="0.2">
      <c r="A9454">
        <v>17975</v>
      </c>
      <c r="B9454">
        <v>8.3900000000000002E-2</v>
      </c>
      <c r="C9454" t="s">
        <v>5440</v>
      </c>
      <c r="D9454">
        <v>40000</v>
      </c>
      <c r="E9454">
        <v>36</v>
      </c>
      <c r="F9454">
        <v>8</v>
      </c>
      <c r="G9454">
        <v>1</v>
      </c>
    </row>
    <row r="9455" spans="1:7" x14ac:dyDescent="0.2">
      <c r="A9455">
        <v>14000</v>
      </c>
      <c r="B9455">
        <v>0.2099</v>
      </c>
      <c r="C9455" t="s">
        <v>5440</v>
      </c>
      <c r="D9455">
        <v>45000</v>
      </c>
      <c r="E9455">
        <v>60</v>
      </c>
      <c r="F9455">
        <v>0.5</v>
      </c>
      <c r="G9455">
        <v>1</v>
      </c>
    </row>
    <row r="9456" spans="1:7" x14ac:dyDescent="0.2">
      <c r="A9456">
        <v>6000</v>
      </c>
      <c r="B9456">
        <v>0.1249</v>
      </c>
      <c r="C9456" t="s">
        <v>5440</v>
      </c>
      <c r="D9456">
        <v>50000</v>
      </c>
      <c r="E9456">
        <v>36</v>
      </c>
      <c r="F9456">
        <v>1</v>
      </c>
      <c r="G9456">
        <v>0</v>
      </c>
    </row>
    <row r="9457" spans="1:7" x14ac:dyDescent="0.2">
      <c r="A9457">
        <v>28500</v>
      </c>
      <c r="B9457">
        <v>0.12989999999999999</v>
      </c>
      <c r="C9457" t="s">
        <v>5440</v>
      </c>
      <c r="D9457">
        <v>72500</v>
      </c>
      <c r="E9457">
        <v>60</v>
      </c>
      <c r="F9457">
        <v>4</v>
      </c>
      <c r="G9457">
        <v>0</v>
      </c>
    </row>
    <row r="9458" spans="1:7" x14ac:dyDescent="0.2">
      <c r="A9458">
        <v>1000</v>
      </c>
      <c r="B9458">
        <v>0.1449</v>
      </c>
      <c r="C9458" t="s">
        <v>5441</v>
      </c>
      <c r="D9458">
        <v>38000</v>
      </c>
      <c r="E9458">
        <v>36</v>
      </c>
      <c r="F9458">
        <v>10</v>
      </c>
      <c r="G9458">
        <v>0</v>
      </c>
    </row>
    <row r="9459" spans="1:7" x14ac:dyDescent="0.2">
      <c r="A9459">
        <v>22000</v>
      </c>
      <c r="B9459">
        <v>0.19520000000000001</v>
      </c>
      <c r="C9459" t="s">
        <v>5441</v>
      </c>
      <c r="D9459">
        <v>63225</v>
      </c>
      <c r="E9459">
        <v>60</v>
      </c>
      <c r="F9459">
        <v>10</v>
      </c>
      <c r="G9459">
        <v>1</v>
      </c>
    </row>
    <row r="9460" spans="1:7" x14ac:dyDescent="0.2">
      <c r="A9460">
        <v>16000</v>
      </c>
      <c r="B9460">
        <v>7.1199999999999999E-2</v>
      </c>
      <c r="C9460" t="s">
        <v>5441</v>
      </c>
      <c r="D9460">
        <v>65000</v>
      </c>
      <c r="E9460">
        <v>36</v>
      </c>
      <c r="F9460">
        <v>2</v>
      </c>
      <c r="G9460">
        <v>1</v>
      </c>
    </row>
    <row r="9461" spans="1:7" x14ac:dyDescent="0.2">
      <c r="A9461">
        <v>12450</v>
      </c>
      <c r="B9461">
        <v>0.1449</v>
      </c>
      <c r="C9461" t="s">
        <v>5440</v>
      </c>
      <c r="D9461">
        <v>42200</v>
      </c>
      <c r="E9461">
        <v>36</v>
      </c>
      <c r="F9461">
        <v>10</v>
      </c>
      <c r="G9461">
        <v>1</v>
      </c>
    </row>
    <row r="9462" spans="1:7" x14ac:dyDescent="0.2">
      <c r="A9462">
        <v>14400</v>
      </c>
      <c r="B9462">
        <v>0.14990000000000001</v>
      </c>
      <c r="C9462" t="s">
        <v>5442</v>
      </c>
      <c r="D9462">
        <v>72000</v>
      </c>
      <c r="E9462">
        <v>36</v>
      </c>
      <c r="F9462">
        <v>1</v>
      </c>
      <c r="G9462">
        <v>0</v>
      </c>
    </row>
    <row r="9463" spans="1:7" x14ac:dyDescent="0.2">
      <c r="A9463">
        <v>10000</v>
      </c>
      <c r="B9463">
        <v>0.1167</v>
      </c>
      <c r="C9463" t="s">
        <v>5441</v>
      </c>
      <c r="D9463">
        <v>93000</v>
      </c>
      <c r="E9463">
        <v>36</v>
      </c>
      <c r="F9463">
        <v>10</v>
      </c>
      <c r="G9463">
        <v>0</v>
      </c>
    </row>
    <row r="9464" spans="1:7" x14ac:dyDescent="0.2">
      <c r="A9464">
        <v>14000</v>
      </c>
      <c r="B9464">
        <v>0.12989999999999999</v>
      </c>
      <c r="C9464" t="s">
        <v>5441</v>
      </c>
      <c r="D9464">
        <v>67275</v>
      </c>
      <c r="E9464">
        <v>36</v>
      </c>
      <c r="F9464">
        <v>3</v>
      </c>
      <c r="G9464">
        <v>0</v>
      </c>
    </row>
    <row r="9465" spans="1:7" x14ac:dyDescent="0.2">
      <c r="A9465">
        <v>7250</v>
      </c>
      <c r="B9465">
        <v>0.13980000000000001</v>
      </c>
      <c r="C9465" t="s">
        <v>5440</v>
      </c>
      <c r="D9465">
        <v>32000</v>
      </c>
      <c r="E9465">
        <v>36</v>
      </c>
      <c r="F9465">
        <v>1</v>
      </c>
      <c r="G9465">
        <v>0</v>
      </c>
    </row>
    <row r="9466" spans="1:7" x14ac:dyDescent="0.2">
      <c r="A9466">
        <v>15000</v>
      </c>
      <c r="B9466">
        <v>7.1199999999999999E-2</v>
      </c>
      <c r="C9466" t="s">
        <v>5441</v>
      </c>
      <c r="D9466">
        <v>37440</v>
      </c>
      <c r="E9466">
        <v>36</v>
      </c>
      <c r="F9466">
        <v>0.5</v>
      </c>
      <c r="G9466">
        <v>0</v>
      </c>
    </row>
    <row r="9467" spans="1:7" x14ac:dyDescent="0.2">
      <c r="A9467">
        <v>10875</v>
      </c>
      <c r="B9467">
        <v>0.16289999999999999</v>
      </c>
      <c r="C9467" t="s">
        <v>5440</v>
      </c>
      <c r="D9467">
        <v>52000</v>
      </c>
      <c r="E9467">
        <v>60</v>
      </c>
      <c r="F9467">
        <v>0.5</v>
      </c>
      <c r="G9467">
        <v>1</v>
      </c>
    </row>
    <row r="9468" spans="1:7" x14ac:dyDescent="0.2">
      <c r="A9468">
        <v>27500</v>
      </c>
      <c r="B9468">
        <v>0.14990000000000001</v>
      </c>
      <c r="C9468" t="s">
        <v>5440</v>
      </c>
      <c r="D9468">
        <v>125000</v>
      </c>
      <c r="E9468">
        <v>60</v>
      </c>
      <c r="F9468">
        <v>10</v>
      </c>
      <c r="G9468">
        <v>0</v>
      </c>
    </row>
    <row r="9469" spans="1:7" x14ac:dyDescent="0.2">
      <c r="A9469">
        <v>13000</v>
      </c>
      <c r="B9469">
        <v>0.13980000000000001</v>
      </c>
      <c r="C9469" t="s">
        <v>5441</v>
      </c>
      <c r="D9469">
        <v>120000</v>
      </c>
      <c r="E9469">
        <v>36</v>
      </c>
      <c r="F9469">
        <v>10</v>
      </c>
      <c r="G9469">
        <v>0</v>
      </c>
    </row>
    <row r="9470" spans="1:7" x14ac:dyDescent="0.2">
      <c r="A9470">
        <v>21000</v>
      </c>
      <c r="B9470">
        <v>7.6899999999999996E-2</v>
      </c>
      <c r="C9470" t="s">
        <v>5440</v>
      </c>
      <c r="D9470">
        <v>92000</v>
      </c>
      <c r="E9470">
        <v>36</v>
      </c>
      <c r="F9470">
        <v>10</v>
      </c>
      <c r="G9470">
        <v>0</v>
      </c>
    </row>
    <row r="9471" spans="1:7" x14ac:dyDescent="0.2">
      <c r="A9471">
        <v>14000</v>
      </c>
      <c r="B9471">
        <v>0.1099</v>
      </c>
      <c r="C9471" t="s">
        <v>5441</v>
      </c>
      <c r="D9471">
        <v>92700</v>
      </c>
      <c r="E9471">
        <v>36</v>
      </c>
      <c r="F9471">
        <v>3</v>
      </c>
      <c r="G9471">
        <v>0</v>
      </c>
    </row>
    <row r="9472" spans="1:7" x14ac:dyDescent="0.2">
      <c r="A9472">
        <v>7200</v>
      </c>
      <c r="B9472">
        <v>0.12989999999999999</v>
      </c>
      <c r="C9472" t="s">
        <v>5441</v>
      </c>
      <c r="D9472">
        <v>40000</v>
      </c>
      <c r="E9472">
        <v>36</v>
      </c>
      <c r="F9472">
        <v>2</v>
      </c>
      <c r="G9472">
        <v>0</v>
      </c>
    </row>
    <row r="9473" spans="1:7" x14ac:dyDescent="0.2">
      <c r="A9473">
        <v>8000</v>
      </c>
      <c r="B9473">
        <v>0.14990000000000001</v>
      </c>
      <c r="C9473" t="s">
        <v>5440</v>
      </c>
      <c r="D9473">
        <v>27000</v>
      </c>
      <c r="E9473">
        <v>36</v>
      </c>
      <c r="F9473">
        <v>6</v>
      </c>
      <c r="G9473">
        <v>0</v>
      </c>
    </row>
    <row r="9474" spans="1:7" x14ac:dyDescent="0.2">
      <c r="A9474">
        <v>5000</v>
      </c>
      <c r="B9474">
        <v>0.16289999999999999</v>
      </c>
      <c r="C9474" t="s">
        <v>5440</v>
      </c>
      <c r="D9474">
        <v>22000</v>
      </c>
      <c r="E9474">
        <v>36</v>
      </c>
      <c r="F9474">
        <v>9</v>
      </c>
      <c r="G9474">
        <v>0</v>
      </c>
    </row>
    <row r="9475" spans="1:7" x14ac:dyDescent="0.2">
      <c r="A9475">
        <v>22500</v>
      </c>
      <c r="B9475">
        <v>0.1757</v>
      </c>
      <c r="C9475" t="s">
        <v>5441</v>
      </c>
      <c r="D9475">
        <v>115000</v>
      </c>
      <c r="E9475">
        <v>60</v>
      </c>
      <c r="F9475">
        <v>10</v>
      </c>
      <c r="G9475">
        <v>0</v>
      </c>
    </row>
    <row r="9476" spans="1:7" x14ac:dyDescent="0.2">
      <c r="A9476">
        <v>21000</v>
      </c>
      <c r="B9476">
        <v>8.3900000000000002E-2</v>
      </c>
      <c r="C9476" t="s">
        <v>5440</v>
      </c>
      <c r="D9476">
        <v>155000</v>
      </c>
      <c r="E9476">
        <v>36</v>
      </c>
      <c r="F9476">
        <v>8</v>
      </c>
      <c r="G9476">
        <v>0</v>
      </c>
    </row>
    <row r="9477" spans="1:7" x14ac:dyDescent="0.2">
      <c r="A9477">
        <v>2700</v>
      </c>
      <c r="B9477">
        <v>0.18240000000000001</v>
      </c>
      <c r="C9477" t="s">
        <v>5441</v>
      </c>
      <c r="D9477">
        <v>30000</v>
      </c>
      <c r="E9477">
        <v>36</v>
      </c>
      <c r="F9477">
        <v>3</v>
      </c>
      <c r="G9477">
        <v>1</v>
      </c>
    </row>
    <row r="9478" spans="1:7" x14ac:dyDescent="0.2">
      <c r="A9478">
        <v>5000</v>
      </c>
      <c r="B9478">
        <v>0.15609999999999999</v>
      </c>
      <c r="C9478" t="s">
        <v>5441</v>
      </c>
      <c r="D9478">
        <v>50000</v>
      </c>
      <c r="E9478">
        <v>36</v>
      </c>
      <c r="F9478">
        <v>1</v>
      </c>
      <c r="G9478">
        <v>1</v>
      </c>
    </row>
    <row r="9479" spans="1:7" x14ac:dyDescent="0.2">
      <c r="A9479">
        <v>8750</v>
      </c>
      <c r="B9479">
        <v>0.16289999999999999</v>
      </c>
      <c r="C9479" t="s">
        <v>5440</v>
      </c>
      <c r="D9479">
        <v>43000</v>
      </c>
      <c r="E9479">
        <v>36</v>
      </c>
      <c r="F9479">
        <v>1</v>
      </c>
      <c r="G9479">
        <v>0</v>
      </c>
    </row>
    <row r="9480" spans="1:7" x14ac:dyDescent="0.2">
      <c r="A9480">
        <v>11000</v>
      </c>
      <c r="B9480">
        <v>8.3900000000000002E-2</v>
      </c>
      <c r="C9480" t="s">
        <v>5441</v>
      </c>
      <c r="D9480">
        <v>164410</v>
      </c>
      <c r="E9480">
        <v>36</v>
      </c>
      <c r="F9480">
        <v>2</v>
      </c>
      <c r="G9480">
        <v>0</v>
      </c>
    </row>
    <row r="9481" spans="1:7" x14ac:dyDescent="0.2">
      <c r="A9481">
        <v>12000</v>
      </c>
      <c r="B9481">
        <v>8.3900000000000002E-2</v>
      </c>
      <c r="C9481" t="s">
        <v>5441</v>
      </c>
      <c r="D9481">
        <v>72000</v>
      </c>
      <c r="E9481">
        <v>36</v>
      </c>
      <c r="F9481">
        <v>10</v>
      </c>
      <c r="G9481">
        <v>0</v>
      </c>
    </row>
    <row r="9482" spans="1:7" x14ac:dyDescent="0.2">
      <c r="A9482">
        <v>10000</v>
      </c>
      <c r="B9482">
        <v>0.1249</v>
      </c>
      <c r="C9482" t="s">
        <v>5441</v>
      </c>
      <c r="D9482">
        <v>42000</v>
      </c>
      <c r="E9482">
        <v>36</v>
      </c>
      <c r="F9482">
        <v>1</v>
      </c>
      <c r="G9482">
        <v>0</v>
      </c>
    </row>
    <row r="9483" spans="1:7" x14ac:dyDescent="0.2">
      <c r="A9483">
        <v>6500</v>
      </c>
      <c r="B9483">
        <v>0.1167</v>
      </c>
      <c r="C9483" t="s">
        <v>5442</v>
      </c>
      <c r="D9483">
        <v>47250</v>
      </c>
      <c r="E9483">
        <v>36</v>
      </c>
      <c r="F9483">
        <v>7</v>
      </c>
      <c r="G9483">
        <v>0</v>
      </c>
    </row>
    <row r="9484" spans="1:7" x14ac:dyDescent="0.2">
      <c r="A9484">
        <v>14400</v>
      </c>
      <c r="B9484">
        <v>0.12989999999999999</v>
      </c>
      <c r="C9484" t="s">
        <v>5441</v>
      </c>
      <c r="D9484">
        <v>80000</v>
      </c>
      <c r="E9484">
        <v>36</v>
      </c>
      <c r="F9484">
        <v>2</v>
      </c>
      <c r="G9484">
        <v>0</v>
      </c>
    </row>
    <row r="9485" spans="1:7" x14ac:dyDescent="0.2">
      <c r="A9485">
        <v>15000</v>
      </c>
      <c r="B9485">
        <v>0.18990000000000001</v>
      </c>
      <c r="C9485" t="s">
        <v>5441</v>
      </c>
      <c r="D9485">
        <v>50000</v>
      </c>
      <c r="E9485">
        <v>36</v>
      </c>
      <c r="F9485">
        <v>10</v>
      </c>
      <c r="G9485">
        <v>1</v>
      </c>
    </row>
    <row r="9486" spans="1:7" x14ac:dyDescent="0.2">
      <c r="A9486">
        <v>15000</v>
      </c>
      <c r="B9486">
        <v>0.14990000000000001</v>
      </c>
      <c r="C9486" t="s">
        <v>5440</v>
      </c>
      <c r="D9486">
        <v>116887</v>
      </c>
      <c r="E9486">
        <v>60</v>
      </c>
      <c r="F9486">
        <v>10</v>
      </c>
      <c r="G9486">
        <v>0</v>
      </c>
    </row>
    <row r="9487" spans="1:7" x14ac:dyDescent="0.2">
      <c r="A9487">
        <v>25000</v>
      </c>
      <c r="B9487">
        <v>0.16289999999999999</v>
      </c>
      <c r="C9487" t="s">
        <v>5440</v>
      </c>
      <c r="D9487">
        <v>85000</v>
      </c>
      <c r="E9487">
        <v>60</v>
      </c>
      <c r="F9487">
        <v>10</v>
      </c>
      <c r="G9487">
        <v>1</v>
      </c>
    </row>
    <row r="9488" spans="1:7" x14ac:dyDescent="0.2">
      <c r="A9488">
        <v>10000</v>
      </c>
      <c r="B9488">
        <v>0.1757</v>
      </c>
      <c r="C9488" t="s">
        <v>5440</v>
      </c>
      <c r="D9488">
        <v>45000</v>
      </c>
      <c r="E9488">
        <v>36</v>
      </c>
      <c r="F9488">
        <v>1</v>
      </c>
      <c r="G9488">
        <v>0</v>
      </c>
    </row>
    <row r="9489" spans="1:7" x14ac:dyDescent="0.2">
      <c r="A9489">
        <v>16700</v>
      </c>
      <c r="B9489">
        <v>0.14990000000000001</v>
      </c>
      <c r="C9489" t="s">
        <v>5441</v>
      </c>
      <c r="D9489">
        <v>40000</v>
      </c>
      <c r="E9489">
        <v>36</v>
      </c>
      <c r="F9489">
        <v>2</v>
      </c>
      <c r="G9489">
        <v>0</v>
      </c>
    </row>
    <row r="9490" spans="1:7" x14ac:dyDescent="0.2">
      <c r="A9490">
        <v>23400</v>
      </c>
      <c r="B9490">
        <v>0.13980000000000001</v>
      </c>
      <c r="C9490" t="s">
        <v>5441</v>
      </c>
      <c r="D9490">
        <v>112000</v>
      </c>
      <c r="E9490">
        <v>60</v>
      </c>
      <c r="F9490">
        <v>10</v>
      </c>
      <c r="G9490">
        <v>0</v>
      </c>
    </row>
    <row r="9491" spans="1:7" x14ac:dyDescent="0.2">
      <c r="A9491">
        <v>9000</v>
      </c>
      <c r="B9491">
        <v>8.3900000000000002E-2</v>
      </c>
      <c r="C9491" t="s">
        <v>5441</v>
      </c>
      <c r="D9491">
        <v>82500</v>
      </c>
      <c r="E9491">
        <v>36</v>
      </c>
      <c r="F9491">
        <v>10</v>
      </c>
      <c r="G9491">
        <v>0</v>
      </c>
    </row>
    <row r="9492" spans="1:7" x14ac:dyDescent="0.2">
      <c r="A9492">
        <v>15000</v>
      </c>
      <c r="B9492">
        <v>0.14990000000000001</v>
      </c>
      <c r="C9492" t="s">
        <v>5441</v>
      </c>
      <c r="D9492">
        <v>78000</v>
      </c>
      <c r="E9492">
        <v>36</v>
      </c>
      <c r="F9492">
        <v>10</v>
      </c>
      <c r="G9492">
        <v>0</v>
      </c>
    </row>
    <row r="9493" spans="1:7" x14ac:dyDescent="0.2">
      <c r="A9493">
        <v>13000</v>
      </c>
      <c r="B9493">
        <v>0.18240000000000001</v>
      </c>
      <c r="C9493" t="s">
        <v>5441</v>
      </c>
      <c r="D9493">
        <v>60000</v>
      </c>
      <c r="E9493">
        <v>60</v>
      </c>
      <c r="F9493">
        <v>2</v>
      </c>
      <c r="G9493">
        <v>0</v>
      </c>
    </row>
    <row r="9494" spans="1:7" x14ac:dyDescent="0.2">
      <c r="A9494">
        <v>12000</v>
      </c>
      <c r="B9494">
        <v>6.0299999999999999E-2</v>
      </c>
      <c r="C9494" t="s">
        <v>5441</v>
      </c>
      <c r="D9494">
        <v>50000</v>
      </c>
      <c r="E9494">
        <v>36</v>
      </c>
      <c r="F9494">
        <v>9</v>
      </c>
      <c r="G9494">
        <v>0</v>
      </c>
    </row>
    <row r="9495" spans="1:7" x14ac:dyDescent="0.2">
      <c r="A9495">
        <v>10500</v>
      </c>
      <c r="B9495">
        <v>0.14990000000000001</v>
      </c>
      <c r="C9495" t="s">
        <v>5441</v>
      </c>
      <c r="D9495">
        <v>53886</v>
      </c>
      <c r="E9495">
        <v>36</v>
      </c>
      <c r="F9495">
        <v>10</v>
      </c>
      <c r="G9495">
        <v>0</v>
      </c>
    </row>
    <row r="9496" spans="1:7" x14ac:dyDescent="0.2">
      <c r="A9496">
        <v>5000</v>
      </c>
      <c r="B9496">
        <v>0.12989999999999999</v>
      </c>
      <c r="C9496" t="s">
        <v>5440</v>
      </c>
      <c r="D9496">
        <v>70000</v>
      </c>
      <c r="E9496">
        <v>36</v>
      </c>
      <c r="F9496">
        <v>0.5</v>
      </c>
      <c r="G9496">
        <v>1</v>
      </c>
    </row>
    <row r="9497" spans="1:7" x14ac:dyDescent="0.2">
      <c r="A9497">
        <v>18225</v>
      </c>
      <c r="B9497">
        <v>0.1757</v>
      </c>
      <c r="C9497" t="s">
        <v>5441</v>
      </c>
      <c r="D9497">
        <v>50000</v>
      </c>
      <c r="E9497">
        <v>60</v>
      </c>
      <c r="F9497">
        <v>7</v>
      </c>
      <c r="G9497">
        <v>1</v>
      </c>
    </row>
    <row r="9498" spans="1:7" x14ac:dyDescent="0.2">
      <c r="A9498">
        <v>5500</v>
      </c>
      <c r="B9498">
        <v>0.14990000000000001</v>
      </c>
      <c r="C9498" t="s">
        <v>5440</v>
      </c>
      <c r="D9498">
        <v>65000</v>
      </c>
      <c r="E9498">
        <v>36</v>
      </c>
      <c r="F9498">
        <v>7</v>
      </c>
      <c r="G9498">
        <v>1</v>
      </c>
    </row>
    <row r="9499" spans="1:7" x14ac:dyDescent="0.2">
      <c r="A9499">
        <v>10275</v>
      </c>
      <c r="B9499">
        <v>0.14990000000000001</v>
      </c>
      <c r="C9499" t="s">
        <v>5441</v>
      </c>
      <c r="D9499">
        <v>55000</v>
      </c>
      <c r="E9499">
        <v>36</v>
      </c>
      <c r="F9499">
        <v>10</v>
      </c>
      <c r="G9499">
        <v>0</v>
      </c>
    </row>
    <row r="9500" spans="1:7" x14ac:dyDescent="0.2">
      <c r="A9500">
        <v>31450</v>
      </c>
      <c r="B9500">
        <v>0.23430000000000001</v>
      </c>
      <c r="C9500" t="s">
        <v>5440</v>
      </c>
      <c r="D9500">
        <v>75000</v>
      </c>
      <c r="E9500">
        <v>60</v>
      </c>
      <c r="F9500">
        <v>5</v>
      </c>
      <c r="G9500">
        <v>1</v>
      </c>
    </row>
    <row r="9501" spans="1:7" x14ac:dyDescent="0.2">
      <c r="A9501">
        <v>12375</v>
      </c>
      <c r="B9501">
        <v>0.1449</v>
      </c>
      <c r="C9501" t="s">
        <v>5442</v>
      </c>
      <c r="D9501">
        <v>65000</v>
      </c>
      <c r="E9501">
        <v>36</v>
      </c>
      <c r="F9501">
        <v>10</v>
      </c>
      <c r="G9501">
        <v>0</v>
      </c>
    </row>
    <row r="9502" spans="1:7" x14ac:dyDescent="0.2">
      <c r="A9502">
        <v>19500</v>
      </c>
      <c r="B9502">
        <v>0.15609999999999999</v>
      </c>
      <c r="C9502" t="s">
        <v>5441</v>
      </c>
      <c r="D9502" s="79">
        <v>100000</v>
      </c>
      <c r="E9502">
        <v>36</v>
      </c>
      <c r="F9502">
        <v>3</v>
      </c>
      <c r="G9502">
        <v>0</v>
      </c>
    </row>
    <row r="9503" spans="1:7" x14ac:dyDescent="0.2">
      <c r="A9503">
        <v>20850</v>
      </c>
      <c r="B9503">
        <v>0.10150000000000001</v>
      </c>
      <c r="C9503" t="s">
        <v>5441</v>
      </c>
      <c r="D9503">
        <v>125000</v>
      </c>
      <c r="E9503">
        <v>36</v>
      </c>
      <c r="F9503">
        <v>1</v>
      </c>
      <c r="G9503">
        <v>0</v>
      </c>
    </row>
    <row r="9504" spans="1:7" x14ac:dyDescent="0.2">
      <c r="A9504">
        <v>6000</v>
      </c>
      <c r="B9504">
        <v>0.10150000000000001</v>
      </c>
      <c r="C9504" t="s">
        <v>5440</v>
      </c>
      <c r="D9504">
        <v>60320</v>
      </c>
      <c r="E9504">
        <v>36</v>
      </c>
      <c r="F9504">
        <v>3</v>
      </c>
      <c r="G9504">
        <v>0</v>
      </c>
    </row>
    <row r="9505" spans="1:7" x14ac:dyDescent="0.2">
      <c r="A9505">
        <v>10000</v>
      </c>
      <c r="B9505">
        <v>0.1449</v>
      </c>
      <c r="C9505" t="s">
        <v>5441</v>
      </c>
      <c r="D9505">
        <v>80000</v>
      </c>
      <c r="E9505">
        <v>36</v>
      </c>
      <c r="F9505">
        <v>1</v>
      </c>
      <c r="G9505">
        <v>0</v>
      </c>
    </row>
    <row r="9506" spans="1:7" x14ac:dyDescent="0.2">
      <c r="A9506">
        <v>18000</v>
      </c>
      <c r="B9506">
        <v>0.10150000000000001</v>
      </c>
      <c r="C9506" t="s">
        <v>5441</v>
      </c>
      <c r="D9506">
        <v>75000</v>
      </c>
      <c r="E9506">
        <v>60</v>
      </c>
      <c r="F9506">
        <v>4</v>
      </c>
      <c r="G9506">
        <v>0</v>
      </c>
    </row>
    <row r="9507" spans="1:7" x14ac:dyDescent="0.2">
      <c r="A9507">
        <v>7000</v>
      </c>
      <c r="B9507">
        <v>0.1167</v>
      </c>
      <c r="C9507" t="s">
        <v>5440</v>
      </c>
      <c r="D9507">
        <v>65500</v>
      </c>
      <c r="E9507">
        <v>36</v>
      </c>
      <c r="F9507">
        <v>10</v>
      </c>
      <c r="G9507">
        <v>0</v>
      </c>
    </row>
    <row r="9508" spans="1:7" x14ac:dyDescent="0.2">
      <c r="A9508">
        <v>5000</v>
      </c>
      <c r="B9508">
        <v>0.13350000000000001</v>
      </c>
      <c r="C9508" t="s">
        <v>5440</v>
      </c>
      <c r="D9508">
        <v>71000</v>
      </c>
      <c r="E9508">
        <v>36</v>
      </c>
      <c r="F9508">
        <v>10</v>
      </c>
      <c r="G9508">
        <v>0</v>
      </c>
    </row>
    <row r="9509" spans="1:7" x14ac:dyDescent="0.2">
      <c r="A9509">
        <v>14100</v>
      </c>
      <c r="B9509">
        <v>0.20200000000000001</v>
      </c>
      <c r="C9509" t="s">
        <v>5441</v>
      </c>
      <c r="D9509">
        <v>52000</v>
      </c>
      <c r="E9509">
        <v>36</v>
      </c>
      <c r="F9509">
        <v>10</v>
      </c>
      <c r="G9509">
        <v>1</v>
      </c>
    </row>
    <row r="9510" spans="1:7" x14ac:dyDescent="0.2">
      <c r="A9510">
        <v>6700</v>
      </c>
      <c r="B9510">
        <v>0.1449</v>
      </c>
      <c r="C9510" t="s">
        <v>5441</v>
      </c>
      <c r="D9510">
        <v>74000</v>
      </c>
      <c r="E9510">
        <v>36</v>
      </c>
      <c r="F9510">
        <v>10</v>
      </c>
      <c r="G9510">
        <v>0</v>
      </c>
    </row>
    <row r="9511" spans="1:7" x14ac:dyDescent="0.2">
      <c r="A9511">
        <v>1200</v>
      </c>
      <c r="B9511">
        <v>0.15609999999999999</v>
      </c>
      <c r="C9511" t="s">
        <v>5441</v>
      </c>
      <c r="D9511">
        <v>73000</v>
      </c>
      <c r="E9511">
        <v>36</v>
      </c>
      <c r="F9511">
        <v>10</v>
      </c>
      <c r="G9511">
        <v>0</v>
      </c>
    </row>
    <row r="9512" spans="1:7" x14ac:dyDescent="0.2">
      <c r="A9512">
        <v>9000</v>
      </c>
      <c r="B9512">
        <v>7.6899999999999996E-2</v>
      </c>
      <c r="C9512" t="s">
        <v>5441</v>
      </c>
      <c r="D9512">
        <v>69000</v>
      </c>
      <c r="E9512">
        <v>36</v>
      </c>
      <c r="F9512">
        <v>7</v>
      </c>
      <c r="G9512">
        <v>0</v>
      </c>
    </row>
    <row r="9513" spans="1:7" x14ac:dyDescent="0.2">
      <c r="A9513">
        <v>10000</v>
      </c>
      <c r="B9513">
        <v>0.13350000000000001</v>
      </c>
      <c r="C9513" t="s">
        <v>5442</v>
      </c>
      <c r="D9513">
        <v>80000</v>
      </c>
      <c r="E9513">
        <v>36</v>
      </c>
      <c r="F9513">
        <v>5</v>
      </c>
      <c r="G9513">
        <v>1</v>
      </c>
    </row>
    <row r="9514" spans="1:7" x14ac:dyDescent="0.2">
      <c r="A9514">
        <v>10000</v>
      </c>
      <c r="B9514">
        <v>7.1199999999999999E-2</v>
      </c>
      <c r="C9514" t="s">
        <v>5440</v>
      </c>
      <c r="D9514">
        <v>103000</v>
      </c>
      <c r="E9514">
        <v>36</v>
      </c>
      <c r="F9514">
        <v>10</v>
      </c>
      <c r="G9514">
        <v>1</v>
      </c>
    </row>
    <row r="9515" spans="1:7" x14ac:dyDescent="0.2">
      <c r="A9515">
        <v>21550</v>
      </c>
      <c r="B9515">
        <v>0.19520000000000001</v>
      </c>
      <c r="C9515" t="s">
        <v>5441</v>
      </c>
      <c r="D9515">
        <v>54000</v>
      </c>
      <c r="E9515">
        <v>60</v>
      </c>
      <c r="F9515">
        <v>9</v>
      </c>
      <c r="G9515">
        <v>1</v>
      </c>
    </row>
    <row r="9516" spans="1:7" x14ac:dyDescent="0.2">
      <c r="A9516">
        <v>15000</v>
      </c>
      <c r="B9516">
        <v>0.13350000000000001</v>
      </c>
      <c r="C9516" t="s">
        <v>5441</v>
      </c>
      <c r="D9516">
        <v>90000</v>
      </c>
      <c r="E9516">
        <v>36</v>
      </c>
      <c r="F9516">
        <v>8</v>
      </c>
      <c r="G9516">
        <v>0</v>
      </c>
    </row>
    <row r="9517" spans="1:7" x14ac:dyDescent="0.2">
      <c r="A9517">
        <v>10100</v>
      </c>
      <c r="B9517">
        <v>0.18240000000000001</v>
      </c>
      <c r="C9517" t="s">
        <v>5440</v>
      </c>
      <c r="D9517">
        <v>40000</v>
      </c>
      <c r="E9517">
        <v>60</v>
      </c>
      <c r="F9517">
        <v>10</v>
      </c>
      <c r="G9517">
        <v>0</v>
      </c>
    </row>
    <row r="9518" spans="1:7" x14ac:dyDescent="0.2">
      <c r="A9518">
        <v>16800</v>
      </c>
      <c r="B9518">
        <v>0.1699</v>
      </c>
      <c r="C9518" t="s">
        <v>5441</v>
      </c>
      <c r="D9518">
        <v>155000</v>
      </c>
      <c r="E9518">
        <v>60</v>
      </c>
      <c r="F9518">
        <v>2</v>
      </c>
      <c r="G9518">
        <v>0</v>
      </c>
    </row>
    <row r="9519" spans="1:7" x14ac:dyDescent="0.2">
      <c r="A9519">
        <v>25825</v>
      </c>
      <c r="B9519">
        <v>0.18240000000000001</v>
      </c>
      <c r="C9519" t="s">
        <v>5440</v>
      </c>
      <c r="D9519">
        <v>65273</v>
      </c>
      <c r="E9519">
        <v>60</v>
      </c>
      <c r="F9519">
        <v>10</v>
      </c>
      <c r="G9519">
        <v>1</v>
      </c>
    </row>
    <row r="9520" spans="1:7" x14ac:dyDescent="0.2">
      <c r="A9520">
        <v>17975</v>
      </c>
      <c r="B9520">
        <v>0.1449</v>
      </c>
      <c r="C9520" t="s">
        <v>5440</v>
      </c>
      <c r="D9520">
        <v>40000</v>
      </c>
      <c r="E9520">
        <v>60</v>
      </c>
      <c r="F9520">
        <v>10</v>
      </c>
      <c r="G9520">
        <v>0</v>
      </c>
    </row>
    <row r="9521" spans="1:7" x14ac:dyDescent="0.2">
      <c r="A9521">
        <v>4000</v>
      </c>
      <c r="B9521">
        <v>8.3900000000000002E-2</v>
      </c>
      <c r="C9521" t="s">
        <v>5441</v>
      </c>
      <c r="D9521">
        <v>36000</v>
      </c>
      <c r="E9521">
        <v>36</v>
      </c>
      <c r="F9521">
        <v>5</v>
      </c>
      <c r="G9521">
        <v>0</v>
      </c>
    </row>
    <row r="9522" spans="1:7" x14ac:dyDescent="0.2">
      <c r="A9522">
        <v>17425</v>
      </c>
      <c r="B9522">
        <v>0.15609999999999999</v>
      </c>
      <c r="C9522" t="s">
        <v>5441</v>
      </c>
      <c r="D9522">
        <v>41600</v>
      </c>
      <c r="E9522">
        <v>60</v>
      </c>
      <c r="F9522">
        <v>10</v>
      </c>
      <c r="G9522">
        <v>0</v>
      </c>
    </row>
    <row r="9523" spans="1:7" x14ac:dyDescent="0.2">
      <c r="A9523">
        <v>16375</v>
      </c>
      <c r="B9523">
        <v>0.1757</v>
      </c>
      <c r="C9523" t="s">
        <v>5440</v>
      </c>
      <c r="D9523">
        <v>39000</v>
      </c>
      <c r="E9523">
        <v>60</v>
      </c>
      <c r="F9523">
        <v>10</v>
      </c>
      <c r="G9523">
        <v>0</v>
      </c>
    </row>
    <row r="9524" spans="1:7" x14ac:dyDescent="0.2">
      <c r="A9524">
        <v>35000</v>
      </c>
      <c r="B9524">
        <v>0.1449</v>
      </c>
      <c r="C9524" t="s">
        <v>5441</v>
      </c>
      <c r="D9524">
        <v>81702.649999999994</v>
      </c>
      <c r="E9524">
        <v>60</v>
      </c>
      <c r="F9524">
        <v>10</v>
      </c>
      <c r="G9524">
        <v>0</v>
      </c>
    </row>
    <row r="9525" spans="1:7" x14ac:dyDescent="0.2">
      <c r="A9525">
        <v>5300</v>
      </c>
      <c r="B9525">
        <v>0.23430000000000001</v>
      </c>
      <c r="C9525" t="s">
        <v>5442</v>
      </c>
      <c r="D9525">
        <v>40000</v>
      </c>
      <c r="E9525">
        <v>36</v>
      </c>
      <c r="F9525">
        <v>2</v>
      </c>
      <c r="G9525">
        <v>0</v>
      </c>
    </row>
    <row r="9526" spans="1:7" x14ac:dyDescent="0.2">
      <c r="A9526">
        <v>26925</v>
      </c>
      <c r="B9526">
        <v>0.1699</v>
      </c>
      <c r="C9526" t="s">
        <v>5441</v>
      </c>
      <c r="D9526">
        <v>89000</v>
      </c>
      <c r="E9526">
        <v>60</v>
      </c>
      <c r="F9526">
        <v>4</v>
      </c>
      <c r="G9526">
        <v>0</v>
      </c>
    </row>
    <row r="9527" spans="1:7" x14ac:dyDescent="0.2">
      <c r="A9527">
        <v>18000</v>
      </c>
      <c r="B9527">
        <v>0.13350000000000001</v>
      </c>
      <c r="C9527" t="s">
        <v>5440</v>
      </c>
      <c r="D9527">
        <v>45000</v>
      </c>
      <c r="E9527">
        <v>36</v>
      </c>
      <c r="F9527">
        <v>0.5</v>
      </c>
      <c r="G9527">
        <v>1</v>
      </c>
    </row>
    <row r="9528" spans="1:7" x14ac:dyDescent="0.2">
      <c r="A9528">
        <v>8000</v>
      </c>
      <c r="B9528">
        <v>0.1699</v>
      </c>
      <c r="C9528" t="s">
        <v>5441</v>
      </c>
      <c r="D9528">
        <v>65000</v>
      </c>
      <c r="E9528">
        <v>36</v>
      </c>
      <c r="F9528">
        <v>9</v>
      </c>
      <c r="G9528">
        <v>0</v>
      </c>
    </row>
    <row r="9529" spans="1:7" x14ac:dyDescent="0.2">
      <c r="A9529">
        <v>7500</v>
      </c>
      <c r="B9529">
        <v>0.13980000000000001</v>
      </c>
      <c r="C9529" t="s">
        <v>5441</v>
      </c>
      <c r="D9529">
        <v>60000</v>
      </c>
      <c r="E9529">
        <v>36</v>
      </c>
      <c r="F9529">
        <v>10</v>
      </c>
      <c r="G9529">
        <v>0</v>
      </c>
    </row>
    <row r="9530" spans="1:7" x14ac:dyDescent="0.2">
      <c r="A9530">
        <v>15000</v>
      </c>
      <c r="B9530">
        <v>0.10150000000000001</v>
      </c>
      <c r="C9530" t="s">
        <v>5441</v>
      </c>
      <c r="D9530">
        <v>75000</v>
      </c>
      <c r="E9530">
        <v>36</v>
      </c>
      <c r="F9530">
        <v>10</v>
      </c>
      <c r="G9530">
        <v>0</v>
      </c>
    </row>
    <row r="9531" spans="1:7" x14ac:dyDescent="0.2">
      <c r="A9531">
        <v>10000</v>
      </c>
      <c r="B9531">
        <v>0.1167</v>
      </c>
      <c r="C9531" t="s">
        <v>5441</v>
      </c>
      <c r="D9531">
        <v>52000</v>
      </c>
      <c r="E9531">
        <v>36</v>
      </c>
      <c r="F9531">
        <v>6</v>
      </c>
      <c r="G9531">
        <v>0</v>
      </c>
    </row>
    <row r="9532" spans="1:7" x14ac:dyDescent="0.2">
      <c r="A9532">
        <v>17100</v>
      </c>
      <c r="B9532">
        <v>0.18990000000000001</v>
      </c>
      <c r="C9532" t="s">
        <v>5442</v>
      </c>
      <c r="D9532">
        <v>47500</v>
      </c>
      <c r="E9532">
        <v>36</v>
      </c>
      <c r="F9532">
        <v>5</v>
      </c>
      <c r="G9532">
        <v>0</v>
      </c>
    </row>
    <row r="9533" spans="1:7" x14ac:dyDescent="0.2">
      <c r="A9533">
        <v>16000</v>
      </c>
      <c r="B9533">
        <v>0.1449</v>
      </c>
      <c r="C9533" t="s">
        <v>5440</v>
      </c>
      <c r="D9533">
        <v>40000</v>
      </c>
      <c r="E9533">
        <v>36</v>
      </c>
      <c r="F9533">
        <v>0.5</v>
      </c>
      <c r="G9533">
        <v>1</v>
      </c>
    </row>
    <row r="9534" spans="1:7" x14ac:dyDescent="0.2">
      <c r="A9534">
        <v>24500</v>
      </c>
      <c r="B9534">
        <v>8.3900000000000002E-2</v>
      </c>
      <c r="C9534" t="s">
        <v>5441</v>
      </c>
      <c r="D9534">
        <v>70000</v>
      </c>
      <c r="E9534">
        <v>36</v>
      </c>
      <c r="F9534">
        <v>10</v>
      </c>
      <c r="G9534">
        <v>0</v>
      </c>
    </row>
    <row r="9535" spans="1:7" x14ac:dyDescent="0.2">
      <c r="A9535">
        <v>3000</v>
      </c>
      <c r="B9535">
        <v>0.12989999999999999</v>
      </c>
      <c r="C9535" t="s">
        <v>5441</v>
      </c>
      <c r="D9535">
        <v>39000</v>
      </c>
      <c r="E9535">
        <v>36</v>
      </c>
      <c r="F9535">
        <v>4</v>
      </c>
      <c r="G9535">
        <v>0</v>
      </c>
    </row>
    <row r="9536" spans="1:7" x14ac:dyDescent="0.2">
      <c r="A9536">
        <v>8575</v>
      </c>
      <c r="B9536">
        <v>7.6899999999999996E-2</v>
      </c>
      <c r="C9536" t="s">
        <v>5440</v>
      </c>
      <c r="D9536">
        <v>48000</v>
      </c>
      <c r="E9536">
        <v>36</v>
      </c>
      <c r="F9536">
        <v>3</v>
      </c>
      <c r="G9536">
        <v>0</v>
      </c>
    </row>
    <row r="9537" spans="1:7" x14ac:dyDescent="0.2">
      <c r="A9537">
        <v>3000</v>
      </c>
      <c r="B9537">
        <v>6.4899999999999999E-2</v>
      </c>
      <c r="C9537" t="s">
        <v>5440</v>
      </c>
      <c r="D9537">
        <v>50000</v>
      </c>
      <c r="E9537">
        <v>36</v>
      </c>
      <c r="F9537">
        <v>1</v>
      </c>
      <c r="G9537">
        <v>0</v>
      </c>
    </row>
    <row r="9538" spans="1:7" x14ac:dyDescent="0.2">
      <c r="A9538">
        <v>18050</v>
      </c>
      <c r="B9538">
        <v>0.1757</v>
      </c>
      <c r="C9538" t="s">
        <v>5441</v>
      </c>
      <c r="D9538">
        <v>48000</v>
      </c>
      <c r="E9538">
        <v>60</v>
      </c>
      <c r="F9538">
        <v>10</v>
      </c>
      <c r="G9538">
        <v>0</v>
      </c>
    </row>
    <row r="9539" spans="1:7" x14ac:dyDescent="0.2">
      <c r="A9539">
        <v>28000</v>
      </c>
      <c r="B9539">
        <v>6.4899999999999999E-2</v>
      </c>
      <c r="C9539" t="s">
        <v>5441</v>
      </c>
      <c r="D9539">
        <v>78000</v>
      </c>
      <c r="E9539">
        <v>36</v>
      </c>
      <c r="F9539">
        <v>10</v>
      </c>
      <c r="G9539">
        <v>0</v>
      </c>
    </row>
    <row r="9540" spans="1:7" x14ac:dyDescent="0.2">
      <c r="A9540">
        <v>6825</v>
      </c>
      <c r="B9540">
        <v>0.245</v>
      </c>
      <c r="C9540" t="s">
        <v>5440</v>
      </c>
      <c r="D9540">
        <v>38400</v>
      </c>
      <c r="E9540">
        <v>36</v>
      </c>
      <c r="F9540">
        <v>6</v>
      </c>
      <c r="G9540">
        <v>1</v>
      </c>
    </row>
    <row r="9541" spans="1:7" x14ac:dyDescent="0.2">
      <c r="A9541">
        <v>18075</v>
      </c>
      <c r="B9541">
        <v>0.19520000000000001</v>
      </c>
      <c r="C9541" t="s">
        <v>5440</v>
      </c>
      <c r="D9541">
        <v>57650</v>
      </c>
      <c r="E9541">
        <v>36</v>
      </c>
      <c r="F9541">
        <v>10</v>
      </c>
      <c r="G9541">
        <v>1</v>
      </c>
    </row>
    <row r="9542" spans="1:7" x14ac:dyDescent="0.2">
      <c r="A9542">
        <v>5500</v>
      </c>
      <c r="B9542">
        <v>0.14990000000000001</v>
      </c>
      <c r="C9542" t="s">
        <v>5442</v>
      </c>
      <c r="D9542">
        <v>24000</v>
      </c>
      <c r="E9542">
        <v>36</v>
      </c>
      <c r="F9542">
        <v>10</v>
      </c>
      <c r="G9542">
        <v>0</v>
      </c>
    </row>
    <row r="9543" spans="1:7" x14ac:dyDescent="0.2">
      <c r="A9543">
        <v>10000</v>
      </c>
      <c r="B9543">
        <v>0.13350000000000001</v>
      </c>
      <c r="C9543" t="s">
        <v>5440</v>
      </c>
      <c r="D9543">
        <v>83000</v>
      </c>
      <c r="E9543">
        <v>36</v>
      </c>
      <c r="F9543">
        <v>8</v>
      </c>
      <c r="G9543">
        <v>1</v>
      </c>
    </row>
    <row r="9544" spans="1:7" x14ac:dyDescent="0.2">
      <c r="A9544">
        <v>28000</v>
      </c>
      <c r="B9544">
        <v>0.1449</v>
      </c>
      <c r="C9544" t="s">
        <v>5441</v>
      </c>
      <c r="D9544">
        <v>70000</v>
      </c>
      <c r="E9544">
        <v>60</v>
      </c>
      <c r="F9544">
        <v>7</v>
      </c>
      <c r="G9544">
        <v>0</v>
      </c>
    </row>
    <row r="9545" spans="1:7" x14ac:dyDescent="0.2">
      <c r="A9545">
        <v>19300</v>
      </c>
      <c r="B9545">
        <v>0.18240000000000001</v>
      </c>
      <c r="C9545" t="s">
        <v>5441</v>
      </c>
      <c r="D9545">
        <v>46100</v>
      </c>
      <c r="E9545">
        <v>60</v>
      </c>
      <c r="F9545">
        <v>2</v>
      </c>
      <c r="G9545">
        <v>0</v>
      </c>
    </row>
    <row r="9546" spans="1:7" x14ac:dyDescent="0.2">
      <c r="A9546">
        <v>13500</v>
      </c>
      <c r="B9546">
        <v>0.14990000000000001</v>
      </c>
      <c r="C9546" t="s">
        <v>5440</v>
      </c>
      <c r="D9546">
        <v>60000</v>
      </c>
      <c r="E9546">
        <v>60</v>
      </c>
      <c r="F9546">
        <v>3</v>
      </c>
      <c r="G9546">
        <v>0</v>
      </c>
    </row>
    <row r="9547" spans="1:7" x14ac:dyDescent="0.2">
      <c r="A9547">
        <v>4800</v>
      </c>
      <c r="B9547">
        <v>0.14990000000000001</v>
      </c>
      <c r="C9547" t="s">
        <v>5440</v>
      </c>
      <c r="D9547">
        <v>52000</v>
      </c>
      <c r="E9547">
        <v>36</v>
      </c>
      <c r="F9547">
        <v>4</v>
      </c>
      <c r="G9547">
        <v>1</v>
      </c>
    </row>
    <row r="9548" spans="1:7" x14ac:dyDescent="0.2">
      <c r="A9548">
        <v>14000</v>
      </c>
      <c r="B9548">
        <v>0.1167</v>
      </c>
      <c r="C9548" t="s">
        <v>5441</v>
      </c>
      <c r="D9548">
        <v>82000</v>
      </c>
      <c r="E9548">
        <v>36</v>
      </c>
      <c r="F9548">
        <v>10</v>
      </c>
      <c r="G9548">
        <v>0</v>
      </c>
    </row>
    <row r="9549" spans="1:7" x14ac:dyDescent="0.2">
      <c r="A9549">
        <v>30000</v>
      </c>
      <c r="B9549">
        <v>0.24079999999999999</v>
      </c>
      <c r="C9549" t="s">
        <v>5441</v>
      </c>
      <c r="D9549">
        <v>80000</v>
      </c>
      <c r="E9549">
        <v>60</v>
      </c>
      <c r="F9549">
        <v>10</v>
      </c>
      <c r="G9549">
        <v>0</v>
      </c>
    </row>
    <row r="9550" spans="1:7" x14ac:dyDescent="0.2">
      <c r="A9550">
        <v>3500</v>
      </c>
      <c r="B9550">
        <v>0.12989999999999999</v>
      </c>
      <c r="C9550" t="s">
        <v>5441</v>
      </c>
      <c r="D9550">
        <v>93600</v>
      </c>
      <c r="E9550">
        <v>36</v>
      </c>
      <c r="F9550">
        <v>0.5</v>
      </c>
      <c r="G9550">
        <v>0</v>
      </c>
    </row>
    <row r="9551" spans="1:7" x14ac:dyDescent="0.2">
      <c r="A9551">
        <v>8000</v>
      </c>
      <c r="B9551">
        <v>0.1099</v>
      </c>
      <c r="C9551" t="s">
        <v>5440</v>
      </c>
      <c r="D9551">
        <v>60000</v>
      </c>
      <c r="E9551">
        <v>36</v>
      </c>
      <c r="F9551">
        <v>10</v>
      </c>
      <c r="G9551">
        <v>0</v>
      </c>
    </row>
    <row r="9552" spans="1:7" x14ac:dyDescent="0.2">
      <c r="A9552">
        <v>19200</v>
      </c>
      <c r="B9552">
        <v>6.4899999999999999E-2</v>
      </c>
      <c r="C9552" t="s">
        <v>5441</v>
      </c>
      <c r="D9552">
        <v>78000</v>
      </c>
      <c r="E9552">
        <v>36</v>
      </c>
      <c r="F9552">
        <v>10</v>
      </c>
      <c r="G9552">
        <v>0</v>
      </c>
    </row>
    <row r="9553" spans="1:7" x14ac:dyDescent="0.2">
      <c r="A9553">
        <v>20500</v>
      </c>
      <c r="B9553">
        <v>0.2099</v>
      </c>
      <c r="C9553" t="s">
        <v>5441</v>
      </c>
      <c r="D9553">
        <v>57000</v>
      </c>
      <c r="E9553">
        <v>60</v>
      </c>
      <c r="F9553">
        <v>10</v>
      </c>
      <c r="G9553">
        <v>1</v>
      </c>
    </row>
    <row r="9554" spans="1:7" x14ac:dyDescent="0.2">
      <c r="A9554">
        <v>2125</v>
      </c>
      <c r="B9554">
        <v>0.19520000000000001</v>
      </c>
      <c r="C9554" t="s">
        <v>5441</v>
      </c>
      <c r="D9554">
        <v>46675</v>
      </c>
      <c r="E9554">
        <v>36</v>
      </c>
      <c r="F9554">
        <v>8</v>
      </c>
      <c r="G9554">
        <v>1</v>
      </c>
    </row>
    <row r="9555" spans="1:7" x14ac:dyDescent="0.2">
      <c r="A9555">
        <v>9725</v>
      </c>
      <c r="B9555">
        <v>8.3900000000000002E-2</v>
      </c>
      <c r="C9555" t="s">
        <v>5440</v>
      </c>
      <c r="D9555">
        <v>58000</v>
      </c>
      <c r="E9555">
        <v>36</v>
      </c>
      <c r="F9555">
        <v>0.5</v>
      </c>
      <c r="G9555">
        <v>0</v>
      </c>
    </row>
    <row r="9556" spans="1:7" x14ac:dyDescent="0.2">
      <c r="A9556">
        <v>8000</v>
      </c>
      <c r="B9556">
        <v>0.1249</v>
      </c>
      <c r="C9556" t="s">
        <v>5440</v>
      </c>
      <c r="D9556">
        <v>30000</v>
      </c>
      <c r="E9556">
        <v>36</v>
      </c>
      <c r="F9556">
        <v>3</v>
      </c>
      <c r="G9556">
        <v>0</v>
      </c>
    </row>
    <row r="9557" spans="1:7" x14ac:dyDescent="0.2">
      <c r="A9557">
        <v>8775</v>
      </c>
      <c r="B9557">
        <v>0.14990000000000001</v>
      </c>
      <c r="C9557" t="s">
        <v>5440</v>
      </c>
      <c r="D9557">
        <v>42000</v>
      </c>
      <c r="E9557">
        <v>36</v>
      </c>
      <c r="F9557">
        <v>6</v>
      </c>
      <c r="G9557">
        <v>0</v>
      </c>
    </row>
    <row r="9558" spans="1:7" x14ac:dyDescent="0.2">
      <c r="A9558">
        <v>2000</v>
      </c>
      <c r="B9558">
        <v>0.18990000000000001</v>
      </c>
      <c r="C9558" t="s">
        <v>5440</v>
      </c>
      <c r="D9558">
        <v>65000</v>
      </c>
      <c r="E9558">
        <v>36</v>
      </c>
      <c r="F9558">
        <v>10</v>
      </c>
      <c r="G9558">
        <v>0</v>
      </c>
    </row>
    <row r="9559" spans="1:7" x14ac:dyDescent="0.2">
      <c r="A9559">
        <v>20900</v>
      </c>
      <c r="B9559">
        <v>0.1249</v>
      </c>
      <c r="C9559" t="s">
        <v>5442</v>
      </c>
      <c r="D9559">
        <v>55000</v>
      </c>
      <c r="E9559">
        <v>36</v>
      </c>
      <c r="F9559">
        <v>10</v>
      </c>
      <c r="G9559">
        <v>0</v>
      </c>
    </row>
    <row r="9560" spans="1:7" x14ac:dyDescent="0.2">
      <c r="A9560">
        <v>5000</v>
      </c>
      <c r="B9560">
        <v>0.12989999999999999</v>
      </c>
      <c r="C9560" t="s">
        <v>5440</v>
      </c>
      <c r="D9560">
        <v>65000</v>
      </c>
      <c r="E9560">
        <v>36</v>
      </c>
      <c r="F9560">
        <v>7</v>
      </c>
      <c r="G9560">
        <v>1</v>
      </c>
    </row>
    <row r="9561" spans="1:7" x14ac:dyDescent="0.2">
      <c r="A9561">
        <v>14000</v>
      </c>
      <c r="B9561">
        <v>9.1700000000000004E-2</v>
      </c>
      <c r="C9561" t="s">
        <v>5441</v>
      </c>
      <c r="D9561">
        <v>42000</v>
      </c>
      <c r="E9561">
        <v>36</v>
      </c>
      <c r="F9561">
        <v>9</v>
      </c>
      <c r="G9561">
        <v>0</v>
      </c>
    </row>
    <row r="9562" spans="1:7" x14ac:dyDescent="0.2">
      <c r="A9562">
        <v>6350</v>
      </c>
      <c r="B9562">
        <v>0.1699</v>
      </c>
      <c r="C9562" t="s">
        <v>5441</v>
      </c>
      <c r="D9562">
        <v>31928</v>
      </c>
      <c r="E9562">
        <v>36</v>
      </c>
      <c r="F9562">
        <v>6</v>
      </c>
      <c r="G9562">
        <v>1</v>
      </c>
    </row>
    <row r="9563" spans="1:7" x14ac:dyDescent="0.2">
      <c r="A9563">
        <v>14825</v>
      </c>
      <c r="B9563">
        <v>0.13980000000000001</v>
      </c>
      <c r="C9563" t="s">
        <v>5440</v>
      </c>
      <c r="D9563">
        <v>33000</v>
      </c>
      <c r="E9563">
        <v>36</v>
      </c>
      <c r="F9563">
        <v>0.5</v>
      </c>
      <c r="G9563">
        <v>0</v>
      </c>
    </row>
    <row r="9564" spans="1:7" x14ac:dyDescent="0.2">
      <c r="A9564">
        <v>15000</v>
      </c>
      <c r="B9564">
        <v>0.1099</v>
      </c>
      <c r="C9564" t="s">
        <v>5440</v>
      </c>
      <c r="D9564">
        <v>63000</v>
      </c>
      <c r="E9564">
        <v>36</v>
      </c>
      <c r="F9564">
        <v>2</v>
      </c>
      <c r="G9564">
        <v>0</v>
      </c>
    </row>
    <row r="9565" spans="1:7" x14ac:dyDescent="0.2">
      <c r="A9565">
        <v>14000</v>
      </c>
      <c r="B9565">
        <v>0.16289999999999999</v>
      </c>
      <c r="C9565" t="s">
        <v>5441</v>
      </c>
      <c r="D9565">
        <v>120000</v>
      </c>
      <c r="E9565">
        <v>60</v>
      </c>
      <c r="F9565">
        <v>10</v>
      </c>
      <c r="G9565">
        <v>0</v>
      </c>
    </row>
    <row r="9566" spans="1:7" x14ac:dyDescent="0.2">
      <c r="A9566">
        <v>21600</v>
      </c>
      <c r="B9566">
        <v>6.4899999999999999E-2</v>
      </c>
      <c r="C9566" t="s">
        <v>5440</v>
      </c>
      <c r="D9566">
        <v>108000</v>
      </c>
      <c r="E9566">
        <v>36</v>
      </c>
      <c r="F9566">
        <v>3</v>
      </c>
      <c r="G9566">
        <v>0</v>
      </c>
    </row>
    <row r="9567" spans="1:7" x14ac:dyDescent="0.2">
      <c r="A9567">
        <v>12050</v>
      </c>
      <c r="B9567">
        <v>0.20200000000000001</v>
      </c>
      <c r="C9567" t="s">
        <v>5441</v>
      </c>
      <c r="D9567">
        <v>70000</v>
      </c>
      <c r="E9567">
        <v>36</v>
      </c>
      <c r="F9567">
        <v>3</v>
      </c>
      <c r="G9567">
        <v>1</v>
      </c>
    </row>
    <row r="9568" spans="1:7" x14ac:dyDescent="0.2">
      <c r="A9568">
        <v>9075</v>
      </c>
      <c r="B9568">
        <v>0.13350000000000001</v>
      </c>
      <c r="C9568" t="s">
        <v>5441</v>
      </c>
      <c r="D9568">
        <v>72000</v>
      </c>
      <c r="E9568">
        <v>36</v>
      </c>
      <c r="F9568">
        <v>7</v>
      </c>
      <c r="G9568">
        <v>0</v>
      </c>
    </row>
    <row r="9569" spans="1:7" x14ac:dyDescent="0.2">
      <c r="A9569">
        <v>25000</v>
      </c>
      <c r="B9569">
        <v>0.13350000000000001</v>
      </c>
      <c r="C9569" t="s">
        <v>5441</v>
      </c>
      <c r="D9569">
        <v>75000</v>
      </c>
      <c r="E9569">
        <v>36</v>
      </c>
      <c r="F9569">
        <v>10</v>
      </c>
      <c r="G9569">
        <v>0</v>
      </c>
    </row>
    <row r="9570" spans="1:7" x14ac:dyDescent="0.2">
      <c r="A9570">
        <v>6500</v>
      </c>
      <c r="B9570">
        <v>0.1249</v>
      </c>
      <c r="C9570" t="s">
        <v>5440</v>
      </c>
      <c r="D9570">
        <v>35000</v>
      </c>
      <c r="E9570">
        <v>36</v>
      </c>
      <c r="F9570">
        <v>10</v>
      </c>
      <c r="G9570">
        <v>1</v>
      </c>
    </row>
    <row r="9571" spans="1:7" x14ac:dyDescent="0.2">
      <c r="A9571">
        <v>35000</v>
      </c>
      <c r="B9571">
        <v>0.16289999999999999</v>
      </c>
      <c r="C9571" t="s">
        <v>5441</v>
      </c>
      <c r="D9571" s="79">
        <v>100000</v>
      </c>
      <c r="E9571">
        <v>36</v>
      </c>
      <c r="F9571">
        <v>10</v>
      </c>
      <c r="G9571">
        <v>1</v>
      </c>
    </row>
    <row r="9572" spans="1:7" x14ac:dyDescent="0.2">
      <c r="A9572">
        <v>6000</v>
      </c>
      <c r="B9572">
        <v>9.1700000000000004E-2</v>
      </c>
      <c r="C9572" t="s">
        <v>5440</v>
      </c>
      <c r="D9572">
        <v>65093</v>
      </c>
      <c r="E9572">
        <v>36</v>
      </c>
      <c r="F9572">
        <v>10</v>
      </c>
      <c r="G9572">
        <v>0</v>
      </c>
    </row>
    <row r="9573" spans="1:7" x14ac:dyDescent="0.2">
      <c r="A9573">
        <v>14000</v>
      </c>
      <c r="B9573">
        <v>0.1099</v>
      </c>
      <c r="C9573" t="s">
        <v>5440</v>
      </c>
      <c r="D9573">
        <v>140000</v>
      </c>
      <c r="E9573">
        <v>36</v>
      </c>
      <c r="F9573">
        <v>3</v>
      </c>
      <c r="G9573">
        <v>0</v>
      </c>
    </row>
    <row r="9574" spans="1:7" x14ac:dyDescent="0.2">
      <c r="A9574">
        <v>12375</v>
      </c>
      <c r="B9574">
        <v>0.19520000000000001</v>
      </c>
      <c r="C9574" t="s">
        <v>5441</v>
      </c>
      <c r="D9574">
        <v>70000</v>
      </c>
      <c r="E9574">
        <v>60</v>
      </c>
      <c r="F9574">
        <v>7</v>
      </c>
      <c r="G9574">
        <v>0</v>
      </c>
    </row>
    <row r="9575" spans="1:7" x14ac:dyDescent="0.2">
      <c r="A9575">
        <v>8400</v>
      </c>
      <c r="B9575">
        <v>0.1249</v>
      </c>
      <c r="C9575" t="s">
        <v>5442</v>
      </c>
      <c r="D9575">
        <v>24000</v>
      </c>
      <c r="E9575">
        <v>36</v>
      </c>
      <c r="F9575">
        <v>3</v>
      </c>
      <c r="G9575">
        <v>0</v>
      </c>
    </row>
    <row r="9576" spans="1:7" x14ac:dyDescent="0.2">
      <c r="A9576">
        <v>20000</v>
      </c>
      <c r="B9576">
        <v>0.19520000000000001</v>
      </c>
      <c r="C9576" t="s">
        <v>5441</v>
      </c>
      <c r="D9576">
        <v>52000</v>
      </c>
      <c r="E9576">
        <v>60</v>
      </c>
      <c r="F9576">
        <v>10</v>
      </c>
      <c r="G9576">
        <v>1</v>
      </c>
    </row>
    <row r="9577" spans="1:7" x14ac:dyDescent="0.2">
      <c r="A9577">
        <v>30275</v>
      </c>
      <c r="B9577">
        <v>0.1099</v>
      </c>
      <c r="C9577" t="s">
        <v>5441</v>
      </c>
      <c r="D9577">
        <v>110000</v>
      </c>
      <c r="E9577">
        <v>36</v>
      </c>
      <c r="F9577">
        <v>10</v>
      </c>
      <c r="G9577">
        <v>0</v>
      </c>
    </row>
    <row r="9578" spans="1:7" x14ac:dyDescent="0.2">
      <c r="A9578">
        <v>20000</v>
      </c>
      <c r="B9578">
        <v>0.13350000000000001</v>
      </c>
      <c r="C9578" t="s">
        <v>5441</v>
      </c>
      <c r="D9578">
        <v>87000</v>
      </c>
      <c r="E9578">
        <v>36</v>
      </c>
      <c r="F9578">
        <v>10</v>
      </c>
      <c r="G9578">
        <v>0</v>
      </c>
    </row>
    <row r="9579" spans="1:7" x14ac:dyDescent="0.2">
      <c r="A9579">
        <v>12700</v>
      </c>
      <c r="B9579">
        <v>0.1757</v>
      </c>
      <c r="C9579" t="s">
        <v>5441</v>
      </c>
      <c r="D9579">
        <v>51000</v>
      </c>
      <c r="E9579">
        <v>60</v>
      </c>
      <c r="F9579">
        <v>6</v>
      </c>
      <c r="G9579">
        <v>1</v>
      </c>
    </row>
    <row r="9580" spans="1:7" x14ac:dyDescent="0.2">
      <c r="A9580">
        <v>13625</v>
      </c>
      <c r="B9580">
        <v>0.1249</v>
      </c>
      <c r="C9580" t="s">
        <v>5441</v>
      </c>
      <c r="D9580">
        <v>83300</v>
      </c>
      <c r="E9580">
        <v>36</v>
      </c>
      <c r="F9580">
        <v>10</v>
      </c>
      <c r="G9580">
        <v>0</v>
      </c>
    </row>
    <row r="9581" spans="1:7" x14ac:dyDescent="0.2">
      <c r="A9581">
        <v>16000</v>
      </c>
      <c r="B9581">
        <v>0.12989999999999999</v>
      </c>
      <c r="C9581" t="s">
        <v>5441</v>
      </c>
      <c r="D9581">
        <v>180000</v>
      </c>
      <c r="E9581">
        <v>36</v>
      </c>
      <c r="F9581">
        <v>10</v>
      </c>
      <c r="G9581">
        <v>0</v>
      </c>
    </row>
    <row r="9582" spans="1:7" x14ac:dyDescent="0.2">
      <c r="A9582">
        <v>15000</v>
      </c>
      <c r="B9582">
        <v>0.20200000000000001</v>
      </c>
      <c r="C9582" t="s">
        <v>5440</v>
      </c>
      <c r="D9582">
        <v>75000</v>
      </c>
      <c r="E9582">
        <v>60</v>
      </c>
      <c r="F9582">
        <v>4</v>
      </c>
      <c r="G9582">
        <v>1</v>
      </c>
    </row>
    <row r="9583" spans="1:7" x14ac:dyDescent="0.2">
      <c r="A9583">
        <v>28000</v>
      </c>
      <c r="B9583">
        <v>6.4899999999999999E-2</v>
      </c>
      <c r="C9583" t="s">
        <v>5440</v>
      </c>
      <c r="D9583" s="79">
        <v>500000</v>
      </c>
      <c r="E9583">
        <v>36</v>
      </c>
      <c r="F9583">
        <v>3</v>
      </c>
      <c r="G9583">
        <v>0</v>
      </c>
    </row>
    <row r="9584" spans="1:7" x14ac:dyDescent="0.2">
      <c r="A9584">
        <v>14150</v>
      </c>
      <c r="B9584">
        <v>0.1699</v>
      </c>
      <c r="C9584" t="s">
        <v>5442</v>
      </c>
      <c r="D9584">
        <v>40000</v>
      </c>
      <c r="E9584">
        <v>60</v>
      </c>
      <c r="F9584">
        <v>10</v>
      </c>
      <c r="G9584">
        <v>1</v>
      </c>
    </row>
    <row r="9585" spans="1:7" x14ac:dyDescent="0.2">
      <c r="A9585">
        <v>10000</v>
      </c>
      <c r="B9585">
        <v>0.1249</v>
      </c>
      <c r="C9585" t="s">
        <v>5440</v>
      </c>
      <c r="D9585">
        <v>50000</v>
      </c>
      <c r="E9585">
        <v>36</v>
      </c>
      <c r="F9585">
        <v>10</v>
      </c>
      <c r="G9585">
        <v>0</v>
      </c>
    </row>
    <row r="9586" spans="1:7" x14ac:dyDescent="0.2">
      <c r="A9586">
        <v>11775</v>
      </c>
      <c r="B9586">
        <v>0.14990000000000001</v>
      </c>
      <c r="C9586" t="s">
        <v>5441</v>
      </c>
      <c r="D9586">
        <v>35000</v>
      </c>
      <c r="E9586">
        <v>36</v>
      </c>
      <c r="F9586">
        <v>0.5</v>
      </c>
      <c r="G9586">
        <v>0</v>
      </c>
    </row>
    <row r="9587" spans="1:7" x14ac:dyDescent="0.2">
      <c r="A9587">
        <v>1250</v>
      </c>
      <c r="B9587">
        <v>0.1449</v>
      </c>
      <c r="C9587" t="s">
        <v>5440</v>
      </c>
      <c r="D9587">
        <v>25000</v>
      </c>
      <c r="E9587">
        <v>36</v>
      </c>
      <c r="F9587">
        <v>9</v>
      </c>
      <c r="G9587">
        <v>0</v>
      </c>
    </row>
    <row r="9588" spans="1:7" x14ac:dyDescent="0.2">
      <c r="A9588">
        <v>15000</v>
      </c>
      <c r="B9588">
        <v>0.16289999999999999</v>
      </c>
      <c r="C9588" t="s">
        <v>5441</v>
      </c>
      <c r="D9588">
        <v>185210</v>
      </c>
      <c r="E9588">
        <v>36</v>
      </c>
      <c r="F9588">
        <v>3</v>
      </c>
      <c r="G9588">
        <v>0</v>
      </c>
    </row>
    <row r="9589" spans="1:7" x14ac:dyDescent="0.2">
      <c r="A9589">
        <v>16950</v>
      </c>
      <c r="B9589">
        <v>0.23430000000000001</v>
      </c>
      <c r="C9589" t="s">
        <v>5441</v>
      </c>
      <c r="D9589">
        <v>80000</v>
      </c>
      <c r="E9589">
        <v>60</v>
      </c>
      <c r="F9589">
        <v>10</v>
      </c>
      <c r="G9589">
        <v>0</v>
      </c>
    </row>
    <row r="9590" spans="1:7" x14ac:dyDescent="0.2">
      <c r="A9590">
        <v>35000</v>
      </c>
      <c r="B9590">
        <v>0.245</v>
      </c>
      <c r="C9590" t="s">
        <v>5441</v>
      </c>
      <c r="D9590">
        <v>120000</v>
      </c>
      <c r="E9590">
        <v>60</v>
      </c>
      <c r="F9590">
        <v>10</v>
      </c>
      <c r="G9590">
        <v>0</v>
      </c>
    </row>
    <row r="9591" spans="1:7" x14ac:dyDescent="0.2">
      <c r="A9591">
        <v>7200</v>
      </c>
      <c r="B9591">
        <v>0.13350000000000001</v>
      </c>
      <c r="C9591" t="s">
        <v>5440</v>
      </c>
      <c r="D9591">
        <v>73000</v>
      </c>
      <c r="E9591">
        <v>36</v>
      </c>
      <c r="F9591">
        <v>10</v>
      </c>
      <c r="G9591">
        <v>0</v>
      </c>
    </row>
    <row r="9592" spans="1:7" x14ac:dyDescent="0.2">
      <c r="A9592">
        <v>21325</v>
      </c>
      <c r="B9592">
        <v>0.25829999999999997</v>
      </c>
      <c r="C9592" t="s">
        <v>5442</v>
      </c>
      <c r="D9592">
        <v>63000</v>
      </c>
      <c r="E9592">
        <v>60</v>
      </c>
      <c r="F9592">
        <v>5</v>
      </c>
      <c r="G9592">
        <v>0</v>
      </c>
    </row>
    <row r="9593" spans="1:7" x14ac:dyDescent="0.2">
      <c r="A9593">
        <v>5000</v>
      </c>
      <c r="B9593">
        <v>8.3900000000000002E-2</v>
      </c>
      <c r="C9593" t="s">
        <v>5440</v>
      </c>
      <c r="D9593">
        <v>56000</v>
      </c>
      <c r="E9593">
        <v>36</v>
      </c>
      <c r="F9593">
        <v>3</v>
      </c>
      <c r="G9593">
        <v>0</v>
      </c>
    </row>
    <row r="9594" spans="1:7" x14ac:dyDescent="0.2">
      <c r="A9594">
        <v>9500</v>
      </c>
      <c r="B9594">
        <v>0.10150000000000001</v>
      </c>
      <c r="C9594" t="s">
        <v>5440</v>
      </c>
      <c r="D9594">
        <v>27598</v>
      </c>
      <c r="E9594">
        <v>36</v>
      </c>
      <c r="F9594">
        <v>0.5</v>
      </c>
      <c r="G9594">
        <v>0</v>
      </c>
    </row>
    <row r="9595" spans="1:7" x14ac:dyDescent="0.2">
      <c r="A9595">
        <v>7800</v>
      </c>
      <c r="B9595">
        <v>0.1449</v>
      </c>
      <c r="C9595" t="s">
        <v>5440</v>
      </c>
      <c r="D9595">
        <v>29000</v>
      </c>
      <c r="E9595">
        <v>36</v>
      </c>
      <c r="F9595">
        <v>1</v>
      </c>
      <c r="G9595">
        <v>0</v>
      </c>
    </row>
    <row r="9596" spans="1:7" x14ac:dyDescent="0.2">
      <c r="A9596">
        <v>28050</v>
      </c>
      <c r="B9596">
        <v>0.15609999999999999</v>
      </c>
      <c r="C9596" t="s">
        <v>5441</v>
      </c>
      <c r="D9596">
        <v>80000</v>
      </c>
      <c r="E9596">
        <v>60</v>
      </c>
      <c r="F9596">
        <v>7</v>
      </c>
      <c r="G9596">
        <v>0</v>
      </c>
    </row>
    <row r="9597" spans="1:7" x14ac:dyDescent="0.2">
      <c r="A9597">
        <v>7500</v>
      </c>
      <c r="B9597">
        <v>0.16289999999999999</v>
      </c>
      <c r="C9597" t="s">
        <v>5440</v>
      </c>
      <c r="D9597">
        <v>42000</v>
      </c>
      <c r="E9597">
        <v>36</v>
      </c>
      <c r="F9597">
        <v>2</v>
      </c>
      <c r="G9597">
        <v>0</v>
      </c>
    </row>
    <row r="9598" spans="1:7" x14ac:dyDescent="0.2">
      <c r="A9598">
        <v>2400</v>
      </c>
      <c r="B9598">
        <v>0.14990000000000001</v>
      </c>
      <c r="C9598" t="s">
        <v>5441</v>
      </c>
      <c r="D9598">
        <v>35000</v>
      </c>
      <c r="E9598">
        <v>36</v>
      </c>
      <c r="F9598">
        <v>2</v>
      </c>
      <c r="G9598">
        <v>0</v>
      </c>
    </row>
    <row r="9599" spans="1:7" x14ac:dyDescent="0.2">
      <c r="A9599">
        <v>35000</v>
      </c>
      <c r="B9599">
        <v>0.13980000000000001</v>
      </c>
      <c r="C9599" t="s">
        <v>5441</v>
      </c>
      <c r="D9599">
        <v>225000</v>
      </c>
      <c r="E9599">
        <v>36</v>
      </c>
      <c r="F9599">
        <v>10</v>
      </c>
      <c r="G9599">
        <v>0</v>
      </c>
    </row>
    <row r="9600" spans="1:7" x14ac:dyDescent="0.2">
      <c r="A9600">
        <v>18000</v>
      </c>
      <c r="B9600">
        <v>0.1699</v>
      </c>
      <c r="C9600" t="s">
        <v>5441</v>
      </c>
      <c r="D9600">
        <v>72000</v>
      </c>
      <c r="E9600">
        <v>60</v>
      </c>
      <c r="F9600">
        <v>10</v>
      </c>
      <c r="G9600">
        <v>0</v>
      </c>
    </row>
    <row r="9601" spans="1:7" x14ac:dyDescent="0.2">
      <c r="A9601">
        <v>19200</v>
      </c>
      <c r="B9601">
        <v>0.1099</v>
      </c>
      <c r="C9601" t="s">
        <v>5441</v>
      </c>
      <c r="D9601">
        <v>220000</v>
      </c>
      <c r="E9601">
        <v>36</v>
      </c>
      <c r="F9601">
        <v>4</v>
      </c>
      <c r="G9601">
        <v>1</v>
      </c>
    </row>
    <row r="9602" spans="1:7" x14ac:dyDescent="0.2">
      <c r="A9602">
        <v>11500</v>
      </c>
      <c r="B9602">
        <v>9.1700000000000004E-2</v>
      </c>
      <c r="C9602" t="s">
        <v>5441</v>
      </c>
      <c r="D9602">
        <v>69000</v>
      </c>
      <c r="E9602">
        <v>36</v>
      </c>
      <c r="F9602">
        <v>10</v>
      </c>
      <c r="G9602">
        <v>0</v>
      </c>
    </row>
    <row r="9603" spans="1:7" x14ac:dyDescent="0.2">
      <c r="A9603">
        <v>14400</v>
      </c>
      <c r="B9603">
        <v>0.16289999999999999</v>
      </c>
      <c r="C9603" t="s">
        <v>5440</v>
      </c>
      <c r="D9603">
        <v>69000</v>
      </c>
      <c r="E9603">
        <v>60</v>
      </c>
      <c r="F9603">
        <v>8</v>
      </c>
      <c r="G9603">
        <v>0</v>
      </c>
    </row>
    <row r="9604" spans="1:7" x14ac:dyDescent="0.2">
      <c r="A9604">
        <v>2700</v>
      </c>
      <c r="B9604">
        <v>9.1700000000000004E-2</v>
      </c>
      <c r="C9604" t="s">
        <v>5440</v>
      </c>
      <c r="D9604">
        <v>60000</v>
      </c>
      <c r="E9604">
        <v>36</v>
      </c>
      <c r="F9604">
        <v>10</v>
      </c>
      <c r="G9604">
        <v>0</v>
      </c>
    </row>
    <row r="9605" spans="1:7" x14ac:dyDescent="0.2">
      <c r="A9605">
        <v>8000</v>
      </c>
      <c r="B9605">
        <v>0.18990000000000001</v>
      </c>
      <c r="C9605" t="s">
        <v>5440</v>
      </c>
      <c r="D9605">
        <v>70990</v>
      </c>
      <c r="E9605">
        <v>36</v>
      </c>
      <c r="F9605">
        <v>10</v>
      </c>
      <c r="G9605">
        <v>0</v>
      </c>
    </row>
    <row r="9606" spans="1:7" x14ac:dyDescent="0.2">
      <c r="A9606">
        <v>2000</v>
      </c>
      <c r="B9606">
        <v>0.12989999999999999</v>
      </c>
      <c r="C9606" t="s">
        <v>5441</v>
      </c>
      <c r="D9606">
        <v>52565</v>
      </c>
      <c r="E9606">
        <v>36</v>
      </c>
      <c r="F9606">
        <v>10</v>
      </c>
      <c r="G9606">
        <v>1</v>
      </c>
    </row>
    <row r="9607" spans="1:7" x14ac:dyDescent="0.2">
      <c r="A9607">
        <v>8000</v>
      </c>
      <c r="B9607">
        <v>0.18240000000000001</v>
      </c>
      <c r="C9607" t="s">
        <v>5440</v>
      </c>
      <c r="D9607">
        <v>99850</v>
      </c>
      <c r="E9607">
        <v>36</v>
      </c>
      <c r="F9607">
        <v>0.5</v>
      </c>
      <c r="G9607">
        <v>0</v>
      </c>
    </row>
    <row r="9608" spans="1:7" x14ac:dyDescent="0.2">
      <c r="A9608">
        <v>9500</v>
      </c>
      <c r="B9608">
        <v>0.13350000000000001</v>
      </c>
      <c r="C9608" t="s">
        <v>5440</v>
      </c>
      <c r="D9608">
        <v>43000</v>
      </c>
      <c r="E9608">
        <v>36</v>
      </c>
      <c r="F9608">
        <v>10</v>
      </c>
      <c r="G9608">
        <v>0</v>
      </c>
    </row>
    <row r="9609" spans="1:7" x14ac:dyDescent="0.2">
      <c r="A9609">
        <v>5000</v>
      </c>
      <c r="B9609">
        <v>0.1099</v>
      </c>
      <c r="C9609" t="s">
        <v>5441</v>
      </c>
      <c r="D9609">
        <v>52500</v>
      </c>
      <c r="E9609">
        <v>36</v>
      </c>
      <c r="F9609">
        <v>3</v>
      </c>
      <c r="G9609">
        <v>1</v>
      </c>
    </row>
    <row r="9610" spans="1:7" x14ac:dyDescent="0.2">
      <c r="A9610">
        <v>13000</v>
      </c>
      <c r="B9610">
        <v>0.2215</v>
      </c>
      <c r="C9610" t="s">
        <v>5441</v>
      </c>
      <c r="D9610">
        <v>125000</v>
      </c>
      <c r="E9610">
        <v>60</v>
      </c>
      <c r="F9610">
        <v>1</v>
      </c>
      <c r="G9610">
        <v>1</v>
      </c>
    </row>
    <row r="9611" spans="1:7" x14ac:dyDescent="0.2">
      <c r="A9611">
        <v>19250</v>
      </c>
      <c r="B9611">
        <v>0.19520000000000001</v>
      </c>
      <c r="C9611" t="s">
        <v>5441</v>
      </c>
      <c r="D9611">
        <v>50000</v>
      </c>
      <c r="E9611">
        <v>60</v>
      </c>
      <c r="F9611">
        <v>10</v>
      </c>
      <c r="G9611">
        <v>0</v>
      </c>
    </row>
    <row r="9612" spans="1:7" x14ac:dyDescent="0.2">
      <c r="A9612">
        <v>2000</v>
      </c>
      <c r="B9612">
        <v>0.2215</v>
      </c>
      <c r="C9612" t="s">
        <v>5440</v>
      </c>
      <c r="D9612">
        <v>50000</v>
      </c>
      <c r="E9612">
        <v>36</v>
      </c>
      <c r="F9612">
        <v>2</v>
      </c>
      <c r="G9612">
        <v>0</v>
      </c>
    </row>
    <row r="9613" spans="1:7" x14ac:dyDescent="0.2">
      <c r="A9613">
        <v>13825</v>
      </c>
      <c r="B9613">
        <v>0.2099</v>
      </c>
      <c r="C9613" t="s">
        <v>5441</v>
      </c>
      <c r="D9613">
        <v>55000</v>
      </c>
      <c r="E9613">
        <v>60</v>
      </c>
      <c r="F9613">
        <v>2</v>
      </c>
      <c r="G9613">
        <v>1</v>
      </c>
    </row>
    <row r="9614" spans="1:7" x14ac:dyDescent="0.2">
      <c r="A9614">
        <v>24000</v>
      </c>
      <c r="B9614">
        <v>7.1199999999999999E-2</v>
      </c>
      <c r="C9614" t="s">
        <v>5441</v>
      </c>
      <c r="D9614">
        <v>130000</v>
      </c>
      <c r="E9614">
        <v>36</v>
      </c>
      <c r="F9614">
        <v>3</v>
      </c>
      <c r="G9614">
        <v>0</v>
      </c>
    </row>
    <row r="9615" spans="1:7" x14ac:dyDescent="0.2">
      <c r="A9615">
        <v>12000</v>
      </c>
      <c r="B9615">
        <v>9.1700000000000004E-2</v>
      </c>
      <c r="C9615" t="s">
        <v>5441</v>
      </c>
      <c r="D9615">
        <v>65000</v>
      </c>
      <c r="E9615">
        <v>36</v>
      </c>
      <c r="F9615">
        <v>10</v>
      </c>
      <c r="G9615">
        <v>1</v>
      </c>
    </row>
    <row r="9616" spans="1:7" x14ac:dyDescent="0.2">
      <c r="A9616">
        <v>18000</v>
      </c>
      <c r="B9616">
        <v>0.18240000000000001</v>
      </c>
      <c r="C9616" t="s">
        <v>5440</v>
      </c>
      <c r="D9616">
        <v>75000</v>
      </c>
      <c r="E9616">
        <v>60</v>
      </c>
      <c r="F9616">
        <v>1</v>
      </c>
      <c r="G9616">
        <v>0</v>
      </c>
    </row>
    <row r="9617" spans="1:7" x14ac:dyDescent="0.2">
      <c r="A9617">
        <v>8100</v>
      </c>
      <c r="B9617">
        <v>0.12989999999999999</v>
      </c>
      <c r="C9617" t="s">
        <v>5442</v>
      </c>
      <c r="D9617">
        <v>30000</v>
      </c>
      <c r="E9617">
        <v>36</v>
      </c>
      <c r="F9617">
        <v>2</v>
      </c>
      <c r="G9617">
        <v>0</v>
      </c>
    </row>
    <row r="9618" spans="1:7" x14ac:dyDescent="0.2">
      <c r="A9618">
        <v>12000</v>
      </c>
      <c r="B9618">
        <v>0.15609999999999999</v>
      </c>
      <c r="C9618" t="s">
        <v>5441</v>
      </c>
      <c r="D9618">
        <v>54000</v>
      </c>
      <c r="E9618">
        <v>60</v>
      </c>
      <c r="F9618">
        <v>10</v>
      </c>
      <c r="G9618">
        <v>0</v>
      </c>
    </row>
    <row r="9619" spans="1:7" x14ac:dyDescent="0.2">
      <c r="A9619">
        <v>10400</v>
      </c>
      <c r="B9619">
        <v>7.1199999999999999E-2</v>
      </c>
      <c r="C9619" t="s">
        <v>5440</v>
      </c>
      <c r="D9619">
        <v>90000</v>
      </c>
      <c r="E9619">
        <v>36</v>
      </c>
      <c r="F9619">
        <v>2</v>
      </c>
      <c r="G9619">
        <v>0</v>
      </c>
    </row>
    <row r="9620" spans="1:7" x14ac:dyDescent="0.2">
      <c r="A9620">
        <v>25200</v>
      </c>
      <c r="B9620">
        <v>0.2099</v>
      </c>
      <c r="C9620" t="s">
        <v>5441</v>
      </c>
      <c r="D9620">
        <v>60000</v>
      </c>
      <c r="E9620">
        <v>60</v>
      </c>
      <c r="F9620">
        <v>10</v>
      </c>
      <c r="G9620">
        <v>0</v>
      </c>
    </row>
    <row r="9621" spans="1:7" x14ac:dyDescent="0.2">
      <c r="A9621">
        <v>6000</v>
      </c>
      <c r="B9621">
        <v>6.0299999999999999E-2</v>
      </c>
      <c r="C9621" t="s">
        <v>5441</v>
      </c>
      <c r="D9621">
        <v>57000</v>
      </c>
      <c r="E9621">
        <v>36</v>
      </c>
      <c r="F9621">
        <v>6</v>
      </c>
      <c r="G9621">
        <v>0</v>
      </c>
    </row>
    <row r="9622" spans="1:7" x14ac:dyDescent="0.2">
      <c r="A9622">
        <v>5000</v>
      </c>
      <c r="B9622">
        <v>0.15609999999999999</v>
      </c>
      <c r="C9622" t="s">
        <v>5440</v>
      </c>
      <c r="D9622">
        <v>20000</v>
      </c>
      <c r="E9622">
        <v>60</v>
      </c>
      <c r="F9622">
        <v>2</v>
      </c>
      <c r="G9622">
        <v>0</v>
      </c>
    </row>
    <row r="9623" spans="1:7" x14ac:dyDescent="0.2">
      <c r="A9623">
        <v>10000</v>
      </c>
      <c r="B9623">
        <v>7.6899999999999996E-2</v>
      </c>
      <c r="C9623" t="s">
        <v>5440</v>
      </c>
      <c r="D9623">
        <v>116000</v>
      </c>
      <c r="E9623">
        <v>36</v>
      </c>
      <c r="F9623">
        <v>0.5</v>
      </c>
      <c r="G9623">
        <v>0</v>
      </c>
    </row>
    <row r="9624" spans="1:7" x14ac:dyDescent="0.2">
      <c r="A9624">
        <v>23475</v>
      </c>
      <c r="B9624">
        <v>0.1167</v>
      </c>
      <c r="C9624" t="s">
        <v>5440</v>
      </c>
      <c r="D9624">
        <v>107000</v>
      </c>
      <c r="E9624">
        <v>36</v>
      </c>
      <c r="F9624">
        <v>0.5</v>
      </c>
      <c r="G9624">
        <v>0</v>
      </c>
    </row>
    <row r="9625" spans="1:7" x14ac:dyDescent="0.2">
      <c r="A9625">
        <v>17000</v>
      </c>
      <c r="B9625">
        <v>0.1249</v>
      </c>
      <c r="C9625" t="s">
        <v>5441</v>
      </c>
      <c r="D9625">
        <v>69000</v>
      </c>
      <c r="E9625">
        <v>36</v>
      </c>
      <c r="F9625">
        <v>10</v>
      </c>
      <c r="G9625">
        <v>0</v>
      </c>
    </row>
    <row r="9626" spans="1:7" x14ac:dyDescent="0.2">
      <c r="A9626">
        <v>35000</v>
      </c>
      <c r="B9626">
        <v>0.2215</v>
      </c>
      <c r="C9626" t="s">
        <v>5441</v>
      </c>
      <c r="D9626">
        <v>103000</v>
      </c>
      <c r="E9626">
        <v>60</v>
      </c>
      <c r="F9626">
        <v>7</v>
      </c>
      <c r="G9626">
        <v>0</v>
      </c>
    </row>
    <row r="9627" spans="1:7" x14ac:dyDescent="0.2">
      <c r="A9627">
        <v>4350</v>
      </c>
      <c r="B9627">
        <v>0.1699</v>
      </c>
      <c r="C9627" t="s">
        <v>5440</v>
      </c>
      <c r="D9627">
        <v>53000</v>
      </c>
      <c r="E9627">
        <v>36</v>
      </c>
      <c r="F9627">
        <v>3</v>
      </c>
      <c r="G9627">
        <v>0</v>
      </c>
    </row>
    <row r="9628" spans="1:7" x14ac:dyDescent="0.2">
      <c r="A9628">
        <v>6825</v>
      </c>
      <c r="B9628">
        <v>0.19520000000000001</v>
      </c>
      <c r="C9628" t="s">
        <v>5440</v>
      </c>
      <c r="D9628">
        <v>27000</v>
      </c>
      <c r="E9628">
        <v>36</v>
      </c>
      <c r="F9628">
        <v>3</v>
      </c>
      <c r="G9628">
        <v>0</v>
      </c>
    </row>
    <row r="9629" spans="1:7" x14ac:dyDescent="0.2">
      <c r="A9629">
        <v>15000</v>
      </c>
      <c r="B9629">
        <v>0.1449</v>
      </c>
      <c r="C9629" t="s">
        <v>5441</v>
      </c>
      <c r="D9629">
        <v>110000</v>
      </c>
      <c r="E9629">
        <v>60</v>
      </c>
      <c r="F9629">
        <v>1</v>
      </c>
      <c r="G9629">
        <v>0</v>
      </c>
    </row>
    <row r="9630" spans="1:7" x14ac:dyDescent="0.2">
      <c r="A9630">
        <v>20000</v>
      </c>
      <c r="B9630">
        <v>0.14990000000000001</v>
      </c>
      <c r="C9630" t="s">
        <v>5441</v>
      </c>
      <c r="D9630">
        <v>90000</v>
      </c>
      <c r="E9630">
        <v>36</v>
      </c>
      <c r="F9630">
        <v>10</v>
      </c>
      <c r="G9630">
        <v>0</v>
      </c>
    </row>
    <row r="9631" spans="1:7" x14ac:dyDescent="0.2">
      <c r="A9631">
        <v>20000</v>
      </c>
      <c r="B9631">
        <v>0.13350000000000001</v>
      </c>
      <c r="C9631" t="s">
        <v>5441</v>
      </c>
      <c r="D9631">
        <v>102000</v>
      </c>
      <c r="E9631">
        <v>60</v>
      </c>
      <c r="F9631">
        <v>1</v>
      </c>
      <c r="G9631">
        <v>0</v>
      </c>
    </row>
    <row r="9632" spans="1:7" x14ac:dyDescent="0.2">
      <c r="A9632">
        <v>22600</v>
      </c>
      <c r="B9632">
        <v>0.14990000000000001</v>
      </c>
      <c r="C9632" t="s">
        <v>5440</v>
      </c>
      <c r="D9632">
        <v>85000</v>
      </c>
      <c r="E9632">
        <v>60</v>
      </c>
      <c r="F9632">
        <v>10</v>
      </c>
      <c r="G9632">
        <v>1</v>
      </c>
    </row>
    <row r="9633" spans="1:7" x14ac:dyDescent="0.2">
      <c r="A9633">
        <v>12000</v>
      </c>
      <c r="B9633">
        <v>0.16289999999999999</v>
      </c>
      <c r="C9633" t="s">
        <v>5441</v>
      </c>
      <c r="D9633">
        <v>60000</v>
      </c>
      <c r="E9633">
        <v>60</v>
      </c>
      <c r="F9633">
        <v>3</v>
      </c>
      <c r="G9633">
        <v>0</v>
      </c>
    </row>
    <row r="9634" spans="1:7" x14ac:dyDescent="0.2">
      <c r="A9634">
        <v>35000</v>
      </c>
      <c r="B9634">
        <v>0.19520000000000001</v>
      </c>
      <c r="C9634" t="s">
        <v>5441</v>
      </c>
      <c r="D9634">
        <v>114000</v>
      </c>
      <c r="E9634">
        <v>36</v>
      </c>
      <c r="F9634">
        <v>10</v>
      </c>
      <c r="G9634">
        <v>1</v>
      </c>
    </row>
    <row r="9635" spans="1:7" x14ac:dyDescent="0.2">
      <c r="A9635">
        <v>7250</v>
      </c>
      <c r="B9635">
        <v>0.1449</v>
      </c>
      <c r="C9635" t="s">
        <v>5441</v>
      </c>
      <c r="D9635">
        <v>80000</v>
      </c>
      <c r="E9635">
        <v>36</v>
      </c>
      <c r="F9635">
        <v>6</v>
      </c>
      <c r="G9635">
        <v>1</v>
      </c>
    </row>
    <row r="9636" spans="1:7" x14ac:dyDescent="0.2">
      <c r="A9636">
        <v>9000</v>
      </c>
      <c r="B9636">
        <v>7.1199999999999999E-2</v>
      </c>
      <c r="C9636" t="s">
        <v>5441</v>
      </c>
      <c r="D9636">
        <v>85000</v>
      </c>
      <c r="E9636">
        <v>36</v>
      </c>
      <c r="F9636">
        <v>1</v>
      </c>
      <c r="G9636">
        <v>0</v>
      </c>
    </row>
    <row r="9637" spans="1:7" x14ac:dyDescent="0.2">
      <c r="A9637">
        <v>16500</v>
      </c>
      <c r="B9637">
        <v>9.1700000000000004E-2</v>
      </c>
      <c r="C9637" t="s">
        <v>5441</v>
      </c>
      <c r="D9637">
        <v>106500</v>
      </c>
      <c r="E9637">
        <v>36</v>
      </c>
      <c r="F9637">
        <v>1</v>
      </c>
      <c r="G9637">
        <v>0</v>
      </c>
    </row>
    <row r="9638" spans="1:7" x14ac:dyDescent="0.2">
      <c r="A9638">
        <v>12000</v>
      </c>
      <c r="B9638">
        <v>0.2606</v>
      </c>
      <c r="C9638" t="s">
        <v>5440</v>
      </c>
      <c r="D9638">
        <v>40000</v>
      </c>
      <c r="E9638">
        <v>60</v>
      </c>
      <c r="F9638">
        <v>0.5</v>
      </c>
      <c r="G9638">
        <v>1</v>
      </c>
    </row>
    <row r="9639" spans="1:7" x14ac:dyDescent="0.2">
      <c r="A9639">
        <v>24000</v>
      </c>
      <c r="B9639">
        <v>0.1249</v>
      </c>
      <c r="C9639" t="s">
        <v>5442</v>
      </c>
      <c r="D9639">
        <v>158000</v>
      </c>
      <c r="E9639">
        <v>60</v>
      </c>
      <c r="F9639">
        <v>10</v>
      </c>
      <c r="G9639">
        <v>0</v>
      </c>
    </row>
    <row r="9640" spans="1:7" x14ac:dyDescent="0.2">
      <c r="A9640">
        <v>15600</v>
      </c>
      <c r="B9640">
        <v>0.20200000000000001</v>
      </c>
      <c r="C9640" t="s">
        <v>5441</v>
      </c>
      <c r="D9640">
        <v>61500</v>
      </c>
      <c r="E9640">
        <v>60</v>
      </c>
      <c r="F9640">
        <v>7</v>
      </c>
      <c r="G9640">
        <v>0</v>
      </c>
    </row>
    <row r="9641" spans="1:7" x14ac:dyDescent="0.2">
      <c r="A9641">
        <v>2000</v>
      </c>
      <c r="B9641">
        <v>0.13980000000000001</v>
      </c>
      <c r="C9641" t="s">
        <v>5440</v>
      </c>
      <c r="D9641">
        <v>24000</v>
      </c>
      <c r="E9641">
        <v>36</v>
      </c>
      <c r="F9641">
        <v>10</v>
      </c>
      <c r="G9641">
        <v>0</v>
      </c>
    </row>
    <row r="9642" spans="1:7" x14ac:dyDescent="0.2">
      <c r="A9642">
        <v>23450</v>
      </c>
      <c r="B9642">
        <v>0.1757</v>
      </c>
      <c r="C9642" t="s">
        <v>5441</v>
      </c>
      <c r="D9642">
        <v>56000</v>
      </c>
      <c r="E9642">
        <v>60</v>
      </c>
      <c r="F9642">
        <v>8</v>
      </c>
      <c r="G9642">
        <v>1</v>
      </c>
    </row>
    <row r="9643" spans="1:7" x14ac:dyDescent="0.2">
      <c r="A9643">
        <v>8000</v>
      </c>
      <c r="B9643">
        <v>9.1700000000000004E-2</v>
      </c>
      <c r="C9643" t="s">
        <v>5440</v>
      </c>
      <c r="D9643">
        <v>20000</v>
      </c>
      <c r="E9643">
        <v>36</v>
      </c>
      <c r="F9643">
        <v>4</v>
      </c>
      <c r="G9643">
        <v>0</v>
      </c>
    </row>
    <row r="9644" spans="1:7" x14ac:dyDescent="0.2">
      <c r="A9644">
        <v>12950</v>
      </c>
      <c r="B9644">
        <v>0.13350000000000001</v>
      </c>
      <c r="C9644" t="s">
        <v>5440</v>
      </c>
      <c r="D9644">
        <v>36012</v>
      </c>
      <c r="E9644">
        <v>36</v>
      </c>
      <c r="F9644">
        <v>1</v>
      </c>
      <c r="G9644">
        <v>0</v>
      </c>
    </row>
    <row r="9645" spans="1:7" x14ac:dyDescent="0.2">
      <c r="A9645">
        <v>10000</v>
      </c>
      <c r="B9645">
        <v>7.1199999999999999E-2</v>
      </c>
      <c r="C9645" t="s">
        <v>5441</v>
      </c>
      <c r="D9645">
        <v>54232</v>
      </c>
      <c r="E9645">
        <v>36</v>
      </c>
      <c r="F9645">
        <v>8</v>
      </c>
      <c r="G9645">
        <v>1</v>
      </c>
    </row>
    <row r="9646" spans="1:7" x14ac:dyDescent="0.2">
      <c r="A9646">
        <v>18500</v>
      </c>
      <c r="B9646">
        <v>0.13980000000000001</v>
      </c>
      <c r="C9646" t="s">
        <v>5440</v>
      </c>
      <c r="D9646">
        <v>89000</v>
      </c>
      <c r="E9646">
        <v>60</v>
      </c>
      <c r="F9646">
        <v>10</v>
      </c>
      <c r="G9646">
        <v>0</v>
      </c>
    </row>
    <row r="9647" spans="1:7" x14ac:dyDescent="0.2">
      <c r="A9647">
        <v>21000</v>
      </c>
      <c r="B9647">
        <v>0.20200000000000001</v>
      </c>
      <c r="C9647" t="s">
        <v>5441</v>
      </c>
      <c r="D9647">
        <v>85600</v>
      </c>
      <c r="E9647">
        <v>60</v>
      </c>
      <c r="F9647">
        <v>10</v>
      </c>
      <c r="G9647">
        <v>0</v>
      </c>
    </row>
    <row r="9648" spans="1:7" x14ac:dyDescent="0.2">
      <c r="A9648">
        <v>7200</v>
      </c>
      <c r="B9648">
        <v>0.1099</v>
      </c>
      <c r="C9648" t="s">
        <v>5441</v>
      </c>
      <c r="D9648">
        <v>70000</v>
      </c>
      <c r="E9648">
        <v>36</v>
      </c>
      <c r="F9648">
        <v>4</v>
      </c>
      <c r="G9648">
        <v>0</v>
      </c>
    </row>
    <row r="9649" spans="1:7" x14ac:dyDescent="0.2">
      <c r="A9649">
        <v>8000</v>
      </c>
      <c r="B9649">
        <v>0.1167</v>
      </c>
      <c r="C9649" t="s">
        <v>5441</v>
      </c>
      <c r="D9649">
        <v>65000</v>
      </c>
      <c r="E9649">
        <v>36</v>
      </c>
      <c r="F9649">
        <v>9</v>
      </c>
      <c r="G9649">
        <v>0</v>
      </c>
    </row>
    <row r="9650" spans="1:7" x14ac:dyDescent="0.2">
      <c r="A9650">
        <v>8000</v>
      </c>
      <c r="B9650">
        <v>6.0299999999999999E-2</v>
      </c>
      <c r="C9650" t="s">
        <v>5440</v>
      </c>
      <c r="D9650">
        <v>40000</v>
      </c>
      <c r="E9650">
        <v>36</v>
      </c>
      <c r="F9650">
        <v>0.5</v>
      </c>
      <c r="G9650">
        <v>1</v>
      </c>
    </row>
    <row r="9651" spans="1:7" x14ac:dyDescent="0.2">
      <c r="A9651">
        <v>28000</v>
      </c>
      <c r="B9651">
        <v>7.1199999999999999E-2</v>
      </c>
      <c r="C9651" t="s">
        <v>5440</v>
      </c>
      <c r="D9651">
        <v>150000</v>
      </c>
      <c r="E9651">
        <v>36</v>
      </c>
      <c r="F9651">
        <v>7</v>
      </c>
      <c r="G9651">
        <v>0</v>
      </c>
    </row>
    <row r="9652" spans="1:7" x14ac:dyDescent="0.2">
      <c r="A9652">
        <v>2875</v>
      </c>
      <c r="B9652">
        <v>0.13350000000000001</v>
      </c>
      <c r="C9652" t="s">
        <v>5440</v>
      </c>
      <c r="D9652">
        <v>58680</v>
      </c>
      <c r="E9652">
        <v>36</v>
      </c>
      <c r="F9652">
        <v>0.5</v>
      </c>
      <c r="G9652">
        <v>0</v>
      </c>
    </row>
    <row r="9653" spans="1:7" x14ac:dyDescent="0.2">
      <c r="A9653">
        <v>12825</v>
      </c>
      <c r="B9653">
        <v>0.2099</v>
      </c>
      <c r="C9653" t="s">
        <v>5440</v>
      </c>
      <c r="D9653">
        <v>43000</v>
      </c>
      <c r="E9653">
        <v>60</v>
      </c>
      <c r="F9653">
        <v>10</v>
      </c>
      <c r="G9653">
        <v>0</v>
      </c>
    </row>
    <row r="9654" spans="1:7" x14ac:dyDescent="0.2">
      <c r="A9654">
        <v>7600</v>
      </c>
      <c r="B9654">
        <v>0.14990000000000001</v>
      </c>
      <c r="C9654" t="s">
        <v>5440</v>
      </c>
      <c r="D9654">
        <v>56000</v>
      </c>
      <c r="E9654">
        <v>36</v>
      </c>
      <c r="F9654">
        <v>9</v>
      </c>
      <c r="G9654">
        <v>0</v>
      </c>
    </row>
    <row r="9655" spans="1:7" x14ac:dyDescent="0.2">
      <c r="A9655">
        <v>18100</v>
      </c>
      <c r="B9655">
        <v>0.25990000000000002</v>
      </c>
      <c r="C9655" t="s">
        <v>5441</v>
      </c>
      <c r="D9655">
        <v>87000</v>
      </c>
      <c r="E9655">
        <v>60</v>
      </c>
      <c r="F9655">
        <v>10</v>
      </c>
      <c r="G9655">
        <v>0</v>
      </c>
    </row>
    <row r="9656" spans="1:7" x14ac:dyDescent="0.2">
      <c r="A9656">
        <v>2600</v>
      </c>
      <c r="B9656">
        <v>9.1700000000000004E-2</v>
      </c>
      <c r="C9656" t="s">
        <v>5441</v>
      </c>
      <c r="D9656">
        <v>80000</v>
      </c>
      <c r="E9656">
        <v>36</v>
      </c>
      <c r="F9656">
        <v>3</v>
      </c>
      <c r="G9656">
        <v>0</v>
      </c>
    </row>
    <row r="9657" spans="1:7" x14ac:dyDescent="0.2">
      <c r="A9657">
        <v>15000</v>
      </c>
      <c r="B9657">
        <v>0.13980000000000001</v>
      </c>
      <c r="C9657" t="s">
        <v>5440</v>
      </c>
      <c r="D9657">
        <v>52000</v>
      </c>
      <c r="E9657">
        <v>60</v>
      </c>
      <c r="F9657">
        <v>3</v>
      </c>
      <c r="G9657">
        <v>0</v>
      </c>
    </row>
    <row r="9658" spans="1:7" x14ac:dyDescent="0.2">
      <c r="A9658">
        <v>8400</v>
      </c>
      <c r="B9658">
        <v>0.12989999999999999</v>
      </c>
      <c r="C9658" t="s">
        <v>5440</v>
      </c>
      <c r="D9658">
        <v>19740</v>
      </c>
      <c r="E9658">
        <v>36</v>
      </c>
      <c r="F9658">
        <v>2</v>
      </c>
      <c r="G9658">
        <v>0</v>
      </c>
    </row>
    <row r="9659" spans="1:7" x14ac:dyDescent="0.2">
      <c r="A9659">
        <v>10000</v>
      </c>
      <c r="B9659">
        <v>0.1249</v>
      </c>
      <c r="C9659" t="s">
        <v>5441</v>
      </c>
      <c r="D9659">
        <v>69000</v>
      </c>
      <c r="E9659">
        <v>36</v>
      </c>
      <c r="F9659">
        <v>10</v>
      </c>
      <c r="G9659">
        <v>0</v>
      </c>
    </row>
    <row r="9660" spans="1:7" x14ac:dyDescent="0.2">
      <c r="A9660">
        <v>5900</v>
      </c>
      <c r="B9660">
        <v>0.12989999999999999</v>
      </c>
      <c r="C9660" t="s">
        <v>5440</v>
      </c>
      <c r="D9660">
        <v>41000</v>
      </c>
      <c r="E9660">
        <v>36</v>
      </c>
      <c r="F9660">
        <v>10</v>
      </c>
      <c r="G9660">
        <v>1</v>
      </c>
    </row>
    <row r="9661" spans="1:7" x14ac:dyDescent="0.2">
      <c r="A9661">
        <v>12000</v>
      </c>
      <c r="B9661">
        <v>0.10150000000000001</v>
      </c>
      <c r="C9661" t="s">
        <v>5442</v>
      </c>
      <c r="D9661">
        <v>150000</v>
      </c>
      <c r="E9661">
        <v>36</v>
      </c>
      <c r="F9661">
        <v>4</v>
      </c>
      <c r="G9661">
        <v>0</v>
      </c>
    </row>
    <row r="9662" spans="1:7" x14ac:dyDescent="0.2">
      <c r="A9662">
        <v>31000</v>
      </c>
      <c r="B9662">
        <v>0.1757</v>
      </c>
      <c r="C9662" t="s">
        <v>5442</v>
      </c>
      <c r="D9662">
        <v>90000</v>
      </c>
      <c r="E9662">
        <v>60</v>
      </c>
      <c r="F9662">
        <v>9</v>
      </c>
      <c r="G9662">
        <v>0</v>
      </c>
    </row>
    <row r="9663" spans="1:7" x14ac:dyDescent="0.2">
      <c r="A9663">
        <v>2700</v>
      </c>
      <c r="B9663">
        <v>0.12989999999999999</v>
      </c>
      <c r="C9663" t="s">
        <v>5440</v>
      </c>
      <c r="D9663">
        <v>45000</v>
      </c>
      <c r="E9663">
        <v>36</v>
      </c>
      <c r="F9663">
        <v>5</v>
      </c>
      <c r="G9663">
        <v>1</v>
      </c>
    </row>
    <row r="9664" spans="1:7" x14ac:dyDescent="0.2">
      <c r="A9664">
        <v>15000</v>
      </c>
      <c r="B9664">
        <v>6.0299999999999999E-2</v>
      </c>
      <c r="C9664" t="s">
        <v>5441</v>
      </c>
      <c r="D9664">
        <v>110000</v>
      </c>
      <c r="E9664">
        <v>36</v>
      </c>
      <c r="F9664">
        <v>5</v>
      </c>
      <c r="G9664">
        <v>0</v>
      </c>
    </row>
    <row r="9665" spans="1:7" x14ac:dyDescent="0.2">
      <c r="A9665">
        <v>13500</v>
      </c>
      <c r="B9665">
        <v>0.15609999999999999</v>
      </c>
      <c r="C9665" t="s">
        <v>5440</v>
      </c>
      <c r="D9665">
        <v>60000</v>
      </c>
      <c r="E9665">
        <v>60</v>
      </c>
      <c r="F9665">
        <v>10</v>
      </c>
      <c r="G9665">
        <v>1</v>
      </c>
    </row>
    <row r="9666" spans="1:7" x14ac:dyDescent="0.2">
      <c r="A9666">
        <v>18000</v>
      </c>
      <c r="B9666">
        <v>6.4899999999999999E-2</v>
      </c>
      <c r="C9666" t="s">
        <v>5441</v>
      </c>
      <c r="D9666">
        <v>50000</v>
      </c>
      <c r="E9666">
        <v>36</v>
      </c>
      <c r="F9666">
        <v>3</v>
      </c>
      <c r="G9666">
        <v>1</v>
      </c>
    </row>
    <row r="9667" spans="1:7" x14ac:dyDescent="0.2">
      <c r="A9667">
        <v>12825</v>
      </c>
      <c r="B9667">
        <v>0.16289999999999999</v>
      </c>
      <c r="C9667" t="s">
        <v>5440</v>
      </c>
      <c r="D9667">
        <v>38000</v>
      </c>
      <c r="E9667">
        <v>36</v>
      </c>
      <c r="F9667">
        <v>0.5</v>
      </c>
      <c r="G9667">
        <v>0</v>
      </c>
    </row>
    <row r="9668" spans="1:7" x14ac:dyDescent="0.2">
      <c r="A9668">
        <v>24500</v>
      </c>
      <c r="B9668">
        <v>0.18240000000000001</v>
      </c>
      <c r="C9668" t="s">
        <v>5441</v>
      </c>
      <c r="D9668">
        <v>110000</v>
      </c>
      <c r="E9668">
        <v>60</v>
      </c>
      <c r="F9668">
        <v>8</v>
      </c>
      <c r="G9668">
        <v>0</v>
      </c>
    </row>
    <row r="9669" spans="1:7" x14ac:dyDescent="0.2">
      <c r="A9669">
        <v>25000</v>
      </c>
      <c r="B9669">
        <v>0.13980000000000001</v>
      </c>
      <c r="C9669" t="s">
        <v>5441</v>
      </c>
      <c r="D9669">
        <v>90000</v>
      </c>
      <c r="E9669">
        <v>60</v>
      </c>
      <c r="F9669">
        <v>10</v>
      </c>
      <c r="G9669">
        <v>0</v>
      </c>
    </row>
    <row r="9670" spans="1:7" x14ac:dyDescent="0.2">
      <c r="A9670">
        <v>6500</v>
      </c>
      <c r="B9670">
        <v>8.3900000000000002E-2</v>
      </c>
      <c r="C9670" t="s">
        <v>5440</v>
      </c>
      <c r="D9670">
        <v>67000</v>
      </c>
      <c r="E9670">
        <v>36</v>
      </c>
      <c r="F9670">
        <v>3</v>
      </c>
      <c r="G9670">
        <v>0</v>
      </c>
    </row>
    <row r="9671" spans="1:7" x14ac:dyDescent="0.2">
      <c r="A9671">
        <v>35000</v>
      </c>
      <c r="B9671">
        <v>0.14990000000000001</v>
      </c>
      <c r="C9671" t="s">
        <v>5441</v>
      </c>
      <c r="D9671">
        <v>275000</v>
      </c>
      <c r="E9671">
        <v>36</v>
      </c>
      <c r="F9671">
        <v>4</v>
      </c>
      <c r="G9671">
        <v>0</v>
      </c>
    </row>
    <row r="9672" spans="1:7" x14ac:dyDescent="0.2">
      <c r="A9672">
        <v>11000</v>
      </c>
      <c r="B9672">
        <v>0.1099</v>
      </c>
      <c r="C9672" t="s">
        <v>5442</v>
      </c>
      <c r="D9672">
        <v>44000</v>
      </c>
      <c r="E9672">
        <v>36</v>
      </c>
      <c r="F9672">
        <v>10</v>
      </c>
      <c r="G9672">
        <v>0</v>
      </c>
    </row>
    <row r="9673" spans="1:7" x14ac:dyDescent="0.2">
      <c r="A9673">
        <v>28800</v>
      </c>
      <c r="B9673">
        <v>0.1167</v>
      </c>
      <c r="C9673" t="s">
        <v>5440</v>
      </c>
      <c r="D9673">
        <v>88000</v>
      </c>
      <c r="E9673">
        <v>36</v>
      </c>
      <c r="F9673">
        <v>4</v>
      </c>
      <c r="G9673">
        <v>1</v>
      </c>
    </row>
    <row r="9674" spans="1:7" x14ac:dyDescent="0.2">
      <c r="A9674">
        <v>23125</v>
      </c>
      <c r="B9674">
        <v>0.20200000000000001</v>
      </c>
      <c r="C9674" t="s">
        <v>5441</v>
      </c>
      <c r="D9674">
        <v>58000</v>
      </c>
      <c r="E9674">
        <v>60</v>
      </c>
      <c r="F9674">
        <v>10</v>
      </c>
      <c r="G9674">
        <v>0</v>
      </c>
    </row>
    <row r="9675" spans="1:7" x14ac:dyDescent="0.2">
      <c r="A9675">
        <v>10500</v>
      </c>
      <c r="B9675">
        <v>0.1249</v>
      </c>
      <c r="C9675" t="s">
        <v>5440</v>
      </c>
      <c r="D9675">
        <v>60000</v>
      </c>
      <c r="E9675">
        <v>36</v>
      </c>
      <c r="F9675">
        <v>10</v>
      </c>
      <c r="G9675">
        <v>0</v>
      </c>
    </row>
    <row r="9676" spans="1:7" x14ac:dyDescent="0.2">
      <c r="A9676">
        <v>7000</v>
      </c>
      <c r="B9676">
        <v>0.13350000000000001</v>
      </c>
      <c r="C9676" t="s">
        <v>5442</v>
      </c>
      <c r="D9676">
        <v>40000</v>
      </c>
      <c r="E9676">
        <v>36</v>
      </c>
      <c r="F9676">
        <v>1</v>
      </c>
      <c r="G9676">
        <v>0</v>
      </c>
    </row>
    <row r="9677" spans="1:7" x14ac:dyDescent="0.2">
      <c r="A9677">
        <v>19575</v>
      </c>
      <c r="B9677">
        <v>0.20200000000000001</v>
      </c>
      <c r="C9677" t="s">
        <v>5441</v>
      </c>
      <c r="D9677">
        <v>49000</v>
      </c>
      <c r="E9677">
        <v>60</v>
      </c>
      <c r="F9677">
        <v>4</v>
      </c>
      <c r="G9677">
        <v>1</v>
      </c>
    </row>
    <row r="9678" spans="1:7" x14ac:dyDescent="0.2">
      <c r="A9678">
        <v>9600</v>
      </c>
      <c r="B9678">
        <v>8.3900000000000002E-2</v>
      </c>
      <c r="C9678" t="s">
        <v>5441</v>
      </c>
      <c r="D9678">
        <v>65000</v>
      </c>
      <c r="E9678">
        <v>36</v>
      </c>
      <c r="F9678">
        <v>2</v>
      </c>
      <c r="G9678">
        <v>0</v>
      </c>
    </row>
    <row r="9679" spans="1:7" x14ac:dyDescent="0.2">
      <c r="A9679">
        <v>20000</v>
      </c>
      <c r="B9679">
        <v>0.13350000000000001</v>
      </c>
      <c r="C9679" t="s">
        <v>5441</v>
      </c>
      <c r="D9679">
        <v>67000</v>
      </c>
      <c r="E9679">
        <v>36</v>
      </c>
      <c r="F9679">
        <v>10</v>
      </c>
      <c r="G9679">
        <v>0</v>
      </c>
    </row>
    <row r="9680" spans="1:7" x14ac:dyDescent="0.2">
      <c r="A9680">
        <v>10000</v>
      </c>
      <c r="B9680">
        <v>0.1167</v>
      </c>
      <c r="C9680" t="s">
        <v>5440</v>
      </c>
      <c r="D9680">
        <v>55000</v>
      </c>
      <c r="E9680">
        <v>36</v>
      </c>
      <c r="F9680">
        <v>10</v>
      </c>
      <c r="G9680">
        <v>0</v>
      </c>
    </row>
    <row r="9681" spans="1:7" x14ac:dyDescent="0.2">
      <c r="A9681">
        <v>9600</v>
      </c>
      <c r="B9681">
        <v>0.1249</v>
      </c>
      <c r="C9681" t="s">
        <v>5440</v>
      </c>
      <c r="D9681">
        <v>45000</v>
      </c>
      <c r="E9681">
        <v>36</v>
      </c>
      <c r="F9681">
        <v>10</v>
      </c>
      <c r="G9681">
        <v>0</v>
      </c>
    </row>
    <row r="9682" spans="1:7" x14ac:dyDescent="0.2">
      <c r="A9682">
        <v>13625</v>
      </c>
      <c r="B9682">
        <v>9.1700000000000004E-2</v>
      </c>
      <c r="C9682" t="s">
        <v>5441</v>
      </c>
      <c r="D9682">
        <v>96000</v>
      </c>
      <c r="E9682">
        <v>36</v>
      </c>
      <c r="F9682">
        <v>10</v>
      </c>
      <c r="G9682">
        <v>0</v>
      </c>
    </row>
    <row r="9683" spans="1:7" x14ac:dyDescent="0.2">
      <c r="A9683">
        <v>16100</v>
      </c>
      <c r="B9683">
        <v>0.1249</v>
      </c>
      <c r="C9683" t="s">
        <v>5441</v>
      </c>
      <c r="D9683">
        <v>122000</v>
      </c>
      <c r="E9683">
        <v>36</v>
      </c>
      <c r="F9683">
        <v>10</v>
      </c>
      <c r="G9683">
        <v>0</v>
      </c>
    </row>
    <row r="9684" spans="1:7" x14ac:dyDescent="0.2">
      <c r="A9684">
        <v>5000</v>
      </c>
      <c r="B9684">
        <v>9.1700000000000004E-2</v>
      </c>
      <c r="C9684" t="s">
        <v>5440</v>
      </c>
      <c r="D9684">
        <v>36444</v>
      </c>
      <c r="E9684">
        <v>36</v>
      </c>
      <c r="F9684">
        <v>6</v>
      </c>
      <c r="G9684">
        <v>0</v>
      </c>
    </row>
    <row r="9685" spans="1:7" x14ac:dyDescent="0.2">
      <c r="A9685">
        <v>30000</v>
      </c>
      <c r="B9685">
        <v>0.13980000000000001</v>
      </c>
      <c r="C9685" t="s">
        <v>5441</v>
      </c>
      <c r="D9685">
        <v>120000</v>
      </c>
      <c r="E9685">
        <v>36</v>
      </c>
      <c r="F9685">
        <v>10</v>
      </c>
      <c r="G9685">
        <v>0</v>
      </c>
    </row>
    <row r="9686" spans="1:7" x14ac:dyDescent="0.2">
      <c r="A9686">
        <v>5000</v>
      </c>
      <c r="B9686">
        <v>0.1449</v>
      </c>
      <c r="C9686" t="s">
        <v>5440</v>
      </c>
      <c r="D9686">
        <v>16000</v>
      </c>
      <c r="E9686">
        <v>36</v>
      </c>
      <c r="F9686">
        <v>1</v>
      </c>
      <c r="G9686">
        <v>0</v>
      </c>
    </row>
    <row r="9687" spans="1:7" x14ac:dyDescent="0.2">
      <c r="A9687">
        <v>15000</v>
      </c>
      <c r="B9687">
        <v>0.1099</v>
      </c>
      <c r="C9687" t="s">
        <v>5440</v>
      </c>
      <c r="D9687">
        <v>38000</v>
      </c>
      <c r="E9687">
        <v>36</v>
      </c>
      <c r="F9687">
        <v>3</v>
      </c>
      <c r="G9687">
        <v>1</v>
      </c>
    </row>
    <row r="9688" spans="1:7" x14ac:dyDescent="0.2">
      <c r="A9688">
        <v>25000</v>
      </c>
      <c r="B9688">
        <v>0.13350000000000001</v>
      </c>
      <c r="C9688" t="s">
        <v>5441</v>
      </c>
      <c r="D9688">
        <v>127000</v>
      </c>
      <c r="E9688">
        <v>60</v>
      </c>
      <c r="F9688">
        <v>10</v>
      </c>
      <c r="G9688">
        <v>0</v>
      </c>
    </row>
    <row r="9689" spans="1:7" x14ac:dyDescent="0.2">
      <c r="A9689">
        <v>20000</v>
      </c>
      <c r="B9689">
        <v>0.15609999999999999</v>
      </c>
      <c r="C9689" t="s">
        <v>5441</v>
      </c>
      <c r="D9689">
        <v>98500</v>
      </c>
      <c r="E9689">
        <v>60</v>
      </c>
      <c r="F9689">
        <v>4</v>
      </c>
      <c r="G9689">
        <v>0</v>
      </c>
    </row>
    <row r="9690" spans="1:7" x14ac:dyDescent="0.2">
      <c r="A9690">
        <v>25000</v>
      </c>
      <c r="B9690">
        <v>0.18240000000000001</v>
      </c>
      <c r="C9690" t="s">
        <v>5441</v>
      </c>
      <c r="D9690">
        <v>98000</v>
      </c>
      <c r="E9690">
        <v>60</v>
      </c>
      <c r="F9690">
        <v>9</v>
      </c>
      <c r="G9690">
        <v>1</v>
      </c>
    </row>
    <row r="9691" spans="1:7" x14ac:dyDescent="0.2">
      <c r="A9691">
        <v>16000</v>
      </c>
      <c r="B9691">
        <v>7.6899999999999996E-2</v>
      </c>
      <c r="C9691" t="s">
        <v>5441</v>
      </c>
      <c r="D9691">
        <v>128000</v>
      </c>
      <c r="E9691">
        <v>36</v>
      </c>
      <c r="F9691">
        <v>1</v>
      </c>
      <c r="G9691">
        <v>0</v>
      </c>
    </row>
    <row r="9692" spans="1:7" x14ac:dyDescent="0.2">
      <c r="A9692">
        <v>10000</v>
      </c>
      <c r="B9692">
        <v>0.13350000000000001</v>
      </c>
      <c r="C9692" t="s">
        <v>5440</v>
      </c>
      <c r="D9692">
        <v>80000</v>
      </c>
      <c r="E9692">
        <v>36</v>
      </c>
      <c r="F9692">
        <v>7</v>
      </c>
      <c r="G9692">
        <v>0</v>
      </c>
    </row>
    <row r="9693" spans="1:7" x14ac:dyDescent="0.2">
      <c r="A9693">
        <v>20000</v>
      </c>
      <c r="B9693">
        <v>0.1167</v>
      </c>
      <c r="C9693" t="s">
        <v>5441</v>
      </c>
      <c r="D9693">
        <v>70000</v>
      </c>
      <c r="E9693">
        <v>60</v>
      </c>
      <c r="F9693">
        <v>10</v>
      </c>
      <c r="G9693">
        <v>0</v>
      </c>
    </row>
    <row r="9694" spans="1:7" x14ac:dyDescent="0.2">
      <c r="A9694">
        <v>4575</v>
      </c>
      <c r="B9694">
        <v>0.1449</v>
      </c>
      <c r="C9694" t="s">
        <v>5442</v>
      </c>
      <c r="D9694">
        <v>68000</v>
      </c>
      <c r="E9694">
        <v>36</v>
      </c>
      <c r="F9694">
        <v>6</v>
      </c>
      <c r="G9694">
        <v>0</v>
      </c>
    </row>
    <row r="9695" spans="1:7" x14ac:dyDescent="0.2">
      <c r="A9695">
        <v>35000</v>
      </c>
      <c r="B9695">
        <v>0.13980000000000001</v>
      </c>
      <c r="C9695" t="s">
        <v>5440</v>
      </c>
      <c r="D9695">
        <v>95000</v>
      </c>
      <c r="E9695">
        <v>60</v>
      </c>
      <c r="F9695">
        <v>1</v>
      </c>
      <c r="G9695">
        <v>0</v>
      </c>
    </row>
    <row r="9696" spans="1:7" x14ac:dyDescent="0.2">
      <c r="A9696">
        <v>10000</v>
      </c>
      <c r="B9696">
        <v>0.15609999999999999</v>
      </c>
      <c r="C9696" t="s">
        <v>5441</v>
      </c>
      <c r="D9696">
        <v>75000</v>
      </c>
      <c r="E9696">
        <v>60</v>
      </c>
      <c r="F9696">
        <v>6</v>
      </c>
      <c r="G9696">
        <v>0</v>
      </c>
    </row>
    <row r="9697" spans="1:7" x14ac:dyDescent="0.2">
      <c r="A9697">
        <v>7200</v>
      </c>
      <c r="B9697">
        <v>8.3900000000000002E-2</v>
      </c>
      <c r="C9697" t="s">
        <v>5441</v>
      </c>
      <c r="D9697">
        <v>62380</v>
      </c>
      <c r="E9697">
        <v>36</v>
      </c>
      <c r="F9697">
        <v>6</v>
      </c>
      <c r="G9697">
        <v>0</v>
      </c>
    </row>
    <row r="9698" spans="1:7" x14ac:dyDescent="0.2">
      <c r="A9698">
        <v>23100</v>
      </c>
      <c r="B9698">
        <v>0.15609999999999999</v>
      </c>
      <c r="C9698" t="s">
        <v>5442</v>
      </c>
      <c r="D9698">
        <v>59100</v>
      </c>
      <c r="E9698">
        <v>60</v>
      </c>
      <c r="F9698">
        <v>4</v>
      </c>
      <c r="G9698">
        <v>1</v>
      </c>
    </row>
    <row r="9699" spans="1:7" x14ac:dyDescent="0.2">
      <c r="A9699">
        <v>16500</v>
      </c>
      <c r="B9699">
        <v>7.6899999999999996E-2</v>
      </c>
      <c r="C9699" t="s">
        <v>5441</v>
      </c>
      <c r="D9699">
        <v>95000</v>
      </c>
      <c r="E9699">
        <v>36</v>
      </c>
      <c r="F9699">
        <v>9</v>
      </c>
      <c r="G9699">
        <v>0</v>
      </c>
    </row>
    <row r="9700" spans="1:7" x14ac:dyDescent="0.2">
      <c r="A9700">
        <v>3300</v>
      </c>
      <c r="B9700">
        <v>0.13980000000000001</v>
      </c>
      <c r="C9700" t="s">
        <v>5442</v>
      </c>
      <c r="D9700">
        <v>16000</v>
      </c>
      <c r="E9700">
        <v>36</v>
      </c>
      <c r="F9700">
        <v>1</v>
      </c>
      <c r="G9700">
        <v>0</v>
      </c>
    </row>
    <row r="9701" spans="1:7" x14ac:dyDescent="0.2">
      <c r="A9701">
        <v>24000</v>
      </c>
      <c r="B9701">
        <v>0.18240000000000001</v>
      </c>
      <c r="C9701" t="s">
        <v>5442</v>
      </c>
      <c r="D9701">
        <v>75000</v>
      </c>
      <c r="E9701">
        <v>60</v>
      </c>
      <c r="F9701">
        <v>2</v>
      </c>
      <c r="G9701">
        <v>0</v>
      </c>
    </row>
    <row r="9702" spans="1:7" x14ac:dyDescent="0.2">
      <c r="A9702">
        <v>16000</v>
      </c>
      <c r="B9702">
        <v>0.20200000000000001</v>
      </c>
      <c r="C9702" t="s">
        <v>5441</v>
      </c>
      <c r="D9702" s="79">
        <v>100000</v>
      </c>
      <c r="E9702">
        <v>60</v>
      </c>
      <c r="F9702">
        <v>7</v>
      </c>
      <c r="G9702">
        <v>0</v>
      </c>
    </row>
    <row r="9703" spans="1:7" x14ac:dyDescent="0.2">
      <c r="A9703">
        <v>12000</v>
      </c>
      <c r="B9703">
        <v>0.1757</v>
      </c>
      <c r="C9703" t="s">
        <v>5442</v>
      </c>
      <c r="D9703">
        <v>50000</v>
      </c>
      <c r="E9703">
        <v>60</v>
      </c>
      <c r="F9703">
        <v>10</v>
      </c>
      <c r="G9703">
        <v>0</v>
      </c>
    </row>
    <row r="9704" spans="1:7" x14ac:dyDescent="0.2">
      <c r="A9704">
        <v>8050</v>
      </c>
      <c r="B9704">
        <v>0.16289999999999999</v>
      </c>
      <c r="C9704" t="s">
        <v>5440</v>
      </c>
      <c r="D9704">
        <v>62000</v>
      </c>
      <c r="E9704">
        <v>36</v>
      </c>
      <c r="F9704">
        <v>2</v>
      </c>
      <c r="G9704">
        <v>0</v>
      </c>
    </row>
    <row r="9705" spans="1:7" x14ac:dyDescent="0.2">
      <c r="A9705">
        <v>12000</v>
      </c>
      <c r="B9705">
        <v>0.1167</v>
      </c>
      <c r="C9705" t="s">
        <v>5442</v>
      </c>
      <c r="D9705">
        <v>60000</v>
      </c>
      <c r="E9705">
        <v>36</v>
      </c>
      <c r="F9705">
        <v>3</v>
      </c>
      <c r="G9705">
        <v>0</v>
      </c>
    </row>
    <row r="9706" spans="1:7" x14ac:dyDescent="0.2">
      <c r="A9706">
        <v>7200</v>
      </c>
      <c r="B9706">
        <v>0.1167</v>
      </c>
      <c r="C9706" t="s">
        <v>5441</v>
      </c>
      <c r="D9706">
        <v>43000</v>
      </c>
      <c r="E9706">
        <v>36</v>
      </c>
      <c r="F9706">
        <v>9</v>
      </c>
      <c r="G9706">
        <v>0</v>
      </c>
    </row>
    <row r="9707" spans="1:7" x14ac:dyDescent="0.2">
      <c r="A9707">
        <v>15000</v>
      </c>
      <c r="B9707">
        <v>6.6199999999999995E-2</v>
      </c>
      <c r="C9707" t="s">
        <v>5441</v>
      </c>
      <c r="D9707">
        <v>68000</v>
      </c>
      <c r="E9707">
        <v>36</v>
      </c>
      <c r="F9707">
        <v>2</v>
      </c>
      <c r="G9707">
        <v>0</v>
      </c>
    </row>
    <row r="9708" spans="1:7" x14ac:dyDescent="0.2">
      <c r="A9708">
        <v>5000</v>
      </c>
      <c r="B9708">
        <v>0.1099</v>
      </c>
      <c r="C9708" t="s">
        <v>5442</v>
      </c>
      <c r="D9708">
        <v>68000</v>
      </c>
      <c r="E9708">
        <v>36</v>
      </c>
      <c r="F9708">
        <v>10</v>
      </c>
      <c r="G9708">
        <v>0</v>
      </c>
    </row>
    <row r="9709" spans="1:7" x14ac:dyDescent="0.2">
      <c r="A9709">
        <v>20000</v>
      </c>
      <c r="B9709">
        <v>0.19470000000000001</v>
      </c>
      <c r="C9709" t="s">
        <v>5440</v>
      </c>
      <c r="D9709">
        <v>55000</v>
      </c>
      <c r="E9709">
        <v>60</v>
      </c>
      <c r="F9709">
        <v>7</v>
      </c>
      <c r="G9709">
        <v>0</v>
      </c>
    </row>
    <row r="9710" spans="1:7" x14ac:dyDescent="0.2">
      <c r="A9710">
        <v>20000</v>
      </c>
      <c r="B9710">
        <v>0.19470000000000001</v>
      </c>
      <c r="C9710" t="s">
        <v>5441</v>
      </c>
      <c r="D9710">
        <v>140000</v>
      </c>
      <c r="E9710">
        <v>36</v>
      </c>
      <c r="F9710">
        <v>10</v>
      </c>
      <c r="G9710">
        <v>0</v>
      </c>
    </row>
    <row r="9711" spans="1:7" x14ac:dyDescent="0.2">
      <c r="A9711">
        <v>15000</v>
      </c>
      <c r="B9711">
        <v>0.21179999999999999</v>
      </c>
      <c r="C9711" t="s">
        <v>5440</v>
      </c>
      <c r="D9711">
        <v>65000</v>
      </c>
      <c r="E9711">
        <v>36</v>
      </c>
      <c r="F9711">
        <v>0.5</v>
      </c>
      <c r="G9711">
        <v>1</v>
      </c>
    </row>
    <row r="9712" spans="1:7" x14ac:dyDescent="0.2">
      <c r="A9712">
        <v>24000</v>
      </c>
      <c r="B9712">
        <v>0.15609999999999999</v>
      </c>
      <c r="C9712" t="s">
        <v>5440</v>
      </c>
      <c r="D9712">
        <v>69000</v>
      </c>
      <c r="E9712">
        <v>36</v>
      </c>
      <c r="F9712">
        <v>4</v>
      </c>
      <c r="G9712">
        <v>0</v>
      </c>
    </row>
    <row r="9713" spans="1:7" x14ac:dyDescent="0.2">
      <c r="A9713">
        <v>28000</v>
      </c>
      <c r="B9713">
        <v>0.1825</v>
      </c>
      <c r="C9713" t="s">
        <v>5441</v>
      </c>
      <c r="D9713">
        <v>90000</v>
      </c>
      <c r="E9713">
        <v>60</v>
      </c>
      <c r="F9713">
        <v>10</v>
      </c>
      <c r="G9713">
        <v>0</v>
      </c>
    </row>
    <row r="9714" spans="1:7" x14ac:dyDescent="0.2">
      <c r="A9714">
        <v>27125</v>
      </c>
      <c r="B9714">
        <v>0.25990000000000002</v>
      </c>
      <c r="C9714" t="s">
        <v>5441</v>
      </c>
      <c r="D9714">
        <v>80000</v>
      </c>
      <c r="E9714">
        <v>60</v>
      </c>
      <c r="F9714">
        <v>10</v>
      </c>
      <c r="G9714">
        <v>1</v>
      </c>
    </row>
    <row r="9715" spans="1:7" x14ac:dyDescent="0.2">
      <c r="A9715">
        <v>4375</v>
      </c>
      <c r="B9715">
        <v>0.15310000000000001</v>
      </c>
      <c r="C9715" t="s">
        <v>5440</v>
      </c>
      <c r="D9715">
        <v>43000</v>
      </c>
      <c r="E9715">
        <v>36</v>
      </c>
      <c r="F9715">
        <v>3</v>
      </c>
      <c r="G9715">
        <v>0</v>
      </c>
    </row>
    <row r="9716" spans="1:7" x14ac:dyDescent="0.2">
      <c r="A9716">
        <v>22000</v>
      </c>
      <c r="B9716">
        <v>0.1757</v>
      </c>
      <c r="C9716" t="s">
        <v>5440</v>
      </c>
      <c r="D9716" s="79">
        <v>100000</v>
      </c>
      <c r="E9716">
        <v>60</v>
      </c>
      <c r="F9716">
        <v>8</v>
      </c>
      <c r="G9716">
        <v>0</v>
      </c>
    </row>
    <row r="9717" spans="1:7" x14ac:dyDescent="0.2">
      <c r="A9717">
        <v>8500</v>
      </c>
      <c r="B9717">
        <v>0.1099</v>
      </c>
      <c r="C9717" t="s">
        <v>5441</v>
      </c>
      <c r="D9717">
        <v>70000</v>
      </c>
      <c r="E9717">
        <v>36</v>
      </c>
      <c r="F9717">
        <v>10</v>
      </c>
      <c r="G9717">
        <v>0</v>
      </c>
    </row>
    <row r="9718" spans="1:7" x14ac:dyDescent="0.2">
      <c r="A9718">
        <v>18000</v>
      </c>
      <c r="B9718">
        <v>0.1099</v>
      </c>
      <c r="C9718" t="s">
        <v>5441</v>
      </c>
      <c r="D9718">
        <v>82500</v>
      </c>
      <c r="E9718">
        <v>36</v>
      </c>
      <c r="F9718">
        <v>7</v>
      </c>
      <c r="G9718">
        <v>0</v>
      </c>
    </row>
    <row r="9719" spans="1:7" x14ac:dyDescent="0.2">
      <c r="A9719">
        <v>12625</v>
      </c>
      <c r="B9719">
        <v>0.1825</v>
      </c>
      <c r="C9719" t="s">
        <v>5441</v>
      </c>
      <c r="D9719">
        <v>55000</v>
      </c>
      <c r="E9719">
        <v>60</v>
      </c>
      <c r="F9719">
        <v>10</v>
      </c>
      <c r="G9719">
        <v>0</v>
      </c>
    </row>
    <row r="9720" spans="1:7" x14ac:dyDescent="0.2">
      <c r="A9720">
        <v>35000</v>
      </c>
      <c r="B9720">
        <v>0.13650000000000001</v>
      </c>
      <c r="C9720" t="s">
        <v>5441</v>
      </c>
      <c r="D9720">
        <v>162000</v>
      </c>
      <c r="E9720">
        <v>36</v>
      </c>
      <c r="F9720">
        <v>10</v>
      </c>
      <c r="G9720">
        <v>0</v>
      </c>
    </row>
    <row r="9721" spans="1:7" x14ac:dyDescent="0.2">
      <c r="A9721">
        <v>4825</v>
      </c>
      <c r="B9721">
        <v>0.18920000000000001</v>
      </c>
      <c r="C9721" t="s">
        <v>5440</v>
      </c>
      <c r="D9721">
        <v>40000</v>
      </c>
      <c r="E9721">
        <v>36</v>
      </c>
      <c r="F9721">
        <v>2</v>
      </c>
      <c r="G9721">
        <v>1</v>
      </c>
    </row>
    <row r="9722" spans="1:7" x14ac:dyDescent="0.2">
      <c r="A9722">
        <v>14400</v>
      </c>
      <c r="B9722">
        <v>0.1249</v>
      </c>
      <c r="C9722" t="s">
        <v>5441</v>
      </c>
      <c r="D9722">
        <v>108000</v>
      </c>
      <c r="E9722">
        <v>36</v>
      </c>
      <c r="F9722">
        <v>2</v>
      </c>
      <c r="G9722">
        <v>0</v>
      </c>
    </row>
    <row r="9723" spans="1:7" x14ac:dyDescent="0.2">
      <c r="A9723">
        <v>6000</v>
      </c>
      <c r="B9723">
        <v>0.13650000000000001</v>
      </c>
      <c r="C9723" t="s">
        <v>5441</v>
      </c>
      <c r="D9723">
        <v>108000</v>
      </c>
      <c r="E9723">
        <v>36</v>
      </c>
      <c r="F9723">
        <v>9</v>
      </c>
      <c r="G9723">
        <v>0</v>
      </c>
    </row>
    <row r="9724" spans="1:7" x14ac:dyDescent="0.2">
      <c r="A9724">
        <v>20000</v>
      </c>
      <c r="B9724">
        <v>0.24990000000000001</v>
      </c>
      <c r="C9724" t="s">
        <v>5440</v>
      </c>
      <c r="D9724">
        <v>70000</v>
      </c>
      <c r="E9724">
        <v>60</v>
      </c>
      <c r="F9724">
        <v>10</v>
      </c>
      <c r="G9724">
        <v>1</v>
      </c>
    </row>
    <row r="9725" spans="1:7" x14ac:dyDescent="0.2">
      <c r="A9725">
        <v>12000</v>
      </c>
      <c r="B9725">
        <v>8.8999999999999996E-2</v>
      </c>
      <c r="C9725" t="s">
        <v>5441</v>
      </c>
      <c r="D9725">
        <v>49000</v>
      </c>
      <c r="E9725">
        <v>36</v>
      </c>
      <c r="F9725">
        <v>10</v>
      </c>
      <c r="G9725">
        <v>0</v>
      </c>
    </row>
    <row r="9726" spans="1:7" x14ac:dyDescent="0.2">
      <c r="A9726">
        <v>7950</v>
      </c>
      <c r="B9726">
        <v>0.15310000000000001</v>
      </c>
      <c r="C9726" t="s">
        <v>5440</v>
      </c>
      <c r="D9726">
        <v>55500</v>
      </c>
      <c r="E9726">
        <v>36</v>
      </c>
      <c r="F9726">
        <v>9</v>
      </c>
      <c r="G9726">
        <v>0</v>
      </c>
    </row>
    <row r="9727" spans="1:7" x14ac:dyDescent="0.2">
      <c r="A9727">
        <v>20000</v>
      </c>
      <c r="B9727">
        <v>7.9000000000000001E-2</v>
      </c>
      <c r="C9727" t="s">
        <v>5441</v>
      </c>
      <c r="D9727">
        <v>81000</v>
      </c>
      <c r="E9727">
        <v>36</v>
      </c>
      <c r="F9727">
        <v>2</v>
      </c>
      <c r="G9727">
        <v>0</v>
      </c>
    </row>
    <row r="9728" spans="1:7" x14ac:dyDescent="0.2">
      <c r="A9728">
        <v>15000</v>
      </c>
      <c r="B9728">
        <v>0.13650000000000001</v>
      </c>
      <c r="C9728" t="s">
        <v>5441</v>
      </c>
      <c r="D9728">
        <v>180000</v>
      </c>
      <c r="E9728">
        <v>36</v>
      </c>
      <c r="F9728">
        <v>0.5</v>
      </c>
      <c r="G9728">
        <v>0</v>
      </c>
    </row>
    <row r="9729" spans="1:7" x14ac:dyDescent="0.2">
      <c r="A9729">
        <v>20000</v>
      </c>
      <c r="B9729">
        <v>0.21179999999999999</v>
      </c>
      <c r="C9729" t="s">
        <v>5441</v>
      </c>
      <c r="D9729">
        <v>55000</v>
      </c>
      <c r="E9729">
        <v>60</v>
      </c>
      <c r="F9729">
        <v>4</v>
      </c>
      <c r="G9729">
        <v>0</v>
      </c>
    </row>
    <row r="9730" spans="1:7" x14ac:dyDescent="0.2">
      <c r="A9730">
        <v>8650</v>
      </c>
      <c r="B9730">
        <v>0.19989999999999999</v>
      </c>
      <c r="C9730" t="s">
        <v>5441</v>
      </c>
      <c r="D9730">
        <v>40000</v>
      </c>
      <c r="E9730">
        <v>36</v>
      </c>
      <c r="F9730">
        <v>4</v>
      </c>
      <c r="G9730">
        <v>0</v>
      </c>
    </row>
    <row r="9731" spans="1:7" x14ac:dyDescent="0.2">
      <c r="A9731">
        <v>11400</v>
      </c>
      <c r="B9731">
        <v>0.19470000000000001</v>
      </c>
      <c r="C9731" t="s">
        <v>5440</v>
      </c>
      <c r="D9731">
        <v>26000</v>
      </c>
      <c r="E9731">
        <v>60</v>
      </c>
      <c r="F9731">
        <v>2</v>
      </c>
      <c r="G9731">
        <v>0</v>
      </c>
    </row>
    <row r="9732" spans="1:7" x14ac:dyDescent="0.2">
      <c r="A9732">
        <v>32875</v>
      </c>
      <c r="B9732">
        <v>0.19989999999999999</v>
      </c>
      <c r="C9732" t="s">
        <v>5441</v>
      </c>
      <c r="D9732">
        <v>78298.73</v>
      </c>
      <c r="E9732">
        <v>60</v>
      </c>
      <c r="F9732">
        <v>5</v>
      </c>
      <c r="G9732">
        <v>1</v>
      </c>
    </row>
    <row r="9733" spans="1:7" x14ac:dyDescent="0.2">
      <c r="A9733">
        <v>35000</v>
      </c>
      <c r="B9733">
        <v>0.15609999999999999</v>
      </c>
      <c r="C9733" t="s">
        <v>5441</v>
      </c>
      <c r="D9733">
        <v>220000</v>
      </c>
      <c r="E9733">
        <v>60</v>
      </c>
      <c r="F9733">
        <v>6</v>
      </c>
      <c r="G9733">
        <v>0</v>
      </c>
    </row>
    <row r="9734" spans="1:7" x14ac:dyDescent="0.2">
      <c r="A9734">
        <v>8000</v>
      </c>
      <c r="B9734">
        <v>0.15609999999999999</v>
      </c>
      <c r="C9734" t="s">
        <v>5440</v>
      </c>
      <c r="D9734">
        <v>44000</v>
      </c>
      <c r="E9734">
        <v>36</v>
      </c>
      <c r="F9734">
        <v>8</v>
      </c>
      <c r="G9734">
        <v>1</v>
      </c>
    </row>
    <row r="9735" spans="1:7" x14ac:dyDescent="0.2">
      <c r="A9735">
        <v>26925</v>
      </c>
      <c r="B9735">
        <v>0.18920000000000001</v>
      </c>
      <c r="C9735" t="s">
        <v>5440</v>
      </c>
      <c r="D9735">
        <v>150000</v>
      </c>
      <c r="E9735">
        <v>36</v>
      </c>
      <c r="F9735">
        <v>2</v>
      </c>
      <c r="G9735">
        <v>0</v>
      </c>
    </row>
    <row r="9736" spans="1:7" x14ac:dyDescent="0.2">
      <c r="A9736">
        <v>12000</v>
      </c>
      <c r="B9736">
        <v>0.11990000000000001</v>
      </c>
      <c r="C9736" t="s">
        <v>5441</v>
      </c>
      <c r="D9736">
        <v>54000</v>
      </c>
      <c r="E9736">
        <v>36</v>
      </c>
      <c r="F9736">
        <v>6</v>
      </c>
      <c r="G9736">
        <v>0</v>
      </c>
    </row>
    <row r="9737" spans="1:7" x14ac:dyDescent="0.2">
      <c r="A9737">
        <v>23000</v>
      </c>
      <c r="B9737">
        <v>0.21179999999999999</v>
      </c>
      <c r="C9737" t="s">
        <v>5441</v>
      </c>
      <c r="D9737">
        <v>93000</v>
      </c>
      <c r="E9737">
        <v>60</v>
      </c>
      <c r="F9737">
        <v>10</v>
      </c>
      <c r="G9737">
        <v>0</v>
      </c>
    </row>
    <row r="9738" spans="1:7" x14ac:dyDescent="0.2">
      <c r="A9738">
        <v>14025</v>
      </c>
      <c r="B9738">
        <v>0.15310000000000001</v>
      </c>
      <c r="C9738" t="s">
        <v>5441</v>
      </c>
      <c r="D9738">
        <v>63000</v>
      </c>
      <c r="E9738">
        <v>36</v>
      </c>
      <c r="F9738">
        <v>10</v>
      </c>
      <c r="G9738">
        <v>0</v>
      </c>
    </row>
    <row r="9739" spans="1:7" x14ac:dyDescent="0.2">
      <c r="A9739">
        <v>10000</v>
      </c>
      <c r="B9739">
        <v>0.15310000000000001</v>
      </c>
      <c r="C9739" t="s">
        <v>5441</v>
      </c>
      <c r="D9739">
        <v>45000</v>
      </c>
      <c r="E9739">
        <v>36</v>
      </c>
      <c r="F9739">
        <v>3</v>
      </c>
      <c r="G9739">
        <v>0</v>
      </c>
    </row>
    <row r="9740" spans="1:7" x14ac:dyDescent="0.2">
      <c r="A9740">
        <v>12000</v>
      </c>
      <c r="B9740">
        <v>8.8999999999999996E-2</v>
      </c>
      <c r="C9740" t="s">
        <v>5441</v>
      </c>
      <c r="D9740">
        <v>104000</v>
      </c>
      <c r="E9740">
        <v>36</v>
      </c>
      <c r="F9740">
        <v>10</v>
      </c>
      <c r="G9740">
        <v>0</v>
      </c>
    </row>
    <row r="9741" spans="1:7" x14ac:dyDescent="0.2">
      <c r="A9741">
        <v>20000</v>
      </c>
      <c r="B9741">
        <v>0.1099</v>
      </c>
      <c r="C9741" t="s">
        <v>5440</v>
      </c>
      <c r="D9741">
        <v>120000</v>
      </c>
      <c r="E9741">
        <v>36</v>
      </c>
      <c r="F9741">
        <v>3</v>
      </c>
      <c r="G9741">
        <v>0</v>
      </c>
    </row>
    <row r="9742" spans="1:7" x14ac:dyDescent="0.2">
      <c r="A9742">
        <v>10000</v>
      </c>
      <c r="B9742">
        <v>0.21990000000000001</v>
      </c>
      <c r="C9742" t="s">
        <v>5440</v>
      </c>
      <c r="D9742">
        <v>53000</v>
      </c>
      <c r="E9742">
        <v>60</v>
      </c>
      <c r="F9742">
        <v>2</v>
      </c>
      <c r="G9742">
        <v>0</v>
      </c>
    </row>
    <row r="9743" spans="1:7" x14ac:dyDescent="0.2">
      <c r="A9743">
        <v>12000</v>
      </c>
      <c r="B9743">
        <v>0.15310000000000001</v>
      </c>
      <c r="C9743" t="s">
        <v>5440</v>
      </c>
      <c r="D9743" s="79">
        <v>100000</v>
      </c>
      <c r="E9743">
        <v>36</v>
      </c>
      <c r="F9743">
        <v>4</v>
      </c>
      <c r="G9743">
        <v>0</v>
      </c>
    </row>
    <row r="9744" spans="1:7" x14ac:dyDescent="0.2">
      <c r="A9744">
        <v>16000</v>
      </c>
      <c r="B9744">
        <v>7.9000000000000001E-2</v>
      </c>
      <c r="C9744" t="s">
        <v>5441</v>
      </c>
      <c r="D9744">
        <v>95000</v>
      </c>
      <c r="E9744">
        <v>36</v>
      </c>
      <c r="F9744">
        <v>7</v>
      </c>
      <c r="G9744">
        <v>1</v>
      </c>
    </row>
    <row r="9745" spans="1:7" x14ac:dyDescent="0.2">
      <c r="A9745">
        <v>14975</v>
      </c>
      <c r="B9745">
        <v>0.1416</v>
      </c>
      <c r="C9745" t="s">
        <v>5441</v>
      </c>
      <c r="D9745">
        <v>63000</v>
      </c>
      <c r="E9745">
        <v>36</v>
      </c>
      <c r="F9745">
        <v>8</v>
      </c>
      <c r="G9745">
        <v>1</v>
      </c>
    </row>
    <row r="9746" spans="1:7" x14ac:dyDescent="0.2">
      <c r="A9746">
        <v>3000</v>
      </c>
      <c r="B9746">
        <v>7.6200000000000004E-2</v>
      </c>
      <c r="C9746" t="s">
        <v>5440</v>
      </c>
      <c r="D9746">
        <v>18000</v>
      </c>
      <c r="E9746">
        <v>36</v>
      </c>
      <c r="F9746">
        <v>5</v>
      </c>
      <c r="G9746">
        <v>0</v>
      </c>
    </row>
    <row r="9747" spans="1:7" x14ac:dyDescent="0.2">
      <c r="A9747">
        <v>16500</v>
      </c>
      <c r="B9747">
        <v>0.1099</v>
      </c>
      <c r="C9747" t="s">
        <v>5441</v>
      </c>
      <c r="D9747">
        <v>77000</v>
      </c>
      <c r="E9747">
        <v>36</v>
      </c>
      <c r="F9747">
        <v>4</v>
      </c>
      <c r="G9747">
        <v>0</v>
      </c>
    </row>
    <row r="9748" spans="1:7" x14ac:dyDescent="0.2">
      <c r="A9748">
        <v>10000</v>
      </c>
      <c r="B9748">
        <v>0.1416</v>
      </c>
      <c r="C9748" t="s">
        <v>5441</v>
      </c>
      <c r="D9748">
        <v>34000</v>
      </c>
      <c r="E9748">
        <v>36</v>
      </c>
      <c r="F9748">
        <v>4</v>
      </c>
      <c r="G9748">
        <v>1</v>
      </c>
    </row>
    <row r="9749" spans="1:7" x14ac:dyDescent="0.2">
      <c r="A9749">
        <v>29700</v>
      </c>
      <c r="B9749">
        <v>0.18920000000000001</v>
      </c>
      <c r="C9749" t="s">
        <v>5440</v>
      </c>
      <c r="D9749">
        <v>62000</v>
      </c>
      <c r="E9749">
        <v>60</v>
      </c>
      <c r="F9749">
        <v>3</v>
      </c>
      <c r="G9749">
        <v>0</v>
      </c>
    </row>
    <row r="9750" spans="1:7" x14ac:dyDescent="0.2">
      <c r="A9750">
        <v>22000</v>
      </c>
      <c r="B9750">
        <v>0.19470000000000001</v>
      </c>
      <c r="C9750" t="s">
        <v>5441</v>
      </c>
      <c r="D9750">
        <v>55000</v>
      </c>
      <c r="E9750">
        <v>60</v>
      </c>
      <c r="F9750">
        <v>7</v>
      </c>
      <c r="G9750">
        <v>0</v>
      </c>
    </row>
    <row r="9751" spans="1:7" x14ac:dyDescent="0.2">
      <c r="A9751">
        <v>24000</v>
      </c>
      <c r="B9751">
        <v>0.16589999999999999</v>
      </c>
      <c r="C9751" t="s">
        <v>5440</v>
      </c>
      <c r="D9751">
        <v>220000</v>
      </c>
      <c r="E9751">
        <v>60</v>
      </c>
      <c r="F9751">
        <v>0.5</v>
      </c>
      <c r="G9751">
        <v>0</v>
      </c>
    </row>
    <row r="9752" spans="1:7" x14ac:dyDescent="0.2">
      <c r="A9752">
        <v>18000</v>
      </c>
      <c r="B9752">
        <v>0.16589999999999999</v>
      </c>
      <c r="C9752" t="s">
        <v>5441</v>
      </c>
      <c r="D9752">
        <v>89000</v>
      </c>
      <c r="E9752">
        <v>60</v>
      </c>
      <c r="F9752">
        <v>10</v>
      </c>
      <c r="G9752">
        <v>0</v>
      </c>
    </row>
    <row r="9753" spans="1:7" x14ac:dyDescent="0.2">
      <c r="A9753">
        <v>8500</v>
      </c>
      <c r="B9753">
        <v>6.6199999999999995E-2</v>
      </c>
      <c r="C9753" t="s">
        <v>5441</v>
      </c>
      <c r="D9753">
        <v>60000</v>
      </c>
      <c r="E9753">
        <v>36</v>
      </c>
      <c r="F9753">
        <v>10</v>
      </c>
      <c r="G9753">
        <v>0</v>
      </c>
    </row>
    <row r="9754" spans="1:7" x14ac:dyDescent="0.2">
      <c r="A9754">
        <v>10325</v>
      </c>
      <c r="B9754">
        <v>0.2049</v>
      </c>
      <c r="C9754" t="s">
        <v>5441</v>
      </c>
      <c r="D9754">
        <v>28900</v>
      </c>
      <c r="E9754">
        <v>60</v>
      </c>
      <c r="F9754">
        <v>1</v>
      </c>
      <c r="G9754">
        <v>1</v>
      </c>
    </row>
    <row r="9755" spans="1:7" x14ac:dyDescent="0.2">
      <c r="A9755">
        <v>15000</v>
      </c>
      <c r="B9755">
        <v>0.21179999999999999</v>
      </c>
      <c r="C9755" t="s">
        <v>5441</v>
      </c>
      <c r="D9755">
        <v>85000</v>
      </c>
      <c r="E9755">
        <v>60</v>
      </c>
      <c r="F9755">
        <v>10</v>
      </c>
      <c r="G9755">
        <v>0</v>
      </c>
    </row>
    <row r="9756" spans="1:7" x14ac:dyDescent="0.2">
      <c r="A9756">
        <v>6000</v>
      </c>
      <c r="B9756">
        <v>0.16589999999999999</v>
      </c>
      <c r="C9756" t="s">
        <v>5441</v>
      </c>
      <c r="D9756">
        <v>63000</v>
      </c>
      <c r="E9756">
        <v>36</v>
      </c>
      <c r="F9756">
        <v>3</v>
      </c>
      <c r="G9756">
        <v>0</v>
      </c>
    </row>
    <row r="9757" spans="1:7" x14ac:dyDescent="0.2">
      <c r="A9757">
        <v>22500</v>
      </c>
      <c r="B9757">
        <v>6.6199999999999995E-2</v>
      </c>
      <c r="C9757" t="s">
        <v>5441</v>
      </c>
      <c r="D9757">
        <v>65000</v>
      </c>
      <c r="E9757">
        <v>36</v>
      </c>
      <c r="F9757">
        <v>1</v>
      </c>
      <c r="G9757">
        <v>0</v>
      </c>
    </row>
    <row r="9758" spans="1:7" x14ac:dyDescent="0.2">
      <c r="A9758">
        <v>16000</v>
      </c>
      <c r="B9758">
        <v>0.1249</v>
      </c>
      <c r="C9758" t="s">
        <v>5440</v>
      </c>
      <c r="D9758">
        <v>54000</v>
      </c>
      <c r="E9758">
        <v>36</v>
      </c>
      <c r="F9758">
        <v>1</v>
      </c>
      <c r="G9758">
        <v>0</v>
      </c>
    </row>
    <row r="9759" spans="1:7" x14ac:dyDescent="0.2">
      <c r="A9759">
        <v>10000</v>
      </c>
      <c r="B9759">
        <v>0.18920000000000001</v>
      </c>
      <c r="C9759" t="s">
        <v>5440</v>
      </c>
      <c r="D9759">
        <v>45000</v>
      </c>
      <c r="E9759">
        <v>36</v>
      </c>
      <c r="F9759">
        <v>10</v>
      </c>
      <c r="G9759">
        <v>0</v>
      </c>
    </row>
    <row r="9760" spans="1:7" x14ac:dyDescent="0.2">
      <c r="A9760">
        <v>9275</v>
      </c>
      <c r="B9760">
        <v>0.1757</v>
      </c>
      <c r="C9760" t="s">
        <v>5441</v>
      </c>
      <c r="D9760">
        <v>44000</v>
      </c>
      <c r="E9760">
        <v>36</v>
      </c>
      <c r="F9760">
        <v>10</v>
      </c>
      <c r="G9760">
        <v>0</v>
      </c>
    </row>
    <row r="9761" spans="1:7" x14ac:dyDescent="0.2">
      <c r="A9761">
        <v>3500</v>
      </c>
      <c r="B9761">
        <v>0.1099</v>
      </c>
      <c r="C9761" t="s">
        <v>5442</v>
      </c>
      <c r="D9761">
        <v>46000</v>
      </c>
      <c r="E9761">
        <v>36</v>
      </c>
      <c r="F9761">
        <v>5</v>
      </c>
      <c r="G9761">
        <v>0</v>
      </c>
    </row>
    <row r="9762" spans="1:7" x14ac:dyDescent="0.2">
      <c r="A9762">
        <v>16325</v>
      </c>
      <c r="B9762">
        <v>0.1464</v>
      </c>
      <c r="C9762" t="s">
        <v>5441</v>
      </c>
      <c r="D9762">
        <v>41000</v>
      </c>
      <c r="E9762">
        <v>36</v>
      </c>
      <c r="F9762">
        <v>0.5</v>
      </c>
      <c r="G9762">
        <v>0</v>
      </c>
    </row>
    <row r="9763" spans="1:7" x14ac:dyDescent="0.2">
      <c r="A9763">
        <v>7000</v>
      </c>
      <c r="B9763">
        <v>8.8999999999999996E-2</v>
      </c>
      <c r="C9763" t="s">
        <v>5440</v>
      </c>
      <c r="D9763">
        <v>38500</v>
      </c>
      <c r="E9763">
        <v>36</v>
      </c>
      <c r="F9763">
        <v>4</v>
      </c>
      <c r="G9763">
        <v>0</v>
      </c>
    </row>
    <row r="9764" spans="1:7" x14ac:dyDescent="0.2">
      <c r="A9764">
        <v>10000</v>
      </c>
      <c r="B9764">
        <v>0.13650000000000001</v>
      </c>
      <c r="C9764" t="s">
        <v>5440</v>
      </c>
      <c r="D9764">
        <v>56000</v>
      </c>
      <c r="E9764">
        <v>36</v>
      </c>
      <c r="F9764">
        <v>4</v>
      </c>
      <c r="G9764">
        <v>0</v>
      </c>
    </row>
    <row r="9765" spans="1:7" x14ac:dyDescent="0.2">
      <c r="A9765">
        <v>4800</v>
      </c>
      <c r="B9765">
        <v>8.8999999999999996E-2</v>
      </c>
      <c r="C9765" t="s">
        <v>5441</v>
      </c>
      <c r="D9765">
        <v>65000</v>
      </c>
      <c r="E9765">
        <v>36</v>
      </c>
      <c r="F9765">
        <v>10</v>
      </c>
      <c r="G9765">
        <v>0</v>
      </c>
    </row>
    <row r="9766" spans="1:7" x14ac:dyDescent="0.2">
      <c r="A9766">
        <v>12000</v>
      </c>
      <c r="B9766">
        <v>6.0299999999999999E-2</v>
      </c>
      <c r="C9766" t="s">
        <v>5441</v>
      </c>
      <c r="D9766">
        <v>95000</v>
      </c>
      <c r="E9766">
        <v>36</v>
      </c>
      <c r="F9766">
        <v>10</v>
      </c>
      <c r="G9766">
        <v>0</v>
      </c>
    </row>
    <row r="9767" spans="1:7" x14ac:dyDescent="0.2">
      <c r="A9767">
        <v>2250</v>
      </c>
      <c r="B9767">
        <v>0.11990000000000001</v>
      </c>
      <c r="C9767" t="s">
        <v>5440</v>
      </c>
      <c r="D9767">
        <v>73000</v>
      </c>
      <c r="E9767">
        <v>36</v>
      </c>
      <c r="F9767">
        <v>5</v>
      </c>
      <c r="G9767">
        <v>0</v>
      </c>
    </row>
    <row r="9768" spans="1:7" x14ac:dyDescent="0.2">
      <c r="A9768">
        <v>5125</v>
      </c>
      <c r="B9768">
        <v>0.23430000000000001</v>
      </c>
      <c r="C9768" t="s">
        <v>5440</v>
      </c>
      <c r="D9768">
        <v>55320</v>
      </c>
      <c r="E9768">
        <v>36</v>
      </c>
      <c r="F9768">
        <v>3</v>
      </c>
      <c r="G9768">
        <v>1</v>
      </c>
    </row>
    <row r="9769" spans="1:7" x14ac:dyDescent="0.2">
      <c r="A9769">
        <v>5500</v>
      </c>
      <c r="B9769">
        <v>0.1464</v>
      </c>
      <c r="C9769" t="s">
        <v>5440</v>
      </c>
      <c r="D9769">
        <v>90000</v>
      </c>
      <c r="E9769">
        <v>36</v>
      </c>
      <c r="F9769">
        <v>0.5</v>
      </c>
      <c r="G9769">
        <v>0</v>
      </c>
    </row>
    <row r="9770" spans="1:7" x14ac:dyDescent="0.2">
      <c r="A9770">
        <v>35000</v>
      </c>
      <c r="B9770">
        <v>8.8999999999999996E-2</v>
      </c>
      <c r="C9770" t="s">
        <v>5441</v>
      </c>
      <c r="D9770">
        <v>298000</v>
      </c>
      <c r="E9770">
        <v>36</v>
      </c>
      <c r="F9770">
        <v>1</v>
      </c>
      <c r="G9770">
        <v>0</v>
      </c>
    </row>
    <row r="9771" spans="1:7" x14ac:dyDescent="0.2">
      <c r="A9771">
        <v>13000</v>
      </c>
      <c r="B9771">
        <v>8.8999999999999996E-2</v>
      </c>
      <c r="C9771" t="s">
        <v>5441</v>
      </c>
      <c r="D9771">
        <v>71000</v>
      </c>
      <c r="E9771">
        <v>36</v>
      </c>
      <c r="F9771">
        <v>2</v>
      </c>
      <c r="G9771">
        <v>0</v>
      </c>
    </row>
    <row r="9772" spans="1:7" x14ac:dyDescent="0.2">
      <c r="A9772">
        <v>3900</v>
      </c>
      <c r="B9772">
        <v>0.1464</v>
      </c>
      <c r="C9772" t="s">
        <v>5441</v>
      </c>
      <c r="D9772">
        <v>41000</v>
      </c>
      <c r="E9772">
        <v>36</v>
      </c>
      <c r="F9772">
        <v>5</v>
      </c>
      <c r="G9772">
        <v>0</v>
      </c>
    </row>
    <row r="9773" spans="1:7" x14ac:dyDescent="0.2">
      <c r="A9773">
        <v>2975</v>
      </c>
      <c r="B9773">
        <v>0.1825</v>
      </c>
      <c r="C9773" t="s">
        <v>5440</v>
      </c>
      <c r="D9773">
        <v>30000</v>
      </c>
      <c r="E9773">
        <v>36</v>
      </c>
      <c r="F9773">
        <v>4</v>
      </c>
      <c r="G9773">
        <v>1</v>
      </c>
    </row>
    <row r="9774" spans="1:7" x14ac:dyDescent="0.2">
      <c r="A9774">
        <v>15000</v>
      </c>
      <c r="B9774">
        <v>0.1464</v>
      </c>
      <c r="C9774" t="s">
        <v>5440</v>
      </c>
      <c r="D9774">
        <v>55000</v>
      </c>
      <c r="E9774">
        <v>36</v>
      </c>
      <c r="F9774">
        <v>6</v>
      </c>
      <c r="G9774">
        <v>0</v>
      </c>
    </row>
    <row r="9775" spans="1:7" x14ac:dyDescent="0.2">
      <c r="A9775">
        <v>7700</v>
      </c>
      <c r="B9775">
        <v>0.15609999999999999</v>
      </c>
      <c r="C9775" t="s">
        <v>5441</v>
      </c>
      <c r="D9775">
        <v>62000</v>
      </c>
      <c r="E9775">
        <v>36</v>
      </c>
      <c r="F9775">
        <v>10</v>
      </c>
      <c r="G9775">
        <v>0</v>
      </c>
    </row>
    <row r="9776" spans="1:7" x14ac:dyDescent="0.2">
      <c r="A9776">
        <v>12625</v>
      </c>
      <c r="B9776">
        <v>0.16589999999999999</v>
      </c>
      <c r="C9776" t="s">
        <v>5440</v>
      </c>
      <c r="D9776">
        <v>78000</v>
      </c>
      <c r="E9776">
        <v>60</v>
      </c>
      <c r="F9776">
        <v>5</v>
      </c>
      <c r="G9776">
        <v>1</v>
      </c>
    </row>
    <row r="9777" spans="1:7" x14ac:dyDescent="0.2">
      <c r="A9777">
        <v>12000</v>
      </c>
      <c r="B9777">
        <v>0.1464</v>
      </c>
      <c r="C9777" t="s">
        <v>5440</v>
      </c>
      <c r="D9777">
        <v>44000</v>
      </c>
      <c r="E9777">
        <v>60</v>
      </c>
      <c r="F9777">
        <v>10</v>
      </c>
      <c r="G9777">
        <v>0</v>
      </c>
    </row>
    <row r="9778" spans="1:7" x14ac:dyDescent="0.2">
      <c r="A9778">
        <v>32500</v>
      </c>
      <c r="B9778">
        <v>0.15609999999999999</v>
      </c>
      <c r="C9778" t="s">
        <v>5440</v>
      </c>
      <c r="D9778">
        <v>110000</v>
      </c>
      <c r="E9778">
        <v>60</v>
      </c>
      <c r="F9778">
        <v>1</v>
      </c>
      <c r="G9778">
        <v>1</v>
      </c>
    </row>
    <row r="9779" spans="1:7" x14ac:dyDescent="0.2">
      <c r="A9779">
        <v>3850</v>
      </c>
      <c r="B9779">
        <v>0.12989999999999999</v>
      </c>
      <c r="C9779" t="s">
        <v>5440</v>
      </c>
      <c r="D9779">
        <v>19000</v>
      </c>
      <c r="E9779">
        <v>36</v>
      </c>
      <c r="F9779">
        <v>0.5</v>
      </c>
      <c r="G9779">
        <v>0</v>
      </c>
    </row>
    <row r="9780" spans="1:7" x14ac:dyDescent="0.2">
      <c r="A9780">
        <v>13000</v>
      </c>
      <c r="B9780">
        <v>0.1464</v>
      </c>
      <c r="C9780" t="s">
        <v>5440</v>
      </c>
      <c r="D9780">
        <v>55000</v>
      </c>
      <c r="E9780">
        <v>60</v>
      </c>
      <c r="F9780">
        <v>6</v>
      </c>
      <c r="G9780">
        <v>0</v>
      </c>
    </row>
    <row r="9781" spans="1:7" x14ac:dyDescent="0.2">
      <c r="A9781">
        <v>5000</v>
      </c>
      <c r="B9781">
        <v>0.11990000000000001</v>
      </c>
      <c r="C9781" t="s">
        <v>5440</v>
      </c>
      <c r="D9781">
        <v>109000</v>
      </c>
      <c r="E9781">
        <v>36</v>
      </c>
      <c r="F9781">
        <v>10</v>
      </c>
      <c r="G9781">
        <v>1</v>
      </c>
    </row>
    <row r="9782" spans="1:7" x14ac:dyDescent="0.2">
      <c r="A9782">
        <v>5850</v>
      </c>
      <c r="B9782">
        <v>0.11990000000000001</v>
      </c>
      <c r="C9782" t="s">
        <v>5440</v>
      </c>
      <c r="D9782">
        <v>61500</v>
      </c>
      <c r="E9782">
        <v>36</v>
      </c>
      <c r="F9782">
        <v>3</v>
      </c>
      <c r="G9782">
        <v>0</v>
      </c>
    </row>
    <row r="9783" spans="1:7" x14ac:dyDescent="0.2">
      <c r="A9783">
        <v>21000</v>
      </c>
      <c r="B9783">
        <v>0.22450000000000001</v>
      </c>
      <c r="C9783" t="s">
        <v>5441</v>
      </c>
      <c r="D9783">
        <v>130000</v>
      </c>
      <c r="E9783">
        <v>60</v>
      </c>
      <c r="F9783">
        <v>10</v>
      </c>
      <c r="G9783">
        <v>1</v>
      </c>
    </row>
    <row r="9784" spans="1:7" x14ac:dyDescent="0.2">
      <c r="A9784">
        <v>17000</v>
      </c>
      <c r="B9784">
        <v>0.1099</v>
      </c>
      <c r="C9784" t="s">
        <v>5441</v>
      </c>
      <c r="D9784">
        <v>60000</v>
      </c>
      <c r="E9784">
        <v>36</v>
      </c>
      <c r="F9784">
        <v>2</v>
      </c>
      <c r="G9784">
        <v>0</v>
      </c>
    </row>
    <row r="9785" spans="1:7" x14ac:dyDescent="0.2">
      <c r="A9785">
        <v>18000</v>
      </c>
      <c r="B9785">
        <v>9.6699999999999994E-2</v>
      </c>
      <c r="C9785" t="s">
        <v>5440</v>
      </c>
      <c r="D9785">
        <v>75000</v>
      </c>
      <c r="E9785">
        <v>36</v>
      </c>
      <c r="F9785">
        <v>3</v>
      </c>
      <c r="G9785">
        <v>0</v>
      </c>
    </row>
    <row r="9786" spans="1:7" x14ac:dyDescent="0.2">
      <c r="A9786">
        <v>7925</v>
      </c>
      <c r="B9786">
        <v>0.2049</v>
      </c>
      <c r="C9786" t="s">
        <v>5440</v>
      </c>
      <c r="D9786">
        <v>50000</v>
      </c>
      <c r="E9786">
        <v>36</v>
      </c>
      <c r="F9786">
        <v>1</v>
      </c>
      <c r="G9786">
        <v>1</v>
      </c>
    </row>
    <row r="9787" spans="1:7" x14ac:dyDescent="0.2">
      <c r="A9787">
        <v>11700</v>
      </c>
      <c r="B9787">
        <v>0.15310000000000001</v>
      </c>
      <c r="C9787" t="s">
        <v>5441</v>
      </c>
      <c r="D9787">
        <v>68000</v>
      </c>
      <c r="E9787">
        <v>60</v>
      </c>
      <c r="F9787">
        <v>6</v>
      </c>
      <c r="G9787">
        <v>0</v>
      </c>
    </row>
    <row r="9788" spans="1:7" x14ac:dyDescent="0.2">
      <c r="A9788">
        <v>16000</v>
      </c>
      <c r="B9788">
        <v>7.9000000000000001E-2</v>
      </c>
      <c r="C9788" t="s">
        <v>5440</v>
      </c>
      <c r="D9788">
        <v>156000</v>
      </c>
      <c r="E9788">
        <v>36</v>
      </c>
      <c r="F9788">
        <v>7</v>
      </c>
      <c r="G9788">
        <v>0</v>
      </c>
    </row>
    <row r="9789" spans="1:7" x14ac:dyDescent="0.2">
      <c r="A9789">
        <v>27600</v>
      </c>
      <c r="B9789">
        <v>0.1464</v>
      </c>
      <c r="C9789" t="s">
        <v>5441</v>
      </c>
      <c r="D9789">
        <v>98000</v>
      </c>
      <c r="E9789">
        <v>60</v>
      </c>
      <c r="F9789">
        <v>10</v>
      </c>
      <c r="G9789">
        <v>0</v>
      </c>
    </row>
    <row r="9790" spans="1:7" x14ac:dyDescent="0.2">
      <c r="A9790">
        <v>12000</v>
      </c>
      <c r="B9790">
        <v>6.0299999999999999E-2</v>
      </c>
      <c r="C9790" t="s">
        <v>5441</v>
      </c>
      <c r="D9790">
        <v>75750</v>
      </c>
      <c r="E9790">
        <v>36</v>
      </c>
      <c r="F9790">
        <v>1</v>
      </c>
      <c r="G9790">
        <v>0</v>
      </c>
    </row>
    <row r="9791" spans="1:7" x14ac:dyDescent="0.2">
      <c r="A9791">
        <v>16000</v>
      </c>
      <c r="B9791">
        <v>0.2049</v>
      </c>
      <c r="C9791" t="s">
        <v>5441</v>
      </c>
      <c r="D9791">
        <v>55000</v>
      </c>
      <c r="E9791">
        <v>60</v>
      </c>
      <c r="F9791">
        <v>10</v>
      </c>
      <c r="G9791">
        <v>0</v>
      </c>
    </row>
    <row r="9792" spans="1:7" x14ac:dyDescent="0.2">
      <c r="A9792">
        <v>10000</v>
      </c>
      <c r="B9792">
        <v>0.11990000000000001</v>
      </c>
      <c r="C9792" t="s">
        <v>5440</v>
      </c>
      <c r="D9792">
        <v>45000</v>
      </c>
      <c r="E9792">
        <v>36</v>
      </c>
      <c r="F9792">
        <v>8</v>
      </c>
      <c r="G9792">
        <v>0</v>
      </c>
    </row>
    <row r="9793" spans="1:7" x14ac:dyDescent="0.2">
      <c r="A9793">
        <v>15000</v>
      </c>
      <c r="B9793">
        <v>6.0299999999999999E-2</v>
      </c>
      <c r="C9793" t="s">
        <v>5442</v>
      </c>
      <c r="D9793">
        <v>210000</v>
      </c>
      <c r="E9793">
        <v>36</v>
      </c>
      <c r="F9793">
        <v>7</v>
      </c>
      <c r="G9793">
        <v>0</v>
      </c>
    </row>
    <row r="9794" spans="1:7" x14ac:dyDescent="0.2">
      <c r="A9794">
        <v>30000</v>
      </c>
      <c r="B9794">
        <v>0.15310000000000001</v>
      </c>
      <c r="C9794" t="s">
        <v>5440</v>
      </c>
      <c r="D9794">
        <v>103000</v>
      </c>
      <c r="E9794">
        <v>60</v>
      </c>
      <c r="F9794">
        <v>10</v>
      </c>
      <c r="G9794">
        <v>0</v>
      </c>
    </row>
    <row r="9795" spans="1:7" x14ac:dyDescent="0.2">
      <c r="A9795">
        <v>9425</v>
      </c>
      <c r="B9795">
        <v>0.1464</v>
      </c>
      <c r="C9795" t="s">
        <v>5441</v>
      </c>
      <c r="D9795">
        <v>68000</v>
      </c>
      <c r="E9795">
        <v>36</v>
      </c>
      <c r="F9795">
        <v>10</v>
      </c>
      <c r="G9795">
        <v>0</v>
      </c>
    </row>
    <row r="9796" spans="1:7" x14ac:dyDescent="0.2">
      <c r="A9796">
        <v>12000</v>
      </c>
      <c r="B9796">
        <v>0.16589999999999999</v>
      </c>
      <c r="C9796" t="s">
        <v>5441</v>
      </c>
      <c r="D9796">
        <v>110000</v>
      </c>
      <c r="E9796">
        <v>36</v>
      </c>
      <c r="F9796">
        <v>0.5</v>
      </c>
      <c r="G9796">
        <v>0</v>
      </c>
    </row>
    <row r="9797" spans="1:7" x14ac:dyDescent="0.2">
      <c r="A9797">
        <v>13000</v>
      </c>
      <c r="B9797">
        <v>0.1416</v>
      </c>
      <c r="C9797" t="s">
        <v>5440</v>
      </c>
      <c r="D9797">
        <v>70500</v>
      </c>
      <c r="E9797">
        <v>36</v>
      </c>
      <c r="F9797">
        <v>10</v>
      </c>
      <c r="G9797">
        <v>0</v>
      </c>
    </row>
    <row r="9798" spans="1:7" x14ac:dyDescent="0.2">
      <c r="A9798">
        <v>18000</v>
      </c>
      <c r="B9798">
        <v>0.1099</v>
      </c>
      <c r="C9798" t="s">
        <v>5441</v>
      </c>
      <c r="D9798">
        <v>48000</v>
      </c>
      <c r="E9798">
        <v>36</v>
      </c>
      <c r="F9798">
        <v>2</v>
      </c>
      <c r="G9798">
        <v>0</v>
      </c>
    </row>
    <row r="9799" spans="1:7" x14ac:dyDescent="0.2">
      <c r="A9799">
        <v>5475</v>
      </c>
      <c r="B9799">
        <v>0.1464</v>
      </c>
      <c r="C9799" t="s">
        <v>5441</v>
      </c>
      <c r="D9799">
        <v>47000</v>
      </c>
      <c r="E9799">
        <v>36</v>
      </c>
      <c r="F9799">
        <v>10</v>
      </c>
      <c r="G9799">
        <v>0</v>
      </c>
    </row>
    <row r="9800" spans="1:7" x14ac:dyDescent="0.2">
      <c r="A9800">
        <v>10900</v>
      </c>
      <c r="B9800">
        <v>0.16589999999999999</v>
      </c>
      <c r="C9800" t="s">
        <v>5440</v>
      </c>
      <c r="D9800">
        <v>86000</v>
      </c>
      <c r="E9800">
        <v>60</v>
      </c>
      <c r="F9800">
        <v>10</v>
      </c>
      <c r="G9800">
        <v>0</v>
      </c>
    </row>
    <row r="9801" spans="1:7" x14ac:dyDescent="0.2">
      <c r="A9801">
        <v>2475</v>
      </c>
      <c r="B9801">
        <v>0.11990000000000001</v>
      </c>
      <c r="C9801" t="s">
        <v>5441</v>
      </c>
      <c r="D9801">
        <v>60000</v>
      </c>
      <c r="E9801">
        <v>36</v>
      </c>
      <c r="F9801">
        <v>10</v>
      </c>
      <c r="G9801">
        <v>0</v>
      </c>
    </row>
    <row r="9802" spans="1:7" x14ac:dyDescent="0.2">
      <c r="A9802">
        <v>35000</v>
      </c>
      <c r="B9802">
        <v>0.12989999999999999</v>
      </c>
      <c r="C9802" t="s">
        <v>5441</v>
      </c>
      <c r="D9802">
        <v>196000</v>
      </c>
      <c r="E9802">
        <v>36</v>
      </c>
      <c r="F9802">
        <v>9</v>
      </c>
      <c r="G9802">
        <v>0</v>
      </c>
    </row>
    <row r="9803" spans="1:7" x14ac:dyDescent="0.2">
      <c r="A9803">
        <v>4500</v>
      </c>
      <c r="B9803">
        <v>0.1249</v>
      </c>
      <c r="C9803" t="s">
        <v>5441</v>
      </c>
      <c r="D9803">
        <v>35000</v>
      </c>
      <c r="E9803">
        <v>36</v>
      </c>
      <c r="F9803">
        <v>10</v>
      </c>
      <c r="G9803">
        <v>0</v>
      </c>
    </row>
    <row r="9804" spans="1:7" x14ac:dyDescent="0.2">
      <c r="A9804">
        <v>26000</v>
      </c>
      <c r="B9804">
        <v>0.16589999999999999</v>
      </c>
      <c r="C9804" t="s">
        <v>5440</v>
      </c>
      <c r="D9804">
        <v>120000</v>
      </c>
      <c r="E9804">
        <v>36</v>
      </c>
      <c r="F9804">
        <v>0.5</v>
      </c>
      <c r="G9804">
        <v>0</v>
      </c>
    </row>
    <row r="9805" spans="1:7" x14ac:dyDescent="0.2">
      <c r="A9805">
        <v>35000</v>
      </c>
      <c r="B9805">
        <v>0.1464</v>
      </c>
      <c r="C9805" t="s">
        <v>5441</v>
      </c>
      <c r="D9805">
        <v>150000</v>
      </c>
      <c r="E9805">
        <v>60</v>
      </c>
      <c r="F9805">
        <v>6</v>
      </c>
      <c r="G9805">
        <v>0</v>
      </c>
    </row>
    <row r="9806" spans="1:7" x14ac:dyDescent="0.2">
      <c r="A9806">
        <v>4800</v>
      </c>
      <c r="B9806">
        <v>0.15310000000000001</v>
      </c>
      <c r="C9806" t="s">
        <v>5440</v>
      </c>
      <c r="D9806">
        <v>50000</v>
      </c>
      <c r="E9806">
        <v>36</v>
      </c>
      <c r="F9806">
        <v>3</v>
      </c>
      <c r="G9806">
        <v>0</v>
      </c>
    </row>
    <row r="9807" spans="1:7" x14ac:dyDescent="0.2">
      <c r="A9807">
        <v>24375</v>
      </c>
      <c r="B9807">
        <v>0.19989999999999999</v>
      </c>
      <c r="C9807" t="s">
        <v>5441</v>
      </c>
      <c r="D9807">
        <v>55500</v>
      </c>
      <c r="E9807">
        <v>60</v>
      </c>
      <c r="F9807">
        <v>1</v>
      </c>
      <c r="G9807">
        <v>1</v>
      </c>
    </row>
    <row r="9808" spans="1:7" x14ac:dyDescent="0.2">
      <c r="A9808">
        <v>3600</v>
      </c>
      <c r="B9808">
        <v>0.1416</v>
      </c>
      <c r="C9808" t="s">
        <v>5440</v>
      </c>
      <c r="D9808">
        <v>43000</v>
      </c>
      <c r="E9808">
        <v>36</v>
      </c>
      <c r="F9808">
        <v>10</v>
      </c>
      <c r="G9808">
        <v>0</v>
      </c>
    </row>
    <row r="9809" spans="1:7" x14ac:dyDescent="0.2">
      <c r="A9809">
        <v>9325</v>
      </c>
      <c r="B9809">
        <v>0.1757</v>
      </c>
      <c r="C9809" t="s">
        <v>5441</v>
      </c>
      <c r="D9809">
        <v>92000</v>
      </c>
      <c r="E9809">
        <v>36</v>
      </c>
      <c r="F9809">
        <v>10</v>
      </c>
      <c r="G9809">
        <v>0</v>
      </c>
    </row>
    <row r="9810" spans="1:7" x14ac:dyDescent="0.2">
      <c r="A9810">
        <v>8500</v>
      </c>
      <c r="B9810">
        <v>0.13650000000000001</v>
      </c>
      <c r="C9810" t="s">
        <v>5441</v>
      </c>
      <c r="D9810">
        <v>39913</v>
      </c>
      <c r="E9810">
        <v>36</v>
      </c>
      <c r="F9810">
        <v>5</v>
      </c>
      <c r="G9810">
        <v>0</v>
      </c>
    </row>
    <row r="9811" spans="1:7" x14ac:dyDescent="0.2">
      <c r="A9811">
        <v>28000</v>
      </c>
      <c r="B9811">
        <v>0.1416</v>
      </c>
      <c r="C9811" t="s">
        <v>5441</v>
      </c>
      <c r="D9811">
        <v>115000</v>
      </c>
      <c r="E9811">
        <v>36</v>
      </c>
      <c r="F9811">
        <v>1</v>
      </c>
      <c r="G9811">
        <v>0</v>
      </c>
    </row>
    <row r="9812" spans="1:7" x14ac:dyDescent="0.2">
      <c r="A9812">
        <v>13400</v>
      </c>
      <c r="B9812">
        <v>0.18920000000000001</v>
      </c>
      <c r="C9812" t="s">
        <v>5440</v>
      </c>
      <c r="D9812">
        <v>40000</v>
      </c>
      <c r="E9812">
        <v>36</v>
      </c>
      <c r="F9812">
        <v>3</v>
      </c>
      <c r="G9812">
        <v>0</v>
      </c>
    </row>
    <row r="9813" spans="1:7" x14ac:dyDescent="0.2">
      <c r="A9813">
        <v>15000</v>
      </c>
      <c r="B9813">
        <v>0.12989999999999999</v>
      </c>
      <c r="C9813" t="s">
        <v>5441</v>
      </c>
      <c r="D9813">
        <v>101000</v>
      </c>
      <c r="E9813">
        <v>60</v>
      </c>
      <c r="F9813">
        <v>8</v>
      </c>
      <c r="G9813">
        <v>0</v>
      </c>
    </row>
    <row r="9814" spans="1:7" x14ac:dyDescent="0.2">
      <c r="A9814">
        <v>15000</v>
      </c>
      <c r="B9814">
        <v>9.6699999999999994E-2</v>
      </c>
      <c r="C9814" t="s">
        <v>5441</v>
      </c>
      <c r="D9814">
        <v>102000</v>
      </c>
      <c r="E9814">
        <v>36</v>
      </c>
      <c r="F9814">
        <v>10</v>
      </c>
      <c r="G9814">
        <v>0</v>
      </c>
    </row>
    <row r="9815" spans="1:7" x14ac:dyDescent="0.2">
      <c r="A9815">
        <v>7000</v>
      </c>
      <c r="B9815">
        <v>0.15310000000000001</v>
      </c>
      <c r="C9815" t="s">
        <v>5440</v>
      </c>
      <c r="D9815">
        <v>64500</v>
      </c>
      <c r="E9815">
        <v>36</v>
      </c>
      <c r="F9815">
        <v>10</v>
      </c>
      <c r="G9815">
        <v>0</v>
      </c>
    </row>
    <row r="9816" spans="1:7" x14ac:dyDescent="0.2">
      <c r="A9816">
        <v>20000</v>
      </c>
      <c r="B9816">
        <v>0.15609999999999999</v>
      </c>
      <c r="C9816" t="s">
        <v>5441</v>
      </c>
      <c r="D9816">
        <v>56000</v>
      </c>
      <c r="E9816">
        <v>60</v>
      </c>
      <c r="F9816">
        <v>10</v>
      </c>
      <c r="G9816">
        <v>1</v>
      </c>
    </row>
    <row r="9817" spans="1:7" x14ac:dyDescent="0.2">
      <c r="A9817">
        <v>35000</v>
      </c>
      <c r="B9817">
        <v>0.21179999999999999</v>
      </c>
      <c r="C9817" t="s">
        <v>5441</v>
      </c>
      <c r="D9817">
        <v>115000</v>
      </c>
      <c r="E9817">
        <v>60</v>
      </c>
      <c r="F9817">
        <v>7</v>
      </c>
      <c r="G9817">
        <v>0</v>
      </c>
    </row>
    <row r="9818" spans="1:7" x14ac:dyDescent="0.2">
      <c r="A9818">
        <v>25000</v>
      </c>
      <c r="B9818">
        <v>0.12989999999999999</v>
      </c>
      <c r="C9818" t="s">
        <v>5440</v>
      </c>
      <c r="D9818">
        <v>57000</v>
      </c>
      <c r="E9818">
        <v>36</v>
      </c>
      <c r="F9818">
        <v>0.5</v>
      </c>
      <c r="G9818">
        <v>0</v>
      </c>
    </row>
    <row r="9819" spans="1:7" x14ac:dyDescent="0.2">
      <c r="A9819">
        <v>10000</v>
      </c>
      <c r="B9819">
        <v>9.6699999999999994E-2</v>
      </c>
      <c r="C9819" t="s">
        <v>5441</v>
      </c>
      <c r="D9819">
        <v>93000</v>
      </c>
      <c r="E9819">
        <v>36</v>
      </c>
      <c r="F9819">
        <v>9</v>
      </c>
      <c r="G9819">
        <v>0</v>
      </c>
    </row>
    <row r="9820" spans="1:7" x14ac:dyDescent="0.2">
      <c r="A9820">
        <v>10000</v>
      </c>
      <c r="B9820">
        <v>0.16589999999999999</v>
      </c>
      <c r="C9820" t="s">
        <v>5440</v>
      </c>
      <c r="D9820">
        <v>35000</v>
      </c>
      <c r="E9820">
        <v>36</v>
      </c>
      <c r="F9820">
        <v>0.5</v>
      </c>
      <c r="G9820">
        <v>1</v>
      </c>
    </row>
    <row r="9821" spans="1:7" x14ac:dyDescent="0.2">
      <c r="A9821">
        <v>20000</v>
      </c>
      <c r="B9821">
        <v>6.0299999999999999E-2</v>
      </c>
      <c r="C9821" t="s">
        <v>5442</v>
      </c>
      <c r="D9821">
        <v>47000</v>
      </c>
      <c r="E9821">
        <v>36</v>
      </c>
      <c r="F9821">
        <v>1</v>
      </c>
      <c r="G9821">
        <v>0</v>
      </c>
    </row>
    <row r="9822" spans="1:7" x14ac:dyDescent="0.2">
      <c r="A9822">
        <v>6000</v>
      </c>
      <c r="B9822">
        <v>0.1099</v>
      </c>
      <c r="C9822" t="s">
        <v>5441</v>
      </c>
      <c r="D9822">
        <v>60000</v>
      </c>
      <c r="E9822">
        <v>36</v>
      </c>
      <c r="F9822">
        <v>0.5</v>
      </c>
      <c r="G9822">
        <v>0</v>
      </c>
    </row>
    <row r="9823" spans="1:7" x14ac:dyDescent="0.2">
      <c r="A9823">
        <v>14400</v>
      </c>
      <c r="B9823">
        <v>8.8999999999999996E-2</v>
      </c>
      <c r="C9823" t="s">
        <v>5442</v>
      </c>
      <c r="D9823">
        <v>56000</v>
      </c>
      <c r="E9823">
        <v>36</v>
      </c>
      <c r="F9823">
        <v>2</v>
      </c>
      <c r="G9823">
        <v>0</v>
      </c>
    </row>
    <row r="9824" spans="1:7" x14ac:dyDescent="0.2">
      <c r="A9824">
        <v>13000</v>
      </c>
      <c r="B9824">
        <v>0.12989999999999999</v>
      </c>
      <c r="C9824" t="s">
        <v>5442</v>
      </c>
      <c r="D9824">
        <v>130000</v>
      </c>
      <c r="E9824">
        <v>36</v>
      </c>
      <c r="F9824">
        <v>10</v>
      </c>
      <c r="G9824">
        <v>0</v>
      </c>
    </row>
    <row r="9825" spans="1:7" x14ac:dyDescent="0.2">
      <c r="A9825">
        <v>19800</v>
      </c>
      <c r="B9825">
        <v>0.1416</v>
      </c>
      <c r="C9825" t="s">
        <v>5441</v>
      </c>
      <c r="D9825">
        <v>56000</v>
      </c>
      <c r="E9825">
        <v>36</v>
      </c>
      <c r="F9825">
        <v>10</v>
      </c>
      <c r="G9825">
        <v>0</v>
      </c>
    </row>
    <row r="9826" spans="1:7" x14ac:dyDescent="0.2">
      <c r="A9826">
        <v>12725</v>
      </c>
      <c r="B9826">
        <v>0.19989999999999999</v>
      </c>
      <c r="C9826" t="s">
        <v>5441</v>
      </c>
      <c r="D9826">
        <v>50000</v>
      </c>
      <c r="E9826">
        <v>60</v>
      </c>
      <c r="F9826">
        <v>8</v>
      </c>
      <c r="G9826">
        <v>0</v>
      </c>
    </row>
    <row r="9827" spans="1:7" x14ac:dyDescent="0.2">
      <c r="A9827">
        <v>7750</v>
      </c>
      <c r="B9827">
        <v>0.1757</v>
      </c>
      <c r="C9827" t="s">
        <v>5440</v>
      </c>
      <c r="D9827">
        <v>42000</v>
      </c>
      <c r="E9827">
        <v>36</v>
      </c>
      <c r="F9827">
        <v>0.5</v>
      </c>
      <c r="G9827">
        <v>1</v>
      </c>
    </row>
    <row r="9828" spans="1:7" x14ac:dyDescent="0.2">
      <c r="A9828">
        <v>8000</v>
      </c>
      <c r="B9828">
        <v>0.1416</v>
      </c>
      <c r="C9828" t="s">
        <v>5440</v>
      </c>
      <c r="D9828">
        <v>28800</v>
      </c>
      <c r="E9828">
        <v>36</v>
      </c>
      <c r="F9828">
        <v>5</v>
      </c>
      <c r="G9828">
        <v>1</v>
      </c>
    </row>
    <row r="9829" spans="1:7" x14ac:dyDescent="0.2">
      <c r="A9829">
        <v>3300</v>
      </c>
      <c r="B9829">
        <v>8.8999999999999996E-2</v>
      </c>
      <c r="C9829" t="s">
        <v>5440</v>
      </c>
      <c r="D9829">
        <v>50000</v>
      </c>
      <c r="E9829">
        <v>36</v>
      </c>
      <c r="F9829">
        <v>2</v>
      </c>
      <c r="G9829">
        <v>0</v>
      </c>
    </row>
    <row r="9830" spans="1:7" x14ac:dyDescent="0.2">
      <c r="A9830">
        <v>13050</v>
      </c>
      <c r="B9830">
        <v>0.2049</v>
      </c>
      <c r="C9830" t="s">
        <v>5441</v>
      </c>
      <c r="D9830">
        <v>33000</v>
      </c>
      <c r="E9830">
        <v>60</v>
      </c>
      <c r="F9830">
        <v>10</v>
      </c>
      <c r="G9830">
        <v>0</v>
      </c>
    </row>
    <row r="9831" spans="1:7" x14ac:dyDescent="0.2">
      <c r="A9831">
        <v>9900</v>
      </c>
      <c r="B9831">
        <v>0.1249</v>
      </c>
      <c r="C9831" t="s">
        <v>5440</v>
      </c>
      <c r="D9831">
        <v>57254</v>
      </c>
      <c r="E9831">
        <v>36</v>
      </c>
      <c r="F9831">
        <v>10</v>
      </c>
      <c r="G9831">
        <v>0</v>
      </c>
    </row>
    <row r="9832" spans="1:7" x14ac:dyDescent="0.2">
      <c r="A9832">
        <v>12000</v>
      </c>
      <c r="B9832">
        <v>0.1464</v>
      </c>
      <c r="C9832" t="s">
        <v>5441</v>
      </c>
      <c r="D9832" s="79">
        <v>100000</v>
      </c>
      <c r="E9832">
        <v>60</v>
      </c>
      <c r="F9832">
        <v>5</v>
      </c>
      <c r="G9832">
        <v>0</v>
      </c>
    </row>
    <row r="9833" spans="1:7" x14ac:dyDescent="0.2">
      <c r="A9833">
        <v>9000</v>
      </c>
      <c r="B9833">
        <v>0.12989999999999999</v>
      </c>
      <c r="C9833" t="s">
        <v>5440</v>
      </c>
      <c r="D9833">
        <v>50000</v>
      </c>
      <c r="E9833">
        <v>36</v>
      </c>
      <c r="F9833">
        <v>6</v>
      </c>
      <c r="G9833">
        <v>0</v>
      </c>
    </row>
    <row r="9834" spans="1:7" x14ac:dyDescent="0.2">
      <c r="A9834">
        <v>16975</v>
      </c>
      <c r="B9834">
        <v>0.2049</v>
      </c>
      <c r="C9834" t="s">
        <v>5441</v>
      </c>
      <c r="D9834">
        <v>42500</v>
      </c>
      <c r="E9834">
        <v>60</v>
      </c>
      <c r="F9834">
        <v>10</v>
      </c>
      <c r="G9834">
        <v>0</v>
      </c>
    </row>
    <row r="9835" spans="1:7" x14ac:dyDescent="0.2">
      <c r="A9835">
        <v>10000</v>
      </c>
      <c r="B9835">
        <v>0.1416</v>
      </c>
      <c r="C9835" t="s">
        <v>5441</v>
      </c>
      <c r="D9835">
        <v>60000</v>
      </c>
      <c r="E9835">
        <v>36</v>
      </c>
      <c r="F9835">
        <v>9</v>
      </c>
      <c r="G9835">
        <v>1</v>
      </c>
    </row>
    <row r="9836" spans="1:7" x14ac:dyDescent="0.2">
      <c r="A9836">
        <v>20000</v>
      </c>
      <c r="B9836">
        <v>0.15609999999999999</v>
      </c>
      <c r="C9836" t="s">
        <v>5440</v>
      </c>
      <c r="D9836">
        <v>66000</v>
      </c>
      <c r="E9836">
        <v>60</v>
      </c>
      <c r="F9836">
        <v>3</v>
      </c>
      <c r="G9836">
        <v>0</v>
      </c>
    </row>
    <row r="9837" spans="1:7" x14ac:dyDescent="0.2">
      <c r="A9837">
        <v>8250</v>
      </c>
      <c r="B9837">
        <v>0.15609999999999999</v>
      </c>
      <c r="C9837" t="s">
        <v>5442</v>
      </c>
      <c r="D9837">
        <v>38000</v>
      </c>
      <c r="E9837">
        <v>36</v>
      </c>
      <c r="F9837">
        <v>4</v>
      </c>
      <c r="G9837">
        <v>0</v>
      </c>
    </row>
    <row r="9838" spans="1:7" x14ac:dyDescent="0.2">
      <c r="A9838">
        <v>6000</v>
      </c>
      <c r="B9838">
        <v>0.1249</v>
      </c>
      <c r="C9838" t="s">
        <v>5441</v>
      </c>
      <c r="D9838">
        <v>47500</v>
      </c>
      <c r="E9838">
        <v>36</v>
      </c>
      <c r="F9838">
        <v>10</v>
      </c>
      <c r="G9838">
        <v>0</v>
      </c>
    </row>
    <row r="9839" spans="1:7" x14ac:dyDescent="0.2">
      <c r="A9839">
        <v>7025</v>
      </c>
      <c r="B9839">
        <v>0.1464</v>
      </c>
      <c r="C9839" t="s">
        <v>5440</v>
      </c>
      <c r="D9839">
        <v>30000</v>
      </c>
      <c r="E9839">
        <v>36</v>
      </c>
      <c r="F9839">
        <v>2</v>
      </c>
      <c r="G9839">
        <v>0</v>
      </c>
    </row>
    <row r="9840" spans="1:7" x14ac:dyDescent="0.2">
      <c r="A9840">
        <v>31000</v>
      </c>
      <c r="B9840">
        <v>0.13650000000000001</v>
      </c>
      <c r="C9840" t="s">
        <v>5440</v>
      </c>
      <c r="D9840">
        <v>130000</v>
      </c>
      <c r="E9840">
        <v>36</v>
      </c>
      <c r="F9840">
        <v>10</v>
      </c>
      <c r="G9840">
        <v>0</v>
      </c>
    </row>
    <row r="9841" spans="1:7" x14ac:dyDescent="0.2">
      <c r="A9841">
        <v>10400</v>
      </c>
      <c r="B9841">
        <v>0.19470000000000001</v>
      </c>
      <c r="C9841" t="s">
        <v>5441</v>
      </c>
      <c r="D9841">
        <v>75000</v>
      </c>
      <c r="E9841">
        <v>36</v>
      </c>
      <c r="F9841">
        <v>10</v>
      </c>
      <c r="G9841">
        <v>0</v>
      </c>
    </row>
    <row r="9842" spans="1:7" x14ac:dyDescent="0.2">
      <c r="A9842">
        <v>10850</v>
      </c>
      <c r="B9842">
        <v>0.2049</v>
      </c>
      <c r="C9842" t="s">
        <v>5440</v>
      </c>
      <c r="D9842">
        <v>45000</v>
      </c>
      <c r="E9842">
        <v>60</v>
      </c>
      <c r="F9842">
        <v>2</v>
      </c>
      <c r="G9842">
        <v>0</v>
      </c>
    </row>
    <row r="9843" spans="1:7" x14ac:dyDescent="0.2">
      <c r="A9843">
        <v>2000</v>
      </c>
      <c r="B9843">
        <v>0.16589999999999999</v>
      </c>
      <c r="C9843" t="s">
        <v>5441</v>
      </c>
      <c r="D9843">
        <v>73500</v>
      </c>
      <c r="E9843">
        <v>36</v>
      </c>
      <c r="F9843">
        <v>10</v>
      </c>
      <c r="G9843">
        <v>0</v>
      </c>
    </row>
    <row r="9844" spans="1:7" x14ac:dyDescent="0.2">
      <c r="A9844">
        <v>35000</v>
      </c>
      <c r="B9844">
        <v>0.21179999999999999</v>
      </c>
      <c r="C9844" t="s">
        <v>5441</v>
      </c>
      <c r="D9844">
        <v>132000</v>
      </c>
      <c r="E9844">
        <v>36</v>
      </c>
      <c r="F9844">
        <v>3</v>
      </c>
      <c r="G9844">
        <v>1</v>
      </c>
    </row>
    <row r="9845" spans="1:7" x14ac:dyDescent="0.2">
      <c r="A9845">
        <v>9650</v>
      </c>
      <c r="B9845">
        <v>0.1464</v>
      </c>
      <c r="C9845" t="s">
        <v>5440</v>
      </c>
      <c r="D9845">
        <v>32000</v>
      </c>
      <c r="E9845">
        <v>36</v>
      </c>
      <c r="F9845">
        <v>1</v>
      </c>
      <c r="G9845">
        <v>0</v>
      </c>
    </row>
    <row r="9846" spans="1:7" x14ac:dyDescent="0.2">
      <c r="A9846">
        <v>8350</v>
      </c>
      <c r="B9846">
        <v>0.1464</v>
      </c>
      <c r="C9846" t="s">
        <v>5441</v>
      </c>
      <c r="D9846">
        <v>91000</v>
      </c>
      <c r="E9846">
        <v>36</v>
      </c>
      <c r="F9846">
        <v>10</v>
      </c>
      <c r="G9846">
        <v>0</v>
      </c>
    </row>
    <row r="9847" spans="1:7" x14ac:dyDescent="0.2">
      <c r="A9847">
        <v>24500</v>
      </c>
      <c r="B9847">
        <v>6.6199999999999995E-2</v>
      </c>
      <c r="C9847" t="s">
        <v>5441</v>
      </c>
      <c r="D9847">
        <v>190000</v>
      </c>
      <c r="E9847">
        <v>36</v>
      </c>
      <c r="F9847">
        <v>0.5</v>
      </c>
      <c r="G9847">
        <v>0</v>
      </c>
    </row>
    <row r="9848" spans="1:7" x14ac:dyDescent="0.2">
      <c r="A9848">
        <v>4400</v>
      </c>
      <c r="B9848">
        <v>0.12989999999999999</v>
      </c>
      <c r="C9848" t="s">
        <v>5440</v>
      </c>
      <c r="D9848">
        <v>60000</v>
      </c>
      <c r="E9848">
        <v>36</v>
      </c>
      <c r="F9848">
        <v>5</v>
      </c>
      <c r="G9848">
        <v>0</v>
      </c>
    </row>
    <row r="9849" spans="1:7" x14ac:dyDescent="0.2">
      <c r="A9849">
        <v>7825</v>
      </c>
      <c r="B9849">
        <v>0.18920000000000001</v>
      </c>
      <c r="C9849" t="s">
        <v>5440</v>
      </c>
      <c r="D9849">
        <v>53000</v>
      </c>
      <c r="E9849">
        <v>36</v>
      </c>
      <c r="F9849">
        <v>1</v>
      </c>
      <c r="G9849">
        <v>0</v>
      </c>
    </row>
    <row r="9850" spans="1:7" x14ac:dyDescent="0.2">
      <c r="A9850">
        <v>10000</v>
      </c>
      <c r="B9850">
        <v>0.13650000000000001</v>
      </c>
      <c r="C9850" t="s">
        <v>5441</v>
      </c>
      <c r="D9850">
        <v>87000</v>
      </c>
      <c r="E9850">
        <v>36</v>
      </c>
      <c r="F9850">
        <v>10</v>
      </c>
      <c r="G9850">
        <v>0</v>
      </c>
    </row>
    <row r="9851" spans="1:7" x14ac:dyDescent="0.2">
      <c r="A9851">
        <v>6000</v>
      </c>
      <c r="B9851">
        <v>0.1416</v>
      </c>
      <c r="C9851" t="s">
        <v>5441</v>
      </c>
      <c r="D9851">
        <v>30000</v>
      </c>
      <c r="E9851">
        <v>36</v>
      </c>
      <c r="F9851">
        <v>10</v>
      </c>
      <c r="G9851">
        <v>0</v>
      </c>
    </row>
    <row r="9852" spans="1:7" x14ac:dyDescent="0.2">
      <c r="A9852">
        <v>6075</v>
      </c>
      <c r="B9852">
        <v>0.1757</v>
      </c>
      <c r="C9852" t="s">
        <v>5442</v>
      </c>
      <c r="D9852">
        <v>33000</v>
      </c>
      <c r="E9852">
        <v>36</v>
      </c>
      <c r="F9852">
        <v>10</v>
      </c>
      <c r="G9852">
        <v>0</v>
      </c>
    </row>
    <row r="9853" spans="1:7" x14ac:dyDescent="0.2">
      <c r="A9853">
        <v>20000</v>
      </c>
      <c r="B9853">
        <v>0.12989999999999999</v>
      </c>
      <c r="C9853" t="s">
        <v>5441</v>
      </c>
      <c r="D9853">
        <v>110000</v>
      </c>
      <c r="E9853">
        <v>36</v>
      </c>
      <c r="F9853">
        <v>10</v>
      </c>
      <c r="G9853">
        <v>0</v>
      </c>
    </row>
    <row r="9854" spans="1:7" x14ac:dyDescent="0.2">
      <c r="A9854">
        <v>6000</v>
      </c>
      <c r="B9854">
        <v>0.1416</v>
      </c>
      <c r="C9854" t="s">
        <v>5440</v>
      </c>
      <c r="D9854">
        <v>27000</v>
      </c>
      <c r="E9854">
        <v>36</v>
      </c>
      <c r="F9854">
        <v>2</v>
      </c>
      <c r="G9854">
        <v>0</v>
      </c>
    </row>
    <row r="9855" spans="1:7" x14ac:dyDescent="0.2">
      <c r="A9855">
        <v>8200</v>
      </c>
      <c r="B9855">
        <v>0.1464</v>
      </c>
      <c r="C9855" t="s">
        <v>5442</v>
      </c>
      <c r="D9855">
        <v>45000</v>
      </c>
      <c r="E9855">
        <v>36</v>
      </c>
      <c r="F9855">
        <v>10</v>
      </c>
      <c r="G9855">
        <v>0</v>
      </c>
    </row>
    <row r="9856" spans="1:7" x14ac:dyDescent="0.2">
      <c r="A9856">
        <v>30325</v>
      </c>
      <c r="B9856">
        <v>0.1825</v>
      </c>
      <c r="C9856" t="s">
        <v>5440</v>
      </c>
      <c r="D9856">
        <v>72350</v>
      </c>
      <c r="E9856">
        <v>60</v>
      </c>
      <c r="F9856">
        <v>2</v>
      </c>
      <c r="G9856">
        <v>1</v>
      </c>
    </row>
    <row r="9857" spans="1:7" x14ac:dyDescent="0.2">
      <c r="A9857">
        <v>3000</v>
      </c>
      <c r="B9857">
        <v>0.1464</v>
      </c>
      <c r="C9857" t="s">
        <v>5440</v>
      </c>
      <c r="D9857">
        <v>42000</v>
      </c>
      <c r="E9857">
        <v>36</v>
      </c>
      <c r="F9857">
        <v>4</v>
      </c>
      <c r="G9857">
        <v>0</v>
      </c>
    </row>
    <row r="9858" spans="1:7" x14ac:dyDescent="0.2">
      <c r="A9858">
        <v>23000</v>
      </c>
      <c r="B9858">
        <v>0.245</v>
      </c>
      <c r="C9858" t="s">
        <v>5441</v>
      </c>
      <c r="D9858">
        <v>55000</v>
      </c>
      <c r="E9858">
        <v>60</v>
      </c>
      <c r="F9858">
        <v>3</v>
      </c>
      <c r="G9858">
        <v>0</v>
      </c>
    </row>
    <row r="9859" spans="1:7" x14ac:dyDescent="0.2">
      <c r="A9859">
        <v>29450</v>
      </c>
      <c r="B9859">
        <v>8.8999999999999996E-2</v>
      </c>
      <c r="C9859" t="s">
        <v>5441</v>
      </c>
      <c r="D9859">
        <v>126000</v>
      </c>
      <c r="E9859">
        <v>36</v>
      </c>
      <c r="F9859">
        <v>5</v>
      </c>
      <c r="G9859">
        <v>0</v>
      </c>
    </row>
    <row r="9860" spans="1:7" x14ac:dyDescent="0.2">
      <c r="A9860">
        <v>26000</v>
      </c>
      <c r="B9860">
        <v>6.6199999999999995E-2</v>
      </c>
      <c r="C9860" t="s">
        <v>5440</v>
      </c>
      <c r="D9860">
        <v>125000</v>
      </c>
      <c r="E9860">
        <v>36</v>
      </c>
      <c r="F9860">
        <v>1</v>
      </c>
      <c r="G9860">
        <v>0</v>
      </c>
    </row>
    <row r="9861" spans="1:7" x14ac:dyDescent="0.2">
      <c r="A9861">
        <v>3000</v>
      </c>
      <c r="B9861">
        <v>0.19470000000000001</v>
      </c>
      <c r="C9861" t="s">
        <v>5440</v>
      </c>
      <c r="D9861">
        <v>125000</v>
      </c>
      <c r="E9861">
        <v>36</v>
      </c>
      <c r="F9861">
        <v>10</v>
      </c>
      <c r="G9861">
        <v>1</v>
      </c>
    </row>
    <row r="9862" spans="1:7" x14ac:dyDescent="0.2">
      <c r="A9862">
        <v>33000</v>
      </c>
      <c r="B9862">
        <v>0.11990000000000001</v>
      </c>
      <c r="C9862" t="s">
        <v>5441</v>
      </c>
      <c r="D9862">
        <v>142000</v>
      </c>
      <c r="E9862">
        <v>60</v>
      </c>
      <c r="F9862">
        <v>3</v>
      </c>
      <c r="G9862">
        <v>0</v>
      </c>
    </row>
    <row r="9863" spans="1:7" x14ac:dyDescent="0.2">
      <c r="A9863">
        <v>7800</v>
      </c>
      <c r="B9863">
        <v>0.1099</v>
      </c>
      <c r="C9863" t="s">
        <v>5440</v>
      </c>
      <c r="D9863">
        <v>60000</v>
      </c>
      <c r="E9863">
        <v>36</v>
      </c>
      <c r="F9863">
        <v>8</v>
      </c>
      <c r="G9863">
        <v>0</v>
      </c>
    </row>
    <row r="9864" spans="1:7" x14ac:dyDescent="0.2">
      <c r="A9864">
        <v>14000</v>
      </c>
      <c r="B9864">
        <v>0.1249</v>
      </c>
      <c r="C9864" t="s">
        <v>5441</v>
      </c>
      <c r="D9864">
        <v>120000</v>
      </c>
      <c r="E9864">
        <v>36</v>
      </c>
      <c r="F9864">
        <v>10</v>
      </c>
      <c r="G9864">
        <v>0</v>
      </c>
    </row>
    <row r="9865" spans="1:7" x14ac:dyDescent="0.2">
      <c r="A9865">
        <v>9000</v>
      </c>
      <c r="B9865">
        <v>9.6699999999999994E-2</v>
      </c>
      <c r="C9865" t="s">
        <v>5441</v>
      </c>
      <c r="D9865">
        <v>48000</v>
      </c>
      <c r="E9865">
        <v>36</v>
      </c>
      <c r="F9865">
        <v>3</v>
      </c>
      <c r="G9865">
        <v>0</v>
      </c>
    </row>
    <row r="9866" spans="1:7" x14ac:dyDescent="0.2">
      <c r="A9866">
        <v>23400</v>
      </c>
      <c r="B9866">
        <v>0.19470000000000001</v>
      </c>
      <c r="C9866" t="s">
        <v>5441</v>
      </c>
      <c r="D9866">
        <v>55824</v>
      </c>
      <c r="E9866">
        <v>60</v>
      </c>
      <c r="F9866">
        <v>7</v>
      </c>
      <c r="G9866">
        <v>1</v>
      </c>
    </row>
    <row r="9867" spans="1:7" x14ac:dyDescent="0.2">
      <c r="A9867">
        <v>8650</v>
      </c>
      <c r="B9867">
        <v>0.16589999999999999</v>
      </c>
      <c r="C9867" t="s">
        <v>5440</v>
      </c>
      <c r="D9867">
        <v>66000</v>
      </c>
      <c r="E9867">
        <v>36</v>
      </c>
      <c r="F9867">
        <v>1</v>
      </c>
      <c r="G9867">
        <v>0</v>
      </c>
    </row>
    <row r="9868" spans="1:7" x14ac:dyDescent="0.2">
      <c r="A9868">
        <v>25700</v>
      </c>
      <c r="B9868">
        <v>0.19470000000000001</v>
      </c>
      <c r="C9868" t="s">
        <v>5441</v>
      </c>
      <c r="D9868">
        <v>56000</v>
      </c>
      <c r="E9868">
        <v>60</v>
      </c>
      <c r="F9868">
        <v>10</v>
      </c>
      <c r="G9868">
        <v>1</v>
      </c>
    </row>
    <row r="9869" spans="1:7" x14ac:dyDescent="0.2">
      <c r="A9869">
        <v>7350</v>
      </c>
      <c r="B9869">
        <v>0.1825</v>
      </c>
      <c r="C9869" t="s">
        <v>5441</v>
      </c>
      <c r="D9869">
        <v>41000</v>
      </c>
      <c r="E9869">
        <v>36</v>
      </c>
      <c r="F9869">
        <v>6</v>
      </c>
      <c r="G9869">
        <v>1</v>
      </c>
    </row>
    <row r="9870" spans="1:7" x14ac:dyDescent="0.2">
      <c r="A9870">
        <v>30000</v>
      </c>
      <c r="B9870">
        <v>0.1464</v>
      </c>
      <c r="C9870" t="s">
        <v>5441</v>
      </c>
      <c r="D9870">
        <v>84500</v>
      </c>
      <c r="E9870">
        <v>36</v>
      </c>
      <c r="F9870">
        <v>2</v>
      </c>
      <c r="G9870">
        <v>0</v>
      </c>
    </row>
    <row r="9871" spans="1:7" x14ac:dyDescent="0.2">
      <c r="A9871">
        <v>5000</v>
      </c>
      <c r="B9871">
        <v>0.1416</v>
      </c>
      <c r="C9871" t="s">
        <v>5442</v>
      </c>
      <c r="D9871">
        <v>40000</v>
      </c>
      <c r="E9871">
        <v>36</v>
      </c>
      <c r="F9871">
        <v>4</v>
      </c>
      <c r="G9871">
        <v>0</v>
      </c>
    </row>
    <row r="9872" spans="1:7" x14ac:dyDescent="0.2">
      <c r="A9872">
        <v>12000</v>
      </c>
      <c r="B9872">
        <v>0.11990000000000001</v>
      </c>
      <c r="C9872" t="s">
        <v>5441</v>
      </c>
      <c r="D9872">
        <v>71000</v>
      </c>
      <c r="E9872">
        <v>36</v>
      </c>
      <c r="F9872">
        <v>3</v>
      </c>
      <c r="G9872">
        <v>0</v>
      </c>
    </row>
    <row r="9873" spans="1:7" x14ac:dyDescent="0.2">
      <c r="A9873">
        <v>10800</v>
      </c>
      <c r="B9873">
        <v>0.18920000000000001</v>
      </c>
      <c r="C9873" t="s">
        <v>5440</v>
      </c>
      <c r="D9873">
        <v>30000</v>
      </c>
      <c r="E9873">
        <v>36</v>
      </c>
      <c r="F9873">
        <v>3</v>
      </c>
      <c r="G9873">
        <v>1</v>
      </c>
    </row>
    <row r="9874" spans="1:7" x14ac:dyDescent="0.2">
      <c r="A9874">
        <v>12000</v>
      </c>
      <c r="B9874">
        <v>6.6199999999999995E-2</v>
      </c>
      <c r="C9874" t="s">
        <v>5441</v>
      </c>
      <c r="D9874">
        <v>230000</v>
      </c>
      <c r="E9874">
        <v>36</v>
      </c>
      <c r="F9874">
        <v>1</v>
      </c>
      <c r="G9874">
        <v>0</v>
      </c>
    </row>
    <row r="9875" spans="1:7" x14ac:dyDescent="0.2">
      <c r="A9875">
        <v>14700</v>
      </c>
      <c r="B9875">
        <v>0.1416</v>
      </c>
      <c r="C9875" t="s">
        <v>5440</v>
      </c>
      <c r="D9875">
        <v>50000</v>
      </c>
      <c r="E9875">
        <v>36</v>
      </c>
      <c r="F9875">
        <v>2</v>
      </c>
      <c r="G9875">
        <v>0</v>
      </c>
    </row>
    <row r="9876" spans="1:7" x14ac:dyDescent="0.2">
      <c r="A9876">
        <v>8000</v>
      </c>
      <c r="B9876">
        <v>8.8999999999999996E-2</v>
      </c>
      <c r="C9876" t="s">
        <v>5440</v>
      </c>
      <c r="D9876">
        <v>52000</v>
      </c>
      <c r="E9876">
        <v>36</v>
      </c>
      <c r="F9876">
        <v>6</v>
      </c>
      <c r="G9876">
        <v>1</v>
      </c>
    </row>
    <row r="9877" spans="1:7" x14ac:dyDescent="0.2">
      <c r="A9877">
        <v>20000</v>
      </c>
      <c r="B9877">
        <v>6.6199999999999995E-2</v>
      </c>
      <c r="C9877" t="s">
        <v>5441</v>
      </c>
      <c r="D9877">
        <v>65000</v>
      </c>
      <c r="E9877">
        <v>36</v>
      </c>
      <c r="F9877">
        <v>10</v>
      </c>
      <c r="G9877">
        <v>0</v>
      </c>
    </row>
    <row r="9878" spans="1:7" x14ac:dyDescent="0.2">
      <c r="A9878">
        <v>7000</v>
      </c>
      <c r="B9878">
        <v>9.6699999999999994E-2</v>
      </c>
      <c r="C9878" t="s">
        <v>5441</v>
      </c>
      <c r="D9878">
        <v>60000</v>
      </c>
      <c r="E9878">
        <v>36</v>
      </c>
      <c r="F9878">
        <v>10</v>
      </c>
      <c r="G9878">
        <v>0</v>
      </c>
    </row>
    <row r="9879" spans="1:7" x14ac:dyDescent="0.2">
      <c r="A9879">
        <v>11700</v>
      </c>
      <c r="B9879">
        <v>0.13650000000000001</v>
      </c>
      <c r="C9879" t="s">
        <v>5440</v>
      </c>
      <c r="D9879">
        <v>28000</v>
      </c>
      <c r="E9879">
        <v>36</v>
      </c>
      <c r="F9879">
        <v>5</v>
      </c>
      <c r="G9879">
        <v>1</v>
      </c>
    </row>
    <row r="9880" spans="1:7" x14ac:dyDescent="0.2">
      <c r="A9880">
        <v>29250</v>
      </c>
      <c r="B9880">
        <v>0.1757</v>
      </c>
      <c r="C9880" t="s">
        <v>5441</v>
      </c>
      <c r="D9880">
        <v>180000</v>
      </c>
      <c r="E9880">
        <v>60</v>
      </c>
      <c r="F9880">
        <v>2</v>
      </c>
      <c r="G9880">
        <v>0</v>
      </c>
    </row>
    <row r="9881" spans="1:7" x14ac:dyDescent="0.2">
      <c r="A9881">
        <v>18550</v>
      </c>
      <c r="B9881">
        <v>0.1464</v>
      </c>
      <c r="C9881" t="s">
        <v>5440</v>
      </c>
      <c r="D9881">
        <v>93000</v>
      </c>
      <c r="E9881">
        <v>36</v>
      </c>
      <c r="F9881">
        <v>0.5</v>
      </c>
      <c r="G9881">
        <v>0</v>
      </c>
    </row>
    <row r="9882" spans="1:7" x14ac:dyDescent="0.2">
      <c r="A9882">
        <v>16500</v>
      </c>
      <c r="B9882">
        <v>0.1099</v>
      </c>
      <c r="C9882" t="s">
        <v>5441</v>
      </c>
      <c r="D9882">
        <v>85000</v>
      </c>
      <c r="E9882">
        <v>36</v>
      </c>
      <c r="F9882">
        <v>6</v>
      </c>
      <c r="G9882">
        <v>1</v>
      </c>
    </row>
    <row r="9883" spans="1:7" x14ac:dyDescent="0.2">
      <c r="A9883">
        <v>35000</v>
      </c>
      <c r="B9883">
        <v>0.15609999999999999</v>
      </c>
      <c r="C9883" t="s">
        <v>5441</v>
      </c>
      <c r="D9883">
        <v>90000</v>
      </c>
      <c r="E9883">
        <v>60</v>
      </c>
      <c r="F9883">
        <v>10</v>
      </c>
      <c r="G9883">
        <v>0</v>
      </c>
    </row>
    <row r="9884" spans="1:7" x14ac:dyDescent="0.2">
      <c r="A9884">
        <v>4900</v>
      </c>
      <c r="B9884">
        <v>0.12989999999999999</v>
      </c>
      <c r="C9884" t="s">
        <v>5441</v>
      </c>
      <c r="D9884">
        <v>41000</v>
      </c>
      <c r="E9884">
        <v>36</v>
      </c>
      <c r="F9884">
        <v>0.5</v>
      </c>
      <c r="G9884">
        <v>0</v>
      </c>
    </row>
    <row r="9885" spans="1:7" x14ac:dyDescent="0.2">
      <c r="A9885">
        <v>9100</v>
      </c>
      <c r="B9885">
        <v>0.1416</v>
      </c>
      <c r="C9885" t="s">
        <v>5441</v>
      </c>
      <c r="D9885">
        <v>50000</v>
      </c>
      <c r="E9885">
        <v>36</v>
      </c>
      <c r="F9885">
        <v>3</v>
      </c>
      <c r="G9885">
        <v>0</v>
      </c>
    </row>
    <row r="9886" spans="1:7" x14ac:dyDescent="0.2">
      <c r="A9886">
        <v>15975</v>
      </c>
      <c r="B9886">
        <v>0.16589999999999999</v>
      </c>
      <c r="C9886" t="s">
        <v>5441</v>
      </c>
      <c r="D9886">
        <v>50000</v>
      </c>
      <c r="E9886">
        <v>36</v>
      </c>
      <c r="F9886">
        <v>6</v>
      </c>
      <c r="G9886">
        <v>0</v>
      </c>
    </row>
    <row r="9887" spans="1:7" x14ac:dyDescent="0.2">
      <c r="A9887">
        <v>8500</v>
      </c>
      <c r="B9887">
        <v>9.6699999999999994E-2</v>
      </c>
      <c r="C9887" t="s">
        <v>5440</v>
      </c>
      <c r="D9887">
        <v>32000</v>
      </c>
      <c r="E9887">
        <v>36</v>
      </c>
      <c r="F9887">
        <v>2</v>
      </c>
      <c r="G9887">
        <v>0</v>
      </c>
    </row>
    <row r="9888" spans="1:7" x14ac:dyDescent="0.2">
      <c r="A9888">
        <v>5000</v>
      </c>
      <c r="B9888">
        <v>0.15310000000000001</v>
      </c>
      <c r="C9888" t="s">
        <v>5441</v>
      </c>
      <c r="D9888">
        <v>23000</v>
      </c>
      <c r="E9888">
        <v>36</v>
      </c>
      <c r="F9888">
        <v>10</v>
      </c>
      <c r="G9888">
        <v>0</v>
      </c>
    </row>
    <row r="9889" spans="1:7" x14ac:dyDescent="0.2">
      <c r="A9889">
        <v>11125</v>
      </c>
      <c r="B9889">
        <v>0.21179999999999999</v>
      </c>
      <c r="C9889" t="s">
        <v>5442</v>
      </c>
      <c r="D9889">
        <v>40000</v>
      </c>
      <c r="E9889">
        <v>60</v>
      </c>
      <c r="F9889">
        <v>6</v>
      </c>
      <c r="G9889">
        <v>1</v>
      </c>
    </row>
    <row r="9890" spans="1:7" x14ac:dyDescent="0.2">
      <c r="A9890">
        <v>8450</v>
      </c>
      <c r="B9890">
        <v>0.12989999999999999</v>
      </c>
      <c r="C9890" t="s">
        <v>5441</v>
      </c>
      <c r="D9890">
        <v>125000</v>
      </c>
      <c r="E9890">
        <v>36</v>
      </c>
      <c r="F9890">
        <v>6</v>
      </c>
      <c r="G9890">
        <v>0</v>
      </c>
    </row>
    <row r="9891" spans="1:7" x14ac:dyDescent="0.2">
      <c r="A9891">
        <v>15000</v>
      </c>
      <c r="B9891">
        <v>9.6699999999999994E-2</v>
      </c>
      <c r="C9891" t="s">
        <v>5441</v>
      </c>
      <c r="D9891">
        <v>113845</v>
      </c>
      <c r="E9891">
        <v>60</v>
      </c>
      <c r="F9891">
        <v>6</v>
      </c>
      <c r="G9891">
        <v>0</v>
      </c>
    </row>
    <row r="9892" spans="1:7" x14ac:dyDescent="0.2">
      <c r="A9892">
        <v>15000</v>
      </c>
      <c r="B9892">
        <v>0.1464</v>
      </c>
      <c r="C9892" t="s">
        <v>5441</v>
      </c>
      <c r="D9892">
        <v>46000</v>
      </c>
      <c r="E9892">
        <v>36</v>
      </c>
      <c r="F9892">
        <v>0.5</v>
      </c>
      <c r="G9892">
        <v>1</v>
      </c>
    </row>
    <row r="9893" spans="1:7" x14ac:dyDescent="0.2">
      <c r="A9893">
        <v>6700</v>
      </c>
      <c r="B9893">
        <v>0.1464</v>
      </c>
      <c r="C9893" t="s">
        <v>5440</v>
      </c>
      <c r="D9893">
        <v>16000</v>
      </c>
      <c r="E9893">
        <v>36</v>
      </c>
      <c r="F9893">
        <v>6</v>
      </c>
      <c r="G9893">
        <v>1</v>
      </c>
    </row>
    <row r="9894" spans="1:7" x14ac:dyDescent="0.2">
      <c r="A9894">
        <v>19500</v>
      </c>
      <c r="B9894">
        <v>0.15609999999999999</v>
      </c>
      <c r="C9894" t="s">
        <v>5441</v>
      </c>
      <c r="D9894">
        <v>83000</v>
      </c>
      <c r="E9894">
        <v>60</v>
      </c>
      <c r="F9894">
        <v>10</v>
      </c>
      <c r="G9894">
        <v>0</v>
      </c>
    </row>
    <row r="9895" spans="1:7" x14ac:dyDescent="0.2">
      <c r="A9895">
        <v>16000</v>
      </c>
      <c r="B9895">
        <v>0.1825</v>
      </c>
      <c r="C9895" t="s">
        <v>5441</v>
      </c>
      <c r="D9895">
        <v>130000</v>
      </c>
      <c r="E9895">
        <v>60</v>
      </c>
      <c r="F9895">
        <v>10</v>
      </c>
      <c r="G9895">
        <v>0</v>
      </c>
    </row>
    <row r="9896" spans="1:7" x14ac:dyDescent="0.2">
      <c r="A9896">
        <v>20000</v>
      </c>
      <c r="B9896">
        <v>0.11990000000000001</v>
      </c>
      <c r="C9896" t="s">
        <v>5441</v>
      </c>
      <c r="D9896">
        <v>145000</v>
      </c>
      <c r="E9896">
        <v>36</v>
      </c>
      <c r="F9896">
        <v>4</v>
      </c>
      <c r="G9896">
        <v>0</v>
      </c>
    </row>
    <row r="9897" spans="1:7" x14ac:dyDescent="0.2">
      <c r="A9897">
        <v>35000</v>
      </c>
      <c r="B9897">
        <v>0.1464</v>
      </c>
      <c r="C9897" t="s">
        <v>5441</v>
      </c>
      <c r="D9897">
        <v>123000</v>
      </c>
      <c r="E9897">
        <v>60</v>
      </c>
      <c r="F9897">
        <v>10</v>
      </c>
      <c r="G9897">
        <v>1</v>
      </c>
    </row>
    <row r="9898" spans="1:7" x14ac:dyDescent="0.2">
      <c r="A9898">
        <v>9000</v>
      </c>
      <c r="B9898">
        <v>0.1099</v>
      </c>
      <c r="C9898" t="s">
        <v>5441</v>
      </c>
      <c r="D9898">
        <v>26000</v>
      </c>
      <c r="E9898">
        <v>36</v>
      </c>
      <c r="F9898">
        <v>9</v>
      </c>
      <c r="G9898">
        <v>0</v>
      </c>
    </row>
    <row r="9899" spans="1:7" x14ac:dyDescent="0.2">
      <c r="A9899">
        <v>20000</v>
      </c>
      <c r="B9899">
        <v>0.24079999999999999</v>
      </c>
      <c r="C9899" t="s">
        <v>5440</v>
      </c>
      <c r="D9899">
        <v>50000</v>
      </c>
      <c r="E9899">
        <v>60</v>
      </c>
      <c r="F9899">
        <v>3</v>
      </c>
      <c r="G9899">
        <v>1</v>
      </c>
    </row>
    <row r="9900" spans="1:7" x14ac:dyDescent="0.2">
      <c r="A9900">
        <v>4125</v>
      </c>
      <c r="B9900">
        <v>0.15609999999999999</v>
      </c>
      <c r="C9900" t="s">
        <v>5440</v>
      </c>
      <c r="D9900">
        <v>40000</v>
      </c>
      <c r="E9900">
        <v>36</v>
      </c>
      <c r="F9900">
        <v>3</v>
      </c>
      <c r="G9900">
        <v>0</v>
      </c>
    </row>
    <row r="9901" spans="1:7" x14ac:dyDescent="0.2">
      <c r="A9901">
        <v>10000</v>
      </c>
      <c r="B9901">
        <v>8.8999999999999996E-2</v>
      </c>
      <c r="C9901" t="s">
        <v>5442</v>
      </c>
      <c r="D9901" s="79">
        <v>100000</v>
      </c>
      <c r="E9901">
        <v>36</v>
      </c>
      <c r="F9901">
        <v>7</v>
      </c>
      <c r="G9901">
        <v>0</v>
      </c>
    </row>
    <row r="9902" spans="1:7" x14ac:dyDescent="0.2">
      <c r="A9902">
        <v>13500</v>
      </c>
      <c r="B9902">
        <v>0.16589999999999999</v>
      </c>
      <c r="C9902" t="s">
        <v>5440</v>
      </c>
      <c r="D9902">
        <v>51000</v>
      </c>
      <c r="E9902">
        <v>60</v>
      </c>
      <c r="F9902">
        <v>6</v>
      </c>
      <c r="G9902">
        <v>0</v>
      </c>
    </row>
    <row r="9903" spans="1:7" x14ac:dyDescent="0.2">
      <c r="A9903">
        <v>15000</v>
      </c>
      <c r="B9903">
        <v>0.1416</v>
      </c>
      <c r="C9903" t="s">
        <v>5441</v>
      </c>
      <c r="D9903">
        <v>186000</v>
      </c>
      <c r="E9903">
        <v>36</v>
      </c>
      <c r="F9903">
        <v>3</v>
      </c>
      <c r="G9903">
        <v>0</v>
      </c>
    </row>
    <row r="9904" spans="1:7" x14ac:dyDescent="0.2">
      <c r="A9904">
        <v>3000</v>
      </c>
      <c r="B9904">
        <v>0.13650000000000001</v>
      </c>
      <c r="C9904" t="s">
        <v>5441</v>
      </c>
      <c r="D9904">
        <v>30000</v>
      </c>
      <c r="E9904">
        <v>36</v>
      </c>
      <c r="F9904">
        <v>10</v>
      </c>
      <c r="G9904">
        <v>0</v>
      </c>
    </row>
    <row r="9905" spans="1:7" x14ac:dyDescent="0.2">
      <c r="A9905">
        <v>15000</v>
      </c>
      <c r="B9905">
        <v>0.1099</v>
      </c>
      <c r="C9905" t="s">
        <v>5440</v>
      </c>
      <c r="D9905">
        <v>42000</v>
      </c>
      <c r="E9905">
        <v>60</v>
      </c>
      <c r="F9905">
        <v>1</v>
      </c>
      <c r="G9905">
        <v>0</v>
      </c>
    </row>
    <row r="9906" spans="1:7" x14ac:dyDescent="0.2">
      <c r="A9906">
        <v>6350</v>
      </c>
      <c r="B9906">
        <v>0.16589999999999999</v>
      </c>
      <c r="C9906" t="s">
        <v>5442</v>
      </c>
      <c r="D9906">
        <v>45000</v>
      </c>
      <c r="E9906">
        <v>36</v>
      </c>
      <c r="F9906">
        <v>2</v>
      </c>
      <c r="G9906">
        <v>1</v>
      </c>
    </row>
    <row r="9907" spans="1:7" x14ac:dyDescent="0.2">
      <c r="A9907">
        <v>5125</v>
      </c>
      <c r="B9907">
        <v>8.8999999999999996E-2</v>
      </c>
      <c r="C9907" t="s">
        <v>5440</v>
      </c>
      <c r="D9907">
        <v>42000</v>
      </c>
      <c r="E9907">
        <v>36</v>
      </c>
      <c r="F9907">
        <v>2</v>
      </c>
      <c r="G9907">
        <v>0</v>
      </c>
    </row>
    <row r="9908" spans="1:7" x14ac:dyDescent="0.2">
      <c r="A9908">
        <v>8000</v>
      </c>
      <c r="B9908">
        <v>0.12989999999999999</v>
      </c>
      <c r="C9908" t="s">
        <v>5440</v>
      </c>
      <c r="D9908">
        <v>50000</v>
      </c>
      <c r="E9908">
        <v>36</v>
      </c>
      <c r="F9908">
        <v>0.5</v>
      </c>
      <c r="G9908">
        <v>0</v>
      </c>
    </row>
    <row r="9909" spans="1:7" x14ac:dyDescent="0.2">
      <c r="A9909">
        <v>27000</v>
      </c>
      <c r="B9909">
        <v>0.1464</v>
      </c>
      <c r="C9909" t="s">
        <v>5441</v>
      </c>
      <c r="D9909">
        <v>170000</v>
      </c>
      <c r="E9909">
        <v>36</v>
      </c>
      <c r="F9909">
        <v>7</v>
      </c>
      <c r="G9909">
        <v>0</v>
      </c>
    </row>
    <row r="9910" spans="1:7" x14ac:dyDescent="0.2">
      <c r="A9910">
        <v>1750</v>
      </c>
      <c r="B9910">
        <v>0.1464</v>
      </c>
      <c r="C9910" t="s">
        <v>5441</v>
      </c>
      <c r="D9910">
        <v>74880</v>
      </c>
      <c r="E9910">
        <v>36</v>
      </c>
      <c r="F9910">
        <v>10</v>
      </c>
      <c r="G9910">
        <v>0</v>
      </c>
    </row>
    <row r="9911" spans="1:7" x14ac:dyDescent="0.2">
      <c r="A9911">
        <v>7200</v>
      </c>
      <c r="B9911">
        <v>0.15310000000000001</v>
      </c>
      <c r="C9911" t="s">
        <v>5441</v>
      </c>
      <c r="D9911">
        <v>70000</v>
      </c>
      <c r="E9911">
        <v>36</v>
      </c>
      <c r="F9911">
        <v>10</v>
      </c>
      <c r="G9911">
        <v>0</v>
      </c>
    </row>
    <row r="9912" spans="1:7" x14ac:dyDescent="0.2">
      <c r="A9912">
        <v>10000</v>
      </c>
      <c r="B9912">
        <v>0.1464</v>
      </c>
      <c r="C9912" t="s">
        <v>5440</v>
      </c>
      <c r="D9912">
        <v>42000</v>
      </c>
      <c r="E9912">
        <v>60</v>
      </c>
      <c r="F9912">
        <v>5</v>
      </c>
      <c r="G9912">
        <v>0</v>
      </c>
    </row>
    <row r="9913" spans="1:7" x14ac:dyDescent="0.2">
      <c r="A9913">
        <v>20850</v>
      </c>
      <c r="B9913">
        <v>0.23430000000000001</v>
      </c>
      <c r="C9913" t="s">
        <v>5440</v>
      </c>
      <c r="D9913">
        <v>75000</v>
      </c>
      <c r="E9913">
        <v>60</v>
      </c>
      <c r="F9913">
        <v>2</v>
      </c>
      <c r="G9913">
        <v>0</v>
      </c>
    </row>
    <row r="9914" spans="1:7" x14ac:dyDescent="0.2">
      <c r="A9914">
        <v>14900</v>
      </c>
      <c r="B9914">
        <v>0.18920000000000001</v>
      </c>
      <c r="C9914" t="s">
        <v>5441</v>
      </c>
      <c r="D9914">
        <v>67000</v>
      </c>
      <c r="E9914">
        <v>60</v>
      </c>
      <c r="F9914">
        <v>0.5</v>
      </c>
      <c r="G9914">
        <v>1</v>
      </c>
    </row>
    <row r="9915" spans="1:7" x14ac:dyDescent="0.2">
      <c r="A9915">
        <v>18000</v>
      </c>
      <c r="B9915">
        <v>6.6199999999999995E-2</v>
      </c>
      <c r="C9915" t="s">
        <v>5441</v>
      </c>
      <c r="D9915" s="79">
        <v>100000</v>
      </c>
      <c r="E9915">
        <v>36</v>
      </c>
      <c r="F9915">
        <v>2</v>
      </c>
      <c r="G9915">
        <v>0</v>
      </c>
    </row>
    <row r="9916" spans="1:7" x14ac:dyDescent="0.2">
      <c r="A9916">
        <v>4700</v>
      </c>
      <c r="B9916">
        <v>0.1825</v>
      </c>
      <c r="C9916" t="s">
        <v>5442</v>
      </c>
      <c r="D9916">
        <v>50000</v>
      </c>
      <c r="E9916">
        <v>36</v>
      </c>
      <c r="F9916">
        <v>5</v>
      </c>
      <c r="G9916">
        <v>1</v>
      </c>
    </row>
    <row r="9917" spans="1:7" x14ac:dyDescent="0.2">
      <c r="A9917">
        <v>10650</v>
      </c>
      <c r="B9917">
        <v>0.21990000000000001</v>
      </c>
      <c r="C9917" t="s">
        <v>5440</v>
      </c>
      <c r="D9917">
        <v>54000</v>
      </c>
      <c r="E9917">
        <v>36</v>
      </c>
      <c r="F9917">
        <v>5</v>
      </c>
      <c r="G9917">
        <v>0</v>
      </c>
    </row>
    <row r="9918" spans="1:7" x14ac:dyDescent="0.2">
      <c r="A9918">
        <v>31450</v>
      </c>
      <c r="B9918">
        <v>0.25569999999999998</v>
      </c>
      <c r="C9918" t="s">
        <v>5440</v>
      </c>
      <c r="D9918" s="79">
        <v>100000</v>
      </c>
      <c r="E9918">
        <v>60</v>
      </c>
      <c r="F9918">
        <v>10</v>
      </c>
      <c r="G9918">
        <v>1</v>
      </c>
    </row>
    <row r="9919" spans="1:7" x14ac:dyDescent="0.2">
      <c r="A9919">
        <v>22500</v>
      </c>
      <c r="B9919">
        <v>0.1464</v>
      </c>
      <c r="C9919" t="s">
        <v>5441</v>
      </c>
      <c r="D9919">
        <v>81000</v>
      </c>
      <c r="E9919">
        <v>36</v>
      </c>
      <c r="F9919">
        <v>8</v>
      </c>
      <c r="G9919">
        <v>0</v>
      </c>
    </row>
    <row r="9920" spans="1:7" x14ac:dyDescent="0.2">
      <c r="A9920">
        <v>4000</v>
      </c>
      <c r="B9920">
        <v>0.13650000000000001</v>
      </c>
      <c r="C9920" t="s">
        <v>5442</v>
      </c>
      <c r="D9920">
        <v>80000</v>
      </c>
      <c r="E9920">
        <v>36</v>
      </c>
      <c r="F9920">
        <v>2</v>
      </c>
      <c r="G9920">
        <v>0</v>
      </c>
    </row>
    <row r="9921" spans="1:7" x14ac:dyDescent="0.2">
      <c r="A9921">
        <v>5000</v>
      </c>
      <c r="B9921">
        <v>0.1099</v>
      </c>
      <c r="C9921" t="s">
        <v>5441</v>
      </c>
      <c r="D9921">
        <v>65000</v>
      </c>
      <c r="E9921">
        <v>36</v>
      </c>
      <c r="F9921">
        <v>3</v>
      </c>
      <c r="G9921">
        <v>0</v>
      </c>
    </row>
    <row r="9922" spans="1:7" x14ac:dyDescent="0.2">
      <c r="A9922">
        <v>14400</v>
      </c>
      <c r="B9922">
        <v>0.1757</v>
      </c>
      <c r="C9922" t="s">
        <v>5441</v>
      </c>
      <c r="D9922">
        <v>65000</v>
      </c>
      <c r="E9922">
        <v>36</v>
      </c>
      <c r="F9922">
        <v>10</v>
      </c>
      <c r="G9922">
        <v>0</v>
      </c>
    </row>
    <row r="9923" spans="1:7" x14ac:dyDescent="0.2">
      <c r="A9923">
        <v>25000</v>
      </c>
      <c r="B9923">
        <v>0.12989999999999999</v>
      </c>
      <c r="C9923" t="s">
        <v>5442</v>
      </c>
      <c r="D9923">
        <v>60000</v>
      </c>
      <c r="E9923">
        <v>36</v>
      </c>
      <c r="F9923">
        <v>3</v>
      </c>
      <c r="G9923">
        <v>0</v>
      </c>
    </row>
    <row r="9924" spans="1:7" x14ac:dyDescent="0.2">
      <c r="A9924">
        <v>1000</v>
      </c>
      <c r="B9924">
        <v>9.6699999999999994E-2</v>
      </c>
      <c r="C9924" t="s">
        <v>5442</v>
      </c>
      <c r="D9924">
        <v>22908</v>
      </c>
      <c r="E9924">
        <v>36</v>
      </c>
      <c r="F9924">
        <v>2</v>
      </c>
      <c r="G9924">
        <v>0</v>
      </c>
    </row>
    <row r="9925" spans="1:7" x14ac:dyDescent="0.2">
      <c r="A9925">
        <v>5000</v>
      </c>
      <c r="B9925">
        <v>0.1249</v>
      </c>
      <c r="C9925" t="s">
        <v>5441</v>
      </c>
      <c r="D9925">
        <v>46000</v>
      </c>
      <c r="E9925">
        <v>36</v>
      </c>
      <c r="F9925">
        <v>10</v>
      </c>
      <c r="G9925">
        <v>0</v>
      </c>
    </row>
    <row r="9926" spans="1:7" x14ac:dyDescent="0.2">
      <c r="A9926">
        <v>5000</v>
      </c>
      <c r="B9926">
        <v>0.13650000000000001</v>
      </c>
      <c r="C9926" t="s">
        <v>5442</v>
      </c>
      <c r="D9926">
        <v>50000</v>
      </c>
      <c r="E9926">
        <v>36</v>
      </c>
      <c r="F9926">
        <v>10</v>
      </c>
      <c r="G9926">
        <v>0</v>
      </c>
    </row>
    <row r="9927" spans="1:7" x14ac:dyDescent="0.2">
      <c r="A9927">
        <v>5000</v>
      </c>
      <c r="B9927">
        <v>0.1757</v>
      </c>
      <c r="C9927" t="s">
        <v>5441</v>
      </c>
      <c r="D9927">
        <v>33000</v>
      </c>
      <c r="E9927">
        <v>36</v>
      </c>
      <c r="F9927">
        <v>10</v>
      </c>
      <c r="G9927">
        <v>0</v>
      </c>
    </row>
    <row r="9928" spans="1:7" x14ac:dyDescent="0.2">
      <c r="A9928">
        <v>30000</v>
      </c>
      <c r="B9928">
        <v>0.21990000000000001</v>
      </c>
      <c r="C9928" t="s">
        <v>5441</v>
      </c>
      <c r="D9928">
        <v>107500</v>
      </c>
      <c r="E9928">
        <v>60</v>
      </c>
      <c r="F9928">
        <v>10</v>
      </c>
      <c r="G9928">
        <v>0</v>
      </c>
    </row>
    <row r="9929" spans="1:7" x14ac:dyDescent="0.2">
      <c r="A9929">
        <v>35000</v>
      </c>
      <c r="B9929">
        <v>0.21179999999999999</v>
      </c>
      <c r="C9929" t="s">
        <v>5441</v>
      </c>
      <c r="D9929">
        <v>92000</v>
      </c>
      <c r="E9929">
        <v>60</v>
      </c>
      <c r="F9929">
        <v>10</v>
      </c>
      <c r="G9929">
        <v>1</v>
      </c>
    </row>
    <row r="9930" spans="1:7" x14ac:dyDescent="0.2">
      <c r="A9930">
        <v>18275</v>
      </c>
      <c r="B9930">
        <v>0.1825</v>
      </c>
      <c r="C9930" t="s">
        <v>5440</v>
      </c>
      <c r="D9930">
        <v>60000</v>
      </c>
      <c r="E9930">
        <v>36</v>
      </c>
      <c r="F9930">
        <v>2</v>
      </c>
      <c r="G9930">
        <v>0</v>
      </c>
    </row>
    <row r="9931" spans="1:7" x14ac:dyDescent="0.2">
      <c r="A9931">
        <v>11000</v>
      </c>
      <c r="B9931">
        <v>0.1249</v>
      </c>
      <c r="C9931" t="s">
        <v>5440</v>
      </c>
      <c r="D9931">
        <v>42000</v>
      </c>
      <c r="E9931">
        <v>36</v>
      </c>
      <c r="F9931">
        <v>10</v>
      </c>
      <c r="G9931">
        <v>1</v>
      </c>
    </row>
    <row r="9932" spans="1:7" x14ac:dyDescent="0.2">
      <c r="A9932">
        <v>28775</v>
      </c>
      <c r="B9932">
        <v>0.25569999999999998</v>
      </c>
      <c r="C9932" t="s">
        <v>5441</v>
      </c>
      <c r="D9932">
        <v>76000</v>
      </c>
      <c r="E9932">
        <v>60</v>
      </c>
      <c r="F9932">
        <v>10</v>
      </c>
      <c r="G9932">
        <v>1</v>
      </c>
    </row>
    <row r="9933" spans="1:7" x14ac:dyDescent="0.2">
      <c r="A9933">
        <v>15500</v>
      </c>
      <c r="B9933">
        <v>0.1416</v>
      </c>
      <c r="C9933" t="s">
        <v>5440</v>
      </c>
      <c r="D9933">
        <v>54352</v>
      </c>
      <c r="E9933">
        <v>36</v>
      </c>
      <c r="F9933">
        <v>9</v>
      </c>
      <c r="G9933">
        <v>1</v>
      </c>
    </row>
    <row r="9934" spans="1:7" x14ac:dyDescent="0.2">
      <c r="A9934">
        <v>12500</v>
      </c>
      <c r="B9934">
        <v>0.12989999999999999</v>
      </c>
      <c r="C9934" t="s">
        <v>5442</v>
      </c>
      <c r="D9934">
        <v>59000</v>
      </c>
      <c r="E9934">
        <v>36</v>
      </c>
      <c r="F9934">
        <v>10</v>
      </c>
      <c r="G9934">
        <v>0</v>
      </c>
    </row>
    <row r="9935" spans="1:7" x14ac:dyDescent="0.2">
      <c r="A9935">
        <v>17000</v>
      </c>
      <c r="B9935">
        <v>8.8999999999999996E-2</v>
      </c>
      <c r="C9935" t="s">
        <v>5442</v>
      </c>
      <c r="D9935">
        <v>90000</v>
      </c>
      <c r="E9935">
        <v>36</v>
      </c>
      <c r="F9935">
        <v>10</v>
      </c>
      <c r="G9935">
        <v>1</v>
      </c>
    </row>
    <row r="9936" spans="1:7" x14ac:dyDescent="0.2">
      <c r="A9936">
        <v>35000</v>
      </c>
      <c r="B9936">
        <v>0.1416</v>
      </c>
      <c r="C9936" t="s">
        <v>5441</v>
      </c>
      <c r="D9936">
        <v>126000</v>
      </c>
      <c r="E9936">
        <v>60</v>
      </c>
      <c r="F9936">
        <v>7</v>
      </c>
      <c r="G9936">
        <v>1</v>
      </c>
    </row>
    <row r="9937" spans="1:7" x14ac:dyDescent="0.2">
      <c r="A9937">
        <v>14450</v>
      </c>
      <c r="B9937">
        <v>0.13650000000000001</v>
      </c>
      <c r="C9937" t="s">
        <v>5441</v>
      </c>
      <c r="D9937">
        <v>75000</v>
      </c>
      <c r="E9937">
        <v>36</v>
      </c>
      <c r="F9937">
        <v>5</v>
      </c>
      <c r="G9937">
        <v>1</v>
      </c>
    </row>
    <row r="9938" spans="1:7" x14ac:dyDescent="0.2">
      <c r="A9938">
        <v>12800</v>
      </c>
      <c r="B9938">
        <v>7.6200000000000004E-2</v>
      </c>
      <c r="C9938" t="s">
        <v>5441</v>
      </c>
      <c r="D9938">
        <v>68000</v>
      </c>
      <c r="E9938">
        <v>36</v>
      </c>
      <c r="F9938">
        <v>3</v>
      </c>
      <c r="G9938">
        <v>0</v>
      </c>
    </row>
    <row r="9939" spans="1:7" x14ac:dyDescent="0.2">
      <c r="A9939">
        <v>3000</v>
      </c>
      <c r="B9939">
        <v>0.13650000000000001</v>
      </c>
      <c r="C9939" t="s">
        <v>5440</v>
      </c>
      <c r="D9939">
        <v>35000</v>
      </c>
      <c r="E9939">
        <v>36</v>
      </c>
      <c r="F9939">
        <v>2</v>
      </c>
      <c r="G9939">
        <v>0</v>
      </c>
    </row>
    <row r="9940" spans="1:7" x14ac:dyDescent="0.2">
      <c r="A9940">
        <v>4800</v>
      </c>
      <c r="B9940">
        <v>0.1416</v>
      </c>
      <c r="C9940" t="s">
        <v>5442</v>
      </c>
      <c r="D9940">
        <v>33000</v>
      </c>
      <c r="E9940">
        <v>36</v>
      </c>
      <c r="F9940">
        <v>10</v>
      </c>
      <c r="G9940">
        <v>0</v>
      </c>
    </row>
    <row r="9941" spans="1:7" x14ac:dyDescent="0.2">
      <c r="A9941">
        <v>9000</v>
      </c>
      <c r="B9941">
        <v>6.6199999999999995E-2</v>
      </c>
      <c r="C9941" t="s">
        <v>5441</v>
      </c>
      <c r="D9941">
        <v>50000</v>
      </c>
      <c r="E9941">
        <v>36</v>
      </c>
      <c r="F9941">
        <v>10</v>
      </c>
      <c r="G9941">
        <v>0</v>
      </c>
    </row>
    <row r="9942" spans="1:7" x14ac:dyDescent="0.2">
      <c r="A9942">
        <v>12600</v>
      </c>
      <c r="B9942">
        <v>8.8999999999999996E-2</v>
      </c>
      <c r="C9942" t="s">
        <v>5440</v>
      </c>
      <c r="D9942">
        <v>47500</v>
      </c>
      <c r="E9942">
        <v>36</v>
      </c>
      <c r="F9942">
        <v>7</v>
      </c>
      <c r="G9942">
        <v>0</v>
      </c>
    </row>
    <row r="9943" spans="1:7" x14ac:dyDescent="0.2">
      <c r="A9943">
        <v>11700</v>
      </c>
      <c r="B9943">
        <v>0.1825</v>
      </c>
      <c r="C9943" t="s">
        <v>5441</v>
      </c>
      <c r="D9943">
        <v>72000</v>
      </c>
      <c r="E9943">
        <v>60</v>
      </c>
      <c r="F9943">
        <v>4</v>
      </c>
      <c r="G9943">
        <v>0</v>
      </c>
    </row>
    <row r="9944" spans="1:7" x14ac:dyDescent="0.2">
      <c r="A9944">
        <v>20000</v>
      </c>
      <c r="B9944">
        <v>8.8999999999999996E-2</v>
      </c>
      <c r="C9944" t="s">
        <v>5441</v>
      </c>
      <c r="D9944">
        <v>93000</v>
      </c>
      <c r="E9944">
        <v>36</v>
      </c>
      <c r="F9944">
        <v>2</v>
      </c>
      <c r="G9944">
        <v>0</v>
      </c>
    </row>
    <row r="9945" spans="1:7" x14ac:dyDescent="0.2">
      <c r="A9945">
        <v>27300</v>
      </c>
      <c r="B9945">
        <v>0.21990000000000001</v>
      </c>
      <c r="C9945" t="s">
        <v>5441</v>
      </c>
      <c r="D9945">
        <v>76000</v>
      </c>
      <c r="E9945">
        <v>36</v>
      </c>
      <c r="F9945">
        <v>10</v>
      </c>
      <c r="G9945">
        <v>0</v>
      </c>
    </row>
    <row r="9946" spans="1:7" x14ac:dyDescent="0.2">
      <c r="A9946">
        <v>2750</v>
      </c>
      <c r="B9946">
        <v>0.1249</v>
      </c>
      <c r="C9946" t="s">
        <v>5440</v>
      </c>
      <c r="D9946">
        <v>12000</v>
      </c>
      <c r="E9946">
        <v>36</v>
      </c>
      <c r="F9946">
        <v>2</v>
      </c>
      <c r="G9946">
        <v>1</v>
      </c>
    </row>
    <row r="9947" spans="1:7" x14ac:dyDescent="0.2">
      <c r="A9947">
        <v>17100</v>
      </c>
      <c r="B9947">
        <v>0.18920000000000001</v>
      </c>
      <c r="C9947" t="s">
        <v>5440</v>
      </c>
      <c r="D9947">
        <v>40755</v>
      </c>
      <c r="E9947">
        <v>60</v>
      </c>
      <c r="F9947">
        <v>7</v>
      </c>
      <c r="G9947">
        <v>0</v>
      </c>
    </row>
    <row r="9948" spans="1:7" x14ac:dyDescent="0.2">
      <c r="A9948">
        <v>14000</v>
      </c>
      <c r="B9948">
        <v>7.9000000000000001E-2</v>
      </c>
      <c r="C9948" t="s">
        <v>5441</v>
      </c>
      <c r="D9948">
        <v>120000</v>
      </c>
      <c r="E9948">
        <v>36</v>
      </c>
      <c r="F9948">
        <v>8</v>
      </c>
      <c r="G9948">
        <v>0</v>
      </c>
    </row>
    <row r="9949" spans="1:7" x14ac:dyDescent="0.2">
      <c r="A9949">
        <v>17000</v>
      </c>
      <c r="B9949">
        <v>0.11990000000000001</v>
      </c>
      <c r="C9949" t="s">
        <v>5441</v>
      </c>
      <c r="D9949">
        <v>130000</v>
      </c>
      <c r="E9949">
        <v>36</v>
      </c>
      <c r="F9949">
        <v>1</v>
      </c>
      <c r="G9949">
        <v>0</v>
      </c>
    </row>
    <row r="9950" spans="1:7" x14ac:dyDescent="0.2">
      <c r="A9950">
        <v>20000</v>
      </c>
      <c r="B9950">
        <v>0.18920000000000001</v>
      </c>
      <c r="C9950" t="s">
        <v>5440</v>
      </c>
      <c r="D9950">
        <v>55000</v>
      </c>
      <c r="E9950">
        <v>60</v>
      </c>
      <c r="F9950">
        <v>1</v>
      </c>
      <c r="G9950">
        <v>0</v>
      </c>
    </row>
    <row r="9951" spans="1:7" x14ac:dyDescent="0.2">
      <c r="A9951">
        <v>5325</v>
      </c>
      <c r="B9951">
        <v>7.6200000000000004E-2</v>
      </c>
      <c r="C9951" t="s">
        <v>5440</v>
      </c>
      <c r="D9951">
        <v>68000</v>
      </c>
      <c r="E9951">
        <v>36</v>
      </c>
      <c r="F9951">
        <v>2</v>
      </c>
      <c r="G9951">
        <v>0</v>
      </c>
    </row>
    <row r="9952" spans="1:7" x14ac:dyDescent="0.2">
      <c r="A9952">
        <v>5000</v>
      </c>
      <c r="B9952">
        <v>0.15310000000000001</v>
      </c>
      <c r="C9952" t="s">
        <v>5441</v>
      </c>
      <c r="D9952">
        <v>59000</v>
      </c>
      <c r="E9952">
        <v>36</v>
      </c>
      <c r="F9952">
        <v>5</v>
      </c>
      <c r="G9952">
        <v>1</v>
      </c>
    </row>
    <row r="9953" spans="1:7" x14ac:dyDescent="0.2">
      <c r="A9953">
        <v>7250</v>
      </c>
      <c r="B9953">
        <v>0.15310000000000001</v>
      </c>
      <c r="C9953" t="s">
        <v>5440</v>
      </c>
      <c r="D9953">
        <v>45600</v>
      </c>
      <c r="E9953">
        <v>36</v>
      </c>
      <c r="F9953">
        <v>7</v>
      </c>
      <c r="G9953">
        <v>0</v>
      </c>
    </row>
    <row r="9954" spans="1:7" x14ac:dyDescent="0.2">
      <c r="A9954">
        <v>15775</v>
      </c>
      <c r="B9954">
        <v>0.19470000000000001</v>
      </c>
      <c r="C9954" t="s">
        <v>5441</v>
      </c>
      <c r="D9954">
        <v>64230</v>
      </c>
      <c r="E9954">
        <v>60</v>
      </c>
      <c r="F9954">
        <v>0.5</v>
      </c>
      <c r="G9954">
        <v>0</v>
      </c>
    </row>
    <row r="9955" spans="1:7" x14ac:dyDescent="0.2">
      <c r="A9955">
        <v>24000</v>
      </c>
      <c r="B9955">
        <v>0.16589999999999999</v>
      </c>
      <c r="C9955" t="s">
        <v>5441</v>
      </c>
      <c r="D9955">
        <v>85200</v>
      </c>
      <c r="E9955">
        <v>60</v>
      </c>
      <c r="F9955">
        <v>7</v>
      </c>
      <c r="G9955">
        <v>0</v>
      </c>
    </row>
    <row r="9956" spans="1:7" x14ac:dyDescent="0.2">
      <c r="A9956">
        <v>25000</v>
      </c>
      <c r="B9956">
        <v>0.11990000000000001</v>
      </c>
      <c r="C9956" t="s">
        <v>5441</v>
      </c>
      <c r="D9956" s="79">
        <v>300000</v>
      </c>
      <c r="E9956">
        <v>36</v>
      </c>
      <c r="F9956">
        <v>9</v>
      </c>
      <c r="G9956">
        <v>0</v>
      </c>
    </row>
    <row r="9957" spans="1:7" x14ac:dyDescent="0.2">
      <c r="A9957">
        <v>24000</v>
      </c>
      <c r="B9957">
        <v>7.9000000000000001E-2</v>
      </c>
      <c r="C9957" t="s">
        <v>5441</v>
      </c>
      <c r="D9957">
        <v>106000</v>
      </c>
      <c r="E9957">
        <v>36</v>
      </c>
      <c r="F9957">
        <v>10</v>
      </c>
      <c r="G9957">
        <v>0</v>
      </c>
    </row>
    <row r="9958" spans="1:7" x14ac:dyDescent="0.2">
      <c r="A9958">
        <v>35000</v>
      </c>
      <c r="B9958">
        <v>0.15609999999999999</v>
      </c>
      <c r="C9958" t="s">
        <v>5440</v>
      </c>
      <c r="D9958">
        <v>120000</v>
      </c>
      <c r="E9958">
        <v>36</v>
      </c>
      <c r="F9958">
        <v>6</v>
      </c>
      <c r="G9958">
        <v>0</v>
      </c>
    </row>
    <row r="9959" spans="1:7" x14ac:dyDescent="0.2">
      <c r="A9959">
        <v>18000</v>
      </c>
      <c r="B9959">
        <v>0.11990000000000001</v>
      </c>
      <c r="C9959" t="s">
        <v>5441</v>
      </c>
      <c r="D9959">
        <v>90000</v>
      </c>
      <c r="E9959">
        <v>60</v>
      </c>
      <c r="F9959">
        <v>10</v>
      </c>
      <c r="G9959">
        <v>0</v>
      </c>
    </row>
    <row r="9960" spans="1:7" x14ac:dyDescent="0.2">
      <c r="A9960">
        <v>8000</v>
      </c>
      <c r="B9960">
        <v>0.11990000000000001</v>
      </c>
      <c r="C9960" t="s">
        <v>5441</v>
      </c>
      <c r="D9960">
        <v>45600</v>
      </c>
      <c r="E9960">
        <v>36</v>
      </c>
      <c r="F9960">
        <v>5</v>
      </c>
      <c r="G9960">
        <v>0</v>
      </c>
    </row>
    <row r="9961" spans="1:7" x14ac:dyDescent="0.2">
      <c r="A9961">
        <v>11000</v>
      </c>
      <c r="B9961">
        <v>0.1464</v>
      </c>
      <c r="C9961" t="s">
        <v>5440</v>
      </c>
      <c r="D9961">
        <v>38000</v>
      </c>
      <c r="E9961">
        <v>36</v>
      </c>
      <c r="F9961">
        <v>8</v>
      </c>
      <c r="G9961">
        <v>0</v>
      </c>
    </row>
    <row r="9962" spans="1:7" x14ac:dyDescent="0.2">
      <c r="A9962">
        <v>16000</v>
      </c>
      <c r="B9962">
        <v>0.1416</v>
      </c>
      <c r="C9962" t="s">
        <v>5440</v>
      </c>
      <c r="D9962">
        <v>54000</v>
      </c>
      <c r="E9962">
        <v>36</v>
      </c>
      <c r="F9962">
        <v>6</v>
      </c>
      <c r="G9962">
        <v>0</v>
      </c>
    </row>
    <row r="9963" spans="1:7" x14ac:dyDescent="0.2">
      <c r="A9963">
        <v>20000</v>
      </c>
      <c r="B9963">
        <v>0.1416</v>
      </c>
      <c r="C9963" t="s">
        <v>5441</v>
      </c>
      <c r="D9963">
        <v>125000</v>
      </c>
      <c r="E9963">
        <v>60</v>
      </c>
      <c r="F9963">
        <v>10</v>
      </c>
      <c r="G9963">
        <v>0</v>
      </c>
    </row>
    <row r="9964" spans="1:7" x14ac:dyDescent="0.2">
      <c r="A9964">
        <v>15000</v>
      </c>
      <c r="B9964">
        <v>0.11990000000000001</v>
      </c>
      <c r="C9964" t="s">
        <v>5441</v>
      </c>
      <c r="D9964">
        <v>80000</v>
      </c>
      <c r="E9964">
        <v>36</v>
      </c>
      <c r="F9964">
        <v>10</v>
      </c>
      <c r="G9964">
        <v>0</v>
      </c>
    </row>
    <row r="9965" spans="1:7" x14ac:dyDescent="0.2">
      <c r="A9965">
        <v>17500</v>
      </c>
      <c r="B9965">
        <v>0.15310000000000001</v>
      </c>
      <c r="C9965" t="s">
        <v>5441</v>
      </c>
      <c r="D9965">
        <v>84000</v>
      </c>
      <c r="E9965">
        <v>60</v>
      </c>
      <c r="F9965">
        <v>10</v>
      </c>
      <c r="G9965">
        <v>1</v>
      </c>
    </row>
    <row r="9966" spans="1:7" x14ac:dyDescent="0.2">
      <c r="A9966">
        <v>5000</v>
      </c>
      <c r="B9966">
        <v>0.1464</v>
      </c>
      <c r="C9966" t="s">
        <v>5441</v>
      </c>
      <c r="D9966">
        <v>72012</v>
      </c>
      <c r="E9966">
        <v>36</v>
      </c>
      <c r="F9966">
        <v>8</v>
      </c>
      <c r="G9966">
        <v>0</v>
      </c>
    </row>
    <row r="9967" spans="1:7" x14ac:dyDescent="0.2">
      <c r="A9967">
        <v>25000</v>
      </c>
      <c r="B9967">
        <v>0.11990000000000001</v>
      </c>
      <c r="C9967" t="s">
        <v>5440</v>
      </c>
      <c r="D9967">
        <v>160000</v>
      </c>
      <c r="E9967">
        <v>36</v>
      </c>
      <c r="F9967">
        <v>0.5</v>
      </c>
      <c r="G9967">
        <v>1</v>
      </c>
    </row>
    <row r="9968" spans="1:7" x14ac:dyDescent="0.2">
      <c r="A9968">
        <v>13500</v>
      </c>
      <c r="B9968">
        <v>0.12989999999999999</v>
      </c>
      <c r="C9968" t="s">
        <v>5441</v>
      </c>
      <c r="D9968">
        <v>49000</v>
      </c>
      <c r="E9968">
        <v>36</v>
      </c>
      <c r="F9968">
        <v>4</v>
      </c>
      <c r="G9968">
        <v>1</v>
      </c>
    </row>
    <row r="9969" spans="1:7" x14ac:dyDescent="0.2">
      <c r="A9969">
        <v>12825</v>
      </c>
      <c r="B9969">
        <v>0.19470000000000001</v>
      </c>
      <c r="C9969" t="s">
        <v>5440</v>
      </c>
      <c r="D9969">
        <v>48000</v>
      </c>
      <c r="E9969">
        <v>60</v>
      </c>
      <c r="F9969">
        <v>7</v>
      </c>
      <c r="G9969">
        <v>0</v>
      </c>
    </row>
    <row r="9970" spans="1:7" x14ac:dyDescent="0.2">
      <c r="A9970">
        <v>14675</v>
      </c>
      <c r="B9970">
        <v>0.19989999999999999</v>
      </c>
      <c r="C9970" t="s">
        <v>5440</v>
      </c>
      <c r="D9970">
        <v>60000</v>
      </c>
      <c r="E9970">
        <v>36</v>
      </c>
      <c r="F9970">
        <v>7</v>
      </c>
      <c r="G9970">
        <v>1</v>
      </c>
    </row>
    <row r="9971" spans="1:7" x14ac:dyDescent="0.2">
      <c r="A9971">
        <v>10500</v>
      </c>
      <c r="B9971">
        <v>0.1416</v>
      </c>
      <c r="C9971" t="s">
        <v>5441</v>
      </c>
      <c r="D9971">
        <v>37024</v>
      </c>
      <c r="E9971">
        <v>36</v>
      </c>
      <c r="F9971">
        <v>10</v>
      </c>
      <c r="G9971">
        <v>1</v>
      </c>
    </row>
    <row r="9972" spans="1:7" x14ac:dyDescent="0.2">
      <c r="A9972">
        <v>10000</v>
      </c>
      <c r="B9972">
        <v>0.1825</v>
      </c>
      <c r="C9972" t="s">
        <v>5441</v>
      </c>
      <c r="D9972">
        <v>76000</v>
      </c>
      <c r="E9972">
        <v>60</v>
      </c>
      <c r="F9972">
        <v>10</v>
      </c>
      <c r="G9972">
        <v>0</v>
      </c>
    </row>
    <row r="9973" spans="1:7" x14ac:dyDescent="0.2">
      <c r="A9973">
        <v>6575</v>
      </c>
      <c r="B9973">
        <v>0.15609999999999999</v>
      </c>
      <c r="C9973" t="s">
        <v>5440</v>
      </c>
      <c r="D9973">
        <v>44500</v>
      </c>
      <c r="E9973">
        <v>36</v>
      </c>
      <c r="F9973">
        <v>2</v>
      </c>
      <c r="G9973">
        <v>0</v>
      </c>
    </row>
    <row r="9974" spans="1:7" x14ac:dyDescent="0.2">
      <c r="A9974">
        <v>7500</v>
      </c>
      <c r="B9974">
        <v>0.12989999999999999</v>
      </c>
      <c r="C9974" t="s">
        <v>5440</v>
      </c>
      <c r="D9974">
        <v>37000</v>
      </c>
      <c r="E9974">
        <v>36</v>
      </c>
      <c r="F9974">
        <v>2</v>
      </c>
      <c r="G9974">
        <v>0</v>
      </c>
    </row>
    <row r="9975" spans="1:7" x14ac:dyDescent="0.2">
      <c r="A9975">
        <v>20950</v>
      </c>
      <c r="B9975">
        <v>0.19470000000000001</v>
      </c>
      <c r="C9975" t="s">
        <v>5441</v>
      </c>
      <c r="D9975">
        <v>50000</v>
      </c>
      <c r="E9975">
        <v>60</v>
      </c>
      <c r="F9975">
        <v>6</v>
      </c>
      <c r="G9975">
        <v>1</v>
      </c>
    </row>
    <row r="9976" spans="1:7" x14ac:dyDescent="0.2">
      <c r="A9976">
        <v>16000</v>
      </c>
      <c r="B9976">
        <v>0.15609999999999999</v>
      </c>
      <c r="C9976" t="s">
        <v>5441</v>
      </c>
      <c r="D9976">
        <v>106000</v>
      </c>
      <c r="E9976">
        <v>60</v>
      </c>
      <c r="F9976">
        <v>2</v>
      </c>
      <c r="G9976">
        <v>0</v>
      </c>
    </row>
    <row r="9977" spans="1:7" x14ac:dyDescent="0.2">
      <c r="A9977">
        <v>17050</v>
      </c>
      <c r="B9977">
        <v>0.15609999999999999</v>
      </c>
      <c r="C9977" t="s">
        <v>5441</v>
      </c>
      <c r="D9977">
        <v>38000</v>
      </c>
      <c r="E9977">
        <v>60</v>
      </c>
      <c r="F9977">
        <v>6</v>
      </c>
      <c r="G9977">
        <v>0</v>
      </c>
    </row>
    <row r="9978" spans="1:7" x14ac:dyDescent="0.2">
      <c r="A9978">
        <v>17350</v>
      </c>
      <c r="B9978">
        <v>0.19989999999999999</v>
      </c>
      <c r="C9978" t="s">
        <v>5441</v>
      </c>
      <c r="D9978">
        <v>80000</v>
      </c>
      <c r="E9978">
        <v>60</v>
      </c>
      <c r="F9978">
        <v>0.5</v>
      </c>
      <c r="G9978">
        <v>0</v>
      </c>
    </row>
    <row r="9979" spans="1:7" x14ac:dyDescent="0.2">
      <c r="A9979">
        <v>3000</v>
      </c>
      <c r="B9979">
        <v>0.1249</v>
      </c>
      <c r="C9979" t="s">
        <v>5442</v>
      </c>
      <c r="D9979">
        <v>38500</v>
      </c>
      <c r="E9979">
        <v>36</v>
      </c>
      <c r="F9979">
        <v>5</v>
      </c>
      <c r="G9979">
        <v>0</v>
      </c>
    </row>
    <row r="9980" spans="1:7" x14ac:dyDescent="0.2">
      <c r="A9980">
        <v>5000</v>
      </c>
      <c r="B9980">
        <v>0.13650000000000001</v>
      </c>
      <c r="C9980" t="s">
        <v>5441</v>
      </c>
      <c r="D9980">
        <v>75000</v>
      </c>
      <c r="E9980">
        <v>36</v>
      </c>
      <c r="F9980">
        <v>7</v>
      </c>
      <c r="G9980">
        <v>0</v>
      </c>
    </row>
    <row r="9981" spans="1:7" x14ac:dyDescent="0.2">
      <c r="A9981">
        <v>19000</v>
      </c>
      <c r="B9981">
        <v>7.9000000000000001E-2</v>
      </c>
      <c r="C9981" t="s">
        <v>5440</v>
      </c>
      <c r="D9981">
        <v>69000</v>
      </c>
      <c r="E9981">
        <v>36</v>
      </c>
      <c r="F9981">
        <v>10</v>
      </c>
      <c r="G9981">
        <v>0</v>
      </c>
    </row>
    <row r="9982" spans="1:7" x14ac:dyDescent="0.2">
      <c r="A9982">
        <v>18000</v>
      </c>
      <c r="B9982">
        <v>0.12989999999999999</v>
      </c>
      <c r="C9982" t="s">
        <v>5441</v>
      </c>
      <c r="D9982">
        <v>89260</v>
      </c>
      <c r="E9982">
        <v>36</v>
      </c>
      <c r="F9982">
        <v>10</v>
      </c>
      <c r="G9982">
        <v>0</v>
      </c>
    </row>
    <row r="9983" spans="1:7" x14ac:dyDescent="0.2">
      <c r="A9983">
        <v>27000</v>
      </c>
      <c r="B9983">
        <v>0.1416</v>
      </c>
      <c r="C9983" t="s">
        <v>5441</v>
      </c>
      <c r="D9983">
        <v>92000</v>
      </c>
      <c r="E9983">
        <v>60</v>
      </c>
      <c r="F9983">
        <v>3</v>
      </c>
      <c r="G9983">
        <v>0</v>
      </c>
    </row>
    <row r="9984" spans="1:7" x14ac:dyDescent="0.2">
      <c r="A9984">
        <v>15000</v>
      </c>
      <c r="B9984">
        <v>0.1249</v>
      </c>
      <c r="C9984" t="s">
        <v>5440</v>
      </c>
      <c r="D9984">
        <v>58000</v>
      </c>
      <c r="E9984">
        <v>36</v>
      </c>
      <c r="F9984">
        <v>2</v>
      </c>
      <c r="G9984">
        <v>0</v>
      </c>
    </row>
    <row r="9985" spans="1:7" x14ac:dyDescent="0.2">
      <c r="A9985">
        <v>25000</v>
      </c>
      <c r="B9985">
        <v>0.1757</v>
      </c>
      <c r="C9985" t="s">
        <v>5440</v>
      </c>
      <c r="D9985">
        <v>70000</v>
      </c>
      <c r="E9985">
        <v>60</v>
      </c>
      <c r="F9985">
        <v>5</v>
      </c>
      <c r="G9985">
        <v>1</v>
      </c>
    </row>
    <row r="9986" spans="1:7" x14ac:dyDescent="0.2">
      <c r="A9986">
        <v>12000</v>
      </c>
      <c r="B9986">
        <v>0.1416</v>
      </c>
      <c r="C9986" t="s">
        <v>5441</v>
      </c>
      <c r="D9986">
        <v>65000</v>
      </c>
      <c r="E9986">
        <v>60</v>
      </c>
      <c r="F9986">
        <v>10</v>
      </c>
      <c r="G9986">
        <v>0</v>
      </c>
    </row>
    <row r="9987" spans="1:7" x14ac:dyDescent="0.2">
      <c r="A9987">
        <v>4950</v>
      </c>
      <c r="B9987">
        <v>8.8999999999999996E-2</v>
      </c>
      <c r="C9987" t="s">
        <v>5441</v>
      </c>
      <c r="D9987">
        <v>45000</v>
      </c>
      <c r="E9987">
        <v>36</v>
      </c>
      <c r="F9987">
        <v>6</v>
      </c>
      <c r="G9987">
        <v>1</v>
      </c>
    </row>
    <row r="9988" spans="1:7" x14ac:dyDescent="0.2">
      <c r="A9988">
        <v>6000</v>
      </c>
      <c r="B9988">
        <v>0.13650000000000001</v>
      </c>
      <c r="C9988" t="s">
        <v>5442</v>
      </c>
      <c r="D9988">
        <v>48000</v>
      </c>
      <c r="E9988">
        <v>36</v>
      </c>
      <c r="F9988">
        <v>2</v>
      </c>
      <c r="G9988">
        <v>0</v>
      </c>
    </row>
    <row r="9989" spans="1:7" x14ac:dyDescent="0.2">
      <c r="A9989">
        <v>30000</v>
      </c>
      <c r="B9989">
        <v>0.21179999999999999</v>
      </c>
      <c r="C9989" t="s">
        <v>5440</v>
      </c>
      <c r="D9989">
        <v>145000</v>
      </c>
      <c r="E9989">
        <v>60</v>
      </c>
      <c r="F9989">
        <v>10</v>
      </c>
      <c r="G9989">
        <v>1</v>
      </c>
    </row>
    <row r="9990" spans="1:7" x14ac:dyDescent="0.2">
      <c r="A9990">
        <v>15000</v>
      </c>
      <c r="B9990">
        <v>0.19989999999999999</v>
      </c>
      <c r="C9990" t="s">
        <v>5440</v>
      </c>
      <c r="D9990">
        <v>65000</v>
      </c>
      <c r="E9990">
        <v>36</v>
      </c>
      <c r="F9990">
        <v>0.5</v>
      </c>
      <c r="G9990">
        <v>0</v>
      </c>
    </row>
    <row r="9991" spans="1:7" x14ac:dyDescent="0.2">
      <c r="A9991">
        <v>14000</v>
      </c>
      <c r="B9991">
        <v>7.9000000000000001E-2</v>
      </c>
      <c r="C9991" t="s">
        <v>5441</v>
      </c>
      <c r="D9991">
        <v>107000</v>
      </c>
      <c r="E9991">
        <v>36</v>
      </c>
      <c r="F9991">
        <v>10</v>
      </c>
      <c r="G9991">
        <v>0</v>
      </c>
    </row>
    <row r="9992" spans="1:7" x14ac:dyDescent="0.2">
      <c r="A9992">
        <v>14400</v>
      </c>
      <c r="B9992">
        <v>8.8999999999999996E-2</v>
      </c>
      <c r="C9992" t="s">
        <v>5441</v>
      </c>
      <c r="D9992">
        <v>120000</v>
      </c>
      <c r="E9992">
        <v>36</v>
      </c>
      <c r="F9992">
        <v>10</v>
      </c>
      <c r="G9992">
        <v>0</v>
      </c>
    </row>
    <row r="9993" spans="1:7" x14ac:dyDescent="0.2">
      <c r="A9993">
        <v>14500</v>
      </c>
      <c r="B9993">
        <v>6.6199999999999995E-2</v>
      </c>
      <c r="C9993" t="s">
        <v>5441</v>
      </c>
      <c r="D9993">
        <v>55000</v>
      </c>
      <c r="E9993">
        <v>36</v>
      </c>
      <c r="F9993">
        <v>7</v>
      </c>
      <c r="G9993">
        <v>0</v>
      </c>
    </row>
    <row r="9994" spans="1:7" x14ac:dyDescent="0.2">
      <c r="A9994">
        <v>13000</v>
      </c>
      <c r="B9994">
        <v>0.1099</v>
      </c>
      <c r="C9994" t="s">
        <v>5441</v>
      </c>
      <c r="D9994">
        <v>82000</v>
      </c>
      <c r="E9994">
        <v>36</v>
      </c>
      <c r="F9994">
        <v>8</v>
      </c>
      <c r="G9994">
        <v>0</v>
      </c>
    </row>
    <row r="9995" spans="1:7" x14ac:dyDescent="0.2">
      <c r="A9995">
        <v>8000</v>
      </c>
      <c r="B9995">
        <v>6.6199999999999995E-2</v>
      </c>
      <c r="C9995" t="s">
        <v>5441</v>
      </c>
      <c r="D9995">
        <v>87800</v>
      </c>
      <c r="E9995">
        <v>36</v>
      </c>
      <c r="F9995">
        <v>3</v>
      </c>
      <c r="G9995">
        <v>0</v>
      </c>
    </row>
    <row r="9996" spans="1:7" x14ac:dyDescent="0.2">
      <c r="A9996">
        <v>10000</v>
      </c>
      <c r="B9996">
        <v>0.1249</v>
      </c>
      <c r="C9996" t="s">
        <v>5440</v>
      </c>
      <c r="D9996">
        <v>67000</v>
      </c>
      <c r="E9996">
        <v>36</v>
      </c>
      <c r="F9996">
        <v>10</v>
      </c>
      <c r="G9996">
        <v>0</v>
      </c>
    </row>
    <row r="9997" spans="1:7" x14ac:dyDescent="0.2">
      <c r="A9997">
        <v>6525</v>
      </c>
      <c r="B9997">
        <v>0.18920000000000001</v>
      </c>
      <c r="C9997" t="s">
        <v>5441</v>
      </c>
      <c r="D9997">
        <v>75000</v>
      </c>
      <c r="E9997">
        <v>36</v>
      </c>
      <c r="F9997">
        <v>2</v>
      </c>
      <c r="G9997">
        <v>0</v>
      </c>
    </row>
    <row r="9998" spans="1:7" x14ac:dyDescent="0.2">
      <c r="A9998">
        <v>15000</v>
      </c>
      <c r="B9998">
        <v>0.1249</v>
      </c>
      <c r="C9998" t="s">
        <v>5440</v>
      </c>
      <c r="D9998">
        <v>37000</v>
      </c>
      <c r="E9998">
        <v>36</v>
      </c>
      <c r="F9998">
        <v>10</v>
      </c>
      <c r="G9998">
        <v>0</v>
      </c>
    </row>
    <row r="9999" spans="1:7" x14ac:dyDescent="0.2">
      <c r="A9999">
        <v>19500</v>
      </c>
      <c r="B9999">
        <v>7.9000000000000001E-2</v>
      </c>
      <c r="C9999" t="s">
        <v>5441</v>
      </c>
      <c r="D9999">
        <v>70000</v>
      </c>
      <c r="E9999">
        <v>36</v>
      </c>
      <c r="F9999">
        <v>10</v>
      </c>
      <c r="G9999">
        <v>0</v>
      </c>
    </row>
    <row r="10000" spans="1:7" x14ac:dyDescent="0.2">
      <c r="A10000">
        <v>3000</v>
      </c>
      <c r="B10000">
        <v>7.6200000000000004E-2</v>
      </c>
      <c r="C10000" t="s">
        <v>5442</v>
      </c>
      <c r="D10000">
        <v>72000</v>
      </c>
      <c r="E10000">
        <v>36</v>
      </c>
      <c r="F10000">
        <v>2</v>
      </c>
      <c r="G10000">
        <v>0</v>
      </c>
    </row>
    <row r="10001" spans="1:7" x14ac:dyDescent="0.2">
      <c r="A10001">
        <v>15000</v>
      </c>
      <c r="B10001">
        <v>9.6699999999999994E-2</v>
      </c>
      <c r="C10001" t="s">
        <v>5440</v>
      </c>
      <c r="D10001">
        <v>118000</v>
      </c>
      <c r="E10001">
        <v>36</v>
      </c>
      <c r="F10001">
        <v>6</v>
      </c>
      <c r="G10001">
        <v>0</v>
      </c>
    </row>
    <row r="10002" spans="1:7" x14ac:dyDescent="0.2">
      <c r="A10002">
        <v>20000</v>
      </c>
      <c r="B10002">
        <v>7.6200000000000004E-2</v>
      </c>
      <c r="C10002" t="s">
        <v>5441</v>
      </c>
      <c r="D10002">
        <v>75000</v>
      </c>
      <c r="E10002">
        <v>36</v>
      </c>
      <c r="F10002">
        <v>10</v>
      </c>
      <c r="G10002">
        <v>0</v>
      </c>
    </row>
    <row r="10003" spans="1:7" x14ac:dyDescent="0.2">
      <c r="A10003">
        <v>12000</v>
      </c>
      <c r="B10003">
        <v>0.15310000000000001</v>
      </c>
      <c r="C10003" t="s">
        <v>5440</v>
      </c>
      <c r="D10003">
        <v>49000</v>
      </c>
      <c r="E10003">
        <v>36</v>
      </c>
      <c r="F10003">
        <v>10</v>
      </c>
      <c r="G10003">
        <v>0</v>
      </c>
    </row>
    <row r="10004" spans="1:7" x14ac:dyDescent="0.2">
      <c r="A10004">
        <v>7550</v>
      </c>
      <c r="B10004">
        <v>0.1416</v>
      </c>
      <c r="C10004" t="s">
        <v>5440</v>
      </c>
      <c r="D10004">
        <v>21000</v>
      </c>
      <c r="E10004">
        <v>36</v>
      </c>
      <c r="F10004">
        <v>2</v>
      </c>
      <c r="G10004">
        <v>0</v>
      </c>
    </row>
    <row r="10005" spans="1:7" x14ac:dyDescent="0.2">
      <c r="A10005">
        <v>30000</v>
      </c>
      <c r="B10005">
        <v>0.2049</v>
      </c>
      <c r="C10005" t="s">
        <v>5441</v>
      </c>
      <c r="D10005">
        <v>65000</v>
      </c>
      <c r="E10005">
        <v>60</v>
      </c>
      <c r="F10005">
        <v>9</v>
      </c>
      <c r="G10005">
        <v>0</v>
      </c>
    </row>
    <row r="10006" spans="1:7" x14ac:dyDescent="0.2">
      <c r="A10006">
        <v>8000</v>
      </c>
      <c r="B10006">
        <v>0.12989999999999999</v>
      </c>
      <c r="C10006" t="s">
        <v>5440</v>
      </c>
      <c r="D10006" s="79">
        <v>100000</v>
      </c>
      <c r="E10006">
        <v>36</v>
      </c>
      <c r="F10006">
        <v>10</v>
      </c>
      <c r="G10006">
        <v>0</v>
      </c>
    </row>
    <row r="10007" spans="1:7" x14ac:dyDescent="0.2">
      <c r="A10007">
        <v>27500</v>
      </c>
      <c r="B10007">
        <v>0.11990000000000001</v>
      </c>
      <c r="C10007" t="s">
        <v>5441</v>
      </c>
      <c r="D10007">
        <v>150000</v>
      </c>
      <c r="E10007">
        <v>36</v>
      </c>
      <c r="F10007">
        <v>0.5</v>
      </c>
      <c r="G10007">
        <v>0</v>
      </c>
    </row>
    <row r="10008" spans="1:7" x14ac:dyDescent="0.2">
      <c r="A10008">
        <v>12575</v>
      </c>
      <c r="B10008">
        <v>0.25890000000000002</v>
      </c>
      <c r="C10008" t="s">
        <v>5440</v>
      </c>
      <c r="D10008" s="79">
        <v>100000</v>
      </c>
      <c r="E10008">
        <v>60</v>
      </c>
      <c r="F10008">
        <v>1</v>
      </c>
      <c r="G10008">
        <v>0</v>
      </c>
    </row>
    <row r="10009" spans="1:7" x14ac:dyDescent="0.2">
      <c r="A10009">
        <v>18000</v>
      </c>
      <c r="B10009">
        <v>9.6699999999999994E-2</v>
      </c>
      <c r="C10009" t="s">
        <v>5442</v>
      </c>
      <c r="D10009">
        <v>105000</v>
      </c>
      <c r="E10009">
        <v>36</v>
      </c>
      <c r="F10009">
        <v>7</v>
      </c>
      <c r="G10009">
        <v>0</v>
      </c>
    </row>
    <row r="10010" spans="1:7" x14ac:dyDescent="0.2">
      <c r="A10010">
        <v>15000</v>
      </c>
      <c r="B10010">
        <v>0.11990000000000001</v>
      </c>
      <c r="C10010" t="s">
        <v>5441</v>
      </c>
      <c r="D10010">
        <v>110000</v>
      </c>
      <c r="E10010">
        <v>36</v>
      </c>
      <c r="F10010">
        <v>4</v>
      </c>
      <c r="G10010">
        <v>0</v>
      </c>
    </row>
    <row r="10011" spans="1:7" x14ac:dyDescent="0.2">
      <c r="A10011">
        <v>20000</v>
      </c>
      <c r="B10011">
        <v>0.12989999999999999</v>
      </c>
      <c r="C10011" t="s">
        <v>5441</v>
      </c>
      <c r="D10011">
        <v>93000</v>
      </c>
      <c r="E10011">
        <v>60</v>
      </c>
      <c r="F10011">
        <v>10</v>
      </c>
      <c r="G10011">
        <v>0</v>
      </c>
    </row>
    <row r="10012" spans="1:7" x14ac:dyDescent="0.2">
      <c r="A10012">
        <v>23450</v>
      </c>
      <c r="B10012">
        <v>0.12989999999999999</v>
      </c>
      <c r="C10012" t="s">
        <v>5441</v>
      </c>
      <c r="D10012">
        <v>150000</v>
      </c>
      <c r="E10012">
        <v>36</v>
      </c>
      <c r="F10012">
        <v>2</v>
      </c>
      <c r="G10012">
        <v>0</v>
      </c>
    </row>
    <row r="10013" spans="1:7" x14ac:dyDescent="0.2">
      <c r="A10013">
        <v>14400</v>
      </c>
      <c r="B10013">
        <v>0.1099</v>
      </c>
      <c r="C10013" t="s">
        <v>5440</v>
      </c>
      <c r="D10013">
        <v>165000</v>
      </c>
      <c r="E10013">
        <v>36</v>
      </c>
      <c r="F10013">
        <v>6</v>
      </c>
      <c r="G10013">
        <v>0</v>
      </c>
    </row>
    <row r="10014" spans="1:7" x14ac:dyDescent="0.2">
      <c r="A10014">
        <v>7500</v>
      </c>
      <c r="B10014">
        <v>8.8999999999999996E-2</v>
      </c>
      <c r="C10014" t="s">
        <v>5441</v>
      </c>
      <c r="D10014">
        <v>70000</v>
      </c>
      <c r="E10014">
        <v>36</v>
      </c>
      <c r="F10014">
        <v>2</v>
      </c>
      <c r="G10014">
        <v>0</v>
      </c>
    </row>
    <row r="10015" spans="1:7" x14ac:dyDescent="0.2">
      <c r="A10015">
        <v>10800</v>
      </c>
      <c r="B10015">
        <v>0.15310000000000001</v>
      </c>
      <c r="C10015" t="s">
        <v>5440</v>
      </c>
      <c r="D10015">
        <v>45000</v>
      </c>
      <c r="E10015">
        <v>36</v>
      </c>
      <c r="F10015">
        <v>3</v>
      </c>
      <c r="G10015">
        <v>0</v>
      </c>
    </row>
    <row r="10016" spans="1:7" x14ac:dyDescent="0.2">
      <c r="A10016">
        <v>9900</v>
      </c>
      <c r="B10016">
        <v>9.6699999999999994E-2</v>
      </c>
      <c r="C10016" t="s">
        <v>5442</v>
      </c>
      <c r="D10016">
        <v>80000</v>
      </c>
      <c r="E10016">
        <v>36</v>
      </c>
      <c r="F10016">
        <v>5</v>
      </c>
      <c r="G10016">
        <v>0</v>
      </c>
    </row>
    <row r="10017" spans="1:7" x14ac:dyDescent="0.2">
      <c r="A10017">
        <v>10000</v>
      </c>
      <c r="B10017">
        <v>0.16589999999999999</v>
      </c>
      <c r="C10017" t="s">
        <v>5441</v>
      </c>
      <c r="D10017">
        <v>143000</v>
      </c>
      <c r="E10017">
        <v>36</v>
      </c>
      <c r="F10017">
        <v>10</v>
      </c>
      <c r="G10017">
        <v>0</v>
      </c>
    </row>
    <row r="10018" spans="1:7" x14ac:dyDescent="0.2">
      <c r="A10018">
        <v>10000</v>
      </c>
      <c r="B10018">
        <v>0.12989999999999999</v>
      </c>
      <c r="C10018" t="s">
        <v>5441</v>
      </c>
      <c r="D10018">
        <v>69000</v>
      </c>
      <c r="E10018">
        <v>36</v>
      </c>
      <c r="F10018">
        <v>6</v>
      </c>
      <c r="G10018">
        <v>0</v>
      </c>
    </row>
    <row r="10019" spans="1:7" x14ac:dyDescent="0.2">
      <c r="A10019">
        <v>2000</v>
      </c>
      <c r="B10019">
        <v>7.6200000000000004E-2</v>
      </c>
      <c r="C10019" t="s">
        <v>5440</v>
      </c>
      <c r="D10019">
        <v>90000</v>
      </c>
      <c r="E10019">
        <v>36</v>
      </c>
      <c r="F10019">
        <v>5</v>
      </c>
      <c r="G10019">
        <v>0</v>
      </c>
    </row>
    <row r="10020" spans="1:7" x14ac:dyDescent="0.2">
      <c r="A10020">
        <v>20000</v>
      </c>
      <c r="B10020">
        <v>0.1249</v>
      </c>
      <c r="C10020" t="s">
        <v>5441</v>
      </c>
      <c r="D10020">
        <v>59000</v>
      </c>
      <c r="E10020">
        <v>36</v>
      </c>
      <c r="F10020">
        <v>10</v>
      </c>
      <c r="G10020">
        <v>0</v>
      </c>
    </row>
    <row r="10021" spans="1:7" x14ac:dyDescent="0.2">
      <c r="A10021">
        <v>10650</v>
      </c>
      <c r="B10021">
        <v>0.18920000000000001</v>
      </c>
      <c r="C10021" t="s">
        <v>5441</v>
      </c>
      <c r="D10021">
        <v>85000</v>
      </c>
      <c r="E10021">
        <v>60</v>
      </c>
      <c r="F10021">
        <v>7</v>
      </c>
      <c r="G10021">
        <v>0</v>
      </c>
    </row>
    <row r="10022" spans="1:7" x14ac:dyDescent="0.2">
      <c r="A10022">
        <v>10000</v>
      </c>
      <c r="B10022">
        <v>0.25800000000000001</v>
      </c>
      <c r="C10022" t="s">
        <v>5441</v>
      </c>
      <c r="D10022">
        <v>31500</v>
      </c>
      <c r="E10022">
        <v>60</v>
      </c>
      <c r="F10022">
        <v>10</v>
      </c>
      <c r="G10022">
        <v>0</v>
      </c>
    </row>
    <row r="10023" spans="1:7" x14ac:dyDescent="0.2">
      <c r="A10023">
        <v>6000</v>
      </c>
      <c r="B10023">
        <v>6.6199999999999995E-2</v>
      </c>
      <c r="C10023" t="s">
        <v>5440</v>
      </c>
      <c r="D10023">
        <v>24000</v>
      </c>
      <c r="E10023">
        <v>36</v>
      </c>
      <c r="F10023">
        <v>8</v>
      </c>
      <c r="G10023">
        <v>0</v>
      </c>
    </row>
    <row r="10024" spans="1:7" x14ac:dyDescent="0.2">
      <c r="A10024">
        <v>3600</v>
      </c>
      <c r="B10024">
        <v>0.1099</v>
      </c>
      <c r="C10024" t="s">
        <v>5440</v>
      </c>
      <c r="D10024">
        <v>43200</v>
      </c>
      <c r="E10024">
        <v>36</v>
      </c>
      <c r="F10024">
        <v>5</v>
      </c>
      <c r="G10024">
        <v>1</v>
      </c>
    </row>
    <row r="10025" spans="1:7" x14ac:dyDescent="0.2">
      <c r="A10025">
        <v>20000</v>
      </c>
      <c r="B10025">
        <v>0.1249</v>
      </c>
      <c r="C10025" t="s">
        <v>5441</v>
      </c>
      <c r="D10025">
        <v>350000</v>
      </c>
      <c r="E10025">
        <v>36</v>
      </c>
      <c r="F10025">
        <v>2</v>
      </c>
      <c r="G10025">
        <v>1</v>
      </c>
    </row>
    <row r="10026" spans="1:7" x14ac:dyDescent="0.2">
      <c r="A10026">
        <v>5600</v>
      </c>
      <c r="B10026">
        <v>0.13650000000000001</v>
      </c>
      <c r="C10026" t="s">
        <v>5440</v>
      </c>
      <c r="D10026">
        <v>60000</v>
      </c>
      <c r="E10026">
        <v>36</v>
      </c>
      <c r="F10026">
        <v>9</v>
      </c>
      <c r="G10026">
        <v>0</v>
      </c>
    </row>
    <row r="10027" spans="1:7" x14ac:dyDescent="0.2">
      <c r="A10027">
        <v>20150</v>
      </c>
      <c r="B10027">
        <v>0.18920000000000001</v>
      </c>
      <c r="C10027" t="s">
        <v>5441</v>
      </c>
      <c r="D10027">
        <v>87000</v>
      </c>
      <c r="E10027">
        <v>60</v>
      </c>
      <c r="F10027">
        <v>4</v>
      </c>
      <c r="G10027">
        <v>0</v>
      </c>
    </row>
    <row r="10028" spans="1:7" x14ac:dyDescent="0.2">
      <c r="A10028">
        <v>12000</v>
      </c>
      <c r="B10028">
        <v>0.15310000000000001</v>
      </c>
      <c r="C10028" t="s">
        <v>5441</v>
      </c>
      <c r="D10028">
        <v>85000</v>
      </c>
      <c r="E10028">
        <v>60</v>
      </c>
      <c r="F10028">
        <v>1</v>
      </c>
      <c r="G10028">
        <v>0</v>
      </c>
    </row>
    <row r="10029" spans="1:7" x14ac:dyDescent="0.2">
      <c r="A10029">
        <v>10000</v>
      </c>
      <c r="B10029">
        <v>0.1099</v>
      </c>
      <c r="C10029" t="s">
        <v>5440</v>
      </c>
      <c r="D10029">
        <v>35000</v>
      </c>
      <c r="E10029">
        <v>36</v>
      </c>
      <c r="F10029">
        <v>10</v>
      </c>
      <c r="G10029">
        <v>0</v>
      </c>
    </row>
    <row r="10030" spans="1:7" x14ac:dyDescent="0.2">
      <c r="A10030">
        <v>13600</v>
      </c>
      <c r="B10030">
        <v>0.15609999999999999</v>
      </c>
      <c r="C10030" t="s">
        <v>5441</v>
      </c>
      <c r="D10030">
        <v>43000</v>
      </c>
      <c r="E10030">
        <v>60</v>
      </c>
      <c r="F10030">
        <v>5</v>
      </c>
      <c r="G10030">
        <v>1</v>
      </c>
    </row>
    <row r="10031" spans="1:7" x14ac:dyDescent="0.2">
      <c r="A10031">
        <v>14000</v>
      </c>
      <c r="B10031">
        <v>6.6199999999999995E-2</v>
      </c>
      <c r="C10031" t="s">
        <v>5441</v>
      </c>
      <c r="D10031" s="79">
        <v>100000</v>
      </c>
      <c r="E10031">
        <v>36</v>
      </c>
      <c r="F10031">
        <v>6</v>
      </c>
      <c r="G10031">
        <v>0</v>
      </c>
    </row>
    <row r="10032" spans="1:7" x14ac:dyDescent="0.2">
      <c r="A10032">
        <v>13175</v>
      </c>
      <c r="B10032">
        <v>0.18920000000000001</v>
      </c>
      <c r="C10032" t="s">
        <v>5440</v>
      </c>
      <c r="D10032">
        <v>33000</v>
      </c>
      <c r="E10032">
        <v>60</v>
      </c>
      <c r="F10032">
        <v>5</v>
      </c>
      <c r="G10032">
        <v>0</v>
      </c>
    </row>
    <row r="10033" spans="1:7" x14ac:dyDescent="0.2">
      <c r="A10033">
        <v>9975</v>
      </c>
      <c r="B10033">
        <v>0.15310000000000001</v>
      </c>
      <c r="C10033" t="s">
        <v>5440</v>
      </c>
      <c r="D10033">
        <v>29640</v>
      </c>
      <c r="E10033">
        <v>36</v>
      </c>
      <c r="F10033">
        <v>0.5</v>
      </c>
      <c r="G10033">
        <v>0</v>
      </c>
    </row>
    <row r="10034" spans="1:7" x14ac:dyDescent="0.2">
      <c r="A10034">
        <v>12825</v>
      </c>
      <c r="B10034">
        <v>0.23430000000000001</v>
      </c>
      <c r="C10034" t="s">
        <v>5441</v>
      </c>
      <c r="D10034">
        <v>102000</v>
      </c>
      <c r="E10034">
        <v>60</v>
      </c>
      <c r="F10034">
        <v>5</v>
      </c>
      <c r="G10034">
        <v>0</v>
      </c>
    </row>
    <row r="10035" spans="1:7" x14ac:dyDescent="0.2">
      <c r="A10035">
        <v>20000</v>
      </c>
      <c r="B10035">
        <v>7.9000000000000001E-2</v>
      </c>
      <c r="C10035" t="s">
        <v>5440</v>
      </c>
      <c r="D10035">
        <v>79500</v>
      </c>
      <c r="E10035">
        <v>36</v>
      </c>
      <c r="F10035">
        <v>10</v>
      </c>
      <c r="G10035">
        <v>0</v>
      </c>
    </row>
    <row r="10036" spans="1:7" x14ac:dyDescent="0.2">
      <c r="A10036">
        <v>24000</v>
      </c>
      <c r="B10036">
        <v>7.9000000000000001E-2</v>
      </c>
      <c r="C10036" t="s">
        <v>5441</v>
      </c>
      <c r="D10036">
        <v>71000</v>
      </c>
      <c r="E10036">
        <v>36</v>
      </c>
      <c r="F10036">
        <v>6</v>
      </c>
      <c r="G10036">
        <v>1</v>
      </c>
    </row>
    <row r="10037" spans="1:7" x14ac:dyDescent="0.2">
      <c r="A10037">
        <v>28975</v>
      </c>
      <c r="B10037">
        <v>0.1825</v>
      </c>
      <c r="C10037" t="s">
        <v>5441</v>
      </c>
      <c r="D10037">
        <v>130000</v>
      </c>
      <c r="E10037">
        <v>60</v>
      </c>
      <c r="F10037">
        <v>10</v>
      </c>
      <c r="G10037">
        <v>1</v>
      </c>
    </row>
    <row r="10038" spans="1:7" x14ac:dyDescent="0.2">
      <c r="A10038">
        <v>25600</v>
      </c>
      <c r="B10038">
        <v>0.21990000000000001</v>
      </c>
      <c r="C10038" t="s">
        <v>5442</v>
      </c>
      <c r="D10038">
        <v>80000</v>
      </c>
      <c r="E10038">
        <v>60</v>
      </c>
      <c r="F10038">
        <v>0.5</v>
      </c>
      <c r="G10038">
        <v>0</v>
      </c>
    </row>
    <row r="10039" spans="1:7" x14ac:dyDescent="0.2">
      <c r="A10039">
        <v>13200</v>
      </c>
      <c r="B10039">
        <v>0.15310000000000001</v>
      </c>
      <c r="C10039" t="s">
        <v>5441</v>
      </c>
      <c r="D10039">
        <v>48000</v>
      </c>
      <c r="E10039">
        <v>36</v>
      </c>
      <c r="F10039">
        <v>3</v>
      </c>
      <c r="G10039">
        <v>1</v>
      </c>
    </row>
    <row r="10040" spans="1:7" x14ac:dyDescent="0.2">
      <c r="A10040">
        <v>16000</v>
      </c>
      <c r="B10040">
        <v>0.1416</v>
      </c>
      <c r="C10040" t="s">
        <v>5440</v>
      </c>
      <c r="D10040">
        <v>60000</v>
      </c>
      <c r="E10040">
        <v>36</v>
      </c>
      <c r="F10040">
        <v>4</v>
      </c>
      <c r="G10040">
        <v>1</v>
      </c>
    </row>
    <row r="10041" spans="1:7" x14ac:dyDescent="0.2">
      <c r="A10041">
        <v>2250</v>
      </c>
      <c r="B10041">
        <v>0.1757</v>
      </c>
      <c r="C10041" t="s">
        <v>5440</v>
      </c>
      <c r="D10041">
        <v>85000</v>
      </c>
      <c r="E10041">
        <v>36</v>
      </c>
      <c r="F10041">
        <v>4</v>
      </c>
      <c r="G10041">
        <v>0</v>
      </c>
    </row>
    <row r="10042" spans="1:7" x14ac:dyDescent="0.2">
      <c r="A10042">
        <v>6000</v>
      </c>
      <c r="B10042">
        <v>0.1099</v>
      </c>
      <c r="C10042" t="s">
        <v>5442</v>
      </c>
      <c r="D10042">
        <v>61548</v>
      </c>
      <c r="E10042">
        <v>36</v>
      </c>
      <c r="F10042">
        <v>8</v>
      </c>
      <c r="G10042">
        <v>0</v>
      </c>
    </row>
    <row r="10043" spans="1:7" x14ac:dyDescent="0.2">
      <c r="A10043">
        <v>10500</v>
      </c>
      <c r="B10043">
        <v>0.1249</v>
      </c>
      <c r="C10043" t="s">
        <v>5441</v>
      </c>
      <c r="D10043">
        <v>42681.599999999999</v>
      </c>
      <c r="E10043">
        <v>36</v>
      </c>
      <c r="F10043">
        <v>9</v>
      </c>
      <c r="G10043">
        <v>0</v>
      </c>
    </row>
    <row r="10044" spans="1:7" x14ac:dyDescent="0.2">
      <c r="A10044">
        <v>7025</v>
      </c>
      <c r="B10044">
        <v>0.1757</v>
      </c>
      <c r="C10044" t="s">
        <v>5440</v>
      </c>
      <c r="D10044">
        <v>28000</v>
      </c>
      <c r="E10044">
        <v>36</v>
      </c>
      <c r="F10044">
        <v>6</v>
      </c>
      <c r="G10044">
        <v>1</v>
      </c>
    </row>
    <row r="10045" spans="1:7" x14ac:dyDescent="0.2">
      <c r="A10045">
        <v>22950</v>
      </c>
      <c r="B10045">
        <v>0.25990000000000002</v>
      </c>
      <c r="C10045" t="s">
        <v>5441</v>
      </c>
      <c r="D10045">
        <v>72000</v>
      </c>
      <c r="E10045">
        <v>60</v>
      </c>
      <c r="F10045">
        <v>10</v>
      </c>
      <c r="G10045">
        <v>1</v>
      </c>
    </row>
    <row r="10046" spans="1:7" x14ac:dyDescent="0.2">
      <c r="A10046">
        <v>12000</v>
      </c>
      <c r="B10046">
        <v>0.19470000000000001</v>
      </c>
      <c r="C10046" t="s">
        <v>5441</v>
      </c>
      <c r="D10046">
        <v>50000</v>
      </c>
      <c r="E10046">
        <v>60</v>
      </c>
      <c r="F10046">
        <v>6</v>
      </c>
      <c r="G10046">
        <v>0</v>
      </c>
    </row>
    <row r="10047" spans="1:7" x14ac:dyDescent="0.2">
      <c r="A10047">
        <v>13000</v>
      </c>
      <c r="B10047">
        <v>0.13650000000000001</v>
      </c>
      <c r="C10047" t="s">
        <v>5440</v>
      </c>
      <c r="D10047">
        <v>46000</v>
      </c>
      <c r="E10047">
        <v>36</v>
      </c>
      <c r="F10047">
        <v>3</v>
      </c>
      <c r="G10047">
        <v>0</v>
      </c>
    </row>
    <row r="10048" spans="1:7" x14ac:dyDescent="0.2">
      <c r="A10048">
        <v>23050</v>
      </c>
      <c r="B10048">
        <v>0.16589999999999999</v>
      </c>
      <c r="C10048" t="s">
        <v>5440</v>
      </c>
      <c r="D10048">
        <v>55000</v>
      </c>
      <c r="E10048">
        <v>60</v>
      </c>
      <c r="F10048">
        <v>0.5</v>
      </c>
      <c r="G10048">
        <v>0</v>
      </c>
    </row>
    <row r="10049" spans="1:7" x14ac:dyDescent="0.2">
      <c r="A10049">
        <v>24000</v>
      </c>
      <c r="B10049">
        <v>0.11990000000000001</v>
      </c>
      <c r="C10049" t="s">
        <v>5440</v>
      </c>
      <c r="D10049">
        <v>71000</v>
      </c>
      <c r="E10049">
        <v>36</v>
      </c>
      <c r="F10049">
        <v>10</v>
      </c>
      <c r="G10049">
        <v>1</v>
      </c>
    </row>
    <row r="10050" spans="1:7" x14ac:dyDescent="0.2">
      <c r="A10050">
        <v>35000</v>
      </c>
      <c r="B10050">
        <v>0.22450000000000001</v>
      </c>
      <c r="C10050" t="s">
        <v>5441</v>
      </c>
      <c r="D10050">
        <v>430000</v>
      </c>
      <c r="E10050">
        <v>60</v>
      </c>
      <c r="F10050">
        <v>5</v>
      </c>
      <c r="G10050">
        <v>0</v>
      </c>
    </row>
    <row r="10051" spans="1:7" x14ac:dyDescent="0.2">
      <c r="A10051">
        <v>20625</v>
      </c>
      <c r="B10051">
        <v>0.2049</v>
      </c>
      <c r="C10051" t="s">
        <v>5442</v>
      </c>
      <c r="D10051">
        <v>140000</v>
      </c>
      <c r="E10051">
        <v>36</v>
      </c>
      <c r="F10051">
        <v>9</v>
      </c>
      <c r="G10051">
        <v>1</v>
      </c>
    </row>
    <row r="10052" spans="1:7" x14ac:dyDescent="0.2">
      <c r="A10052">
        <v>8500</v>
      </c>
      <c r="B10052">
        <v>0.1825</v>
      </c>
      <c r="C10052" t="s">
        <v>5440</v>
      </c>
      <c r="D10052">
        <v>78000</v>
      </c>
      <c r="E10052">
        <v>36</v>
      </c>
      <c r="F10052">
        <v>10</v>
      </c>
      <c r="G10052">
        <v>0</v>
      </c>
    </row>
    <row r="10053" spans="1:7" x14ac:dyDescent="0.2">
      <c r="A10053">
        <v>15000</v>
      </c>
      <c r="B10053">
        <v>0.16589999999999999</v>
      </c>
      <c r="C10053" t="s">
        <v>5441</v>
      </c>
      <c r="D10053">
        <v>68500</v>
      </c>
      <c r="E10053">
        <v>36</v>
      </c>
      <c r="F10053">
        <v>3</v>
      </c>
      <c r="G10053">
        <v>0</v>
      </c>
    </row>
    <row r="10054" spans="1:7" x14ac:dyDescent="0.2">
      <c r="A10054">
        <v>24000</v>
      </c>
      <c r="B10054">
        <v>7.9000000000000001E-2</v>
      </c>
      <c r="C10054" t="s">
        <v>5440</v>
      </c>
      <c r="D10054" s="79">
        <v>100000</v>
      </c>
      <c r="E10054">
        <v>36</v>
      </c>
      <c r="F10054">
        <v>7</v>
      </c>
      <c r="G10054">
        <v>0</v>
      </c>
    </row>
    <row r="10055" spans="1:7" x14ac:dyDescent="0.2">
      <c r="A10055">
        <v>6775</v>
      </c>
      <c r="B10055">
        <v>0.1249</v>
      </c>
      <c r="C10055" t="s">
        <v>5442</v>
      </c>
      <c r="D10055">
        <v>39200</v>
      </c>
      <c r="E10055">
        <v>36</v>
      </c>
      <c r="F10055">
        <v>5</v>
      </c>
      <c r="G10055">
        <v>0</v>
      </c>
    </row>
    <row r="10056" spans="1:7" x14ac:dyDescent="0.2">
      <c r="A10056">
        <v>11300</v>
      </c>
      <c r="B10056">
        <v>0.1416</v>
      </c>
      <c r="C10056" t="s">
        <v>5442</v>
      </c>
      <c r="D10056">
        <v>72300</v>
      </c>
      <c r="E10056">
        <v>36</v>
      </c>
      <c r="F10056">
        <v>6</v>
      </c>
      <c r="G10056">
        <v>0</v>
      </c>
    </row>
    <row r="10057" spans="1:7" x14ac:dyDescent="0.2">
      <c r="A10057">
        <v>15950</v>
      </c>
      <c r="B10057">
        <v>0.2049</v>
      </c>
      <c r="C10057" t="s">
        <v>5440</v>
      </c>
      <c r="D10057">
        <v>40000</v>
      </c>
      <c r="E10057">
        <v>36</v>
      </c>
      <c r="F10057">
        <v>6</v>
      </c>
      <c r="G10057">
        <v>1</v>
      </c>
    </row>
    <row r="10058" spans="1:7" x14ac:dyDescent="0.2">
      <c r="A10058">
        <v>30000</v>
      </c>
      <c r="B10058">
        <v>0.15609999999999999</v>
      </c>
      <c r="C10058" t="s">
        <v>5441</v>
      </c>
      <c r="D10058">
        <v>128000</v>
      </c>
      <c r="E10058">
        <v>60</v>
      </c>
      <c r="F10058">
        <v>0.5</v>
      </c>
      <c r="G10058">
        <v>1</v>
      </c>
    </row>
    <row r="10059" spans="1:7" x14ac:dyDescent="0.2">
      <c r="A10059">
        <v>21000</v>
      </c>
      <c r="B10059">
        <v>0.1464</v>
      </c>
      <c r="C10059" t="s">
        <v>5441</v>
      </c>
      <c r="D10059">
        <v>93758</v>
      </c>
      <c r="E10059">
        <v>60</v>
      </c>
      <c r="F10059">
        <v>10</v>
      </c>
      <c r="G10059">
        <v>0</v>
      </c>
    </row>
    <row r="10060" spans="1:7" x14ac:dyDescent="0.2">
      <c r="A10060">
        <v>9975</v>
      </c>
      <c r="B10060">
        <v>0.15609999999999999</v>
      </c>
      <c r="C10060" t="s">
        <v>5441</v>
      </c>
      <c r="D10060">
        <v>63000</v>
      </c>
      <c r="E10060">
        <v>36</v>
      </c>
      <c r="F10060">
        <v>3</v>
      </c>
      <c r="G10060">
        <v>0</v>
      </c>
    </row>
    <row r="10061" spans="1:7" x14ac:dyDescent="0.2">
      <c r="A10061">
        <v>25000</v>
      </c>
      <c r="B10061">
        <v>0.19470000000000001</v>
      </c>
      <c r="C10061" t="s">
        <v>5441</v>
      </c>
      <c r="D10061">
        <v>75000</v>
      </c>
      <c r="E10061">
        <v>60</v>
      </c>
      <c r="F10061">
        <v>10</v>
      </c>
      <c r="G10061">
        <v>0</v>
      </c>
    </row>
    <row r="10062" spans="1:7" x14ac:dyDescent="0.2">
      <c r="A10062">
        <v>28000</v>
      </c>
      <c r="B10062">
        <v>0.15310000000000001</v>
      </c>
      <c r="C10062" t="s">
        <v>5440</v>
      </c>
      <c r="D10062">
        <v>90000</v>
      </c>
      <c r="E10062">
        <v>36</v>
      </c>
      <c r="F10062">
        <v>10</v>
      </c>
      <c r="G10062">
        <v>0</v>
      </c>
    </row>
    <row r="10063" spans="1:7" x14ac:dyDescent="0.2">
      <c r="A10063">
        <v>21000</v>
      </c>
      <c r="B10063">
        <v>7.9000000000000001E-2</v>
      </c>
      <c r="C10063" t="s">
        <v>5441</v>
      </c>
      <c r="D10063">
        <v>82000</v>
      </c>
      <c r="E10063">
        <v>36</v>
      </c>
      <c r="F10063">
        <v>10</v>
      </c>
      <c r="G10063">
        <v>0</v>
      </c>
    </row>
    <row r="10064" spans="1:7" x14ac:dyDescent="0.2">
      <c r="A10064">
        <v>15875</v>
      </c>
      <c r="B10064">
        <v>0.1416</v>
      </c>
      <c r="C10064" t="s">
        <v>5440</v>
      </c>
      <c r="D10064">
        <v>37919</v>
      </c>
      <c r="E10064">
        <v>36</v>
      </c>
      <c r="F10064">
        <v>8</v>
      </c>
      <c r="G10064">
        <v>0</v>
      </c>
    </row>
    <row r="10065" spans="1:7" x14ac:dyDescent="0.2">
      <c r="A10065">
        <v>6000</v>
      </c>
      <c r="B10065">
        <v>0.1249</v>
      </c>
      <c r="C10065" t="s">
        <v>5442</v>
      </c>
      <c r="D10065">
        <v>29000</v>
      </c>
      <c r="E10065">
        <v>36</v>
      </c>
      <c r="F10065">
        <v>10</v>
      </c>
      <c r="G10065">
        <v>0</v>
      </c>
    </row>
    <row r="10066" spans="1:7" x14ac:dyDescent="0.2">
      <c r="A10066">
        <v>15000</v>
      </c>
      <c r="B10066">
        <v>0.1249</v>
      </c>
      <c r="C10066" t="s">
        <v>5441</v>
      </c>
      <c r="D10066">
        <v>90000</v>
      </c>
      <c r="E10066">
        <v>36</v>
      </c>
      <c r="F10066">
        <v>10</v>
      </c>
      <c r="G10066">
        <v>0</v>
      </c>
    </row>
    <row r="10067" spans="1:7" x14ac:dyDescent="0.2">
      <c r="A10067">
        <v>10000</v>
      </c>
      <c r="B10067">
        <v>0.1099</v>
      </c>
      <c r="C10067" t="s">
        <v>5441</v>
      </c>
      <c r="D10067">
        <v>108737</v>
      </c>
      <c r="E10067">
        <v>36</v>
      </c>
      <c r="F10067">
        <v>10</v>
      </c>
      <c r="G10067">
        <v>0</v>
      </c>
    </row>
    <row r="10068" spans="1:7" x14ac:dyDescent="0.2">
      <c r="A10068">
        <v>35000</v>
      </c>
      <c r="B10068">
        <v>0.21179999999999999</v>
      </c>
      <c r="C10068" t="s">
        <v>5441</v>
      </c>
      <c r="D10068">
        <v>110000</v>
      </c>
      <c r="E10068">
        <v>60</v>
      </c>
      <c r="F10068">
        <v>2</v>
      </c>
      <c r="G10068">
        <v>0</v>
      </c>
    </row>
    <row r="10069" spans="1:7" x14ac:dyDescent="0.2">
      <c r="A10069">
        <v>12075</v>
      </c>
      <c r="B10069">
        <v>0.1416</v>
      </c>
      <c r="C10069" t="s">
        <v>5441</v>
      </c>
      <c r="D10069">
        <v>33060</v>
      </c>
      <c r="E10069">
        <v>36</v>
      </c>
      <c r="F10069">
        <v>1</v>
      </c>
      <c r="G10069">
        <v>0</v>
      </c>
    </row>
    <row r="10070" spans="1:7" x14ac:dyDescent="0.2">
      <c r="A10070">
        <v>15000</v>
      </c>
      <c r="B10070">
        <v>0.18920000000000001</v>
      </c>
      <c r="C10070" t="s">
        <v>5440</v>
      </c>
      <c r="D10070">
        <v>127500</v>
      </c>
      <c r="E10070">
        <v>36</v>
      </c>
      <c r="F10070">
        <v>10</v>
      </c>
      <c r="G10070">
        <v>0</v>
      </c>
    </row>
    <row r="10071" spans="1:7" x14ac:dyDescent="0.2">
      <c r="A10071">
        <v>6000</v>
      </c>
      <c r="B10071">
        <v>0.11990000000000001</v>
      </c>
      <c r="C10071" t="s">
        <v>5441</v>
      </c>
      <c r="D10071">
        <v>104000</v>
      </c>
      <c r="E10071">
        <v>36</v>
      </c>
      <c r="F10071">
        <v>4</v>
      </c>
      <c r="G10071">
        <v>0</v>
      </c>
    </row>
    <row r="10072" spans="1:7" x14ac:dyDescent="0.2">
      <c r="A10072">
        <v>32000</v>
      </c>
      <c r="B10072">
        <v>0.12989999999999999</v>
      </c>
      <c r="C10072" t="s">
        <v>5440</v>
      </c>
      <c r="D10072">
        <v>104450</v>
      </c>
      <c r="E10072">
        <v>36</v>
      </c>
      <c r="F10072">
        <v>1</v>
      </c>
      <c r="G10072">
        <v>0</v>
      </c>
    </row>
    <row r="10073" spans="1:7" x14ac:dyDescent="0.2">
      <c r="A10073">
        <v>30000</v>
      </c>
      <c r="B10073">
        <v>0.16589999999999999</v>
      </c>
      <c r="C10073" t="s">
        <v>5440</v>
      </c>
      <c r="D10073">
        <v>145000</v>
      </c>
      <c r="E10073">
        <v>36</v>
      </c>
      <c r="F10073">
        <v>0.5</v>
      </c>
      <c r="G10073">
        <v>0</v>
      </c>
    </row>
    <row r="10074" spans="1:7" x14ac:dyDescent="0.2">
      <c r="A10074">
        <v>10000</v>
      </c>
      <c r="B10074">
        <v>7.9000000000000001E-2</v>
      </c>
      <c r="C10074" t="s">
        <v>5442</v>
      </c>
      <c r="D10074">
        <v>30000</v>
      </c>
      <c r="E10074">
        <v>36</v>
      </c>
      <c r="F10074">
        <v>10</v>
      </c>
      <c r="G10074">
        <v>0</v>
      </c>
    </row>
    <row r="10075" spans="1:7" x14ac:dyDescent="0.2">
      <c r="A10075">
        <v>4950</v>
      </c>
      <c r="B10075">
        <v>0.24990000000000001</v>
      </c>
      <c r="C10075" t="s">
        <v>5440</v>
      </c>
      <c r="D10075">
        <v>44000</v>
      </c>
      <c r="E10075">
        <v>36</v>
      </c>
      <c r="F10075">
        <v>6</v>
      </c>
      <c r="G10075">
        <v>1</v>
      </c>
    </row>
    <row r="10076" spans="1:7" x14ac:dyDescent="0.2">
      <c r="A10076">
        <v>20000</v>
      </c>
      <c r="B10076">
        <v>0.15310000000000001</v>
      </c>
      <c r="C10076" t="s">
        <v>5440</v>
      </c>
      <c r="D10076">
        <v>152500</v>
      </c>
      <c r="E10076">
        <v>60</v>
      </c>
      <c r="F10076">
        <v>10</v>
      </c>
      <c r="G10076">
        <v>0</v>
      </c>
    </row>
    <row r="10077" spans="1:7" x14ac:dyDescent="0.2">
      <c r="A10077">
        <v>19950</v>
      </c>
      <c r="B10077">
        <v>0.2606</v>
      </c>
      <c r="C10077" t="s">
        <v>5441</v>
      </c>
      <c r="D10077">
        <v>64416</v>
      </c>
      <c r="E10077">
        <v>60</v>
      </c>
      <c r="F10077">
        <v>10</v>
      </c>
      <c r="G10077">
        <v>1</v>
      </c>
    </row>
    <row r="10078" spans="1:7" x14ac:dyDescent="0.2">
      <c r="A10078">
        <v>8100</v>
      </c>
      <c r="B10078">
        <v>0.19989999999999999</v>
      </c>
      <c r="C10078" t="s">
        <v>5440</v>
      </c>
      <c r="D10078">
        <v>45000</v>
      </c>
      <c r="E10078">
        <v>36</v>
      </c>
      <c r="F10078">
        <v>4</v>
      </c>
      <c r="G10078">
        <v>0</v>
      </c>
    </row>
    <row r="10079" spans="1:7" x14ac:dyDescent="0.2">
      <c r="A10079">
        <v>19800</v>
      </c>
      <c r="B10079">
        <v>0.15310000000000001</v>
      </c>
      <c r="C10079" t="s">
        <v>5441</v>
      </c>
      <c r="D10079">
        <v>45000</v>
      </c>
      <c r="E10079">
        <v>60</v>
      </c>
      <c r="F10079">
        <v>5</v>
      </c>
      <c r="G10079">
        <v>1</v>
      </c>
    </row>
    <row r="10080" spans="1:7" x14ac:dyDescent="0.2">
      <c r="A10080">
        <v>11000</v>
      </c>
      <c r="B10080">
        <v>0.16589999999999999</v>
      </c>
      <c r="C10080" t="s">
        <v>5441</v>
      </c>
      <c r="D10080">
        <v>59911</v>
      </c>
      <c r="E10080">
        <v>60</v>
      </c>
      <c r="F10080">
        <v>10</v>
      </c>
      <c r="G10080">
        <v>1</v>
      </c>
    </row>
    <row r="10081" spans="1:7" x14ac:dyDescent="0.2">
      <c r="A10081">
        <v>6000</v>
      </c>
      <c r="B10081">
        <v>0.11990000000000001</v>
      </c>
      <c r="C10081" t="s">
        <v>5441</v>
      </c>
      <c r="D10081">
        <v>76000</v>
      </c>
      <c r="E10081">
        <v>36</v>
      </c>
      <c r="F10081">
        <v>2</v>
      </c>
      <c r="G10081">
        <v>0</v>
      </c>
    </row>
    <row r="10082" spans="1:7" x14ac:dyDescent="0.2">
      <c r="A10082">
        <v>23900</v>
      </c>
      <c r="B10082">
        <v>7.9000000000000001E-2</v>
      </c>
      <c r="C10082" t="s">
        <v>5441</v>
      </c>
      <c r="D10082">
        <v>115000</v>
      </c>
      <c r="E10082">
        <v>36</v>
      </c>
      <c r="F10082">
        <v>10</v>
      </c>
      <c r="G10082">
        <v>0</v>
      </c>
    </row>
    <row r="10083" spans="1:7" x14ac:dyDescent="0.2">
      <c r="A10083">
        <v>20300</v>
      </c>
      <c r="B10083">
        <v>0.1825</v>
      </c>
      <c r="C10083" t="s">
        <v>5440</v>
      </c>
      <c r="D10083">
        <v>73600</v>
      </c>
      <c r="E10083">
        <v>60</v>
      </c>
      <c r="F10083">
        <v>10</v>
      </c>
      <c r="G10083">
        <v>1</v>
      </c>
    </row>
    <row r="10084" spans="1:7" x14ac:dyDescent="0.2">
      <c r="A10084">
        <v>2875</v>
      </c>
      <c r="B10084">
        <v>0.15609999999999999</v>
      </c>
      <c r="C10084" t="s">
        <v>5441</v>
      </c>
      <c r="D10084">
        <v>41000</v>
      </c>
      <c r="E10084">
        <v>36</v>
      </c>
      <c r="F10084">
        <v>4</v>
      </c>
      <c r="G10084">
        <v>0</v>
      </c>
    </row>
    <row r="10085" spans="1:7" x14ac:dyDescent="0.2">
      <c r="A10085">
        <v>11000</v>
      </c>
      <c r="B10085">
        <v>0.1416</v>
      </c>
      <c r="C10085" t="s">
        <v>5440</v>
      </c>
      <c r="D10085">
        <v>35000</v>
      </c>
      <c r="E10085">
        <v>36</v>
      </c>
      <c r="F10085">
        <v>5</v>
      </c>
      <c r="G10085">
        <v>1</v>
      </c>
    </row>
    <row r="10086" spans="1:7" x14ac:dyDescent="0.2">
      <c r="A10086">
        <v>27000</v>
      </c>
      <c r="B10086">
        <v>0.1825</v>
      </c>
      <c r="C10086" t="s">
        <v>5440</v>
      </c>
      <c r="D10086">
        <v>144000</v>
      </c>
      <c r="E10086">
        <v>36</v>
      </c>
      <c r="F10086">
        <v>5</v>
      </c>
      <c r="G10086">
        <v>0</v>
      </c>
    </row>
    <row r="10087" spans="1:7" x14ac:dyDescent="0.2">
      <c r="A10087">
        <v>4000</v>
      </c>
      <c r="B10087">
        <v>0.1757</v>
      </c>
      <c r="C10087" t="s">
        <v>5440</v>
      </c>
      <c r="D10087">
        <v>25459</v>
      </c>
      <c r="E10087">
        <v>36</v>
      </c>
      <c r="F10087">
        <v>0.5</v>
      </c>
      <c r="G10087">
        <v>0</v>
      </c>
    </row>
    <row r="10088" spans="1:7" x14ac:dyDescent="0.2">
      <c r="A10088">
        <v>15000</v>
      </c>
      <c r="B10088">
        <v>0.11990000000000001</v>
      </c>
      <c r="C10088" t="s">
        <v>5441</v>
      </c>
      <c r="D10088">
        <v>108717</v>
      </c>
      <c r="E10088">
        <v>60</v>
      </c>
      <c r="F10088">
        <v>10</v>
      </c>
      <c r="G10088">
        <v>0</v>
      </c>
    </row>
    <row r="10089" spans="1:7" x14ac:dyDescent="0.2">
      <c r="A10089">
        <v>20000</v>
      </c>
      <c r="B10089">
        <v>0.15609999999999999</v>
      </c>
      <c r="C10089" t="s">
        <v>5441</v>
      </c>
      <c r="D10089">
        <v>145000</v>
      </c>
      <c r="E10089">
        <v>60</v>
      </c>
      <c r="F10089">
        <v>0.5</v>
      </c>
      <c r="G10089">
        <v>0</v>
      </c>
    </row>
    <row r="10090" spans="1:7" x14ac:dyDescent="0.2">
      <c r="A10090">
        <v>16000</v>
      </c>
      <c r="B10090">
        <v>0.1464</v>
      </c>
      <c r="C10090" t="s">
        <v>5441</v>
      </c>
      <c r="D10090">
        <v>77000</v>
      </c>
      <c r="E10090">
        <v>60</v>
      </c>
      <c r="F10090">
        <v>5</v>
      </c>
      <c r="G10090">
        <v>0</v>
      </c>
    </row>
    <row r="10091" spans="1:7" x14ac:dyDescent="0.2">
      <c r="A10091">
        <v>15000</v>
      </c>
      <c r="B10091">
        <v>0.11990000000000001</v>
      </c>
      <c r="C10091" t="s">
        <v>5440</v>
      </c>
      <c r="D10091">
        <v>55000</v>
      </c>
      <c r="E10091">
        <v>36</v>
      </c>
      <c r="F10091">
        <v>2</v>
      </c>
      <c r="G10091">
        <v>1</v>
      </c>
    </row>
    <row r="10092" spans="1:7" x14ac:dyDescent="0.2">
      <c r="A10092">
        <v>14000</v>
      </c>
      <c r="B10092">
        <v>0.1464</v>
      </c>
      <c r="C10092" t="s">
        <v>5442</v>
      </c>
      <c r="D10092">
        <v>66000</v>
      </c>
      <c r="E10092">
        <v>36</v>
      </c>
      <c r="F10092">
        <v>10</v>
      </c>
      <c r="G10092">
        <v>0</v>
      </c>
    </row>
    <row r="10093" spans="1:7" x14ac:dyDescent="0.2">
      <c r="A10093">
        <v>10800</v>
      </c>
      <c r="B10093">
        <v>7.9000000000000001E-2</v>
      </c>
      <c r="C10093" t="s">
        <v>5441</v>
      </c>
      <c r="D10093">
        <v>92000</v>
      </c>
      <c r="E10093">
        <v>36</v>
      </c>
      <c r="F10093">
        <v>10</v>
      </c>
      <c r="G10093">
        <v>0</v>
      </c>
    </row>
    <row r="10094" spans="1:7" x14ac:dyDescent="0.2">
      <c r="A10094">
        <v>4775</v>
      </c>
      <c r="B10094">
        <v>0.18920000000000001</v>
      </c>
      <c r="C10094" t="s">
        <v>5441</v>
      </c>
      <c r="D10094">
        <v>40000</v>
      </c>
      <c r="E10094">
        <v>36</v>
      </c>
      <c r="F10094">
        <v>10</v>
      </c>
      <c r="G10094">
        <v>0</v>
      </c>
    </row>
    <row r="10095" spans="1:7" x14ac:dyDescent="0.2">
      <c r="A10095">
        <v>4000</v>
      </c>
      <c r="B10095">
        <v>0.1099</v>
      </c>
      <c r="C10095" t="s">
        <v>5441</v>
      </c>
      <c r="D10095">
        <v>60000</v>
      </c>
      <c r="E10095">
        <v>36</v>
      </c>
      <c r="F10095">
        <v>10</v>
      </c>
      <c r="G10095">
        <v>0</v>
      </c>
    </row>
    <row r="10096" spans="1:7" x14ac:dyDescent="0.2">
      <c r="A10096">
        <v>12500</v>
      </c>
      <c r="B10096">
        <v>7.9000000000000001E-2</v>
      </c>
      <c r="C10096" t="s">
        <v>5440</v>
      </c>
      <c r="D10096">
        <v>45000</v>
      </c>
      <c r="E10096">
        <v>36</v>
      </c>
      <c r="F10096">
        <v>3</v>
      </c>
      <c r="G10096">
        <v>0</v>
      </c>
    </row>
    <row r="10097" spans="1:7" x14ac:dyDescent="0.2">
      <c r="A10097">
        <v>13000</v>
      </c>
      <c r="B10097">
        <v>8.8999999999999996E-2</v>
      </c>
      <c r="C10097" t="s">
        <v>5441</v>
      </c>
      <c r="D10097">
        <v>53000</v>
      </c>
      <c r="E10097">
        <v>36</v>
      </c>
      <c r="F10097">
        <v>5</v>
      </c>
      <c r="G10097">
        <v>0</v>
      </c>
    </row>
    <row r="10098" spans="1:7" x14ac:dyDescent="0.2">
      <c r="A10098">
        <v>5000</v>
      </c>
      <c r="B10098">
        <v>0.12989999999999999</v>
      </c>
      <c r="C10098" t="s">
        <v>5441</v>
      </c>
      <c r="D10098">
        <v>101000</v>
      </c>
      <c r="E10098">
        <v>36</v>
      </c>
      <c r="F10098">
        <v>4</v>
      </c>
      <c r="G10098">
        <v>0</v>
      </c>
    </row>
    <row r="10099" spans="1:7" x14ac:dyDescent="0.2">
      <c r="A10099">
        <v>18675</v>
      </c>
      <c r="B10099">
        <v>0.1757</v>
      </c>
      <c r="C10099" t="s">
        <v>5441</v>
      </c>
      <c r="D10099">
        <v>70000</v>
      </c>
      <c r="E10099">
        <v>60</v>
      </c>
      <c r="F10099">
        <v>4</v>
      </c>
      <c r="G10099">
        <v>0</v>
      </c>
    </row>
    <row r="10100" spans="1:7" x14ac:dyDescent="0.2">
      <c r="A10100">
        <v>12000</v>
      </c>
      <c r="B10100">
        <v>7.9000000000000001E-2</v>
      </c>
      <c r="C10100" t="s">
        <v>5441</v>
      </c>
      <c r="D10100">
        <v>51480</v>
      </c>
      <c r="E10100">
        <v>36</v>
      </c>
      <c r="F10100">
        <v>7</v>
      </c>
      <c r="G10100">
        <v>0</v>
      </c>
    </row>
    <row r="10101" spans="1:7" x14ac:dyDescent="0.2">
      <c r="A10101">
        <v>12000</v>
      </c>
      <c r="B10101">
        <v>8.8999999999999996E-2</v>
      </c>
      <c r="C10101" t="s">
        <v>5441</v>
      </c>
      <c r="D10101">
        <v>75000</v>
      </c>
      <c r="E10101">
        <v>36</v>
      </c>
      <c r="F10101">
        <v>2</v>
      </c>
      <c r="G10101">
        <v>0</v>
      </c>
    </row>
    <row r="10102" spans="1:7" x14ac:dyDescent="0.2">
      <c r="A10102">
        <v>21000</v>
      </c>
      <c r="B10102">
        <v>0.1099</v>
      </c>
      <c r="C10102" t="s">
        <v>5442</v>
      </c>
      <c r="D10102">
        <v>92000</v>
      </c>
      <c r="E10102">
        <v>36</v>
      </c>
      <c r="F10102">
        <v>10</v>
      </c>
      <c r="G10102">
        <v>0</v>
      </c>
    </row>
    <row r="10103" spans="1:7" x14ac:dyDescent="0.2">
      <c r="A10103">
        <v>6450</v>
      </c>
      <c r="B10103">
        <v>0.1825</v>
      </c>
      <c r="C10103" t="s">
        <v>5440</v>
      </c>
      <c r="D10103">
        <v>50000</v>
      </c>
      <c r="E10103">
        <v>36</v>
      </c>
      <c r="F10103">
        <v>4</v>
      </c>
      <c r="G10103">
        <v>0</v>
      </c>
    </row>
    <row r="10104" spans="1:7" x14ac:dyDescent="0.2">
      <c r="A10104">
        <v>1200</v>
      </c>
      <c r="B10104">
        <v>0.18920000000000001</v>
      </c>
      <c r="C10104" t="s">
        <v>5440</v>
      </c>
      <c r="D10104">
        <v>34000</v>
      </c>
      <c r="E10104">
        <v>36</v>
      </c>
      <c r="F10104">
        <v>3</v>
      </c>
      <c r="G10104">
        <v>0</v>
      </c>
    </row>
    <row r="10105" spans="1:7" x14ac:dyDescent="0.2">
      <c r="A10105">
        <v>11775</v>
      </c>
      <c r="B10105">
        <v>0.19470000000000001</v>
      </c>
      <c r="C10105" t="s">
        <v>5440</v>
      </c>
      <c r="D10105">
        <v>31200</v>
      </c>
      <c r="E10105">
        <v>60</v>
      </c>
      <c r="F10105">
        <v>2</v>
      </c>
      <c r="G10105">
        <v>1</v>
      </c>
    </row>
    <row r="10106" spans="1:7" x14ac:dyDescent="0.2">
      <c r="A10106">
        <v>25000</v>
      </c>
      <c r="B10106">
        <v>0.1825</v>
      </c>
      <c r="C10106" t="s">
        <v>5440</v>
      </c>
      <c r="D10106">
        <v>60000</v>
      </c>
      <c r="E10106">
        <v>60</v>
      </c>
      <c r="F10106">
        <v>10</v>
      </c>
      <c r="G10106">
        <v>1</v>
      </c>
    </row>
    <row r="10107" spans="1:7" x14ac:dyDescent="0.2">
      <c r="A10107">
        <v>14700</v>
      </c>
      <c r="B10107">
        <v>0.1825</v>
      </c>
      <c r="C10107" t="s">
        <v>5440</v>
      </c>
      <c r="D10107">
        <v>37000</v>
      </c>
      <c r="E10107">
        <v>60</v>
      </c>
      <c r="F10107">
        <v>10</v>
      </c>
      <c r="G10107">
        <v>1</v>
      </c>
    </row>
    <row r="10108" spans="1:7" x14ac:dyDescent="0.2">
      <c r="A10108">
        <v>4200</v>
      </c>
      <c r="B10108">
        <v>0.13650000000000001</v>
      </c>
      <c r="C10108" t="s">
        <v>5440</v>
      </c>
      <c r="D10108">
        <v>85000</v>
      </c>
      <c r="E10108">
        <v>36</v>
      </c>
      <c r="F10108">
        <v>4</v>
      </c>
      <c r="G10108">
        <v>0</v>
      </c>
    </row>
    <row r="10109" spans="1:7" x14ac:dyDescent="0.2">
      <c r="A10109">
        <v>15000</v>
      </c>
      <c r="B10109">
        <v>0.1249</v>
      </c>
      <c r="C10109" t="s">
        <v>5441</v>
      </c>
      <c r="D10109">
        <v>53000</v>
      </c>
      <c r="E10109">
        <v>36</v>
      </c>
      <c r="F10109">
        <v>10</v>
      </c>
      <c r="G10109">
        <v>0</v>
      </c>
    </row>
    <row r="10110" spans="1:7" x14ac:dyDescent="0.2">
      <c r="A10110">
        <v>15000</v>
      </c>
      <c r="B10110">
        <v>0.1464</v>
      </c>
      <c r="C10110" t="s">
        <v>5441</v>
      </c>
      <c r="D10110">
        <v>80000</v>
      </c>
      <c r="E10110">
        <v>60</v>
      </c>
      <c r="F10110">
        <v>10</v>
      </c>
      <c r="G10110">
        <v>0</v>
      </c>
    </row>
    <row r="10111" spans="1:7" x14ac:dyDescent="0.2">
      <c r="A10111">
        <v>6000</v>
      </c>
      <c r="B10111">
        <v>0.15310000000000001</v>
      </c>
      <c r="C10111" t="s">
        <v>5440</v>
      </c>
      <c r="D10111">
        <v>40000</v>
      </c>
      <c r="E10111">
        <v>36</v>
      </c>
      <c r="F10111">
        <v>2</v>
      </c>
      <c r="G10111">
        <v>0</v>
      </c>
    </row>
    <row r="10112" spans="1:7" x14ac:dyDescent="0.2">
      <c r="A10112">
        <v>15000</v>
      </c>
      <c r="B10112">
        <v>0.1757</v>
      </c>
      <c r="C10112" t="s">
        <v>5441</v>
      </c>
      <c r="D10112">
        <v>50000</v>
      </c>
      <c r="E10112">
        <v>60</v>
      </c>
      <c r="F10112">
        <v>8</v>
      </c>
      <c r="G10112">
        <v>1</v>
      </c>
    </row>
    <row r="10113" spans="1:7" x14ac:dyDescent="0.2">
      <c r="A10113">
        <v>4000</v>
      </c>
      <c r="B10113">
        <v>0.22450000000000001</v>
      </c>
      <c r="C10113" t="s">
        <v>5441</v>
      </c>
      <c r="D10113">
        <v>18519</v>
      </c>
      <c r="E10113">
        <v>36</v>
      </c>
      <c r="F10113">
        <v>10</v>
      </c>
      <c r="G10113">
        <v>0</v>
      </c>
    </row>
    <row r="10114" spans="1:7" x14ac:dyDescent="0.2">
      <c r="A10114">
        <v>3500</v>
      </c>
      <c r="B10114">
        <v>0.12989999999999999</v>
      </c>
      <c r="C10114" t="s">
        <v>5440</v>
      </c>
      <c r="D10114">
        <v>50000</v>
      </c>
      <c r="E10114">
        <v>36</v>
      </c>
      <c r="F10114">
        <v>5</v>
      </c>
      <c r="G10114">
        <v>0</v>
      </c>
    </row>
    <row r="10115" spans="1:7" x14ac:dyDescent="0.2">
      <c r="A10115">
        <v>4000</v>
      </c>
      <c r="B10115">
        <v>0.12989999999999999</v>
      </c>
      <c r="C10115" t="s">
        <v>5441</v>
      </c>
      <c r="D10115">
        <v>16000</v>
      </c>
      <c r="E10115">
        <v>36</v>
      </c>
      <c r="F10115">
        <v>5</v>
      </c>
      <c r="G10115">
        <v>1</v>
      </c>
    </row>
    <row r="10116" spans="1:7" x14ac:dyDescent="0.2">
      <c r="A10116">
        <v>11200</v>
      </c>
      <c r="B10116">
        <v>0.12989999999999999</v>
      </c>
      <c r="C10116" t="s">
        <v>5440</v>
      </c>
      <c r="D10116">
        <v>35000</v>
      </c>
      <c r="E10116">
        <v>36</v>
      </c>
      <c r="F10116">
        <v>10</v>
      </c>
      <c r="G10116">
        <v>1</v>
      </c>
    </row>
    <row r="10117" spans="1:7" x14ac:dyDescent="0.2">
      <c r="A10117">
        <v>10050</v>
      </c>
      <c r="B10117">
        <v>0.1099</v>
      </c>
      <c r="C10117" t="s">
        <v>5441</v>
      </c>
      <c r="D10117">
        <v>85000</v>
      </c>
      <c r="E10117">
        <v>36</v>
      </c>
      <c r="F10117">
        <v>10</v>
      </c>
      <c r="G10117">
        <v>0</v>
      </c>
    </row>
    <row r="10118" spans="1:7" x14ac:dyDescent="0.2">
      <c r="A10118">
        <v>26375</v>
      </c>
      <c r="B10118">
        <v>0.19989999999999999</v>
      </c>
      <c r="C10118" t="s">
        <v>5440</v>
      </c>
      <c r="D10118">
        <v>60000</v>
      </c>
      <c r="E10118">
        <v>60</v>
      </c>
      <c r="F10118">
        <v>4</v>
      </c>
      <c r="G10118">
        <v>1</v>
      </c>
    </row>
    <row r="10119" spans="1:7" x14ac:dyDescent="0.2">
      <c r="A10119">
        <v>8500</v>
      </c>
      <c r="B10119">
        <v>0.1464</v>
      </c>
      <c r="C10119" t="s">
        <v>5440</v>
      </c>
      <c r="D10119">
        <v>40000</v>
      </c>
      <c r="E10119">
        <v>36</v>
      </c>
      <c r="F10119">
        <v>4</v>
      </c>
      <c r="G10119">
        <v>0</v>
      </c>
    </row>
    <row r="10120" spans="1:7" x14ac:dyDescent="0.2">
      <c r="A10120">
        <v>7000</v>
      </c>
      <c r="B10120">
        <v>0.1099</v>
      </c>
      <c r="C10120" t="s">
        <v>5441</v>
      </c>
      <c r="D10120">
        <v>94000</v>
      </c>
      <c r="E10120">
        <v>36</v>
      </c>
      <c r="F10120">
        <v>7</v>
      </c>
      <c r="G10120">
        <v>1</v>
      </c>
    </row>
    <row r="10121" spans="1:7" x14ac:dyDescent="0.2">
      <c r="A10121">
        <v>12000</v>
      </c>
      <c r="B10121">
        <v>0.15310000000000001</v>
      </c>
      <c r="C10121" t="s">
        <v>5441</v>
      </c>
      <c r="D10121">
        <v>92000</v>
      </c>
      <c r="E10121">
        <v>60</v>
      </c>
      <c r="F10121">
        <v>3</v>
      </c>
      <c r="G10121">
        <v>0</v>
      </c>
    </row>
    <row r="10122" spans="1:7" x14ac:dyDescent="0.2">
      <c r="A10122">
        <v>35000</v>
      </c>
      <c r="B10122">
        <v>0.1825</v>
      </c>
      <c r="C10122" t="s">
        <v>5440</v>
      </c>
      <c r="D10122">
        <v>104500</v>
      </c>
      <c r="E10122">
        <v>60</v>
      </c>
      <c r="F10122">
        <v>0.5</v>
      </c>
      <c r="G10122">
        <v>0</v>
      </c>
    </row>
    <row r="10123" spans="1:7" x14ac:dyDescent="0.2">
      <c r="A10123">
        <v>15000</v>
      </c>
      <c r="B10123">
        <v>0.13650000000000001</v>
      </c>
      <c r="C10123" t="s">
        <v>5441</v>
      </c>
      <c r="D10123" s="79">
        <v>100000</v>
      </c>
      <c r="E10123">
        <v>60</v>
      </c>
      <c r="F10123">
        <v>8</v>
      </c>
      <c r="G10123">
        <v>0</v>
      </c>
    </row>
    <row r="10124" spans="1:7" x14ac:dyDescent="0.2">
      <c r="A10124">
        <v>5400</v>
      </c>
      <c r="B10124">
        <v>0.19470000000000001</v>
      </c>
      <c r="C10124" t="s">
        <v>5440</v>
      </c>
      <c r="D10124">
        <v>33000</v>
      </c>
      <c r="E10124">
        <v>36</v>
      </c>
      <c r="F10124">
        <v>4</v>
      </c>
      <c r="G10124">
        <v>1</v>
      </c>
    </row>
    <row r="10125" spans="1:7" x14ac:dyDescent="0.2">
      <c r="A10125">
        <v>7000</v>
      </c>
      <c r="B10125">
        <v>0.15310000000000001</v>
      </c>
      <c r="C10125" t="s">
        <v>5441</v>
      </c>
      <c r="D10125">
        <v>42000</v>
      </c>
      <c r="E10125">
        <v>36</v>
      </c>
      <c r="F10125">
        <v>8</v>
      </c>
      <c r="G10125">
        <v>0</v>
      </c>
    </row>
    <row r="10126" spans="1:7" x14ac:dyDescent="0.2">
      <c r="A10126">
        <v>15000</v>
      </c>
      <c r="B10126">
        <v>0.1825</v>
      </c>
      <c r="C10126" t="s">
        <v>5440</v>
      </c>
      <c r="D10126">
        <v>60000</v>
      </c>
      <c r="E10126">
        <v>60</v>
      </c>
      <c r="F10126">
        <v>10</v>
      </c>
      <c r="G10126">
        <v>0</v>
      </c>
    </row>
    <row r="10127" spans="1:7" x14ac:dyDescent="0.2">
      <c r="A10127">
        <v>12000</v>
      </c>
      <c r="B10127">
        <v>9.6699999999999994E-2</v>
      </c>
      <c r="C10127" t="s">
        <v>5441</v>
      </c>
      <c r="D10127">
        <v>37000</v>
      </c>
      <c r="E10127">
        <v>36</v>
      </c>
      <c r="F10127">
        <v>10</v>
      </c>
      <c r="G10127">
        <v>0</v>
      </c>
    </row>
    <row r="10128" spans="1:7" x14ac:dyDescent="0.2">
      <c r="A10128">
        <v>5600</v>
      </c>
      <c r="B10128">
        <v>7.6200000000000004E-2</v>
      </c>
      <c r="C10128" t="s">
        <v>5441</v>
      </c>
      <c r="D10128">
        <v>160000</v>
      </c>
      <c r="E10128">
        <v>36</v>
      </c>
      <c r="F10128">
        <v>7</v>
      </c>
      <c r="G10128">
        <v>0</v>
      </c>
    </row>
    <row r="10129" spans="1:7" x14ac:dyDescent="0.2">
      <c r="A10129">
        <v>7200</v>
      </c>
      <c r="B10129">
        <v>0.19470000000000001</v>
      </c>
      <c r="C10129" t="s">
        <v>5441</v>
      </c>
      <c r="D10129">
        <v>59000</v>
      </c>
      <c r="E10129">
        <v>36</v>
      </c>
      <c r="F10129">
        <v>5</v>
      </c>
      <c r="G10129">
        <v>1</v>
      </c>
    </row>
    <row r="10130" spans="1:7" x14ac:dyDescent="0.2">
      <c r="A10130">
        <v>12000</v>
      </c>
      <c r="B10130">
        <v>0.1099</v>
      </c>
      <c r="C10130" t="s">
        <v>5440</v>
      </c>
      <c r="D10130">
        <v>57363</v>
      </c>
      <c r="E10130">
        <v>36</v>
      </c>
      <c r="F10130">
        <v>9</v>
      </c>
      <c r="G10130">
        <v>0</v>
      </c>
    </row>
    <row r="10131" spans="1:7" x14ac:dyDescent="0.2">
      <c r="A10131">
        <v>4000</v>
      </c>
      <c r="B10131">
        <v>0.1249</v>
      </c>
      <c r="C10131" t="s">
        <v>5442</v>
      </c>
      <c r="D10131">
        <v>35000</v>
      </c>
      <c r="E10131">
        <v>36</v>
      </c>
      <c r="F10131">
        <v>10</v>
      </c>
      <c r="G10131">
        <v>0</v>
      </c>
    </row>
    <row r="10132" spans="1:7" x14ac:dyDescent="0.2">
      <c r="A10132">
        <v>5000</v>
      </c>
      <c r="B10132">
        <v>0.13650000000000001</v>
      </c>
      <c r="C10132" t="s">
        <v>5440</v>
      </c>
      <c r="D10132">
        <v>65000</v>
      </c>
      <c r="E10132">
        <v>36</v>
      </c>
      <c r="F10132">
        <v>7</v>
      </c>
      <c r="G10132">
        <v>0</v>
      </c>
    </row>
    <row r="10133" spans="1:7" x14ac:dyDescent="0.2">
      <c r="A10133">
        <v>5000</v>
      </c>
      <c r="B10133">
        <v>9.6699999999999994E-2</v>
      </c>
      <c r="C10133" t="s">
        <v>5442</v>
      </c>
      <c r="D10133">
        <v>35000</v>
      </c>
      <c r="E10133">
        <v>36</v>
      </c>
      <c r="F10133">
        <v>8</v>
      </c>
      <c r="G10133">
        <v>0</v>
      </c>
    </row>
    <row r="10134" spans="1:7" x14ac:dyDescent="0.2">
      <c r="A10134">
        <v>13000</v>
      </c>
      <c r="B10134">
        <v>0.1464</v>
      </c>
      <c r="C10134" t="s">
        <v>5440</v>
      </c>
      <c r="D10134">
        <v>64548</v>
      </c>
      <c r="E10134">
        <v>36</v>
      </c>
      <c r="F10134">
        <v>1</v>
      </c>
      <c r="G10134">
        <v>0</v>
      </c>
    </row>
    <row r="10135" spans="1:7" x14ac:dyDescent="0.2">
      <c r="A10135">
        <v>4375</v>
      </c>
      <c r="B10135">
        <v>7.9000000000000001E-2</v>
      </c>
      <c r="C10135" t="s">
        <v>5441</v>
      </c>
      <c r="D10135">
        <v>75000</v>
      </c>
      <c r="E10135">
        <v>36</v>
      </c>
      <c r="F10135">
        <v>1</v>
      </c>
      <c r="G10135">
        <v>0</v>
      </c>
    </row>
    <row r="10136" spans="1:7" x14ac:dyDescent="0.2">
      <c r="A10136">
        <v>7000</v>
      </c>
      <c r="B10136">
        <v>0.1099</v>
      </c>
      <c r="C10136" t="s">
        <v>5440</v>
      </c>
      <c r="D10136">
        <v>115000</v>
      </c>
      <c r="E10136">
        <v>36</v>
      </c>
      <c r="F10136">
        <v>0.5</v>
      </c>
      <c r="G10136">
        <v>0</v>
      </c>
    </row>
    <row r="10137" spans="1:7" x14ac:dyDescent="0.2">
      <c r="A10137">
        <v>10000</v>
      </c>
      <c r="B10137">
        <v>0.1099</v>
      </c>
      <c r="C10137" t="s">
        <v>5441</v>
      </c>
      <c r="D10137">
        <v>80000</v>
      </c>
      <c r="E10137">
        <v>36</v>
      </c>
      <c r="F10137">
        <v>10</v>
      </c>
      <c r="G10137">
        <v>0</v>
      </c>
    </row>
    <row r="10138" spans="1:7" x14ac:dyDescent="0.2">
      <c r="A10138">
        <v>5500</v>
      </c>
      <c r="B10138">
        <v>0.1464</v>
      </c>
      <c r="C10138" t="s">
        <v>5440</v>
      </c>
      <c r="D10138">
        <v>38000</v>
      </c>
      <c r="E10138">
        <v>36</v>
      </c>
      <c r="F10138">
        <v>7</v>
      </c>
      <c r="G10138">
        <v>0</v>
      </c>
    </row>
    <row r="10139" spans="1:7" x14ac:dyDescent="0.2">
      <c r="A10139">
        <v>24000</v>
      </c>
      <c r="B10139">
        <v>0.16589999999999999</v>
      </c>
      <c r="C10139" t="s">
        <v>5441</v>
      </c>
      <c r="D10139">
        <v>185000</v>
      </c>
      <c r="E10139">
        <v>36</v>
      </c>
      <c r="F10139">
        <v>2</v>
      </c>
      <c r="G10139">
        <v>0</v>
      </c>
    </row>
    <row r="10140" spans="1:7" x14ac:dyDescent="0.2">
      <c r="A10140">
        <v>12000</v>
      </c>
      <c r="B10140">
        <v>0.15609999999999999</v>
      </c>
      <c r="C10140" t="s">
        <v>5442</v>
      </c>
      <c r="D10140">
        <v>90400</v>
      </c>
      <c r="E10140">
        <v>36</v>
      </c>
      <c r="F10140">
        <v>10</v>
      </c>
      <c r="G10140">
        <v>0</v>
      </c>
    </row>
    <row r="10141" spans="1:7" x14ac:dyDescent="0.2">
      <c r="A10141">
        <v>22000</v>
      </c>
      <c r="B10141">
        <v>0.2049</v>
      </c>
      <c r="C10141" t="s">
        <v>5441</v>
      </c>
      <c r="D10141">
        <v>55000</v>
      </c>
      <c r="E10141">
        <v>60</v>
      </c>
      <c r="F10141">
        <v>10</v>
      </c>
      <c r="G10141">
        <v>1</v>
      </c>
    </row>
    <row r="10142" spans="1:7" x14ac:dyDescent="0.2">
      <c r="A10142">
        <v>16000</v>
      </c>
      <c r="B10142">
        <v>6.0299999999999999E-2</v>
      </c>
      <c r="C10142" t="s">
        <v>5441</v>
      </c>
      <c r="D10142">
        <v>85000</v>
      </c>
      <c r="E10142">
        <v>36</v>
      </c>
      <c r="F10142">
        <v>2</v>
      </c>
      <c r="G10142">
        <v>0</v>
      </c>
    </row>
    <row r="10143" spans="1:7" x14ac:dyDescent="0.2">
      <c r="A10143">
        <v>4100</v>
      </c>
      <c r="B10143">
        <v>0.1464</v>
      </c>
      <c r="C10143" t="s">
        <v>5440</v>
      </c>
      <c r="D10143">
        <v>40000</v>
      </c>
      <c r="E10143">
        <v>36</v>
      </c>
      <c r="F10143">
        <v>10</v>
      </c>
      <c r="G10143">
        <v>0</v>
      </c>
    </row>
    <row r="10144" spans="1:7" x14ac:dyDescent="0.2">
      <c r="A10144">
        <v>25000</v>
      </c>
      <c r="B10144">
        <v>0.11990000000000001</v>
      </c>
      <c r="C10144" t="s">
        <v>5442</v>
      </c>
      <c r="D10144">
        <v>73500</v>
      </c>
      <c r="E10144">
        <v>36</v>
      </c>
      <c r="F10144">
        <v>10</v>
      </c>
      <c r="G10144">
        <v>1</v>
      </c>
    </row>
    <row r="10145" spans="1:7" x14ac:dyDescent="0.2">
      <c r="A10145">
        <v>15000</v>
      </c>
      <c r="B10145">
        <v>8.8999999999999996E-2</v>
      </c>
      <c r="C10145" t="s">
        <v>5442</v>
      </c>
      <c r="D10145">
        <v>68000</v>
      </c>
      <c r="E10145">
        <v>36</v>
      </c>
      <c r="F10145">
        <v>10</v>
      </c>
      <c r="G10145">
        <v>0</v>
      </c>
    </row>
    <row r="10146" spans="1:7" x14ac:dyDescent="0.2">
      <c r="A10146">
        <v>24800</v>
      </c>
      <c r="B10146">
        <v>0.1464</v>
      </c>
      <c r="C10146" t="s">
        <v>5441</v>
      </c>
      <c r="D10146">
        <v>54000</v>
      </c>
      <c r="E10146">
        <v>60</v>
      </c>
      <c r="F10146">
        <v>10</v>
      </c>
      <c r="G10146">
        <v>1</v>
      </c>
    </row>
    <row r="10147" spans="1:7" x14ac:dyDescent="0.2">
      <c r="A10147">
        <v>8400</v>
      </c>
      <c r="B10147">
        <v>0.1099</v>
      </c>
      <c r="C10147" t="s">
        <v>5440</v>
      </c>
      <c r="D10147">
        <v>134500</v>
      </c>
      <c r="E10147">
        <v>36</v>
      </c>
      <c r="F10147">
        <v>2</v>
      </c>
      <c r="G10147">
        <v>0</v>
      </c>
    </row>
    <row r="10148" spans="1:7" x14ac:dyDescent="0.2">
      <c r="A10148">
        <v>8000</v>
      </c>
      <c r="B10148">
        <v>0.11990000000000001</v>
      </c>
      <c r="C10148" t="s">
        <v>5441</v>
      </c>
      <c r="D10148">
        <v>35000</v>
      </c>
      <c r="E10148">
        <v>36</v>
      </c>
      <c r="F10148">
        <v>8</v>
      </c>
      <c r="G10148">
        <v>0</v>
      </c>
    </row>
    <row r="10149" spans="1:7" x14ac:dyDescent="0.2">
      <c r="A10149">
        <v>15000</v>
      </c>
      <c r="B10149">
        <v>0.11990000000000001</v>
      </c>
      <c r="C10149" t="s">
        <v>5442</v>
      </c>
      <c r="D10149">
        <v>38000</v>
      </c>
      <c r="E10149">
        <v>36</v>
      </c>
      <c r="F10149">
        <v>0.5</v>
      </c>
      <c r="G10149">
        <v>0</v>
      </c>
    </row>
    <row r="10150" spans="1:7" x14ac:dyDescent="0.2">
      <c r="A10150">
        <v>5000</v>
      </c>
      <c r="B10150">
        <v>0.16589999999999999</v>
      </c>
      <c r="C10150" t="s">
        <v>5441</v>
      </c>
      <c r="D10150">
        <v>80000</v>
      </c>
      <c r="E10150">
        <v>36</v>
      </c>
      <c r="F10150">
        <v>3</v>
      </c>
      <c r="G10150">
        <v>0</v>
      </c>
    </row>
    <row r="10151" spans="1:7" x14ac:dyDescent="0.2">
      <c r="A10151">
        <v>28000</v>
      </c>
      <c r="B10151">
        <v>7.9000000000000001E-2</v>
      </c>
      <c r="C10151" t="s">
        <v>5441</v>
      </c>
      <c r="D10151">
        <v>203000</v>
      </c>
      <c r="E10151">
        <v>36</v>
      </c>
      <c r="F10151">
        <v>10</v>
      </c>
      <c r="G10151">
        <v>0</v>
      </c>
    </row>
    <row r="10152" spans="1:7" x14ac:dyDescent="0.2">
      <c r="A10152">
        <v>12000</v>
      </c>
      <c r="B10152">
        <v>7.6200000000000004E-2</v>
      </c>
      <c r="C10152" t="s">
        <v>5441</v>
      </c>
      <c r="D10152">
        <v>52000</v>
      </c>
      <c r="E10152">
        <v>36</v>
      </c>
      <c r="F10152">
        <v>5</v>
      </c>
      <c r="G10152">
        <v>0</v>
      </c>
    </row>
    <row r="10153" spans="1:7" x14ac:dyDescent="0.2">
      <c r="A10153">
        <v>13600</v>
      </c>
      <c r="B10153">
        <v>0.18920000000000001</v>
      </c>
      <c r="C10153" t="s">
        <v>5441</v>
      </c>
      <c r="D10153">
        <v>250000</v>
      </c>
      <c r="E10153">
        <v>60</v>
      </c>
      <c r="F10153">
        <v>7</v>
      </c>
      <c r="G10153">
        <v>0</v>
      </c>
    </row>
    <row r="10154" spans="1:7" x14ac:dyDescent="0.2">
      <c r="A10154">
        <v>1000</v>
      </c>
      <c r="B10154">
        <v>0.1757</v>
      </c>
      <c r="C10154" t="s">
        <v>5441</v>
      </c>
      <c r="D10154">
        <v>45000</v>
      </c>
      <c r="E10154">
        <v>36</v>
      </c>
      <c r="F10154">
        <v>8</v>
      </c>
      <c r="G10154">
        <v>0</v>
      </c>
    </row>
    <row r="10155" spans="1:7" x14ac:dyDescent="0.2">
      <c r="A10155">
        <v>9000</v>
      </c>
      <c r="B10155">
        <v>7.9000000000000001E-2</v>
      </c>
      <c r="C10155" t="s">
        <v>5440</v>
      </c>
      <c r="D10155">
        <v>50000</v>
      </c>
      <c r="E10155">
        <v>36</v>
      </c>
      <c r="F10155">
        <v>0.5</v>
      </c>
      <c r="G10155">
        <v>0</v>
      </c>
    </row>
    <row r="10156" spans="1:7" x14ac:dyDescent="0.2">
      <c r="A10156">
        <v>20000</v>
      </c>
      <c r="B10156">
        <v>7.6200000000000004E-2</v>
      </c>
      <c r="C10156" t="s">
        <v>5441</v>
      </c>
      <c r="D10156">
        <v>76000</v>
      </c>
      <c r="E10156">
        <v>36</v>
      </c>
      <c r="F10156">
        <v>6</v>
      </c>
      <c r="G10156">
        <v>0</v>
      </c>
    </row>
    <row r="10157" spans="1:7" x14ac:dyDescent="0.2">
      <c r="A10157">
        <v>6000</v>
      </c>
      <c r="B10157">
        <v>0.1249</v>
      </c>
      <c r="C10157" t="s">
        <v>5440</v>
      </c>
      <c r="D10157">
        <v>53000</v>
      </c>
      <c r="E10157">
        <v>36</v>
      </c>
      <c r="F10157">
        <v>2</v>
      </c>
      <c r="G10157">
        <v>0</v>
      </c>
    </row>
    <row r="10158" spans="1:7" x14ac:dyDescent="0.2">
      <c r="A10158">
        <v>21000</v>
      </c>
      <c r="B10158">
        <v>0.22450000000000001</v>
      </c>
      <c r="C10158" t="s">
        <v>5441</v>
      </c>
      <c r="D10158">
        <v>132840</v>
      </c>
      <c r="E10158">
        <v>36</v>
      </c>
      <c r="F10158">
        <v>8</v>
      </c>
      <c r="G10158">
        <v>0</v>
      </c>
    </row>
    <row r="10159" spans="1:7" x14ac:dyDescent="0.2">
      <c r="A10159">
        <v>9000</v>
      </c>
      <c r="B10159">
        <v>0.1464</v>
      </c>
      <c r="C10159" t="s">
        <v>5440</v>
      </c>
      <c r="D10159">
        <v>38000</v>
      </c>
      <c r="E10159">
        <v>36</v>
      </c>
      <c r="F10159">
        <v>4</v>
      </c>
      <c r="G10159">
        <v>0</v>
      </c>
    </row>
    <row r="10160" spans="1:7" x14ac:dyDescent="0.2">
      <c r="A10160">
        <v>21000</v>
      </c>
      <c r="B10160">
        <v>7.9000000000000001E-2</v>
      </c>
      <c r="C10160" t="s">
        <v>5441</v>
      </c>
      <c r="D10160">
        <v>195000</v>
      </c>
      <c r="E10160">
        <v>36</v>
      </c>
      <c r="F10160">
        <v>9</v>
      </c>
      <c r="G10160">
        <v>0</v>
      </c>
    </row>
    <row r="10161" spans="1:7" x14ac:dyDescent="0.2">
      <c r="A10161">
        <v>2650</v>
      </c>
      <c r="B10161">
        <v>9.6699999999999994E-2</v>
      </c>
      <c r="C10161" t="s">
        <v>5441</v>
      </c>
      <c r="D10161">
        <v>90000</v>
      </c>
      <c r="E10161">
        <v>36</v>
      </c>
      <c r="F10161">
        <v>9</v>
      </c>
      <c r="G10161">
        <v>0</v>
      </c>
    </row>
    <row r="10162" spans="1:7" x14ac:dyDescent="0.2">
      <c r="A10162">
        <v>10000</v>
      </c>
      <c r="B10162">
        <v>0.1464</v>
      </c>
      <c r="C10162" t="s">
        <v>5441</v>
      </c>
      <c r="D10162">
        <v>50000</v>
      </c>
      <c r="E10162">
        <v>36</v>
      </c>
      <c r="F10162">
        <v>3</v>
      </c>
      <c r="G10162">
        <v>0</v>
      </c>
    </row>
    <row r="10163" spans="1:7" x14ac:dyDescent="0.2">
      <c r="A10163">
        <v>9600</v>
      </c>
      <c r="B10163">
        <v>8.8999999999999996E-2</v>
      </c>
      <c r="C10163" t="s">
        <v>5441</v>
      </c>
      <c r="D10163">
        <v>49900</v>
      </c>
      <c r="E10163">
        <v>36</v>
      </c>
      <c r="F10163">
        <v>9</v>
      </c>
      <c r="G10163">
        <v>0</v>
      </c>
    </row>
    <row r="10164" spans="1:7" x14ac:dyDescent="0.2">
      <c r="A10164">
        <v>6000</v>
      </c>
      <c r="B10164">
        <v>9.6699999999999994E-2</v>
      </c>
      <c r="C10164" t="s">
        <v>5441</v>
      </c>
      <c r="D10164">
        <v>51000</v>
      </c>
      <c r="E10164">
        <v>36</v>
      </c>
      <c r="F10164">
        <v>2</v>
      </c>
      <c r="G10164">
        <v>0</v>
      </c>
    </row>
    <row r="10165" spans="1:7" x14ac:dyDescent="0.2">
      <c r="A10165">
        <v>28000</v>
      </c>
      <c r="B10165">
        <v>8.8999999999999996E-2</v>
      </c>
      <c r="C10165" t="s">
        <v>5441</v>
      </c>
      <c r="D10165">
        <v>165000</v>
      </c>
      <c r="E10165">
        <v>36</v>
      </c>
      <c r="F10165">
        <v>10</v>
      </c>
      <c r="G10165">
        <v>1</v>
      </c>
    </row>
    <row r="10166" spans="1:7" x14ac:dyDescent="0.2">
      <c r="A10166">
        <v>20000</v>
      </c>
      <c r="B10166">
        <v>0.1757</v>
      </c>
      <c r="C10166" t="s">
        <v>5441</v>
      </c>
      <c r="D10166">
        <v>78000</v>
      </c>
      <c r="E10166">
        <v>36</v>
      </c>
      <c r="F10166">
        <v>7</v>
      </c>
      <c r="G10166">
        <v>0</v>
      </c>
    </row>
    <row r="10167" spans="1:7" x14ac:dyDescent="0.2">
      <c r="A10167">
        <v>9100</v>
      </c>
      <c r="B10167">
        <v>0.1099</v>
      </c>
      <c r="C10167" t="s">
        <v>5441</v>
      </c>
      <c r="D10167">
        <v>72500</v>
      </c>
      <c r="E10167">
        <v>36</v>
      </c>
      <c r="F10167">
        <v>10</v>
      </c>
      <c r="G10167">
        <v>1</v>
      </c>
    </row>
    <row r="10168" spans="1:7" x14ac:dyDescent="0.2">
      <c r="A10168">
        <v>7775</v>
      </c>
      <c r="B10168">
        <v>0.21990000000000001</v>
      </c>
      <c r="C10168" t="s">
        <v>5441</v>
      </c>
      <c r="D10168" s="79">
        <v>100000</v>
      </c>
      <c r="E10168">
        <v>36</v>
      </c>
      <c r="F10168">
        <v>0.5</v>
      </c>
      <c r="G10168">
        <v>0</v>
      </c>
    </row>
    <row r="10169" spans="1:7" x14ac:dyDescent="0.2">
      <c r="A10169">
        <v>12000</v>
      </c>
      <c r="B10169">
        <v>6.6199999999999995E-2</v>
      </c>
      <c r="C10169" t="s">
        <v>5440</v>
      </c>
      <c r="D10169">
        <v>33000</v>
      </c>
      <c r="E10169">
        <v>36</v>
      </c>
      <c r="F10169">
        <v>3</v>
      </c>
      <c r="G10169">
        <v>0</v>
      </c>
    </row>
    <row r="10170" spans="1:7" x14ac:dyDescent="0.2">
      <c r="A10170">
        <v>10000</v>
      </c>
      <c r="B10170">
        <v>0.13650000000000001</v>
      </c>
      <c r="C10170" t="s">
        <v>5441</v>
      </c>
      <c r="D10170">
        <v>76000</v>
      </c>
      <c r="E10170">
        <v>36</v>
      </c>
      <c r="F10170">
        <v>4</v>
      </c>
      <c r="G10170">
        <v>0</v>
      </c>
    </row>
    <row r="10171" spans="1:7" x14ac:dyDescent="0.2">
      <c r="A10171">
        <v>35000</v>
      </c>
      <c r="B10171">
        <v>0.19470000000000001</v>
      </c>
      <c r="C10171" t="s">
        <v>5440</v>
      </c>
      <c r="D10171">
        <v>195000</v>
      </c>
      <c r="E10171">
        <v>60</v>
      </c>
      <c r="F10171">
        <v>1</v>
      </c>
      <c r="G10171">
        <v>1</v>
      </c>
    </row>
    <row r="10172" spans="1:7" x14ac:dyDescent="0.2">
      <c r="A10172">
        <v>7875</v>
      </c>
      <c r="B10172">
        <v>0.1825</v>
      </c>
      <c r="C10172" t="s">
        <v>5441</v>
      </c>
      <c r="D10172">
        <v>40000</v>
      </c>
      <c r="E10172">
        <v>36</v>
      </c>
      <c r="F10172">
        <v>10</v>
      </c>
      <c r="G10172">
        <v>1</v>
      </c>
    </row>
    <row r="10173" spans="1:7" x14ac:dyDescent="0.2">
      <c r="A10173">
        <v>15000</v>
      </c>
      <c r="B10173">
        <v>7.6200000000000004E-2</v>
      </c>
      <c r="C10173" t="s">
        <v>5440</v>
      </c>
      <c r="D10173">
        <v>40000</v>
      </c>
      <c r="E10173">
        <v>36</v>
      </c>
      <c r="F10173">
        <v>10</v>
      </c>
      <c r="G10173">
        <v>0</v>
      </c>
    </row>
    <row r="10174" spans="1:7" x14ac:dyDescent="0.2">
      <c r="A10174">
        <v>9000</v>
      </c>
      <c r="B10174">
        <v>8.8999999999999996E-2</v>
      </c>
      <c r="C10174" t="s">
        <v>5440</v>
      </c>
      <c r="D10174">
        <v>150000</v>
      </c>
      <c r="E10174">
        <v>36</v>
      </c>
      <c r="F10174">
        <v>10</v>
      </c>
      <c r="G10174">
        <v>0</v>
      </c>
    </row>
    <row r="10175" spans="1:7" x14ac:dyDescent="0.2">
      <c r="A10175">
        <v>2400</v>
      </c>
      <c r="B10175">
        <v>0.1416</v>
      </c>
      <c r="C10175" t="s">
        <v>5441</v>
      </c>
      <c r="D10175">
        <v>82500</v>
      </c>
      <c r="E10175">
        <v>36</v>
      </c>
      <c r="F10175">
        <v>6</v>
      </c>
      <c r="G10175">
        <v>0</v>
      </c>
    </row>
    <row r="10176" spans="1:7" x14ac:dyDescent="0.2">
      <c r="A10176">
        <v>8150</v>
      </c>
      <c r="B10176">
        <v>0.19470000000000001</v>
      </c>
      <c r="C10176" t="s">
        <v>5442</v>
      </c>
      <c r="D10176">
        <v>24000</v>
      </c>
      <c r="E10176">
        <v>36</v>
      </c>
      <c r="F10176">
        <v>3</v>
      </c>
      <c r="G10176">
        <v>0</v>
      </c>
    </row>
    <row r="10177" spans="1:7" x14ac:dyDescent="0.2">
      <c r="A10177">
        <v>7200</v>
      </c>
      <c r="B10177">
        <v>0.1464</v>
      </c>
      <c r="C10177" t="s">
        <v>5441</v>
      </c>
      <c r="D10177">
        <v>56000</v>
      </c>
      <c r="E10177">
        <v>36</v>
      </c>
      <c r="F10177">
        <v>8</v>
      </c>
      <c r="G10177">
        <v>0</v>
      </c>
    </row>
    <row r="10178" spans="1:7" x14ac:dyDescent="0.2">
      <c r="A10178">
        <v>24000</v>
      </c>
      <c r="B10178">
        <v>9.6699999999999994E-2</v>
      </c>
      <c r="C10178" t="s">
        <v>5441</v>
      </c>
      <c r="D10178">
        <v>103000</v>
      </c>
      <c r="E10178">
        <v>36</v>
      </c>
      <c r="F10178">
        <v>10</v>
      </c>
      <c r="G10178">
        <v>0</v>
      </c>
    </row>
    <row r="10179" spans="1:7" x14ac:dyDescent="0.2">
      <c r="A10179">
        <v>25000</v>
      </c>
      <c r="B10179">
        <v>0.1464</v>
      </c>
      <c r="C10179" t="s">
        <v>5442</v>
      </c>
      <c r="D10179">
        <v>80000</v>
      </c>
      <c r="E10179">
        <v>60</v>
      </c>
      <c r="F10179">
        <v>2</v>
      </c>
      <c r="G10179">
        <v>0</v>
      </c>
    </row>
    <row r="10180" spans="1:7" x14ac:dyDescent="0.2">
      <c r="A10180">
        <v>25000</v>
      </c>
      <c r="B10180">
        <v>0.19470000000000001</v>
      </c>
      <c r="C10180" t="s">
        <v>5441</v>
      </c>
      <c r="D10180">
        <v>60000</v>
      </c>
      <c r="E10180">
        <v>60</v>
      </c>
      <c r="F10180">
        <v>10</v>
      </c>
      <c r="G10180">
        <v>0</v>
      </c>
    </row>
    <row r="10181" spans="1:7" x14ac:dyDescent="0.2">
      <c r="A10181">
        <v>11500</v>
      </c>
      <c r="B10181">
        <v>0.22450000000000001</v>
      </c>
      <c r="C10181" t="s">
        <v>5441</v>
      </c>
      <c r="D10181">
        <v>58352</v>
      </c>
      <c r="E10181">
        <v>36</v>
      </c>
      <c r="F10181">
        <v>10</v>
      </c>
      <c r="G10181">
        <v>1</v>
      </c>
    </row>
    <row r="10182" spans="1:7" x14ac:dyDescent="0.2">
      <c r="A10182">
        <v>12000</v>
      </c>
      <c r="B10182">
        <v>0.1464</v>
      </c>
      <c r="C10182" t="s">
        <v>5440</v>
      </c>
      <c r="D10182">
        <v>50000</v>
      </c>
      <c r="E10182">
        <v>36</v>
      </c>
      <c r="F10182">
        <v>8</v>
      </c>
      <c r="G10182">
        <v>0</v>
      </c>
    </row>
    <row r="10183" spans="1:7" x14ac:dyDescent="0.2">
      <c r="A10183">
        <v>8700</v>
      </c>
      <c r="B10183">
        <v>0.11990000000000001</v>
      </c>
      <c r="C10183" t="s">
        <v>5440</v>
      </c>
      <c r="D10183">
        <v>65000</v>
      </c>
      <c r="E10183">
        <v>36</v>
      </c>
      <c r="F10183">
        <v>3</v>
      </c>
      <c r="G10183">
        <v>0</v>
      </c>
    </row>
    <row r="10184" spans="1:7" x14ac:dyDescent="0.2">
      <c r="A10184">
        <v>20000</v>
      </c>
      <c r="B10184">
        <v>0.16589999999999999</v>
      </c>
      <c r="C10184" t="s">
        <v>5441</v>
      </c>
      <c r="D10184">
        <v>117081.13</v>
      </c>
      <c r="E10184">
        <v>36</v>
      </c>
      <c r="F10184">
        <v>10</v>
      </c>
      <c r="G10184">
        <v>0</v>
      </c>
    </row>
    <row r="10185" spans="1:7" x14ac:dyDescent="0.2">
      <c r="A10185">
        <v>8000</v>
      </c>
      <c r="B10185">
        <v>7.9000000000000001E-2</v>
      </c>
      <c r="C10185" t="s">
        <v>5440</v>
      </c>
      <c r="D10185">
        <v>96000</v>
      </c>
      <c r="E10185">
        <v>36</v>
      </c>
      <c r="F10185">
        <v>2</v>
      </c>
      <c r="G10185">
        <v>0</v>
      </c>
    </row>
    <row r="10186" spans="1:7" x14ac:dyDescent="0.2">
      <c r="A10186">
        <v>15000</v>
      </c>
      <c r="B10186">
        <v>0.1825</v>
      </c>
      <c r="C10186" t="s">
        <v>5441</v>
      </c>
      <c r="D10186">
        <v>62800</v>
      </c>
      <c r="E10186">
        <v>60</v>
      </c>
      <c r="F10186">
        <v>2</v>
      </c>
      <c r="G10186">
        <v>0</v>
      </c>
    </row>
    <row r="10187" spans="1:7" x14ac:dyDescent="0.2">
      <c r="A10187">
        <v>35000</v>
      </c>
      <c r="B10187">
        <v>0.21179999999999999</v>
      </c>
      <c r="C10187" t="s">
        <v>5440</v>
      </c>
      <c r="D10187">
        <v>113000</v>
      </c>
      <c r="E10187">
        <v>60</v>
      </c>
      <c r="F10187">
        <v>10</v>
      </c>
      <c r="G10187">
        <v>0</v>
      </c>
    </row>
    <row r="10188" spans="1:7" x14ac:dyDescent="0.2">
      <c r="A10188">
        <v>5850</v>
      </c>
      <c r="B10188">
        <v>0.15310000000000001</v>
      </c>
      <c r="C10188" t="s">
        <v>5440</v>
      </c>
      <c r="D10188">
        <v>55000</v>
      </c>
      <c r="E10188">
        <v>36</v>
      </c>
      <c r="F10188">
        <v>2</v>
      </c>
      <c r="G10188">
        <v>0</v>
      </c>
    </row>
    <row r="10189" spans="1:7" x14ac:dyDescent="0.2">
      <c r="A10189">
        <v>8000</v>
      </c>
      <c r="B10189">
        <v>0.1464</v>
      </c>
      <c r="C10189" t="s">
        <v>5440</v>
      </c>
      <c r="D10189">
        <v>65000</v>
      </c>
      <c r="E10189">
        <v>36</v>
      </c>
      <c r="F10189">
        <v>3</v>
      </c>
      <c r="G10189">
        <v>0</v>
      </c>
    </row>
    <row r="10190" spans="1:7" x14ac:dyDescent="0.2">
      <c r="A10190">
        <v>10800</v>
      </c>
      <c r="B10190">
        <v>8.8999999999999996E-2</v>
      </c>
      <c r="C10190" t="s">
        <v>5442</v>
      </c>
      <c r="D10190">
        <v>75000</v>
      </c>
      <c r="E10190">
        <v>36</v>
      </c>
      <c r="F10190">
        <v>7</v>
      </c>
      <c r="G10190">
        <v>0</v>
      </c>
    </row>
    <row r="10191" spans="1:7" x14ac:dyDescent="0.2">
      <c r="A10191">
        <v>7475</v>
      </c>
      <c r="B10191">
        <v>0.16589999999999999</v>
      </c>
      <c r="C10191" t="s">
        <v>5441</v>
      </c>
      <c r="D10191">
        <v>91000</v>
      </c>
      <c r="E10191">
        <v>36</v>
      </c>
      <c r="F10191">
        <v>10</v>
      </c>
      <c r="G10191">
        <v>1</v>
      </c>
    </row>
    <row r="10192" spans="1:7" x14ac:dyDescent="0.2">
      <c r="A10192">
        <v>12000</v>
      </c>
      <c r="B10192">
        <v>9.6699999999999994E-2</v>
      </c>
      <c r="C10192" t="s">
        <v>5441</v>
      </c>
      <c r="D10192">
        <v>52000</v>
      </c>
      <c r="E10192">
        <v>36</v>
      </c>
      <c r="F10192">
        <v>8</v>
      </c>
      <c r="G10192">
        <v>1</v>
      </c>
    </row>
    <row r="10193" spans="1:7" x14ac:dyDescent="0.2">
      <c r="A10193">
        <v>20000</v>
      </c>
      <c r="B10193">
        <v>0.13650000000000001</v>
      </c>
      <c r="C10193" t="s">
        <v>5441</v>
      </c>
      <c r="D10193">
        <v>59279</v>
      </c>
      <c r="E10193">
        <v>36</v>
      </c>
      <c r="F10193">
        <v>8</v>
      </c>
      <c r="G10193">
        <v>1</v>
      </c>
    </row>
    <row r="10194" spans="1:7" x14ac:dyDescent="0.2">
      <c r="A10194">
        <v>13625</v>
      </c>
      <c r="B10194">
        <v>0.15609999999999999</v>
      </c>
      <c r="C10194" t="s">
        <v>5440</v>
      </c>
      <c r="D10194">
        <v>48000</v>
      </c>
      <c r="E10194">
        <v>36</v>
      </c>
      <c r="F10194">
        <v>2</v>
      </c>
      <c r="G10194">
        <v>1</v>
      </c>
    </row>
    <row r="10195" spans="1:7" x14ac:dyDescent="0.2">
      <c r="A10195">
        <v>16000</v>
      </c>
      <c r="B10195">
        <v>0.1464</v>
      </c>
      <c r="C10195" t="s">
        <v>5442</v>
      </c>
      <c r="D10195">
        <v>55000</v>
      </c>
      <c r="E10195">
        <v>60</v>
      </c>
      <c r="F10195">
        <v>10</v>
      </c>
      <c r="G10195">
        <v>0</v>
      </c>
    </row>
    <row r="10196" spans="1:7" x14ac:dyDescent="0.2">
      <c r="A10196">
        <v>18400</v>
      </c>
      <c r="B10196">
        <v>0.12989999999999999</v>
      </c>
      <c r="C10196" t="s">
        <v>5441</v>
      </c>
      <c r="D10196">
        <v>75000</v>
      </c>
      <c r="E10196">
        <v>36</v>
      </c>
      <c r="F10196">
        <v>7</v>
      </c>
      <c r="G10196">
        <v>0</v>
      </c>
    </row>
    <row r="10197" spans="1:7" x14ac:dyDescent="0.2">
      <c r="A10197">
        <v>15000</v>
      </c>
      <c r="B10197">
        <v>6.6199999999999995E-2</v>
      </c>
      <c r="C10197" t="s">
        <v>5441</v>
      </c>
      <c r="D10197">
        <v>125000</v>
      </c>
      <c r="E10197">
        <v>36</v>
      </c>
      <c r="F10197">
        <v>2</v>
      </c>
      <c r="G10197">
        <v>0</v>
      </c>
    </row>
    <row r="10198" spans="1:7" x14ac:dyDescent="0.2">
      <c r="A10198">
        <v>6700</v>
      </c>
      <c r="B10198">
        <v>0.1825</v>
      </c>
      <c r="C10198" t="s">
        <v>5441</v>
      </c>
      <c r="D10198">
        <v>20000</v>
      </c>
      <c r="E10198">
        <v>36</v>
      </c>
      <c r="F10198">
        <v>8</v>
      </c>
      <c r="G10198">
        <v>1</v>
      </c>
    </row>
    <row r="10199" spans="1:7" x14ac:dyDescent="0.2">
      <c r="A10199">
        <v>9600</v>
      </c>
      <c r="B10199">
        <v>0.13650000000000001</v>
      </c>
      <c r="C10199" t="s">
        <v>5441</v>
      </c>
      <c r="D10199">
        <v>65000</v>
      </c>
      <c r="E10199">
        <v>36</v>
      </c>
      <c r="F10199">
        <v>10</v>
      </c>
      <c r="G10199">
        <v>0</v>
      </c>
    </row>
    <row r="10200" spans="1:7" x14ac:dyDescent="0.2">
      <c r="A10200">
        <v>12000</v>
      </c>
      <c r="B10200">
        <v>0.1099</v>
      </c>
      <c r="C10200" t="s">
        <v>5440</v>
      </c>
      <c r="D10200">
        <v>65791</v>
      </c>
      <c r="E10200">
        <v>36</v>
      </c>
      <c r="F10200">
        <v>10</v>
      </c>
      <c r="G10200">
        <v>0</v>
      </c>
    </row>
    <row r="10201" spans="1:7" x14ac:dyDescent="0.2">
      <c r="A10201">
        <v>20000</v>
      </c>
      <c r="B10201">
        <v>0.1249</v>
      </c>
      <c r="C10201" t="s">
        <v>5441</v>
      </c>
      <c r="D10201">
        <v>66456</v>
      </c>
      <c r="E10201">
        <v>36</v>
      </c>
      <c r="F10201">
        <v>8</v>
      </c>
      <c r="G10201">
        <v>0</v>
      </c>
    </row>
    <row r="10202" spans="1:7" x14ac:dyDescent="0.2">
      <c r="A10202">
        <v>7550</v>
      </c>
      <c r="B10202">
        <v>0.16589999999999999</v>
      </c>
      <c r="C10202" t="s">
        <v>5440</v>
      </c>
      <c r="D10202">
        <v>18000</v>
      </c>
      <c r="E10202">
        <v>36</v>
      </c>
      <c r="F10202">
        <v>9</v>
      </c>
      <c r="G10202">
        <v>0</v>
      </c>
    </row>
    <row r="10203" spans="1:7" x14ac:dyDescent="0.2">
      <c r="A10203">
        <v>35000</v>
      </c>
      <c r="B10203">
        <v>0.19989999999999999</v>
      </c>
      <c r="C10203" t="s">
        <v>5441</v>
      </c>
      <c r="D10203">
        <v>91000</v>
      </c>
      <c r="E10203">
        <v>60</v>
      </c>
      <c r="F10203">
        <v>4</v>
      </c>
      <c r="G10203">
        <v>0</v>
      </c>
    </row>
    <row r="10204" spans="1:7" x14ac:dyDescent="0.2">
      <c r="A10204">
        <v>11500</v>
      </c>
      <c r="B10204">
        <v>0.2049</v>
      </c>
      <c r="C10204" t="s">
        <v>5440</v>
      </c>
      <c r="D10204">
        <v>32000</v>
      </c>
      <c r="E10204">
        <v>60</v>
      </c>
      <c r="F10204">
        <v>6</v>
      </c>
      <c r="G10204">
        <v>1</v>
      </c>
    </row>
    <row r="10205" spans="1:7" x14ac:dyDescent="0.2">
      <c r="A10205">
        <v>9725</v>
      </c>
      <c r="B10205">
        <v>0.21990000000000001</v>
      </c>
      <c r="C10205" t="s">
        <v>5440</v>
      </c>
      <c r="D10205">
        <v>40000</v>
      </c>
      <c r="E10205">
        <v>36</v>
      </c>
      <c r="F10205">
        <v>0.5</v>
      </c>
      <c r="G10205">
        <v>0</v>
      </c>
    </row>
    <row r="10206" spans="1:7" x14ac:dyDescent="0.2">
      <c r="A10206">
        <v>30000</v>
      </c>
      <c r="B10206">
        <v>0.18920000000000001</v>
      </c>
      <c r="C10206" t="s">
        <v>5441</v>
      </c>
      <c r="D10206">
        <v>85000</v>
      </c>
      <c r="E10206">
        <v>60</v>
      </c>
      <c r="F10206">
        <v>3</v>
      </c>
      <c r="G10206">
        <v>1</v>
      </c>
    </row>
    <row r="10207" spans="1:7" x14ac:dyDescent="0.2">
      <c r="A10207">
        <v>22000</v>
      </c>
      <c r="B10207">
        <v>0.1099</v>
      </c>
      <c r="C10207" t="s">
        <v>5441</v>
      </c>
      <c r="D10207">
        <v>97000</v>
      </c>
      <c r="E10207">
        <v>36</v>
      </c>
      <c r="F10207">
        <v>2</v>
      </c>
      <c r="G10207">
        <v>0</v>
      </c>
    </row>
    <row r="10208" spans="1:7" x14ac:dyDescent="0.2">
      <c r="A10208">
        <v>18000</v>
      </c>
      <c r="B10208">
        <v>0.15310000000000001</v>
      </c>
      <c r="C10208" t="s">
        <v>5440</v>
      </c>
      <c r="D10208">
        <v>85000</v>
      </c>
      <c r="E10208">
        <v>36</v>
      </c>
      <c r="F10208">
        <v>7</v>
      </c>
      <c r="G10208">
        <v>0</v>
      </c>
    </row>
    <row r="10209" spans="1:7" x14ac:dyDescent="0.2">
      <c r="A10209">
        <v>12975</v>
      </c>
      <c r="B10209">
        <v>0.18920000000000001</v>
      </c>
      <c r="C10209" t="s">
        <v>5441</v>
      </c>
      <c r="D10209">
        <v>62000</v>
      </c>
      <c r="E10209">
        <v>36</v>
      </c>
      <c r="F10209">
        <v>10</v>
      </c>
      <c r="G10209">
        <v>0</v>
      </c>
    </row>
    <row r="10210" spans="1:7" x14ac:dyDescent="0.2">
      <c r="A10210">
        <v>16000</v>
      </c>
      <c r="B10210">
        <v>7.6200000000000004E-2</v>
      </c>
      <c r="C10210" t="s">
        <v>5441</v>
      </c>
      <c r="D10210">
        <v>130000</v>
      </c>
      <c r="E10210">
        <v>36</v>
      </c>
      <c r="F10210">
        <v>1</v>
      </c>
      <c r="G10210">
        <v>0</v>
      </c>
    </row>
    <row r="10211" spans="1:7" x14ac:dyDescent="0.2">
      <c r="A10211">
        <v>20800</v>
      </c>
      <c r="B10211">
        <v>0.245</v>
      </c>
      <c r="C10211" t="s">
        <v>5440</v>
      </c>
      <c r="D10211">
        <v>90000</v>
      </c>
      <c r="E10211">
        <v>60</v>
      </c>
      <c r="F10211">
        <v>10</v>
      </c>
      <c r="G10211">
        <v>1</v>
      </c>
    </row>
    <row r="10212" spans="1:7" x14ac:dyDescent="0.2">
      <c r="A10212">
        <v>15625</v>
      </c>
      <c r="B10212">
        <v>0.11990000000000001</v>
      </c>
      <c r="C10212" t="s">
        <v>5441</v>
      </c>
      <c r="D10212">
        <v>70000</v>
      </c>
      <c r="E10212">
        <v>36</v>
      </c>
      <c r="F10212">
        <v>7</v>
      </c>
      <c r="G10212">
        <v>0</v>
      </c>
    </row>
    <row r="10213" spans="1:7" x14ac:dyDescent="0.2">
      <c r="A10213">
        <v>16500</v>
      </c>
      <c r="B10213">
        <v>0.1416</v>
      </c>
      <c r="C10213" t="s">
        <v>5441</v>
      </c>
      <c r="D10213">
        <v>54000</v>
      </c>
      <c r="E10213">
        <v>36</v>
      </c>
      <c r="F10213">
        <v>10</v>
      </c>
      <c r="G10213">
        <v>1</v>
      </c>
    </row>
    <row r="10214" spans="1:7" x14ac:dyDescent="0.2">
      <c r="A10214">
        <v>20000</v>
      </c>
      <c r="B10214">
        <v>0.16589999999999999</v>
      </c>
      <c r="C10214" t="s">
        <v>5440</v>
      </c>
      <c r="D10214">
        <v>58000</v>
      </c>
      <c r="E10214">
        <v>60</v>
      </c>
      <c r="F10214">
        <v>10</v>
      </c>
      <c r="G10214">
        <v>0</v>
      </c>
    </row>
    <row r="10215" spans="1:7" x14ac:dyDescent="0.2">
      <c r="A10215">
        <v>9000</v>
      </c>
      <c r="B10215">
        <v>0.1757</v>
      </c>
      <c r="C10215" t="s">
        <v>5440</v>
      </c>
      <c r="D10215">
        <v>62000</v>
      </c>
      <c r="E10215">
        <v>60</v>
      </c>
      <c r="F10215">
        <v>10</v>
      </c>
      <c r="G10215">
        <v>0</v>
      </c>
    </row>
    <row r="10216" spans="1:7" x14ac:dyDescent="0.2">
      <c r="A10216">
        <v>6400</v>
      </c>
      <c r="B10216">
        <v>0.15310000000000001</v>
      </c>
      <c r="C10216" t="s">
        <v>5440</v>
      </c>
      <c r="D10216">
        <v>45000</v>
      </c>
      <c r="E10216">
        <v>36</v>
      </c>
      <c r="F10216">
        <v>6</v>
      </c>
      <c r="G10216">
        <v>1</v>
      </c>
    </row>
    <row r="10217" spans="1:7" x14ac:dyDescent="0.2">
      <c r="A10217">
        <v>7000</v>
      </c>
      <c r="B10217">
        <v>0.1249</v>
      </c>
      <c r="C10217" t="s">
        <v>5441</v>
      </c>
      <c r="D10217">
        <v>45000</v>
      </c>
      <c r="E10217">
        <v>36</v>
      </c>
      <c r="F10217">
        <v>2</v>
      </c>
      <c r="G10217">
        <v>0</v>
      </c>
    </row>
    <row r="10218" spans="1:7" x14ac:dyDescent="0.2">
      <c r="A10218">
        <v>19750</v>
      </c>
      <c r="B10218">
        <v>0.1464</v>
      </c>
      <c r="C10218" t="s">
        <v>5441</v>
      </c>
      <c r="D10218">
        <v>55000</v>
      </c>
      <c r="E10218">
        <v>36</v>
      </c>
      <c r="F10218">
        <v>1</v>
      </c>
      <c r="G10218">
        <v>0</v>
      </c>
    </row>
    <row r="10219" spans="1:7" x14ac:dyDescent="0.2">
      <c r="A10219">
        <v>14975</v>
      </c>
      <c r="B10219">
        <v>0.15609999999999999</v>
      </c>
      <c r="C10219" t="s">
        <v>5442</v>
      </c>
      <c r="D10219">
        <v>35761</v>
      </c>
      <c r="E10219">
        <v>36</v>
      </c>
      <c r="F10219">
        <v>9</v>
      </c>
      <c r="G10219">
        <v>1</v>
      </c>
    </row>
    <row r="10220" spans="1:7" x14ac:dyDescent="0.2">
      <c r="A10220">
        <v>10000</v>
      </c>
      <c r="B10220">
        <v>0.11990000000000001</v>
      </c>
      <c r="C10220" t="s">
        <v>5441</v>
      </c>
      <c r="D10220">
        <v>36000</v>
      </c>
      <c r="E10220">
        <v>36</v>
      </c>
      <c r="F10220">
        <v>10</v>
      </c>
      <c r="G10220">
        <v>0</v>
      </c>
    </row>
    <row r="10221" spans="1:7" x14ac:dyDescent="0.2">
      <c r="A10221">
        <v>1000</v>
      </c>
      <c r="B10221">
        <v>0.245</v>
      </c>
      <c r="C10221" t="s">
        <v>5442</v>
      </c>
      <c r="D10221">
        <v>50000</v>
      </c>
      <c r="E10221">
        <v>36</v>
      </c>
      <c r="F10221">
        <v>9</v>
      </c>
      <c r="G10221">
        <v>1</v>
      </c>
    </row>
    <row r="10222" spans="1:7" x14ac:dyDescent="0.2">
      <c r="A10222">
        <v>17500</v>
      </c>
      <c r="B10222">
        <v>0.15609999999999999</v>
      </c>
      <c r="C10222" t="s">
        <v>5441</v>
      </c>
      <c r="D10222">
        <v>82000</v>
      </c>
      <c r="E10222">
        <v>60</v>
      </c>
      <c r="F10222">
        <v>7</v>
      </c>
      <c r="G10222">
        <v>0</v>
      </c>
    </row>
    <row r="10223" spans="1:7" x14ac:dyDescent="0.2">
      <c r="A10223">
        <v>15475</v>
      </c>
      <c r="B10223">
        <v>0.22450000000000001</v>
      </c>
      <c r="C10223" t="s">
        <v>5440</v>
      </c>
      <c r="D10223">
        <v>43000</v>
      </c>
      <c r="E10223">
        <v>36</v>
      </c>
      <c r="F10223">
        <v>9</v>
      </c>
      <c r="G10223">
        <v>1</v>
      </c>
    </row>
    <row r="10224" spans="1:7" x14ac:dyDescent="0.2">
      <c r="A10224">
        <v>12000</v>
      </c>
      <c r="B10224">
        <v>0.13650000000000001</v>
      </c>
      <c r="C10224" t="s">
        <v>5440</v>
      </c>
      <c r="D10224">
        <v>52000</v>
      </c>
      <c r="E10224">
        <v>36</v>
      </c>
      <c r="F10224">
        <v>2</v>
      </c>
      <c r="G10224">
        <v>0</v>
      </c>
    </row>
    <row r="10225" spans="1:7" x14ac:dyDescent="0.2">
      <c r="A10225">
        <v>15000</v>
      </c>
      <c r="B10225">
        <v>6.6199999999999995E-2</v>
      </c>
      <c r="C10225" t="s">
        <v>5442</v>
      </c>
      <c r="D10225" s="79">
        <v>100000</v>
      </c>
      <c r="E10225">
        <v>36</v>
      </c>
      <c r="F10225">
        <v>6</v>
      </c>
      <c r="G10225">
        <v>0</v>
      </c>
    </row>
    <row r="10226" spans="1:7" x14ac:dyDescent="0.2">
      <c r="A10226">
        <v>7350</v>
      </c>
      <c r="B10226">
        <v>0.16589999999999999</v>
      </c>
      <c r="C10226" t="s">
        <v>5441</v>
      </c>
      <c r="D10226">
        <v>36000</v>
      </c>
      <c r="E10226">
        <v>36</v>
      </c>
      <c r="F10226">
        <v>6</v>
      </c>
      <c r="G10226">
        <v>0</v>
      </c>
    </row>
    <row r="10227" spans="1:7" x14ac:dyDescent="0.2">
      <c r="A10227">
        <v>5325</v>
      </c>
      <c r="B10227">
        <v>0.1757</v>
      </c>
      <c r="C10227" t="s">
        <v>5440</v>
      </c>
      <c r="D10227">
        <v>110000</v>
      </c>
      <c r="E10227">
        <v>36</v>
      </c>
      <c r="F10227">
        <v>2</v>
      </c>
      <c r="G10227">
        <v>0</v>
      </c>
    </row>
    <row r="10228" spans="1:7" x14ac:dyDescent="0.2">
      <c r="A10228">
        <v>27575</v>
      </c>
      <c r="B10228">
        <v>0.13650000000000001</v>
      </c>
      <c r="C10228" t="s">
        <v>5441</v>
      </c>
      <c r="D10228">
        <v>60000</v>
      </c>
      <c r="E10228">
        <v>36</v>
      </c>
      <c r="F10228">
        <v>10</v>
      </c>
      <c r="G10228">
        <v>0</v>
      </c>
    </row>
    <row r="10229" spans="1:7" x14ac:dyDescent="0.2">
      <c r="A10229">
        <v>6400</v>
      </c>
      <c r="B10229">
        <v>0.15310000000000001</v>
      </c>
      <c r="C10229" t="s">
        <v>5441</v>
      </c>
      <c r="D10229">
        <v>47000</v>
      </c>
      <c r="E10229">
        <v>36</v>
      </c>
      <c r="F10229">
        <v>10</v>
      </c>
      <c r="G10229">
        <v>0</v>
      </c>
    </row>
    <row r="10230" spans="1:7" x14ac:dyDescent="0.2">
      <c r="A10230">
        <v>18800</v>
      </c>
      <c r="B10230">
        <v>0.1416</v>
      </c>
      <c r="C10230" t="s">
        <v>5441</v>
      </c>
      <c r="D10230">
        <v>150000</v>
      </c>
      <c r="E10230">
        <v>60</v>
      </c>
      <c r="F10230">
        <v>6</v>
      </c>
      <c r="G10230">
        <v>0</v>
      </c>
    </row>
    <row r="10231" spans="1:7" x14ac:dyDescent="0.2">
      <c r="A10231">
        <v>13000</v>
      </c>
      <c r="B10231">
        <v>0.18920000000000001</v>
      </c>
      <c r="C10231" t="s">
        <v>5441</v>
      </c>
      <c r="D10231">
        <v>60000</v>
      </c>
      <c r="E10231">
        <v>36</v>
      </c>
      <c r="F10231">
        <v>7</v>
      </c>
      <c r="G10231">
        <v>0</v>
      </c>
    </row>
    <row r="10232" spans="1:7" x14ac:dyDescent="0.2">
      <c r="A10232">
        <v>10000</v>
      </c>
      <c r="B10232">
        <v>0.1464</v>
      </c>
      <c r="C10232" t="s">
        <v>5440</v>
      </c>
      <c r="D10232">
        <v>52000</v>
      </c>
      <c r="E10232">
        <v>60</v>
      </c>
      <c r="F10232">
        <v>10</v>
      </c>
      <c r="G10232">
        <v>1</v>
      </c>
    </row>
    <row r="10233" spans="1:7" x14ac:dyDescent="0.2">
      <c r="A10233">
        <v>20000</v>
      </c>
      <c r="B10233">
        <v>0.1249</v>
      </c>
      <c r="C10233" t="s">
        <v>5441</v>
      </c>
      <c r="D10233">
        <v>80000</v>
      </c>
      <c r="E10233">
        <v>36</v>
      </c>
      <c r="F10233">
        <v>0.5</v>
      </c>
      <c r="G10233">
        <v>0</v>
      </c>
    </row>
    <row r="10234" spans="1:7" x14ac:dyDescent="0.2">
      <c r="A10234">
        <v>21950</v>
      </c>
      <c r="B10234">
        <v>0.16589999999999999</v>
      </c>
      <c r="C10234" t="s">
        <v>5440</v>
      </c>
      <c r="D10234">
        <v>50000</v>
      </c>
      <c r="E10234">
        <v>36</v>
      </c>
      <c r="F10234">
        <v>2</v>
      </c>
      <c r="G10234">
        <v>0</v>
      </c>
    </row>
    <row r="10235" spans="1:7" x14ac:dyDescent="0.2">
      <c r="A10235">
        <v>35000</v>
      </c>
      <c r="B10235">
        <v>0.1249</v>
      </c>
      <c r="C10235" t="s">
        <v>5441</v>
      </c>
      <c r="D10235">
        <v>89000</v>
      </c>
      <c r="E10235">
        <v>36</v>
      </c>
      <c r="F10235">
        <v>2</v>
      </c>
      <c r="G10235">
        <v>0</v>
      </c>
    </row>
    <row r="10236" spans="1:7" x14ac:dyDescent="0.2">
      <c r="A10236">
        <v>7000</v>
      </c>
      <c r="B10236">
        <v>8.8999999999999996E-2</v>
      </c>
      <c r="C10236" t="s">
        <v>5440</v>
      </c>
      <c r="D10236">
        <v>60000</v>
      </c>
      <c r="E10236">
        <v>36</v>
      </c>
      <c r="F10236">
        <v>6</v>
      </c>
      <c r="G10236">
        <v>0</v>
      </c>
    </row>
    <row r="10237" spans="1:7" x14ac:dyDescent="0.2">
      <c r="A10237">
        <v>8000</v>
      </c>
      <c r="B10237">
        <v>8.8999999999999996E-2</v>
      </c>
      <c r="C10237" t="s">
        <v>5440</v>
      </c>
      <c r="D10237">
        <v>35000</v>
      </c>
      <c r="E10237">
        <v>36</v>
      </c>
      <c r="F10237">
        <v>2</v>
      </c>
      <c r="G10237">
        <v>0</v>
      </c>
    </row>
    <row r="10238" spans="1:7" x14ac:dyDescent="0.2">
      <c r="A10238">
        <v>15650</v>
      </c>
      <c r="B10238">
        <v>0.18920000000000001</v>
      </c>
      <c r="C10238" t="s">
        <v>5441</v>
      </c>
      <c r="D10238">
        <v>49000</v>
      </c>
      <c r="E10238">
        <v>60</v>
      </c>
      <c r="F10238">
        <v>10</v>
      </c>
      <c r="G10238">
        <v>0</v>
      </c>
    </row>
    <row r="10239" spans="1:7" x14ac:dyDescent="0.2">
      <c r="A10239">
        <v>7875</v>
      </c>
      <c r="B10239">
        <v>0.1757</v>
      </c>
      <c r="C10239" t="s">
        <v>5441</v>
      </c>
      <c r="D10239">
        <v>44000</v>
      </c>
      <c r="E10239">
        <v>36</v>
      </c>
      <c r="F10239">
        <v>4</v>
      </c>
      <c r="G10239">
        <v>0</v>
      </c>
    </row>
    <row r="10240" spans="1:7" x14ac:dyDescent="0.2">
      <c r="A10240">
        <v>14000</v>
      </c>
      <c r="B10240">
        <v>9.6699999999999994E-2</v>
      </c>
      <c r="C10240" t="s">
        <v>5440</v>
      </c>
      <c r="D10240">
        <v>70000</v>
      </c>
      <c r="E10240">
        <v>36</v>
      </c>
      <c r="F10240">
        <v>10</v>
      </c>
      <c r="G10240">
        <v>0</v>
      </c>
    </row>
    <row r="10241" spans="1:7" x14ac:dyDescent="0.2">
      <c r="A10241">
        <v>22400</v>
      </c>
      <c r="B10241">
        <v>0.19989999999999999</v>
      </c>
      <c r="C10241" t="s">
        <v>5440</v>
      </c>
      <c r="D10241">
        <v>70000</v>
      </c>
      <c r="E10241">
        <v>36</v>
      </c>
      <c r="F10241">
        <v>10</v>
      </c>
      <c r="G10241">
        <v>1</v>
      </c>
    </row>
    <row r="10242" spans="1:7" x14ac:dyDescent="0.2">
      <c r="A10242">
        <v>8000</v>
      </c>
      <c r="B10242">
        <v>9.6699999999999994E-2</v>
      </c>
      <c r="C10242" t="s">
        <v>5442</v>
      </c>
      <c r="D10242">
        <v>31000</v>
      </c>
      <c r="E10242">
        <v>36</v>
      </c>
      <c r="F10242">
        <v>5</v>
      </c>
      <c r="G10242">
        <v>0</v>
      </c>
    </row>
    <row r="10243" spans="1:7" x14ac:dyDescent="0.2">
      <c r="A10243">
        <v>9600</v>
      </c>
      <c r="B10243">
        <v>0.12989999999999999</v>
      </c>
      <c r="C10243" t="s">
        <v>5440</v>
      </c>
      <c r="D10243">
        <v>80000</v>
      </c>
      <c r="E10243">
        <v>36</v>
      </c>
      <c r="F10243">
        <v>10</v>
      </c>
      <c r="G10243">
        <v>0</v>
      </c>
    </row>
    <row r="10244" spans="1:7" x14ac:dyDescent="0.2">
      <c r="A10244">
        <v>25000</v>
      </c>
      <c r="B10244">
        <v>0.1249</v>
      </c>
      <c r="C10244" t="s">
        <v>5441</v>
      </c>
      <c r="D10244">
        <v>109000</v>
      </c>
      <c r="E10244">
        <v>60</v>
      </c>
      <c r="F10244">
        <v>10</v>
      </c>
      <c r="G10244">
        <v>0</v>
      </c>
    </row>
    <row r="10245" spans="1:7" x14ac:dyDescent="0.2">
      <c r="A10245">
        <v>27575</v>
      </c>
      <c r="B10245">
        <v>0.15310000000000001</v>
      </c>
      <c r="C10245" t="s">
        <v>5442</v>
      </c>
      <c r="D10245">
        <v>60000</v>
      </c>
      <c r="E10245">
        <v>60</v>
      </c>
      <c r="F10245">
        <v>10</v>
      </c>
      <c r="G10245">
        <v>1</v>
      </c>
    </row>
    <row r="10246" spans="1:7" x14ac:dyDescent="0.2">
      <c r="A10246">
        <v>15000</v>
      </c>
      <c r="B10246">
        <v>0.12989999999999999</v>
      </c>
      <c r="C10246" t="s">
        <v>5440</v>
      </c>
      <c r="D10246">
        <v>105000</v>
      </c>
      <c r="E10246">
        <v>36</v>
      </c>
      <c r="F10246">
        <v>2</v>
      </c>
      <c r="G10246">
        <v>1</v>
      </c>
    </row>
    <row r="10247" spans="1:7" x14ac:dyDescent="0.2">
      <c r="A10247">
        <v>21875</v>
      </c>
      <c r="B10247">
        <v>0.24079999999999999</v>
      </c>
      <c r="C10247" t="s">
        <v>5441</v>
      </c>
      <c r="D10247">
        <v>140000</v>
      </c>
      <c r="E10247">
        <v>60</v>
      </c>
      <c r="F10247">
        <v>0.5</v>
      </c>
      <c r="G10247">
        <v>0</v>
      </c>
    </row>
    <row r="10248" spans="1:7" x14ac:dyDescent="0.2">
      <c r="A10248">
        <v>12000</v>
      </c>
      <c r="B10248">
        <v>0.1464</v>
      </c>
      <c r="C10248" t="s">
        <v>5441</v>
      </c>
      <c r="D10248">
        <v>41000</v>
      </c>
      <c r="E10248">
        <v>36</v>
      </c>
      <c r="F10248">
        <v>1</v>
      </c>
      <c r="G10248">
        <v>0</v>
      </c>
    </row>
    <row r="10249" spans="1:7" x14ac:dyDescent="0.2">
      <c r="A10249">
        <v>11000</v>
      </c>
      <c r="B10249">
        <v>0.12989999999999999</v>
      </c>
      <c r="C10249" t="s">
        <v>5441</v>
      </c>
      <c r="D10249">
        <v>103000</v>
      </c>
      <c r="E10249">
        <v>36</v>
      </c>
      <c r="F10249">
        <v>8</v>
      </c>
      <c r="G10249">
        <v>1</v>
      </c>
    </row>
    <row r="10250" spans="1:7" x14ac:dyDescent="0.2">
      <c r="A10250">
        <v>24000</v>
      </c>
      <c r="B10250">
        <v>0.15609999999999999</v>
      </c>
      <c r="C10250" t="s">
        <v>5441</v>
      </c>
      <c r="D10250">
        <v>70000</v>
      </c>
      <c r="E10250">
        <v>36</v>
      </c>
      <c r="F10250">
        <v>5</v>
      </c>
      <c r="G10250">
        <v>1</v>
      </c>
    </row>
    <row r="10251" spans="1:7" x14ac:dyDescent="0.2">
      <c r="A10251">
        <v>9725</v>
      </c>
      <c r="B10251">
        <v>0.1757</v>
      </c>
      <c r="C10251" t="s">
        <v>5441</v>
      </c>
      <c r="D10251">
        <v>27268</v>
      </c>
      <c r="E10251">
        <v>36</v>
      </c>
      <c r="F10251">
        <v>2</v>
      </c>
      <c r="G10251">
        <v>0</v>
      </c>
    </row>
    <row r="10252" spans="1:7" x14ac:dyDescent="0.2">
      <c r="A10252">
        <v>12000</v>
      </c>
      <c r="B10252">
        <v>0.1099</v>
      </c>
      <c r="C10252" t="s">
        <v>5442</v>
      </c>
      <c r="D10252">
        <v>60000</v>
      </c>
      <c r="E10252">
        <v>36</v>
      </c>
      <c r="F10252">
        <v>10</v>
      </c>
      <c r="G10252">
        <v>0</v>
      </c>
    </row>
    <row r="10253" spans="1:7" x14ac:dyDescent="0.2">
      <c r="A10253">
        <v>10000</v>
      </c>
      <c r="B10253">
        <v>0.15310000000000001</v>
      </c>
      <c r="C10253" t="s">
        <v>5442</v>
      </c>
      <c r="D10253">
        <v>35000</v>
      </c>
      <c r="E10253">
        <v>60</v>
      </c>
      <c r="F10253">
        <v>3</v>
      </c>
      <c r="G10253">
        <v>1</v>
      </c>
    </row>
    <row r="10254" spans="1:7" x14ac:dyDescent="0.2">
      <c r="A10254">
        <v>30000</v>
      </c>
      <c r="B10254">
        <v>0.24990000000000001</v>
      </c>
      <c r="C10254" t="s">
        <v>5441</v>
      </c>
      <c r="D10254">
        <v>101628</v>
      </c>
      <c r="E10254">
        <v>60</v>
      </c>
      <c r="F10254">
        <v>10</v>
      </c>
      <c r="G10254">
        <v>0</v>
      </c>
    </row>
    <row r="10255" spans="1:7" x14ac:dyDescent="0.2">
      <c r="A10255">
        <v>28000</v>
      </c>
      <c r="B10255">
        <v>0.1249</v>
      </c>
      <c r="C10255" t="s">
        <v>5441</v>
      </c>
      <c r="D10255">
        <v>215000</v>
      </c>
      <c r="E10255">
        <v>60</v>
      </c>
      <c r="F10255">
        <v>2</v>
      </c>
      <c r="G10255">
        <v>1</v>
      </c>
    </row>
    <row r="10256" spans="1:7" x14ac:dyDescent="0.2">
      <c r="A10256">
        <v>9525</v>
      </c>
      <c r="B10256">
        <v>0.1249</v>
      </c>
      <c r="C10256" t="s">
        <v>5440</v>
      </c>
      <c r="D10256">
        <v>97000</v>
      </c>
      <c r="E10256">
        <v>36</v>
      </c>
      <c r="F10256">
        <v>1</v>
      </c>
      <c r="G10256">
        <v>0</v>
      </c>
    </row>
    <row r="10257" spans="1:7" x14ac:dyDescent="0.2">
      <c r="A10257">
        <v>2500</v>
      </c>
      <c r="B10257">
        <v>9.6699999999999994E-2</v>
      </c>
      <c r="C10257" t="s">
        <v>5440</v>
      </c>
      <c r="D10257">
        <v>14709</v>
      </c>
      <c r="E10257">
        <v>36</v>
      </c>
      <c r="F10257">
        <v>3</v>
      </c>
      <c r="G10257">
        <v>0</v>
      </c>
    </row>
    <row r="10258" spans="1:7" x14ac:dyDescent="0.2">
      <c r="A10258">
        <v>8000</v>
      </c>
      <c r="B10258">
        <v>0.15310000000000001</v>
      </c>
      <c r="C10258" t="s">
        <v>5440</v>
      </c>
      <c r="D10258">
        <v>49000</v>
      </c>
      <c r="E10258">
        <v>36</v>
      </c>
      <c r="F10258">
        <v>10</v>
      </c>
      <c r="G10258">
        <v>0</v>
      </c>
    </row>
    <row r="10259" spans="1:7" x14ac:dyDescent="0.2">
      <c r="A10259">
        <v>10200</v>
      </c>
      <c r="B10259">
        <v>7.9000000000000001E-2</v>
      </c>
      <c r="C10259" t="s">
        <v>5441</v>
      </c>
      <c r="D10259">
        <v>40000</v>
      </c>
      <c r="E10259">
        <v>36</v>
      </c>
      <c r="F10259">
        <v>3</v>
      </c>
      <c r="G10259">
        <v>1</v>
      </c>
    </row>
    <row r="10260" spans="1:7" x14ac:dyDescent="0.2">
      <c r="A10260">
        <v>15000</v>
      </c>
      <c r="B10260">
        <v>0.18920000000000001</v>
      </c>
      <c r="C10260" t="s">
        <v>5441</v>
      </c>
      <c r="D10260">
        <v>86000</v>
      </c>
      <c r="E10260">
        <v>60</v>
      </c>
      <c r="F10260">
        <v>10</v>
      </c>
      <c r="G10260">
        <v>0</v>
      </c>
    </row>
    <row r="10261" spans="1:7" x14ac:dyDescent="0.2">
      <c r="A10261">
        <v>7925</v>
      </c>
      <c r="B10261">
        <v>0.18920000000000001</v>
      </c>
      <c r="C10261" t="s">
        <v>5440</v>
      </c>
      <c r="D10261">
        <v>52000</v>
      </c>
      <c r="E10261">
        <v>36</v>
      </c>
      <c r="F10261">
        <v>3</v>
      </c>
      <c r="G10261">
        <v>0</v>
      </c>
    </row>
    <row r="10262" spans="1:7" x14ac:dyDescent="0.2">
      <c r="A10262">
        <v>35000</v>
      </c>
      <c r="B10262">
        <v>8.8999999999999996E-2</v>
      </c>
      <c r="C10262" t="s">
        <v>5441</v>
      </c>
      <c r="D10262">
        <v>190000</v>
      </c>
      <c r="E10262">
        <v>36</v>
      </c>
      <c r="F10262">
        <v>8</v>
      </c>
      <c r="G10262">
        <v>0</v>
      </c>
    </row>
    <row r="10263" spans="1:7" x14ac:dyDescent="0.2">
      <c r="A10263">
        <v>3175</v>
      </c>
      <c r="B10263">
        <v>0.16589999999999999</v>
      </c>
      <c r="C10263" t="s">
        <v>5440</v>
      </c>
      <c r="D10263">
        <v>27000</v>
      </c>
      <c r="E10263">
        <v>36</v>
      </c>
      <c r="F10263">
        <v>2</v>
      </c>
      <c r="G10263">
        <v>1</v>
      </c>
    </row>
    <row r="10264" spans="1:7" x14ac:dyDescent="0.2">
      <c r="A10264">
        <v>19200</v>
      </c>
      <c r="B10264">
        <v>0.22450000000000001</v>
      </c>
      <c r="C10264" t="s">
        <v>5440</v>
      </c>
      <c r="D10264">
        <v>48000</v>
      </c>
      <c r="E10264">
        <v>60</v>
      </c>
      <c r="F10264">
        <v>2</v>
      </c>
      <c r="G10264">
        <v>1</v>
      </c>
    </row>
    <row r="10265" spans="1:7" x14ac:dyDescent="0.2">
      <c r="A10265">
        <v>9975</v>
      </c>
      <c r="B10265">
        <v>0.19470000000000001</v>
      </c>
      <c r="C10265" t="s">
        <v>5441</v>
      </c>
      <c r="D10265">
        <v>50000</v>
      </c>
      <c r="E10265">
        <v>36</v>
      </c>
      <c r="F10265">
        <v>3</v>
      </c>
      <c r="G10265">
        <v>0</v>
      </c>
    </row>
    <row r="10266" spans="1:7" x14ac:dyDescent="0.2">
      <c r="A10266">
        <v>30000</v>
      </c>
      <c r="B10266">
        <v>0.1099</v>
      </c>
      <c r="C10266" t="s">
        <v>5441</v>
      </c>
      <c r="D10266">
        <v>103000</v>
      </c>
      <c r="E10266">
        <v>36</v>
      </c>
      <c r="F10266">
        <v>10</v>
      </c>
      <c r="G10266">
        <v>0</v>
      </c>
    </row>
    <row r="10267" spans="1:7" x14ac:dyDescent="0.2">
      <c r="A10267">
        <v>25000</v>
      </c>
      <c r="B10267">
        <v>0.15310000000000001</v>
      </c>
      <c r="C10267" t="s">
        <v>5440</v>
      </c>
      <c r="D10267">
        <v>105000</v>
      </c>
      <c r="E10267">
        <v>36</v>
      </c>
      <c r="F10267">
        <v>2</v>
      </c>
      <c r="G10267">
        <v>0</v>
      </c>
    </row>
    <row r="10268" spans="1:7" x14ac:dyDescent="0.2">
      <c r="A10268">
        <v>29325</v>
      </c>
      <c r="B10268">
        <v>0.21179999999999999</v>
      </c>
      <c r="C10268" t="s">
        <v>5440</v>
      </c>
      <c r="D10268">
        <v>70000</v>
      </c>
      <c r="E10268">
        <v>60</v>
      </c>
      <c r="F10268">
        <v>7</v>
      </c>
      <c r="G10268">
        <v>1</v>
      </c>
    </row>
    <row r="10269" spans="1:7" x14ac:dyDescent="0.2">
      <c r="A10269">
        <v>8000</v>
      </c>
      <c r="B10269">
        <v>7.6200000000000004E-2</v>
      </c>
      <c r="C10269" t="s">
        <v>5440</v>
      </c>
      <c r="D10269">
        <v>65000</v>
      </c>
      <c r="E10269">
        <v>36</v>
      </c>
      <c r="F10269">
        <v>10</v>
      </c>
      <c r="G10269">
        <v>0</v>
      </c>
    </row>
    <row r="10270" spans="1:7" x14ac:dyDescent="0.2">
      <c r="A10270">
        <v>4000</v>
      </c>
      <c r="B10270">
        <v>0.1099</v>
      </c>
      <c r="C10270" t="s">
        <v>5442</v>
      </c>
      <c r="D10270">
        <v>35000</v>
      </c>
      <c r="E10270">
        <v>36</v>
      </c>
      <c r="F10270">
        <v>6</v>
      </c>
      <c r="G10270">
        <v>0</v>
      </c>
    </row>
    <row r="10271" spans="1:7" x14ac:dyDescent="0.2">
      <c r="A10271">
        <v>32750</v>
      </c>
      <c r="B10271">
        <v>0.1464</v>
      </c>
      <c r="C10271" t="s">
        <v>5441</v>
      </c>
      <c r="D10271">
        <v>75000</v>
      </c>
      <c r="E10271">
        <v>60</v>
      </c>
      <c r="F10271">
        <v>10</v>
      </c>
      <c r="G10271">
        <v>0</v>
      </c>
    </row>
    <row r="10272" spans="1:7" x14ac:dyDescent="0.2">
      <c r="A10272">
        <v>9325</v>
      </c>
      <c r="B10272">
        <v>0.1757</v>
      </c>
      <c r="C10272" t="s">
        <v>5440</v>
      </c>
      <c r="D10272">
        <v>50000</v>
      </c>
      <c r="E10272">
        <v>36</v>
      </c>
      <c r="F10272">
        <v>1</v>
      </c>
      <c r="G10272">
        <v>1</v>
      </c>
    </row>
    <row r="10273" spans="1:7" x14ac:dyDescent="0.2">
      <c r="A10273">
        <v>15500</v>
      </c>
      <c r="B10273">
        <v>0.13650000000000001</v>
      </c>
      <c r="C10273" t="s">
        <v>5441</v>
      </c>
      <c r="D10273">
        <v>83000</v>
      </c>
      <c r="E10273">
        <v>36</v>
      </c>
      <c r="F10273">
        <v>8</v>
      </c>
      <c r="G10273">
        <v>0</v>
      </c>
    </row>
    <row r="10274" spans="1:7" x14ac:dyDescent="0.2">
      <c r="A10274">
        <v>12000</v>
      </c>
      <c r="B10274">
        <v>0.1416</v>
      </c>
      <c r="C10274" t="s">
        <v>5440</v>
      </c>
      <c r="D10274">
        <v>56000</v>
      </c>
      <c r="E10274">
        <v>60</v>
      </c>
      <c r="F10274">
        <v>0.5</v>
      </c>
      <c r="G10274">
        <v>1</v>
      </c>
    </row>
    <row r="10275" spans="1:7" x14ac:dyDescent="0.2">
      <c r="A10275">
        <v>16000</v>
      </c>
      <c r="B10275">
        <v>0.1464</v>
      </c>
      <c r="C10275" t="s">
        <v>5442</v>
      </c>
      <c r="D10275" s="79">
        <v>100000</v>
      </c>
      <c r="E10275">
        <v>60</v>
      </c>
      <c r="F10275">
        <v>9</v>
      </c>
      <c r="G10275">
        <v>0</v>
      </c>
    </row>
    <row r="10276" spans="1:7" x14ac:dyDescent="0.2">
      <c r="A10276">
        <v>8000</v>
      </c>
      <c r="B10276">
        <v>0.1416</v>
      </c>
      <c r="C10276" t="s">
        <v>5440</v>
      </c>
      <c r="D10276">
        <v>50000</v>
      </c>
      <c r="E10276">
        <v>36</v>
      </c>
      <c r="F10276">
        <v>7</v>
      </c>
      <c r="G10276">
        <v>0</v>
      </c>
    </row>
    <row r="10277" spans="1:7" x14ac:dyDescent="0.2">
      <c r="A10277">
        <v>21000</v>
      </c>
      <c r="B10277">
        <v>0.1757</v>
      </c>
      <c r="C10277" t="s">
        <v>5442</v>
      </c>
      <c r="D10277">
        <v>74000</v>
      </c>
      <c r="E10277">
        <v>60</v>
      </c>
      <c r="F10277">
        <v>10</v>
      </c>
      <c r="G10277">
        <v>1</v>
      </c>
    </row>
    <row r="10278" spans="1:7" x14ac:dyDescent="0.2">
      <c r="A10278">
        <v>12000</v>
      </c>
      <c r="B10278">
        <v>0.13650000000000001</v>
      </c>
      <c r="C10278" t="s">
        <v>5442</v>
      </c>
      <c r="D10278">
        <v>35000</v>
      </c>
      <c r="E10278">
        <v>36</v>
      </c>
      <c r="F10278">
        <v>10</v>
      </c>
      <c r="G10278">
        <v>1</v>
      </c>
    </row>
    <row r="10279" spans="1:7" x14ac:dyDescent="0.2">
      <c r="A10279">
        <v>34475</v>
      </c>
      <c r="B10279">
        <v>0.16589999999999999</v>
      </c>
      <c r="C10279" t="s">
        <v>5440</v>
      </c>
      <c r="D10279">
        <v>80000</v>
      </c>
      <c r="E10279">
        <v>36</v>
      </c>
      <c r="F10279">
        <v>7</v>
      </c>
      <c r="G10279">
        <v>1</v>
      </c>
    </row>
    <row r="10280" spans="1:7" x14ac:dyDescent="0.2">
      <c r="A10280">
        <v>8000</v>
      </c>
      <c r="B10280">
        <v>9.6699999999999994E-2</v>
      </c>
      <c r="C10280" t="s">
        <v>5441</v>
      </c>
      <c r="D10280">
        <v>46600</v>
      </c>
      <c r="E10280">
        <v>36</v>
      </c>
      <c r="F10280">
        <v>3</v>
      </c>
      <c r="G10280">
        <v>0</v>
      </c>
    </row>
    <row r="10281" spans="1:7" x14ac:dyDescent="0.2">
      <c r="A10281">
        <v>10000</v>
      </c>
      <c r="B10281">
        <v>0.1249</v>
      </c>
      <c r="C10281" t="s">
        <v>5441</v>
      </c>
      <c r="D10281">
        <v>88000</v>
      </c>
      <c r="E10281">
        <v>36</v>
      </c>
      <c r="F10281">
        <v>10</v>
      </c>
      <c r="G10281">
        <v>0</v>
      </c>
    </row>
    <row r="10282" spans="1:7" x14ac:dyDescent="0.2">
      <c r="A10282">
        <v>24000</v>
      </c>
      <c r="B10282">
        <v>0.11990000000000001</v>
      </c>
      <c r="C10282" t="s">
        <v>5441</v>
      </c>
      <c r="D10282">
        <v>135000</v>
      </c>
      <c r="E10282">
        <v>60</v>
      </c>
      <c r="F10282">
        <v>0.5</v>
      </c>
      <c r="G10282">
        <v>0</v>
      </c>
    </row>
    <row r="10283" spans="1:7" x14ac:dyDescent="0.2">
      <c r="A10283">
        <v>12000</v>
      </c>
      <c r="B10283">
        <v>0.15310000000000001</v>
      </c>
      <c r="C10283" t="s">
        <v>5441</v>
      </c>
      <c r="D10283">
        <v>42000</v>
      </c>
      <c r="E10283">
        <v>60</v>
      </c>
      <c r="F10283">
        <v>9</v>
      </c>
      <c r="G10283">
        <v>1</v>
      </c>
    </row>
    <row r="10284" spans="1:7" x14ac:dyDescent="0.2">
      <c r="A10284">
        <v>13200</v>
      </c>
      <c r="B10284">
        <v>0.25829999999999997</v>
      </c>
      <c r="C10284" t="s">
        <v>5441</v>
      </c>
      <c r="D10284">
        <v>42000</v>
      </c>
      <c r="E10284">
        <v>60</v>
      </c>
      <c r="F10284">
        <v>1</v>
      </c>
      <c r="G10284">
        <v>1</v>
      </c>
    </row>
    <row r="10285" spans="1:7" x14ac:dyDescent="0.2">
      <c r="A10285">
        <v>1700</v>
      </c>
      <c r="B10285">
        <v>0.15609999999999999</v>
      </c>
      <c r="C10285" t="s">
        <v>5440</v>
      </c>
      <c r="D10285">
        <v>20000</v>
      </c>
      <c r="E10285">
        <v>36</v>
      </c>
      <c r="F10285">
        <v>1</v>
      </c>
      <c r="G10285">
        <v>0</v>
      </c>
    </row>
    <row r="10286" spans="1:7" x14ac:dyDescent="0.2">
      <c r="A10286">
        <v>25000</v>
      </c>
      <c r="B10286">
        <v>7.9000000000000001E-2</v>
      </c>
      <c r="C10286" t="s">
        <v>5441</v>
      </c>
      <c r="D10286">
        <v>125000</v>
      </c>
      <c r="E10286">
        <v>36</v>
      </c>
      <c r="F10286">
        <v>10</v>
      </c>
      <c r="G10286">
        <v>0</v>
      </c>
    </row>
    <row r="10287" spans="1:7" x14ac:dyDescent="0.2">
      <c r="A10287">
        <v>14000</v>
      </c>
      <c r="B10287">
        <v>0.1099</v>
      </c>
      <c r="C10287" t="s">
        <v>5441</v>
      </c>
      <c r="D10287">
        <v>63000</v>
      </c>
      <c r="E10287">
        <v>36</v>
      </c>
      <c r="F10287">
        <v>3</v>
      </c>
      <c r="G10287">
        <v>0</v>
      </c>
    </row>
    <row r="10288" spans="1:7" x14ac:dyDescent="0.2">
      <c r="A10288">
        <v>11500</v>
      </c>
      <c r="B10288">
        <v>7.9000000000000001E-2</v>
      </c>
      <c r="C10288" t="s">
        <v>5441</v>
      </c>
      <c r="D10288">
        <v>205000</v>
      </c>
      <c r="E10288">
        <v>36</v>
      </c>
      <c r="F10288">
        <v>2</v>
      </c>
      <c r="G10288">
        <v>0</v>
      </c>
    </row>
    <row r="10289" spans="1:7" x14ac:dyDescent="0.2">
      <c r="A10289">
        <v>24000</v>
      </c>
      <c r="B10289">
        <v>0.12989999999999999</v>
      </c>
      <c r="C10289" t="s">
        <v>5440</v>
      </c>
      <c r="D10289">
        <v>60000</v>
      </c>
      <c r="E10289">
        <v>60</v>
      </c>
      <c r="F10289">
        <v>5</v>
      </c>
      <c r="G10289">
        <v>0</v>
      </c>
    </row>
    <row r="10290" spans="1:7" x14ac:dyDescent="0.2">
      <c r="A10290">
        <v>29575</v>
      </c>
      <c r="B10290">
        <v>0.2049</v>
      </c>
      <c r="C10290" t="s">
        <v>5441</v>
      </c>
      <c r="D10290">
        <v>92000</v>
      </c>
      <c r="E10290">
        <v>60</v>
      </c>
      <c r="F10290">
        <v>10</v>
      </c>
      <c r="G10290">
        <v>0</v>
      </c>
    </row>
    <row r="10291" spans="1:7" x14ac:dyDescent="0.2">
      <c r="A10291">
        <v>25000</v>
      </c>
      <c r="B10291">
        <v>9.6699999999999994E-2</v>
      </c>
      <c r="C10291" t="s">
        <v>5441</v>
      </c>
      <c r="D10291">
        <v>140000</v>
      </c>
      <c r="E10291">
        <v>36</v>
      </c>
      <c r="F10291">
        <v>2</v>
      </c>
      <c r="G10291">
        <v>0</v>
      </c>
    </row>
    <row r="10292" spans="1:7" x14ac:dyDescent="0.2">
      <c r="A10292">
        <v>9000</v>
      </c>
      <c r="B10292">
        <v>0.1757</v>
      </c>
      <c r="C10292" t="s">
        <v>5440</v>
      </c>
      <c r="D10292">
        <v>38000</v>
      </c>
      <c r="E10292">
        <v>36</v>
      </c>
      <c r="F10292">
        <v>10</v>
      </c>
      <c r="G10292">
        <v>1</v>
      </c>
    </row>
    <row r="10293" spans="1:7" x14ac:dyDescent="0.2">
      <c r="A10293">
        <v>2875</v>
      </c>
      <c r="B10293">
        <v>0.15609999999999999</v>
      </c>
      <c r="C10293" t="s">
        <v>5440</v>
      </c>
      <c r="D10293">
        <v>50000</v>
      </c>
      <c r="E10293">
        <v>36</v>
      </c>
      <c r="F10293">
        <v>7</v>
      </c>
      <c r="G10293">
        <v>0</v>
      </c>
    </row>
    <row r="10294" spans="1:7" x14ac:dyDescent="0.2">
      <c r="A10294">
        <v>20000</v>
      </c>
      <c r="B10294">
        <v>7.6200000000000004E-2</v>
      </c>
      <c r="C10294" t="s">
        <v>5441</v>
      </c>
      <c r="D10294">
        <v>79500</v>
      </c>
      <c r="E10294">
        <v>36</v>
      </c>
      <c r="F10294">
        <v>0.5</v>
      </c>
      <c r="G10294">
        <v>0</v>
      </c>
    </row>
    <row r="10295" spans="1:7" x14ac:dyDescent="0.2">
      <c r="A10295">
        <v>9000</v>
      </c>
      <c r="B10295">
        <v>0.11990000000000001</v>
      </c>
      <c r="C10295" t="s">
        <v>5440</v>
      </c>
      <c r="D10295">
        <v>50000</v>
      </c>
      <c r="E10295">
        <v>36</v>
      </c>
      <c r="F10295">
        <v>10</v>
      </c>
      <c r="G10295">
        <v>0</v>
      </c>
    </row>
    <row r="10296" spans="1:7" x14ac:dyDescent="0.2">
      <c r="A10296">
        <v>8000</v>
      </c>
      <c r="B10296">
        <v>0.1099</v>
      </c>
      <c r="C10296" t="s">
        <v>5441</v>
      </c>
      <c r="D10296">
        <v>60000</v>
      </c>
      <c r="E10296">
        <v>36</v>
      </c>
      <c r="F10296">
        <v>9</v>
      </c>
      <c r="G10296">
        <v>0</v>
      </c>
    </row>
    <row r="10297" spans="1:7" x14ac:dyDescent="0.2">
      <c r="A10297">
        <v>25000</v>
      </c>
      <c r="B10297">
        <v>0.11990000000000001</v>
      </c>
      <c r="C10297" t="s">
        <v>5441</v>
      </c>
      <c r="D10297">
        <v>60000</v>
      </c>
      <c r="E10297">
        <v>36</v>
      </c>
      <c r="F10297">
        <v>10</v>
      </c>
      <c r="G10297">
        <v>0</v>
      </c>
    </row>
    <row r="10298" spans="1:7" x14ac:dyDescent="0.2">
      <c r="A10298">
        <v>24000</v>
      </c>
      <c r="B10298">
        <v>0.13650000000000001</v>
      </c>
      <c r="C10298" t="s">
        <v>5441</v>
      </c>
      <c r="D10298">
        <v>85000</v>
      </c>
      <c r="E10298">
        <v>60</v>
      </c>
      <c r="F10298">
        <v>10</v>
      </c>
      <c r="G10298">
        <v>0</v>
      </c>
    </row>
    <row r="10299" spans="1:7" x14ac:dyDescent="0.2">
      <c r="A10299">
        <v>11750</v>
      </c>
      <c r="B10299">
        <v>0.15609999999999999</v>
      </c>
      <c r="C10299" t="s">
        <v>5440</v>
      </c>
      <c r="D10299">
        <v>43500</v>
      </c>
      <c r="E10299">
        <v>36</v>
      </c>
      <c r="F10299">
        <v>3</v>
      </c>
      <c r="G10299">
        <v>0</v>
      </c>
    </row>
    <row r="10300" spans="1:7" x14ac:dyDescent="0.2">
      <c r="A10300">
        <v>9600</v>
      </c>
      <c r="B10300">
        <v>0.15609999999999999</v>
      </c>
      <c r="C10300" t="s">
        <v>5441</v>
      </c>
      <c r="D10300">
        <v>135000</v>
      </c>
      <c r="E10300">
        <v>36</v>
      </c>
      <c r="F10300">
        <v>10</v>
      </c>
      <c r="G10300">
        <v>0</v>
      </c>
    </row>
    <row r="10301" spans="1:7" x14ac:dyDescent="0.2">
      <c r="A10301">
        <v>12000</v>
      </c>
      <c r="B10301">
        <v>0.16589999999999999</v>
      </c>
      <c r="C10301" t="s">
        <v>5441</v>
      </c>
      <c r="D10301">
        <v>99400</v>
      </c>
      <c r="E10301">
        <v>60</v>
      </c>
      <c r="F10301">
        <v>2</v>
      </c>
      <c r="G10301">
        <v>0</v>
      </c>
    </row>
    <row r="10302" spans="1:7" x14ac:dyDescent="0.2">
      <c r="A10302">
        <v>7200</v>
      </c>
      <c r="B10302">
        <v>0.16589999999999999</v>
      </c>
      <c r="C10302" t="s">
        <v>5440</v>
      </c>
      <c r="D10302">
        <v>45000</v>
      </c>
      <c r="E10302">
        <v>36</v>
      </c>
      <c r="F10302">
        <v>3</v>
      </c>
      <c r="G10302">
        <v>0</v>
      </c>
    </row>
    <row r="10303" spans="1:7" x14ac:dyDescent="0.2">
      <c r="A10303">
        <v>6800</v>
      </c>
      <c r="B10303">
        <v>0.13650000000000001</v>
      </c>
      <c r="C10303" t="s">
        <v>5441</v>
      </c>
      <c r="D10303">
        <v>93000</v>
      </c>
      <c r="E10303">
        <v>36</v>
      </c>
      <c r="F10303">
        <v>8</v>
      </c>
      <c r="G10303">
        <v>0</v>
      </c>
    </row>
    <row r="10304" spans="1:7" x14ac:dyDescent="0.2">
      <c r="A10304">
        <v>20000</v>
      </c>
      <c r="B10304">
        <v>0.1757</v>
      </c>
      <c r="C10304" t="s">
        <v>5440</v>
      </c>
      <c r="D10304">
        <v>50000</v>
      </c>
      <c r="E10304">
        <v>60</v>
      </c>
      <c r="F10304">
        <v>4</v>
      </c>
      <c r="G10304">
        <v>1</v>
      </c>
    </row>
    <row r="10305" spans="1:7" x14ac:dyDescent="0.2">
      <c r="A10305">
        <v>6000</v>
      </c>
      <c r="B10305">
        <v>0.1249</v>
      </c>
      <c r="C10305" t="s">
        <v>5442</v>
      </c>
      <c r="D10305">
        <v>43409.52</v>
      </c>
      <c r="E10305">
        <v>36</v>
      </c>
      <c r="F10305">
        <v>0.5</v>
      </c>
      <c r="G10305">
        <v>0</v>
      </c>
    </row>
    <row r="10306" spans="1:7" x14ac:dyDescent="0.2">
      <c r="A10306">
        <v>35000</v>
      </c>
      <c r="B10306">
        <v>0.22450000000000001</v>
      </c>
      <c r="C10306" t="s">
        <v>5441</v>
      </c>
      <c r="D10306">
        <v>120000</v>
      </c>
      <c r="E10306">
        <v>60</v>
      </c>
      <c r="F10306">
        <v>10</v>
      </c>
      <c r="G10306">
        <v>1</v>
      </c>
    </row>
    <row r="10307" spans="1:7" x14ac:dyDescent="0.2">
      <c r="A10307">
        <v>11100</v>
      </c>
      <c r="B10307">
        <v>0.15310000000000001</v>
      </c>
      <c r="C10307" t="s">
        <v>5441</v>
      </c>
      <c r="D10307">
        <v>84000</v>
      </c>
      <c r="E10307">
        <v>60</v>
      </c>
      <c r="F10307">
        <v>10</v>
      </c>
      <c r="G10307">
        <v>0</v>
      </c>
    </row>
    <row r="10308" spans="1:7" x14ac:dyDescent="0.2">
      <c r="A10308">
        <v>6050</v>
      </c>
      <c r="B10308">
        <v>0.2049</v>
      </c>
      <c r="C10308" t="s">
        <v>5440</v>
      </c>
      <c r="D10308">
        <v>28000</v>
      </c>
      <c r="E10308">
        <v>36</v>
      </c>
      <c r="F10308">
        <v>6</v>
      </c>
      <c r="G10308">
        <v>1</v>
      </c>
    </row>
    <row r="10309" spans="1:7" x14ac:dyDescent="0.2">
      <c r="A10309">
        <v>4800</v>
      </c>
      <c r="B10309">
        <v>0.1249</v>
      </c>
      <c r="C10309" t="s">
        <v>5440</v>
      </c>
      <c r="D10309">
        <v>90000</v>
      </c>
      <c r="E10309">
        <v>36</v>
      </c>
      <c r="F10309">
        <v>0.5</v>
      </c>
      <c r="G10309">
        <v>0</v>
      </c>
    </row>
    <row r="10310" spans="1:7" x14ac:dyDescent="0.2">
      <c r="A10310">
        <v>15000</v>
      </c>
      <c r="B10310">
        <v>9.6699999999999994E-2</v>
      </c>
      <c r="C10310" t="s">
        <v>5440</v>
      </c>
      <c r="D10310">
        <v>75000</v>
      </c>
      <c r="E10310">
        <v>36</v>
      </c>
      <c r="F10310">
        <v>6</v>
      </c>
      <c r="G10310">
        <v>0</v>
      </c>
    </row>
    <row r="10311" spans="1:7" x14ac:dyDescent="0.2">
      <c r="A10311">
        <v>6100</v>
      </c>
      <c r="B10311">
        <v>0.11990000000000001</v>
      </c>
      <c r="C10311" t="s">
        <v>5440</v>
      </c>
      <c r="D10311">
        <v>40000</v>
      </c>
      <c r="E10311">
        <v>36</v>
      </c>
      <c r="F10311">
        <v>0.5</v>
      </c>
      <c r="G10311">
        <v>0</v>
      </c>
    </row>
    <row r="10312" spans="1:7" x14ac:dyDescent="0.2">
      <c r="A10312">
        <v>10800</v>
      </c>
      <c r="B10312">
        <v>0.15609999999999999</v>
      </c>
      <c r="C10312" t="s">
        <v>5440</v>
      </c>
      <c r="D10312">
        <v>51781</v>
      </c>
      <c r="E10312">
        <v>36</v>
      </c>
      <c r="F10312">
        <v>7</v>
      </c>
      <c r="G10312">
        <v>0</v>
      </c>
    </row>
    <row r="10313" spans="1:7" x14ac:dyDescent="0.2">
      <c r="A10313">
        <v>28000</v>
      </c>
      <c r="B10313">
        <v>9.6699999999999994E-2</v>
      </c>
      <c r="C10313" t="s">
        <v>5441</v>
      </c>
      <c r="D10313">
        <v>411996</v>
      </c>
      <c r="E10313">
        <v>36</v>
      </c>
      <c r="F10313">
        <v>0.5</v>
      </c>
      <c r="G10313">
        <v>0</v>
      </c>
    </row>
    <row r="10314" spans="1:7" x14ac:dyDescent="0.2">
      <c r="A10314">
        <v>31525</v>
      </c>
      <c r="B10314">
        <v>0.1464</v>
      </c>
      <c r="C10314" t="s">
        <v>5441</v>
      </c>
      <c r="D10314">
        <v>121000</v>
      </c>
      <c r="E10314">
        <v>60</v>
      </c>
      <c r="F10314">
        <v>3</v>
      </c>
      <c r="G10314">
        <v>0</v>
      </c>
    </row>
    <row r="10315" spans="1:7" x14ac:dyDescent="0.2">
      <c r="A10315">
        <v>12000</v>
      </c>
      <c r="B10315">
        <v>0.18920000000000001</v>
      </c>
      <c r="C10315" t="s">
        <v>5440</v>
      </c>
      <c r="D10315">
        <v>75000</v>
      </c>
      <c r="E10315">
        <v>60</v>
      </c>
      <c r="F10315">
        <v>10</v>
      </c>
      <c r="G10315">
        <v>0</v>
      </c>
    </row>
    <row r="10316" spans="1:7" x14ac:dyDescent="0.2">
      <c r="A10316">
        <v>20000</v>
      </c>
      <c r="B10316">
        <v>8.8999999999999996E-2</v>
      </c>
      <c r="C10316" t="s">
        <v>5440</v>
      </c>
      <c r="D10316">
        <v>90000</v>
      </c>
      <c r="E10316">
        <v>36</v>
      </c>
      <c r="F10316">
        <v>0.5</v>
      </c>
      <c r="G10316">
        <v>0</v>
      </c>
    </row>
    <row r="10317" spans="1:7" x14ac:dyDescent="0.2">
      <c r="A10317">
        <v>19575</v>
      </c>
      <c r="B10317">
        <v>0.13650000000000001</v>
      </c>
      <c r="C10317" t="s">
        <v>5441</v>
      </c>
      <c r="D10317">
        <v>192400</v>
      </c>
      <c r="E10317">
        <v>36</v>
      </c>
      <c r="F10317">
        <v>4</v>
      </c>
      <c r="G10317">
        <v>1</v>
      </c>
    </row>
    <row r="10318" spans="1:7" x14ac:dyDescent="0.2">
      <c r="A10318">
        <v>10850</v>
      </c>
      <c r="B10318">
        <v>0.22450000000000001</v>
      </c>
      <c r="C10318" t="s">
        <v>5441</v>
      </c>
      <c r="D10318">
        <v>32000</v>
      </c>
      <c r="E10318">
        <v>36</v>
      </c>
      <c r="F10318">
        <v>9</v>
      </c>
      <c r="G10318">
        <v>0</v>
      </c>
    </row>
    <row r="10319" spans="1:7" x14ac:dyDescent="0.2">
      <c r="A10319">
        <v>10000</v>
      </c>
      <c r="B10319">
        <v>6.0299999999999999E-2</v>
      </c>
      <c r="C10319" t="s">
        <v>5440</v>
      </c>
      <c r="D10319" s="79">
        <v>100000</v>
      </c>
      <c r="E10319">
        <v>36</v>
      </c>
      <c r="F10319">
        <v>8</v>
      </c>
      <c r="G10319">
        <v>0</v>
      </c>
    </row>
    <row r="10320" spans="1:7" x14ac:dyDescent="0.2">
      <c r="A10320">
        <v>6000</v>
      </c>
      <c r="B10320">
        <v>0.11990000000000001</v>
      </c>
      <c r="C10320" t="s">
        <v>5442</v>
      </c>
      <c r="D10320">
        <v>36000</v>
      </c>
      <c r="E10320">
        <v>36</v>
      </c>
      <c r="F10320">
        <v>1</v>
      </c>
      <c r="G10320">
        <v>0</v>
      </c>
    </row>
    <row r="10321" spans="1:7" x14ac:dyDescent="0.2">
      <c r="A10321">
        <v>15900</v>
      </c>
      <c r="B10321">
        <v>9.6699999999999994E-2</v>
      </c>
      <c r="C10321" t="s">
        <v>5440</v>
      </c>
      <c r="D10321">
        <v>56500</v>
      </c>
      <c r="E10321">
        <v>36</v>
      </c>
      <c r="F10321">
        <v>1</v>
      </c>
      <c r="G10321">
        <v>0</v>
      </c>
    </row>
    <row r="10322" spans="1:7" x14ac:dyDescent="0.2">
      <c r="A10322">
        <v>30000</v>
      </c>
      <c r="B10322">
        <v>0.2049</v>
      </c>
      <c r="C10322" t="s">
        <v>5441</v>
      </c>
      <c r="D10322">
        <v>112000</v>
      </c>
      <c r="E10322">
        <v>36</v>
      </c>
      <c r="F10322">
        <v>10</v>
      </c>
      <c r="G10322">
        <v>1</v>
      </c>
    </row>
    <row r="10323" spans="1:7" x14ac:dyDescent="0.2">
      <c r="A10323">
        <v>14475</v>
      </c>
      <c r="B10323">
        <v>0.1416</v>
      </c>
      <c r="C10323" t="s">
        <v>5441</v>
      </c>
      <c r="D10323">
        <v>80500</v>
      </c>
      <c r="E10323">
        <v>36</v>
      </c>
      <c r="F10323">
        <v>10</v>
      </c>
      <c r="G10323">
        <v>0</v>
      </c>
    </row>
    <row r="10324" spans="1:7" x14ac:dyDescent="0.2">
      <c r="A10324">
        <v>16000</v>
      </c>
      <c r="B10324">
        <v>0.15609999999999999</v>
      </c>
      <c r="C10324" t="s">
        <v>5440</v>
      </c>
      <c r="D10324">
        <v>38300</v>
      </c>
      <c r="E10324">
        <v>60</v>
      </c>
      <c r="F10324">
        <v>2</v>
      </c>
      <c r="G10324">
        <v>0</v>
      </c>
    </row>
    <row r="10325" spans="1:7" x14ac:dyDescent="0.2">
      <c r="A10325">
        <v>6000</v>
      </c>
      <c r="B10325">
        <v>0.1416</v>
      </c>
      <c r="C10325" t="s">
        <v>5440</v>
      </c>
      <c r="D10325">
        <v>26000</v>
      </c>
      <c r="E10325">
        <v>36</v>
      </c>
      <c r="F10325">
        <v>1</v>
      </c>
      <c r="G10325">
        <v>0</v>
      </c>
    </row>
    <row r="10326" spans="1:7" x14ac:dyDescent="0.2">
      <c r="A10326">
        <v>30000</v>
      </c>
      <c r="B10326">
        <v>0.13650000000000001</v>
      </c>
      <c r="C10326" t="s">
        <v>5441</v>
      </c>
      <c r="D10326">
        <v>95000</v>
      </c>
      <c r="E10326">
        <v>36</v>
      </c>
      <c r="F10326">
        <v>4</v>
      </c>
      <c r="G10326">
        <v>1</v>
      </c>
    </row>
    <row r="10327" spans="1:7" x14ac:dyDescent="0.2">
      <c r="A10327">
        <v>10000</v>
      </c>
      <c r="B10327">
        <v>9.6699999999999994E-2</v>
      </c>
      <c r="C10327" t="s">
        <v>5440</v>
      </c>
      <c r="D10327">
        <v>67000</v>
      </c>
      <c r="E10327">
        <v>36</v>
      </c>
      <c r="F10327">
        <v>6</v>
      </c>
      <c r="G10327">
        <v>0</v>
      </c>
    </row>
    <row r="10328" spans="1:7" x14ac:dyDescent="0.2">
      <c r="A10328">
        <v>8875</v>
      </c>
      <c r="B10328">
        <v>0.1825</v>
      </c>
      <c r="C10328" t="s">
        <v>5441</v>
      </c>
      <c r="D10328">
        <v>55000</v>
      </c>
      <c r="E10328">
        <v>36</v>
      </c>
      <c r="F10328">
        <v>8</v>
      </c>
      <c r="G10328">
        <v>1</v>
      </c>
    </row>
    <row r="10329" spans="1:7" x14ac:dyDescent="0.2">
      <c r="A10329">
        <v>11000</v>
      </c>
      <c r="B10329">
        <v>0.15609999999999999</v>
      </c>
      <c r="C10329" t="s">
        <v>5441</v>
      </c>
      <c r="D10329">
        <v>86000</v>
      </c>
      <c r="E10329">
        <v>60</v>
      </c>
      <c r="F10329">
        <v>10</v>
      </c>
      <c r="G10329">
        <v>0</v>
      </c>
    </row>
    <row r="10330" spans="1:7" x14ac:dyDescent="0.2">
      <c r="A10330">
        <v>6000</v>
      </c>
      <c r="B10330">
        <v>0.15310000000000001</v>
      </c>
      <c r="C10330" t="s">
        <v>5440</v>
      </c>
      <c r="D10330">
        <v>242000</v>
      </c>
      <c r="E10330">
        <v>36</v>
      </c>
      <c r="F10330">
        <v>2</v>
      </c>
      <c r="G10330">
        <v>0</v>
      </c>
    </row>
    <row r="10331" spans="1:7" x14ac:dyDescent="0.2">
      <c r="A10331">
        <v>30000</v>
      </c>
      <c r="B10331">
        <v>0.12989999999999999</v>
      </c>
      <c r="C10331" t="s">
        <v>5441</v>
      </c>
      <c r="D10331">
        <v>106000</v>
      </c>
      <c r="E10331">
        <v>36</v>
      </c>
      <c r="F10331">
        <v>10</v>
      </c>
      <c r="G10331">
        <v>0</v>
      </c>
    </row>
    <row r="10332" spans="1:7" x14ac:dyDescent="0.2">
      <c r="A10332">
        <v>24925</v>
      </c>
      <c r="B10332">
        <v>0.12989999999999999</v>
      </c>
      <c r="C10332" t="s">
        <v>5440</v>
      </c>
      <c r="D10332">
        <v>110000</v>
      </c>
      <c r="E10332">
        <v>36</v>
      </c>
      <c r="F10332">
        <v>10</v>
      </c>
      <c r="G10332">
        <v>0</v>
      </c>
    </row>
    <row r="10333" spans="1:7" x14ac:dyDescent="0.2">
      <c r="A10333">
        <v>15000</v>
      </c>
      <c r="B10333">
        <v>0.1825</v>
      </c>
      <c r="C10333" t="s">
        <v>5441</v>
      </c>
      <c r="D10333">
        <v>36000</v>
      </c>
      <c r="E10333">
        <v>60</v>
      </c>
      <c r="F10333">
        <v>8</v>
      </c>
      <c r="G10333">
        <v>1</v>
      </c>
    </row>
    <row r="10334" spans="1:7" x14ac:dyDescent="0.2">
      <c r="A10334">
        <v>15000</v>
      </c>
      <c r="B10334">
        <v>0.1416</v>
      </c>
      <c r="C10334" t="s">
        <v>5440</v>
      </c>
      <c r="D10334">
        <v>82000</v>
      </c>
      <c r="E10334">
        <v>36</v>
      </c>
      <c r="F10334">
        <v>7</v>
      </c>
      <c r="G10334">
        <v>0</v>
      </c>
    </row>
    <row r="10335" spans="1:7" x14ac:dyDescent="0.2">
      <c r="A10335">
        <v>35000</v>
      </c>
      <c r="B10335">
        <v>0.22450000000000001</v>
      </c>
      <c r="C10335" t="s">
        <v>5440</v>
      </c>
      <c r="D10335">
        <v>118000</v>
      </c>
      <c r="E10335">
        <v>60</v>
      </c>
      <c r="F10335">
        <v>7</v>
      </c>
      <c r="G10335">
        <v>0</v>
      </c>
    </row>
    <row r="10336" spans="1:7" x14ac:dyDescent="0.2">
      <c r="A10336">
        <v>4500</v>
      </c>
      <c r="B10336">
        <v>0.1464</v>
      </c>
      <c r="C10336" t="s">
        <v>5440</v>
      </c>
      <c r="D10336">
        <v>56000</v>
      </c>
      <c r="E10336">
        <v>36</v>
      </c>
      <c r="F10336">
        <v>10</v>
      </c>
      <c r="G10336">
        <v>0</v>
      </c>
    </row>
    <row r="10337" spans="1:7" x14ac:dyDescent="0.2">
      <c r="A10337">
        <v>35000</v>
      </c>
      <c r="B10337">
        <v>0.2049</v>
      </c>
      <c r="C10337" t="s">
        <v>5441</v>
      </c>
      <c r="D10337">
        <v>103641</v>
      </c>
      <c r="E10337">
        <v>60</v>
      </c>
      <c r="F10337">
        <v>10</v>
      </c>
      <c r="G10337">
        <v>1</v>
      </c>
    </row>
    <row r="10338" spans="1:7" x14ac:dyDescent="0.2">
      <c r="A10338">
        <v>18000</v>
      </c>
      <c r="B10338">
        <v>0.1416</v>
      </c>
      <c r="C10338" t="s">
        <v>5440</v>
      </c>
      <c r="D10338">
        <v>49000</v>
      </c>
      <c r="E10338">
        <v>36</v>
      </c>
      <c r="F10338">
        <v>4</v>
      </c>
      <c r="G10338">
        <v>1</v>
      </c>
    </row>
    <row r="10339" spans="1:7" x14ac:dyDescent="0.2">
      <c r="A10339">
        <v>9000</v>
      </c>
      <c r="B10339">
        <v>0.1099</v>
      </c>
      <c r="C10339" t="s">
        <v>5440</v>
      </c>
      <c r="D10339">
        <v>43000</v>
      </c>
      <c r="E10339">
        <v>36</v>
      </c>
      <c r="F10339">
        <v>3</v>
      </c>
      <c r="G10339">
        <v>0</v>
      </c>
    </row>
    <row r="10340" spans="1:7" x14ac:dyDescent="0.2">
      <c r="A10340">
        <v>6000</v>
      </c>
      <c r="B10340">
        <v>0.18920000000000001</v>
      </c>
      <c r="C10340" t="s">
        <v>5440</v>
      </c>
      <c r="D10340">
        <v>44500</v>
      </c>
      <c r="E10340">
        <v>36</v>
      </c>
      <c r="F10340">
        <v>9</v>
      </c>
      <c r="G10340">
        <v>0</v>
      </c>
    </row>
    <row r="10341" spans="1:7" x14ac:dyDescent="0.2">
      <c r="A10341">
        <v>11675</v>
      </c>
      <c r="B10341">
        <v>0.1416</v>
      </c>
      <c r="C10341" t="s">
        <v>5440</v>
      </c>
      <c r="D10341">
        <v>36100</v>
      </c>
      <c r="E10341">
        <v>36</v>
      </c>
      <c r="F10341">
        <v>2</v>
      </c>
      <c r="G10341">
        <v>0</v>
      </c>
    </row>
    <row r="10342" spans="1:7" x14ac:dyDescent="0.2">
      <c r="A10342">
        <v>14000</v>
      </c>
      <c r="B10342">
        <v>0.1416</v>
      </c>
      <c r="C10342" t="s">
        <v>5441</v>
      </c>
      <c r="D10342">
        <v>55000</v>
      </c>
      <c r="E10342">
        <v>36</v>
      </c>
      <c r="F10342">
        <v>6</v>
      </c>
      <c r="G10342">
        <v>0</v>
      </c>
    </row>
    <row r="10343" spans="1:7" x14ac:dyDescent="0.2">
      <c r="A10343">
        <v>10000</v>
      </c>
      <c r="B10343">
        <v>7.9000000000000001E-2</v>
      </c>
      <c r="C10343" t="s">
        <v>5440</v>
      </c>
      <c r="D10343">
        <v>30000</v>
      </c>
      <c r="E10343">
        <v>36</v>
      </c>
      <c r="F10343">
        <v>2</v>
      </c>
      <c r="G10343">
        <v>0</v>
      </c>
    </row>
    <row r="10344" spans="1:7" x14ac:dyDescent="0.2">
      <c r="A10344">
        <v>10500</v>
      </c>
      <c r="B10344">
        <v>0.16589999999999999</v>
      </c>
      <c r="C10344" t="s">
        <v>5441</v>
      </c>
      <c r="D10344">
        <v>90000</v>
      </c>
      <c r="E10344">
        <v>60</v>
      </c>
      <c r="F10344">
        <v>6</v>
      </c>
      <c r="G10344">
        <v>0</v>
      </c>
    </row>
    <row r="10345" spans="1:7" x14ac:dyDescent="0.2">
      <c r="A10345">
        <v>7800</v>
      </c>
      <c r="B10345">
        <v>0.1416</v>
      </c>
      <c r="C10345" t="s">
        <v>5441</v>
      </c>
      <c r="D10345">
        <v>25000</v>
      </c>
      <c r="E10345">
        <v>36</v>
      </c>
      <c r="F10345">
        <v>10</v>
      </c>
      <c r="G10345">
        <v>0</v>
      </c>
    </row>
    <row r="10346" spans="1:7" x14ac:dyDescent="0.2">
      <c r="A10346">
        <v>12000</v>
      </c>
      <c r="B10346">
        <v>0.15609999999999999</v>
      </c>
      <c r="C10346" t="s">
        <v>5441</v>
      </c>
      <c r="D10346">
        <v>126000</v>
      </c>
      <c r="E10346">
        <v>36</v>
      </c>
      <c r="F10346">
        <v>10</v>
      </c>
      <c r="G10346">
        <v>0</v>
      </c>
    </row>
    <row r="10347" spans="1:7" x14ac:dyDescent="0.2">
      <c r="A10347">
        <v>14400</v>
      </c>
      <c r="B10347">
        <v>0.1099</v>
      </c>
      <c r="C10347" t="s">
        <v>5441</v>
      </c>
      <c r="D10347">
        <v>60000</v>
      </c>
      <c r="E10347">
        <v>36</v>
      </c>
      <c r="F10347">
        <v>9</v>
      </c>
      <c r="G10347">
        <v>0</v>
      </c>
    </row>
    <row r="10348" spans="1:7" x14ac:dyDescent="0.2">
      <c r="A10348">
        <v>11000</v>
      </c>
      <c r="B10348">
        <v>0.19470000000000001</v>
      </c>
      <c r="C10348" t="s">
        <v>5440</v>
      </c>
      <c r="D10348">
        <v>43000</v>
      </c>
      <c r="E10348">
        <v>36</v>
      </c>
      <c r="F10348">
        <v>0.5</v>
      </c>
      <c r="G10348">
        <v>0</v>
      </c>
    </row>
    <row r="10349" spans="1:7" x14ac:dyDescent="0.2">
      <c r="A10349">
        <v>9600</v>
      </c>
      <c r="B10349">
        <v>0.11990000000000001</v>
      </c>
      <c r="C10349" t="s">
        <v>5442</v>
      </c>
      <c r="D10349">
        <v>82000</v>
      </c>
      <c r="E10349">
        <v>36</v>
      </c>
      <c r="F10349">
        <v>7</v>
      </c>
      <c r="G10349">
        <v>0</v>
      </c>
    </row>
    <row r="10350" spans="1:7" x14ac:dyDescent="0.2">
      <c r="A10350">
        <v>28800</v>
      </c>
      <c r="B10350">
        <v>0.2049</v>
      </c>
      <c r="C10350" t="s">
        <v>5441</v>
      </c>
      <c r="D10350">
        <v>140000</v>
      </c>
      <c r="E10350">
        <v>60</v>
      </c>
      <c r="F10350">
        <v>10</v>
      </c>
      <c r="G10350">
        <v>1</v>
      </c>
    </row>
    <row r="10351" spans="1:7" x14ac:dyDescent="0.2">
      <c r="A10351">
        <v>14400</v>
      </c>
      <c r="B10351">
        <v>8.8999999999999996E-2</v>
      </c>
      <c r="C10351" t="s">
        <v>5440</v>
      </c>
      <c r="D10351">
        <v>58000</v>
      </c>
      <c r="E10351">
        <v>36</v>
      </c>
      <c r="F10351">
        <v>10</v>
      </c>
      <c r="G10351">
        <v>0</v>
      </c>
    </row>
    <row r="10352" spans="1:7" x14ac:dyDescent="0.2">
      <c r="A10352">
        <v>12000</v>
      </c>
      <c r="B10352">
        <v>0.1464</v>
      </c>
      <c r="C10352" t="s">
        <v>5442</v>
      </c>
      <c r="D10352">
        <v>52000</v>
      </c>
      <c r="E10352">
        <v>60</v>
      </c>
      <c r="F10352">
        <v>10</v>
      </c>
      <c r="G10352">
        <v>0</v>
      </c>
    </row>
    <row r="10353" spans="1:7" x14ac:dyDescent="0.2">
      <c r="A10353">
        <v>35000</v>
      </c>
      <c r="B10353">
        <v>0.16589999999999999</v>
      </c>
      <c r="C10353" t="s">
        <v>5441</v>
      </c>
      <c r="D10353" s="79">
        <v>300000</v>
      </c>
      <c r="E10353">
        <v>60</v>
      </c>
      <c r="F10353">
        <v>1</v>
      </c>
      <c r="G10353">
        <v>1</v>
      </c>
    </row>
    <row r="10354" spans="1:7" x14ac:dyDescent="0.2">
      <c r="A10354">
        <v>6725</v>
      </c>
      <c r="B10354">
        <v>0.15609999999999999</v>
      </c>
      <c r="C10354" t="s">
        <v>5441</v>
      </c>
      <c r="D10354">
        <v>38000</v>
      </c>
      <c r="E10354">
        <v>36</v>
      </c>
      <c r="F10354">
        <v>10</v>
      </c>
      <c r="G10354">
        <v>0</v>
      </c>
    </row>
    <row r="10355" spans="1:7" x14ac:dyDescent="0.2">
      <c r="A10355">
        <v>25000</v>
      </c>
      <c r="B10355">
        <v>8.8999999999999996E-2</v>
      </c>
      <c r="C10355" t="s">
        <v>5440</v>
      </c>
      <c r="D10355">
        <v>65000</v>
      </c>
      <c r="E10355">
        <v>36</v>
      </c>
      <c r="F10355">
        <v>4</v>
      </c>
      <c r="G10355">
        <v>0</v>
      </c>
    </row>
    <row r="10356" spans="1:7" x14ac:dyDescent="0.2">
      <c r="A10356">
        <v>18000</v>
      </c>
      <c r="B10356">
        <v>0.22450000000000001</v>
      </c>
      <c r="C10356" t="s">
        <v>5440</v>
      </c>
      <c r="D10356">
        <v>70000</v>
      </c>
      <c r="E10356">
        <v>60</v>
      </c>
      <c r="F10356">
        <v>10</v>
      </c>
      <c r="G10356">
        <v>1</v>
      </c>
    </row>
    <row r="10357" spans="1:7" x14ac:dyDescent="0.2">
      <c r="A10357">
        <v>28000</v>
      </c>
      <c r="B10357">
        <v>0.11990000000000001</v>
      </c>
      <c r="C10357" t="s">
        <v>5441</v>
      </c>
      <c r="D10357">
        <v>167200</v>
      </c>
      <c r="E10357">
        <v>36</v>
      </c>
      <c r="F10357">
        <v>10</v>
      </c>
      <c r="G10357">
        <v>0</v>
      </c>
    </row>
    <row r="10358" spans="1:7" x14ac:dyDescent="0.2">
      <c r="A10358">
        <v>17000</v>
      </c>
      <c r="B10358">
        <v>0.15609999999999999</v>
      </c>
      <c r="C10358" t="s">
        <v>5441</v>
      </c>
      <c r="D10358">
        <v>130000</v>
      </c>
      <c r="E10358">
        <v>60</v>
      </c>
      <c r="F10358">
        <v>7</v>
      </c>
      <c r="G10358">
        <v>0</v>
      </c>
    </row>
    <row r="10359" spans="1:7" x14ac:dyDescent="0.2">
      <c r="A10359">
        <v>25000</v>
      </c>
      <c r="B10359">
        <v>0.1416</v>
      </c>
      <c r="C10359" t="s">
        <v>5440</v>
      </c>
      <c r="D10359">
        <v>120000</v>
      </c>
      <c r="E10359">
        <v>36</v>
      </c>
      <c r="F10359">
        <v>4</v>
      </c>
      <c r="G10359">
        <v>1</v>
      </c>
    </row>
    <row r="10360" spans="1:7" x14ac:dyDescent="0.2">
      <c r="A10360">
        <v>12000</v>
      </c>
      <c r="B10360">
        <v>0.1757</v>
      </c>
      <c r="C10360" t="s">
        <v>5441</v>
      </c>
      <c r="D10360">
        <v>78000</v>
      </c>
      <c r="E10360">
        <v>60</v>
      </c>
      <c r="F10360">
        <v>9</v>
      </c>
      <c r="G10360">
        <v>0</v>
      </c>
    </row>
    <row r="10361" spans="1:7" x14ac:dyDescent="0.2">
      <c r="A10361">
        <v>13500</v>
      </c>
      <c r="B10361">
        <v>0.1416</v>
      </c>
      <c r="C10361" t="s">
        <v>5440</v>
      </c>
      <c r="D10361">
        <v>37000</v>
      </c>
      <c r="E10361">
        <v>36</v>
      </c>
      <c r="F10361">
        <v>3</v>
      </c>
      <c r="G10361">
        <v>0</v>
      </c>
    </row>
    <row r="10362" spans="1:7" x14ac:dyDescent="0.2">
      <c r="A10362">
        <v>5600</v>
      </c>
      <c r="B10362">
        <v>0.15310000000000001</v>
      </c>
      <c r="C10362" t="s">
        <v>5441</v>
      </c>
      <c r="D10362">
        <v>88000</v>
      </c>
      <c r="E10362">
        <v>36</v>
      </c>
      <c r="F10362">
        <v>10</v>
      </c>
      <c r="G10362">
        <v>0</v>
      </c>
    </row>
    <row r="10363" spans="1:7" x14ac:dyDescent="0.2">
      <c r="A10363">
        <v>6000</v>
      </c>
      <c r="B10363">
        <v>0.1099</v>
      </c>
      <c r="C10363" t="s">
        <v>5441</v>
      </c>
      <c r="D10363">
        <v>93000</v>
      </c>
      <c r="E10363">
        <v>36</v>
      </c>
      <c r="F10363">
        <v>10</v>
      </c>
      <c r="G10363">
        <v>0</v>
      </c>
    </row>
    <row r="10364" spans="1:7" x14ac:dyDescent="0.2">
      <c r="A10364">
        <v>1650</v>
      </c>
      <c r="B10364">
        <v>0.12989999999999999</v>
      </c>
      <c r="C10364" t="s">
        <v>5440</v>
      </c>
      <c r="D10364">
        <v>42000</v>
      </c>
      <c r="E10364">
        <v>36</v>
      </c>
      <c r="F10364">
        <v>4</v>
      </c>
      <c r="G10364">
        <v>0</v>
      </c>
    </row>
    <row r="10365" spans="1:7" x14ac:dyDescent="0.2">
      <c r="A10365">
        <v>34100</v>
      </c>
      <c r="B10365">
        <v>0.24079999999999999</v>
      </c>
      <c r="C10365" t="s">
        <v>5441</v>
      </c>
      <c r="D10365">
        <v>130000</v>
      </c>
      <c r="E10365">
        <v>60</v>
      </c>
      <c r="F10365">
        <v>10</v>
      </c>
      <c r="G10365">
        <v>0</v>
      </c>
    </row>
    <row r="10366" spans="1:7" x14ac:dyDescent="0.2">
      <c r="A10366">
        <v>9500</v>
      </c>
      <c r="B10366">
        <v>0.16589999999999999</v>
      </c>
      <c r="C10366" t="s">
        <v>5440</v>
      </c>
      <c r="D10366">
        <v>92000</v>
      </c>
      <c r="E10366">
        <v>36</v>
      </c>
      <c r="F10366">
        <v>8</v>
      </c>
      <c r="G10366">
        <v>0</v>
      </c>
    </row>
    <row r="10367" spans="1:7" x14ac:dyDescent="0.2">
      <c r="A10367">
        <v>12000</v>
      </c>
      <c r="B10367">
        <v>7.6200000000000004E-2</v>
      </c>
      <c r="C10367" t="s">
        <v>5441</v>
      </c>
      <c r="D10367">
        <v>90000</v>
      </c>
      <c r="E10367">
        <v>36</v>
      </c>
      <c r="F10367">
        <v>6</v>
      </c>
      <c r="G10367">
        <v>0</v>
      </c>
    </row>
    <row r="10368" spans="1:7" x14ac:dyDescent="0.2">
      <c r="A10368">
        <v>6700</v>
      </c>
      <c r="B10368">
        <v>0.1099</v>
      </c>
      <c r="C10368" t="s">
        <v>5441</v>
      </c>
      <c r="D10368">
        <v>33700</v>
      </c>
      <c r="E10368">
        <v>36</v>
      </c>
      <c r="F10368">
        <v>8</v>
      </c>
      <c r="G10368">
        <v>0</v>
      </c>
    </row>
    <row r="10369" spans="1:7" x14ac:dyDescent="0.2">
      <c r="A10369">
        <v>25000</v>
      </c>
      <c r="B10369">
        <v>0.19989999999999999</v>
      </c>
      <c r="C10369" t="s">
        <v>5441</v>
      </c>
      <c r="D10369">
        <v>80000</v>
      </c>
      <c r="E10369">
        <v>60</v>
      </c>
      <c r="F10369">
        <v>2</v>
      </c>
      <c r="G10369">
        <v>0</v>
      </c>
    </row>
    <row r="10370" spans="1:7" x14ac:dyDescent="0.2">
      <c r="A10370">
        <v>7000</v>
      </c>
      <c r="B10370">
        <v>0.1099</v>
      </c>
      <c r="C10370" t="s">
        <v>5441</v>
      </c>
      <c r="D10370">
        <v>80000</v>
      </c>
      <c r="E10370">
        <v>36</v>
      </c>
      <c r="F10370">
        <v>10</v>
      </c>
      <c r="G10370">
        <v>0</v>
      </c>
    </row>
    <row r="10371" spans="1:7" x14ac:dyDescent="0.2">
      <c r="A10371">
        <v>5050</v>
      </c>
      <c r="B10371">
        <v>0.11990000000000001</v>
      </c>
      <c r="C10371" t="s">
        <v>5440</v>
      </c>
      <c r="D10371">
        <v>55000</v>
      </c>
      <c r="E10371">
        <v>36</v>
      </c>
      <c r="F10371">
        <v>0.5</v>
      </c>
      <c r="G10371">
        <v>0</v>
      </c>
    </row>
    <row r="10372" spans="1:7" x14ac:dyDescent="0.2">
      <c r="A10372">
        <v>20000</v>
      </c>
      <c r="B10372">
        <v>6.6199999999999995E-2</v>
      </c>
      <c r="C10372" t="s">
        <v>5440</v>
      </c>
      <c r="D10372">
        <v>90000</v>
      </c>
      <c r="E10372">
        <v>36</v>
      </c>
      <c r="F10372">
        <v>0.5</v>
      </c>
      <c r="G10372">
        <v>0</v>
      </c>
    </row>
    <row r="10373" spans="1:7" x14ac:dyDescent="0.2">
      <c r="A10373">
        <v>5000</v>
      </c>
      <c r="B10373">
        <v>0.1757</v>
      </c>
      <c r="C10373" t="s">
        <v>5441</v>
      </c>
      <c r="D10373">
        <v>23000</v>
      </c>
      <c r="E10373">
        <v>36</v>
      </c>
      <c r="F10373">
        <v>4</v>
      </c>
      <c r="G10373">
        <v>0</v>
      </c>
    </row>
    <row r="10374" spans="1:7" x14ac:dyDescent="0.2">
      <c r="A10374">
        <v>15000</v>
      </c>
      <c r="B10374">
        <v>0.19989999999999999</v>
      </c>
      <c r="C10374" t="s">
        <v>5440</v>
      </c>
      <c r="D10374">
        <v>69500</v>
      </c>
      <c r="E10374">
        <v>60</v>
      </c>
      <c r="F10374">
        <v>10</v>
      </c>
      <c r="G10374">
        <v>0</v>
      </c>
    </row>
    <row r="10375" spans="1:7" x14ac:dyDescent="0.2">
      <c r="A10375">
        <v>20625</v>
      </c>
      <c r="B10375">
        <v>0.19989999999999999</v>
      </c>
      <c r="C10375" t="s">
        <v>5440</v>
      </c>
      <c r="D10375">
        <v>47000</v>
      </c>
      <c r="E10375">
        <v>60</v>
      </c>
      <c r="F10375">
        <v>5</v>
      </c>
      <c r="G10375">
        <v>1</v>
      </c>
    </row>
    <row r="10376" spans="1:7" x14ac:dyDescent="0.2">
      <c r="A10376">
        <v>7800</v>
      </c>
      <c r="B10376">
        <v>0.1249</v>
      </c>
      <c r="C10376" t="s">
        <v>5441</v>
      </c>
      <c r="D10376">
        <v>30000</v>
      </c>
      <c r="E10376">
        <v>36</v>
      </c>
      <c r="F10376">
        <v>1</v>
      </c>
      <c r="G10376">
        <v>0</v>
      </c>
    </row>
    <row r="10377" spans="1:7" x14ac:dyDescent="0.2">
      <c r="A10377">
        <v>20000</v>
      </c>
      <c r="B10377">
        <v>0.16589999999999999</v>
      </c>
      <c r="C10377" t="s">
        <v>5440</v>
      </c>
      <c r="D10377">
        <v>67000</v>
      </c>
      <c r="E10377">
        <v>60</v>
      </c>
      <c r="F10377">
        <v>10</v>
      </c>
      <c r="G10377">
        <v>0</v>
      </c>
    </row>
    <row r="10378" spans="1:7" x14ac:dyDescent="0.2">
      <c r="A10378">
        <v>7200</v>
      </c>
      <c r="B10378">
        <v>0.13650000000000001</v>
      </c>
      <c r="C10378" t="s">
        <v>5440</v>
      </c>
      <c r="D10378">
        <v>45000</v>
      </c>
      <c r="E10378">
        <v>36</v>
      </c>
      <c r="F10378">
        <v>2</v>
      </c>
      <c r="G10378">
        <v>0</v>
      </c>
    </row>
    <row r="10379" spans="1:7" x14ac:dyDescent="0.2">
      <c r="A10379">
        <v>2000</v>
      </c>
      <c r="B10379">
        <v>0.1416</v>
      </c>
      <c r="C10379" t="s">
        <v>5441</v>
      </c>
      <c r="D10379">
        <v>59213</v>
      </c>
      <c r="E10379">
        <v>36</v>
      </c>
      <c r="F10379">
        <v>10</v>
      </c>
      <c r="G10379">
        <v>0</v>
      </c>
    </row>
    <row r="10380" spans="1:7" x14ac:dyDescent="0.2">
      <c r="A10380">
        <v>7475</v>
      </c>
      <c r="B10380">
        <v>0.1825</v>
      </c>
      <c r="C10380" t="s">
        <v>5440</v>
      </c>
      <c r="D10380">
        <v>44000</v>
      </c>
      <c r="E10380">
        <v>36</v>
      </c>
      <c r="F10380">
        <v>3</v>
      </c>
      <c r="G10380">
        <v>0</v>
      </c>
    </row>
    <row r="10381" spans="1:7" x14ac:dyDescent="0.2">
      <c r="A10381">
        <v>17975</v>
      </c>
      <c r="B10381">
        <v>0.2049</v>
      </c>
      <c r="C10381" t="s">
        <v>5441</v>
      </c>
      <c r="D10381">
        <v>45000</v>
      </c>
      <c r="E10381">
        <v>60</v>
      </c>
      <c r="F10381">
        <v>6</v>
      </c>
      <c r="G10381">
        <v>0</v>
      </c>
    </row>
    <row r="10382" spans="1:7" x14ac:dyDescent="0.2">
      <c r="A10382">
        <v>12000</v>
      </c>
      <c r="B10382">
        <v>0.1464</v>
      </c>
      <c r="C10382" t="s">
        <v>5440</v>
      </c>
      <c r="D10382">
        <v>52000</v>
      </c>
      <c r="E10382">
        <v>36</v>
      </c>
      <c r="F10382">
        <v>1</v>
      </c>
      <c r="G10382">
        <v>0</v>
      </c>
    </row>
    <row r="10383" spans="1:7" x14ac:dyDescent="0.2">
      <c r="A10383">
        <v>14700</v>
      </c>
      <c r="B10383">
        <v>0.1757</v>
      </c>
      <c r="C10383" t="s">
        <v>5441</v>
      </c>
      <c r="D10383">
        <v>55000</v>
      </c>
      <c r="E10383">
        <v>60</v>
      </c>
      <c r="F10383">
        <v>1</v>
      </c>
      <c r="G10383">
        <v>0</v>
      </c>
    </row>
    <row r="10384" spans="1:7" x14ac:dyDescent="0.2">
      <c r="A10384">
        <v>12000</v>
      </c>
      <c r="B10384">
        <v>0.15609999999999999</v>
      </c>
      <c r="C10384" t="s">
        <v>5440</v>
      </c>
      <c r="D10384">
        <v>50000</v>
      </c>
      <c r="E10384">
        <v>60</v>
      </c>
      <c r="F10384">
        <v>10</v>
      </c>
      <c r="G10384">
        <v>0</v>
      </c>
    </row>
    <row r="10385" spans="1:7" x14ac:dyDescent="0.2">
      <c r="A10385">
        <v>7000</v>
      </c>
      <c r="B10385">
        <v>0.11990000000000001</v>
      </c>
      <c r="C10385" t="s">
        <v>5440</v>
      </c>
      <c r="D10385">
        <v>42000</v>
      </c>
      <c r="E10385">
        <v>36</v>
      </c>
      <c r="F10385">
        <v>8</v>
      </c>
      <c r="G10385">
        <v>0</v>
      </c>
    </row>
    <row r="10386" spans="1:7" x14ac:dyDescent="0.2">
      <c r="A10386">
        <v>5500</v>
      </c>
      <c r="B10386">
        <v>9.6699999999999994E-2</v>
      </c>
      <c r="C10386" t="s">
        <v>5440</v>
      </c>
      <c r="D10386">
        <v>35000</v>
      </c>
      <c r="E10386">
        <v>36</v>
      </c>
      <c r="F10386">
        <v>4</v>
      </c>
      <c r="G10386">
        <v>0</v>
      </c>
    </row>
    <row r="10387" spans="1:7" x14ac:dyDescent="0.2">
      <c r="A10387">
        <v>2000</v>
      </c>
      <c r="B10387">
        <v>0.21179999999999999</v>
      </c>
      <c r="C10387" t="s">
        <v>5440</v>
      </c>
      <c r="D10387">
        <v>31200</v>
      </c>
      <c r="E10387">
        <v>36</v>
      </c>
      <c r="F10387">
        <v>0.5</v>
      </c>
      <c r="G10387">
        <v>1</v>
      </c>
    </row>
    <row r="10388" spans="1:7" x14ac:dyDescent="0.2">
      <c r="A10388">
        <v>9000</v>
      </c>
      <c r="B10388">
        <v>8.8999999999999996E-2</v>
      </c>
      <c r="C10388" t="s">
        <v>5440</v>
      </c>
      <c r="D10388">
        <v>40000</v>
      </c>
      <c r="E10388">
        <v>36</v>
      </c>
      <c r="F10388">
        <v>0.5</v>
      </c>
      <c r="G10388">
        <v>0</v>
      </c>
    </row>
    <row r="10389" spans="1:7" x14ac:dyDescent="0.2">
      <c r="A10389">
        <v>10000</v>
      </c>
      <c r="B10389">
        <v>0.13650000000000001</v>
      </c>
      <c r="C10389" t="s">
        <v>5440</v>
      </c>
      <c r="D10389">
        <v>52000</v>
      </c>
      <c r="E10389">
        <v>36</v>
      </c>
      <c r="F10389">
        <v>10</v>
      </c>
      <c r="G10389">
        <v>0</v>
      </c>
    </row>
    <row r="10390" spans="1:7" x14ac:dyDescent="0.2">
      <c r="A10390">
        <v>20000</v>
      </c>
      <c r="B10390">
        <v>0.1464</v>
      </c>
      <c r="C10390" t="s">
        <v>5441</v>
      </c>
      <c r="D10390">
        <v>78500</v>
      </c>
      <c r="E10390">
        <v>36</v>
      </c>
      <c r="F10390">
        <v>9</v>
      </c>
      <c r="G10390">
        <v>0</v>
      </c>
    </row>
    <row r="10391" spans="1:7" x14ac:dyDescent="0.2">
      <c r="A10391">
        <v>5000</v>
      </c>
      <c r="B10391">
        <v>7.6200000000000004E-2</v>
      </c>
      <c r="C10391" t="s">
        <v>5441</v>
      </c>
      <c r="D10391">
        <v>76000</v>
      </c>
      <c r="E10391">
        <v>36</v>
      </c>
      <c r="F10391">
        <v>9</v>
      </c>
      <c r="G10391">
        <v>0</v>
      </c>
    </row>
    <row r="10392" spans="1:7" x14ac:dyDescent="0.2">
      <c r="A10392">
        <v>28000</v>
      </c>
      <c r="B10392">
        <v>0.12989999999999999</v>
      </c>
      <c r="C10392" t="s">
        <v>5441</v>
      </c>
      <c r="D10392" s="79">
        <v>100000</v>
      </c>
      <c r="E10392">
        <v>60</v>
      </c>
      <c r="F10392">
        <v>3</v>
      </c>
      <c r="G10392">
        <v>0</v>
      </c>
    </row>
    <row r="10393" spans="1:7" x14ac:dyDescent="0.2">
      <c r="A10393">
        <v>18000</v>
      </c>
      <c r="B10393">
        <v>0.12989999999999999</v>
      </c>
      <c r="C10393" t="s">
        <v>5440</v>
      </c>
      <c r="D10393">
        <v>141000</v>
      </c>
      <c r="E10393">
        <v>36</v>
      </c>
      <c r="F10393">
        <v>10</v>
      </c>
      <c r="G10393">
        <v>0</v>
      </c>
    </row>
    <row r="10394" spans="1:7" x14ac:dyDescent="0.2">
      <c r="A10394">
        <v>7575</v>
      </c>
      <c r="B10394">
        <v>0.1416</v>
      </c>
      <c r="C10394" t="s">
        <v>5441</v>
      </c>
      <c r="D10394">
        <v>103000</v>
      </c>
      <c r="E10394">
        <v>36</v>
      </c>
      <c r="F10394">
        <v>7</v>
      </c>
      <c r="G10394">
        <v>0</v>
      </c>
    </row>
    <row r="10395" spans="1:7" x14ac:dyDescent="0.2">
      <c r="A10395">
        <v>12000</v>
      </c>
      <c r="B10395">
        <v>0.13650000000000001</v>
      </c>
      <c r="C10395" t="s">
        <v>5441</v>
      </c>
      <c r="D10395">
        <v>65000</v>
      </c>
      <c r="E10395">
        <v>36</v>
      </c>
      <c r="F10395">
        <v>10</v>
      </c>
      <c r="G10395">
        <v>0</v>
      </c>
    </row>
    <row r="10396" spans="1:7" x14ac:dyDescent="0.2">
      <c r="A10396">
        <v>7000</v>
      </c>
      <c r="B10396">
        <v>0.11990000000000001</v>
      </c>
      <c r="C10396" t="s">
        <v>5441</v>
      </c>
      <c r="D10396">
        <v>75000</v>
      </c>
      <c r="E10396">
        <v>36</v>
      </c>
      <c r="F10396">
        <v>4</v>
      </c>
      <c r="G10396">
        <v>0</v>
      </c>
    </row>
    <row r="10397" spans="1:7" x14ac:dyDescent="0.2">
      <c r="A10397">
        <v>28000</v>
      </c>
      <c r="B10397">
        <v>0.1416</v>
      </c>
      <c r="C10397" t="s">
        <v>5440</v>
      </c>
      <c r="D10397">
        <v>188500</v>
      </c>
      <c r="E10397">
        <v>36</v>
      </c>
      <c r="F10397">
        <v>3</v>
      </c>
      <c r="G10397">
        <v>0</v>
      </c>
    </row>
    <row r="10398" spans="1:7" x14ac:dyDescent="0.2">
      <c r="A10398">
        <v>8000</v>
      </c>
      <c r="B10398">
        <v>0.13650000000000001</v>
      </c>
      <c r="C10398" t="s">
        <v>5442</v>
      </c>
      <c r="D10398">
        <v>90000</v>
      </c>
      <c r="E10398">
        <v>36</v>
      </c>
      <c r="F10398">
        <v>10</v>
      </c>
      <c r="G10398">
        <v>0</v>
      </c>
    </row>
    <row r="10399" spans="1:7" x14ac:dyDescent="0.2">
      <c r="A10399">
        <v>12000</v>
      </c>
      <c r="B10399">
        <v>0.12989999999999999</v>
      </c>
      <c r="C10399" t="s">
        <v>5440</v>
      </c>
      <c r="D10399">
        <v>68000</v>
      </c>
      <c r="E10399">
        <v>36</v>
      </c>
      <c r="F10399">
        <v>1</v>
      </c>
      <c r="G10399">
        <v>0</v>
      </c>
    </row>
    <row r="10400" spans="1:7" x14ac:dyDescent="0.2">
      <c r="A10400">
        <v>16000</v>
      </c>
      <c r="B10400">
        <v>0.1249</v>
      </c>
      <c r="C10400" t="s">
        <v>5440</v>
      </c>
      <c r="D10400">
        <v>72400</v>
      </c>
      <c r="E10400">
        <v>60</v>
      </c>
      <c r="F10400">
        <v>4</v>
      </c>
      <c r="G10400">
        <v>1</v>
      </c>
    </row>
    <row r="10401" spans="1:7" x14ac:dyDescent="0.2">
      <c r="A10401">
        <v>28000</v>
      </c>
      <c r="B10401">
        <v>0.18920000000000001</v>
      </c>
      <c r="C10401" t="s">
        <v>5441</v>
      </c>
      <c r="D10401">
        <v>78000</v>
      </c>
      <c r="E10401">
        <v>60</v>
      </c>
      <c r="F10401">
        <v>10</v>
      </c>
      <c r="G10401">
        <v>0</v>
      </c>
    </row>
    <row r="10402" spans="1:7" x14ac:dyDescent="0.2">
      <c r="A10402">
        <v>9225</v>
      </c>
      <c r="B10402">
        <v>0.15609999999999999</v>
      </c>
      <c r="C10402" t="s">
        <v>5440</v>
      </c>
      <c r="D10402">
        <v>55000</v>
      </c>
      <c r="E10402">
        <v>36</v>
      </c>
      <c r="F10402">
        <v>2</v>
      </c>
      <c r="G10402">
        <v>0</v>
      </c>
    </row>
    <row r="10403" spans="1:7" x14ac:dyDescent="0.2">
      <c r="A10403">
        <v>9000</v>
      </c>
      <c r="B10403">
        <v>0.1249</v>
      </c>
      <c r="C10403" t="s">
        <v>5440</v>
      </c>
      <c r="D10403">
        <v>39500</v>
      </c>
      <c r="E10403">
        <v>36</v>
      </c>
      <c r="F10403">
        <v>10</v>
      </c>
      <c r="G10403">
        <v>0</v>
      </c>
    </row>
    <row r="10404" spans="1:7" x14ac:dyDescent="0.2">
      <c r="A10404">
        <v>5000</v>
      </c>
      <c r="B10404">
        <v>0.11990000000000001</v>
      </c>
      <c r="C10404" t="s">
        <v>5440</v>
      </c>
      <c r="D10404">
        <v>42000</v>
      </c>
      <c r="E10404">
        <v>36</v>
      </c>
      <c r="F10404">
        <v>3</v>
      </c>
      <c r="G10404">
        <v>0</v>
      </c>
    </row>
    <row r="10405" spans="1:7" x14ac:dyDescent="0.2">
      <c r="A10405">
        <v>21525</v>
      </c>
      <c r="B10405">
        <v>0.19470000000000001</v>
      </c>
      <c r="C10405" t="s">
        <v>5440</v>
      </c>
      <c r="D10405">
        <v>48000</v>
      </c>
      <c r="E10405">
        <v>36</v>
      </c>
      <c r="F10405">
        <v>2</v>
      </c>
      <c r="G10405">
        <v>0</v>
      </c>
    </row>
    <row r="10406" spans="1:7" x14ac:dyDescent="0.2">
      <c r="A10406">
        <v>23925</v>
      </c>
      <c r="B10406">
        <v>0.2049</v>
      </c>
      <c r="C10406" t="s">
        <v>5441</v>
      </c>
      <c r="D10406">
        <v>85000</v>
      </c>
      <c r="E10406">
        <v>36</v>
      </c>
      <c r="F10406">
        <v>3</v>
      </c>
      <c r="G10406">
        <v>1</v>
      </c>
    </row>
    <row r="10407" spans="1:7" x14ac:dyDescent="0.2">
      <c r="A10407">
        <v>7000</v>
      </c>
      <c r="B10407">
        <v>8.8999999999999996E-2</v>
      </c>
      <c r="C10407" t="s">
        <v>5441</v>
      </c>
      <c r="D10407">
        <v>90000</v>
      </c>
      <c r="E10407">
        <v>36</v>
      </c>
      <c r="F10407">
        <v>3</v>
      </c>
      <c r="G10407">
        <v>0</v>
      </c>
    </row>
    <row r="10408" spans="1:7" x14ac:dyDescent="0.2">
      <c r="A10408">
        <v>34550</v>
      </c>
      <c r="B10408">
        <v>0.19989999999999999</v>
      </c>
      <c r="C10408" t="s">
        <v>5441</v>
      </c>
      <c r="D10408">
        <v>140000</v>
      </c>
      <c r="E10408">
        <v>60</v>
      </c>
      <c r="F10408">
        <v>4</v>
      </c>
      <c r="G10408">
        <v>0</v>
      </c>
    </row>
    <row r="10409" spans="1:7" x14ac:dyDescent="0.2">
      <c r="A10409">
        <v>10000</v>
      </c>
      <c r="B10409">
        <v>0.13650000000000001</v>
      </c>
      <c r="C10409" t="s">
        <v>5441</v>
      </c>
      <c r="D10409">
        <v>85000</v>
      </c>
      <c r="E10409">
        <v>36</v>
      </c>
      <c r="F10409">
        <v>10</v>
      </c>
      <c r="G10409">
        <v>0</v>
      </c>
    </row>
    <row r="10410" spans="1:7" x14ac:dyDescent="0.2">
      <c r="A10410">
        <v>15000</v>
      </c>
      <c r="B10410">
        <v>7.9000000000000001E-2</v>
      </c>
      <c r="C10410" t="s">
        <v>5442</v>
      </c>
      <c r="D10410">
        <v>66500</v>
      </c>
      <c r="E10410">
        <v>36</v>
      </c>
      <c r="F10410">
        <v>10</v>
      </c>
      <c r="G10410">
        <v>0</v>
      </c>
    </row>
    <row r="10411" spans="1:7" x14ac:dyDescent="0.2">
      <c r="A10411">
        <v>11025</v>
      </c>
      <c r="B10411">
        <v>0.1416</v>
      </c>
      <c r="C10411" t="s">
        <v>5441</v>
      </c>
      <c r="D10411">
        <v>65000</v>
      </c>
      <c r="E10411">
        <v>36</v>
      </c>
      <c r="F10411">
        <v>10</v>
      </c>
      <c r="G10411">
        <v>0</v>
      </c>
    </row>
    <row r="10412" spans="1:7" x14ac:dyDescent="0.2">
      <c r="A10412">
        <v>16000</v>
      </c>
      <c r="B10412">
        <v>0.11990000000000001</v>
      </c>
      <c r="C10412" t="s">
        <v>5440</v>
      </c>
      <c r="D10412">
        <v>51500</v>
      </c>
      <c r="E10412">
        <v>36</v>
      </c>
      <c r="F10412">
        <v>1</v>
      </c>
      <c r="G10412">
        <v>1</v>
      </c>
    </row>
    <row r="10413" spans="1:7" x14ac:dyDescent="0.2">
      <c r="A10413">
        <v>30000</v>
      </c>
      <c r="B10413">
        <v>9.6699999999999994E-2</v>
      </c>
      <c r="C10413" t="s">
        <v>5441</v>
      </c>
      <c r="D10413">
        <v>72000</v>
      </c>
      <c r="E10413">
        <v>36</v>
      </c>
      <c r="F10413">
        <v>4</v>
      </c>
      <c r="G10413">
        <v>0</v>
      </c>
    </row>
    <row r="10414" spans="1:7" x14ac:dyDescent="0.2">
      <c r="A10414">
        <v>10000</v>
      </c>
      <c r="B10414">
        <v>9.6699999999999994E-2</v>
      </c>
      <c r="C10414" t="s">
        <v>5440</v>
      </c>
      <c r="D10414">
        <v>54000</v>
      </c>
      <c r="E10414">
        <v>36</v>
      </c>
      <c r="F10414">
        <v>10</v>
      </c>
      <c r="G10414">
        <v>1</v>
      </c>
    </row>
    <row r="10415" spans="1:7" x14ac:dyDescent="0.2">
      <c r="A10415">
        <v>15000</v>
      </c>
      <c r="B10415">
        <v>0.19989999999999999</v>
      </c>
      <c r="C10415" t="s">
        <v>5441</v>
      </c>
      <c r="D10415">
        <v>45000</v>
      </c>
      <c r="E10415">
        <v>60</v>
      </c>
      <c r="F10415">
        <v>3</v>
      </c>
      <c r="G10415">
        <v>0</v>
      </c>
    </row>
    <row r="10416" spans="1:7" x14ac:dyDescent="0.2">
      <c r="A10416">
        <v>18000</v>
      </c>
      <c r="B10416">
        <v>8.8999999999999996E-2</v>
      </c>
      <c r="C10416" t="s">
        <v>5440</v>
      </c>
      <c r="D10416">
        <v>246200</v>
      </c>
      <c r="E10416">
        <v>36</v>
      </c>
      <c r="F10416">
        <v>10</v>
      </c>
      <c r="G10416">
        <v>0</v>
      </c>
    </row>
    <row r="10417" spans="1:7" x14ac:dyDescent="0.2">
      <c r="A10417">
        <v>10000</v>
      </c>
      <c r="B10417">
        <v>0.21990000000000001</v>
      </c>
      <c r="C10417" t="s">
        <v>5440</v>
      </c>
      <c r="D10417">
        <v>42000</v>
      </c>
      <c r="E10417">
        <v>60</v>
      </c>
      <c r="F10417">
        <v>2</v>
      </c>
      <c r="G10417">
        <v>0</v>
      </c>
    </row>
    <row r="10418" spans="1:7" x14ac:dyDescent="0.2">
      <c r="A10418">
        <v>32000</v>
      </c>
      <c r="B10418">
        <v>8.8999999999999996E-2</v>
      </c>
      <c r="C10418" t="s">
        <v>5441</v>
      </c>
      <c r="D10418">
        <v>110000</v>
      </c>
      <c r="E10418">
        <v>36</v>
      </c>
      <c r="F10418">
        <v>10</v>
      </c>
      <c r="G10418">
        <v>0</v>
      </c>
    </row>
    <row r="10419" spans="1:7" x14ac:dyDescent="0.2">
      <c r="A10419">
        <v>1500</v>
      </c>
      <c r="B10419">
        <v>0.1416</v>
      </c>
      <c r="C10419" t="s">
        <v>5441</v>
      </c>
      <c r="D10419">
        <v>120000</v>
      </c>
      <c r="E10419">
        <v>36</v>
      </c>
      <c r="F10419">
        <v>8</v>
      </c>
      <c r="G10419">
        <v>0</v>
      </c>
    </row>
    <row r="10420" spans="1:7" x14ac:dyDescent="0.2">
      <c r="A10420">
        <v>35000</v>
      </c>
      <c r="B10420">
        <v>0.21179999999999999</v>
      </c>
      <c r="C10420" t="s">
        <v>5441</v>
      </c>
      <c r="D10420">
        <v>88000</v>
      </c>
      <c r="E10420">
        <v>60</v>
      </c>
      <c r="F10420">
        <v>10</v>
      </c>
      <c r="G10420">
        <v>1</v>
      </c>
    </row>
    <row r="10421" spans="1:7" x14ac:dyDescent="0.2">
      <c r="A10421">
        <v>23125</v>
      </c>
      <c r="B10421">
        <v>0.19470000000000001</v>
      </c>
      <c r="C10421" t="s">
        <v>5441</v>
      </c>
      <c r="D10421">
        <v>61000</v>
      </c>
      <c r="E10421">
        <v>36</v>
      </c>
      <c r="F10421">
        <v>6</v>
      </c>
      <c r="G10421">
        <v>1</v>
      </c>
    </row>
    <row r="10422" spans="1:7" x14ac:dyDescent="0.2">
      <c r="A10422">
        <v>6075</v>
      </c>
      <c r="B10422">
        <v>0.21179999999999999</v>
      </c>
      <c r="C10422" t="s">
        <v>5442</v>
      </c>
      <c r="D10422">
        <v>18000</v>
      </c>
      <c r="E10422">
        <v>36</v>
      </c>
      <c r="F10422">
        <v>3</v>
      </c>
      <c r="G10422">
        <v>0</v>
      </c>
    </row>
    <row r="10423" spans="1:7" x14ac:dyDescent="0.2">
      <c r="A10423">
        <v>4000</v>
      </c>
      <c r="B10423">
        <v>0.1825</v>
      </c>
      <c r="C10423" t="s">
        <v>5440</v>
      </c>
      <c r="D10423">
        <v>40000</v>
      </c>
      <c r="E10423">
        <v>36</v>
      </c>
      <c r="F10423">
        <v>10</v>
      </c>
      <c r="G10423">
        <v>1</v>
      </c>
    </row>
    <row r="10424" spans="1:7" x14ac:dyDescent="0.2">
      <c r="A10424">
        <v>2000</v>
      </c>
      <c r="B10424">
        <v>0.16589999999999999</v>
      </c>
      <c r="C10424" t="s">
        <v>5441</v>
      </c>
      <c r="D10424">
        <v>95000</v>
      </c>
      <c r="E10424">
        <v>36</v>
      </c>
      <c r="F10424">
        <v>10</v>
      </c>
      <c r="G10424">
        <v>0</v>
      </c>
    </row>
    <row r="10425" spans="1:7" x14ac:dyDescent="0.2">
      <c r="A10425">
        <v>9725</v>
      </c>
      <c r="B10425">
        <v>0.13650000000000001</v>
      </c>
      <c r="C10425" t="s">
        <v>5440</v>
      </c>
      <c r="D10425">
        <v>27000</v>
      </c>
      <c r="E10425">
        <v>36</v>
      </c>
      <c r="F10425">
        <v>10</v>
      </c>
      <c r="G10425">
        <v>0</v>
      </c>
    </row>
    <row r="10426" spans="1:7" x14ac:dyDescent="0.2">
      <c r="A10426">
        <v>4650</v>
      </c>
      <c r="B10426">
        <v>0.21179999999999999</v>
      </c>
      <c r="C10426" t="s">
        <v>5440</v>
      </c>
      <c r="D10426">
        <v>26844</v>
      </c>
      <c r="E10426">
        <v>36</v>
      </c>
      <c r="F10426">
        <v>3</v>
      </c>
      <c r="G10426">
        <v>0</v>
      </c>
    </row>
    <row r="10427" spans="1:7" x14ac:dyDescent="0.2">
      <c r="A10427">
        <v>17000</v>
      </c>
      <c r="B10427">
        <v>0.15310000000000001</v>
      </c>
      <c r="C10427" t="s">
        <v>5440</v>
      </c>
      <c r="D10427">
        <v>40000</v>
      </c>
      <c r="E10427">
        <v>60</v>
      </c>
      <c r="F10427">
        <v>10</v>
      </c>
      <c r="G10427">
        <v>0</v>
      </c>
    </row>
    <row r="10428" spans="1:7" x14ac:dyDescent="0.2">
      <c r="A10428">
        <v>8000</v>
      </c>
      <c r="B10428">
        <v>0.18920000000000001</v>
      </c>
      <c r="C10428" t="s">
        <v>5440</v>
      </c>
      <c r="D10428">
        <v>75000</v>
      </c>
      <c r="E10428">
        <v>36</v>
      </c>
      <c r="F10428">
        <v>6</v>
      </c>
      <c r="G10428">
        <v>0</v>
      </c>
    </row>
    <row r="10429" spans="1:7" x14ac:dyDescent="0.2">
      <c r="A10429">
        <v>10000</v>
      </c>
      <c r="B10429">
        <v>0.11990000000000001</v>
      </c>
      <c r="C10429" t="s">
        <v>5440</v>
      </c>
      <c r="D10429">
        <v>55000</v>
      </c>
      <c r="E10429">
        <v>36</v>
      </c>
      <c r="F10429">
        <v>0.5</v>
      </c>
      <c r="G10429">
        <v>0</v>
      </c>
    </row>
    <row r="10430" spans="1:7" x14ac:dyDescent="0.2">
      <c r="A10430">
        <v>12125</v>
      </c>
      <c r="B10430">
        <v>0.245</v>
      </c>
      <c r="C10430" t="s">
        <v>5440</v>
      </c>
      <c r="D10430">
        <v>90450</v>
      </c>
      <c r="E10430">
        <v>36</v>
      </c>
      <c r="F10430">
        <v>6</v>
      </c>
      <c r="G10430">
        <v>1</v>
      </c>
    </row>
    <row r="10431" spans="1:7" x14ac:dyDescent="0.2">
      <c r="A10431">
        <v>11500</v>
      </c>
      <c r="B10431">
        <v>0.13650000000000001</v>
      </c>
      <c r="C10431" t="s">
        <v>5440</v>
      </c>
      <c r="D10431">
        <v>32000</v>
      </c>
      <c r="E10431">
        <v>60</v>
      </c>
      <c r="F10431">
        <v>2</v>
      </c>
      <c r="G10431">
        <v>0</v>
      </c>
    </row>
    <row r="10432" spans="1:7" x14ac:dyDescent="0.2">
      <c r="A10432">
        <v>10000</v>
      </c>
      <c r="B10432">
        <v>0.13650000000000001</v>
      </c>
      <c r="C10432" t="s">
        <v>5440</v>
      </c>
      <c r="D10432">
        <v>50000</v>
      </c>
      <c r="E10432">
        <v>36</v>
      </c>
      <c r="F10432">
        <v>10</v>
      </c>
      <c r="G10432">
        <v>0</v>
      </c>
    </row>
    <row r="10433" spans="1:7" x14ac:dyDescent="0.2">
      <c r="A10433">
        <v>9000</v>
      </c>
      <c r="B10433">
        <v>9.6699999999999994E-2</v>
      </c>
      <c r="C10433" t="s">
        <v>5441</v>
      </c>
      <c r="D10433">
        <v>45000</v>
      </c>
      <c r="E10433">
        <v>36</v>
      </c>
      <c r="F10433">
        <v>4</v>
      </c>
      <c r="G10433">
        <v>0</v>
      </c>
    </row>
    <row r="10434" spans="1:7" x14ac:dyDescent="0.2">
      <c r="A10434">
        <v>1000</v>
      </c>
      <c r="B10434">
        <v>0.16589999999999999</v>
      </c>
      <c r="C10434" t="s">
        <v>5441</v>
      </c>
      <c r="D10434">
        <v>42000</v>
      </c>
      <c r="E10434">
        <v>36</v>
      </c>
      <c r="F10434">
        <v>10</v>
      </c>
      <c r="G10434">
        <v>0</v>
      </c>
    </row>
    <row r="10435" spans="1:7" x14ac:dyDescent="0.2">
      <c r="A10435">
        <v>16375</v>
      </c>
      <c r="B10435">
        <v>0.1249</v>
      </c>
      <c r="C10435" t="s">
        <v>5441</v>
      </c>
      <c r="D10435">
        <v>39000</v>
      </c>
      <c r="E10435">
        <v>36</v>
      </c>
      <c r="F10435">
        <v>10</v>
      </c>
      <c r="G10435">
        <v>0</v>
      </c>
    </row>
    <row r="10436" spans="1:7" x14ac:dyDescent="0.2">
      <c r="A10436">
        <v>30000</v>
      </c>
      <c r="B10436">
        <v>0.1825</v>
      </c>
      <c r="C10436" t="s">
        <v>5442</v>
      </c>
      <c r="D10436">
        <v>232992</v>
      </c>
      <c r="E10436">
        <v>60</v>
      </c>
      <c r="F10436">
        <v>10</v>
      </c>
      <c r="G10436">
        <v>0</v>
      </c>
    </row>
    <row r="10437" spans="1:7" x14ac:dyDescent="0.2">
      <c r="A10437">
        <v>14975</v>
      </c>
      <c r="B10437">
        <v>0.245</v>
      </c>
      <c r="C10437" t="s">
        <v>5440</v>
      </c>
      <c r="D10437">
        <v>50000</v>
      </c>
      <c r="E10437">
        <v>60</v>
      </c>
      <c r="F10437">
        <v>7</v>
      </c>
      <c r="G10437">
        <v>0</v>
      </c>
    </row>
    <row r="10438" spans="1:7" x14ac:dyDescent="0.2">
      <c r="A10438">
        <v>16500</v>
      </c>
      <c r="B10438">
        <v>0.19989999999999999</v>
      </c>
      <c r="C10438" t="s">
        <v>5440</v>
      </c>
      <c r="D10438">
        <v>40000</v>
      </c>
      <c r="E10438">
        <v>60</v>
      </c>
      <c r="F10438">
        <v>0.5</v>
      </c>
      <c r="G10438">
        <v>1</v>
      </c>
    </row>
    <row r="10439" spans="1:7" x14ac:dyDescent="0.2">
      <c r="A10439">
        <v>30750</v>
      </c>
      <c r="B10439">
        <v>0.1099</v>
      </c>
      <c r="C10439" t="s">
        <v>5441</v>
      </c>
      <c r="D10439">
        <v>260000</v>
      </c>
      <c r="E10439">
        <v>36</v>
      </c>
      <c r="F10439">
        <v>10</v>
      </c>
      <c r="G10439">
        <v>0</v>
      </c>
    </row>
    <row r="10440" spans="1:7" x14ac:dyDescent="0.2">
      <c r="A10440">
        <v>16000</v>
      </c>
      <c r="B10440">
        <v>0.1825</v>
      </c>
      <c r="C10440" t="s">
        <v>5440</v>
      </c>
      <c r="D10440">
        <v>70000</v>
      </c>
      <c r="E10440">
        <v>60</v>
      </c>
      <c r="F10440">
        <v>4</v>
      </c>
      <c r="G10440">
        <v>0</v>
      </c>
    </row>
    <row r="10441" spans="1:7" x14ac:dyDescent="0.2">
      <c r="A10441">
        <v>12000</v>
      </c>
      <c r="B10441">
        <v>0.19470000000000001</v>
      </c>
      <c r="C10441" t="s">
        <v>5440</v>
      </c>
      <c r="D10441">
        <v>56000</v>
      </c>
      <c r="E10441">
        <v>60</v>
      </c>
      <c r="F10441">
        <v>10</v>
      </c>
      <c r="G10441">
        <v>0</v>
      </c>
    </row>
    <row r="10442" spans="1:7" x14ac:dyDescent="0.2">
      <c r="A10442">
        <v>4000</v>
      </c>
      <c r="B10442">
        <v>0.12989999999999999</v>
      </c>
      <c r="C10442" t="s">
        <v>5440</v>
      </c>
      <c r="D10442">
        <v>55000</v>
      </c>
      <c r="E10442">
        <v>36</v>
      </c>
      <c r="F10442">
        <v>10</v>
      </c>
      <c r="G10442">
        <v>0</v>
      </c>
    </row>
    <row r="10443" spans="1:7" x14ac:dyDescent="0.2">
      <c r="A10443">
        <v>12000</v>
      </c>
      <c r="B10443">
        <v>0.13650000000000001</v>
      </c>
      <c r="C10443" t="s">
        <v>5440</v>
      </c>
      <c r="D10443">
        <v>54000</v>
      </c>
      <c r="E10443">
        <v>36</v>
      </c>
      <c r="F10443">
        <v>10</v>
      </c>
      <c r="G10443">
        <v>0</v>
      </c>
    </row>
    <row r="10444" spans="1:7" x14ac:dyDescent="0.2">
      <c r="A10444">
        <v>3000</v>
      </c>
      <c r="B10444">
        <v>0.1099</v>
      </c>
      <c r="C10444" t="s">
        <v>5440</v>
      </c>
      <c r="D10444">
        <v>42000</v>
      </c>
      <c r="E10444">
        <v>36</v>
      </c>
      <c r="F10444">
        <v>10</v>
      </c>
      <c r="G10444">
        <v>0</v>
      </c>
    </row>
    <row r="10445" spans="1:7" x14ac:dyDescent="0.2">
      <c r="A10445">
        <v>18000</v>
      </c>
      <c r="B10445">
        <v>0.1416</v>
      </c>
      <c r="C10445" t="s">
        <v>5441</v>
      </c>
      <c r="D10445">
        <v>70000</v>
      </c>
      <c r="E10445">
        <v>60</v>
      </c>
      <c r="F10445">
        <v>10</v>
      </c>
      <c r="G10445">
        <v>1</v>
      </c>
    </row>
    <row r="10446" spans="1:7" x14ac:dyDescent="0.2">
      <c r="A10446">
        <v>17975</v>
      </c>
      <c r="B10446">
        <v>9.6699999999999994E-2</v>
      </c>
      <c r="C10446" t="s">
        <v>5442</v>
      </c>
      <c r="D10446">
        <v>40000</v>
      </c>
      <c r="E10446">
        <v>36</v>
      </c>
      <c r="F10446">
        <v>4</v>
      </c>
      <c r="G10446">
        <v>0</v>
      </c>
    </row>
    <row r="10447" spans="1:7" x14ac:dyDescent="0.2">
      <c r="A10447">
        <v>6800</v>
      </c>
      <c r="B10447">
        <v>0.1249</v>
      </c>
      <c r="C10447" t="s">
        <v>5441</v>
      </c>
      <c r="D10447">
        <v>23000</v>
      </c>
      <c r="E10447">
        <v>36</v>
      </c>
      <c r="F10447">
        <v>10</v>
      </c>
      <c r="G10447">
        <v>0</v>
      </c>
    </row>
    <row r="10448" spans="1:7" x14ac:dyDescent="0.2">
      <c r="A10448">
        <v>20000</v>
      </c>
      <c r="B10448">
        <v>7.9000000000000001E-2</v>
      </c>
      <c r="C10448" t="s">
        <v>5440</v>
      </c>
      <c r="D10448">
        <v>56000</v>
      </c>
      <c r="E10448">
        <v>36</v>
      </c>
      <c r="F10448">
        <v>10</v>
      </c>
      <c r="G10448">
        <v>0</v>
      </c>
    </row>
    <row r="10449" spans="1:7" x14ac:dyDescent="0.2">
      <c r="A10449">
        <v>9250</v>
      </c>
      <c r="B10449">
        <v>0.1757</v>
      </c>
      <c r="C10449" t="s">
        <v>5440</v>
      </c>
      <c r="D10449">
        <v>29000</v>
      </c>
      <c r="E10449">
        <v>36</v>
      </c>
      <c r="F10449">
        <v>10</v>
      </c>
      <c r="G10449">
        <v>1</v>
      </c>
    </row>
    <row r="10450" spans="1:7" x14ac:dyDescent="0.2">
      <c r="A10450">
        <v>14100</v>
      </c>
      <c r="B10450">
        <v>0.2049</v>
      </c>
      <c r="C10450" t="s">
        <v>5441</v>
      </c>
      <c r="D10450">
        <v>52000</v>
      </c>
      <c r="E10450">
        <v>60</v>
      </c>
      <c r="F10450">
        <v>0.5</v>
      </c>
      <c r="G10450">
        <v>0</v>
      </c>
    </row>
    <row r="10451" spans="1:7" x14ac:dyDescent="0.2">
      <c r="A10451">
        <v>15000</v>
      </c>
      <c r="B10451">
        <v>0.11990000000000001</v>
      </c>
      <c r="C10451" t="s">
        <v>5440</v>
      </c>
      <c r="D10451">
        <v>72000</v>
      </c>
      <c r="E10451">
        <v>36</v>
      </c>
      <c r="F10451">
        <v>2</v>
      </c>
      <c r="G10451">
        <v>0</v>
      </c>
    </row>
    <row r="10452" spans="1:7" x14ac:dyDescent="0.2">
      <c r="A10452">
        <v>35000</v>
      </c>
      <c r="B10452">
        <v>0.23430000000000001</v>
      </c>
      <c r="C10452" t="s">
        <v>5441</v>
      </c>
      <c r="D10452">
        <v>96000</v>
      </c>
      <c r="E10452">
        <v>60</v>
      </c>
      <c r="F10452">
        <v>10</v>
      </c>
      <c r="G10452">
        <v>0</v>
      </c>
    </row>
    <row r="10453" spans="1:7" x14ac:dyDescent="0.2">
      <c r="A10453">
        <v>28800</v>
      </c>
      <c r="B10453">
        <v>0.1464</v>
      </c>
      <c r="C10453" t="s">
        <v>5441</v>
      </c>
      <c r="D10453">
        <v>76000</v>
      </c>
      <c r="E10453">
        <v>36</v>
      </c>
      <c r="F10453">
        <v>10</v>
      </c>
      <c r="G10453">
        <v>0</v>
      </c>
    </row>
    <row r="10454" spans="1:7" x14ac:dyDescent="0.2">
      <c r="A10454">
        <v>9550</v>
      </c>
      <c r="B10454">
        <v>0.15310000000000001</v>
      </c>
      <c r="C10454" t="s">
        <v>5440</v>
      </c>
      <c r="D10454">
        <v>65000</v>
      </c>
      <c r="E10454">
        <v>36</v>
      </c>
      <c r="F10454">
        <v>3</v>
      </c>
      <c r="G10454">
        <v>1</v>
      </c>
    </row>
    <row r="10455" spans="1:7" x14ac:dyDescent="0.2">
      <c r="A10455">
        <v>19675</v>
      </c>
      <c r="B10455">
        <v>8.8999999999999996E-2</v>
      </c>
      <c r="C10455" t="s">
        <v>5440</v>
      </c>
      <c r="D10455">
        <v>43800</v>
      </c>
      <c r="E10455">
        <v>36</v>
      </c>
      <c r="F10455">
        <v>1</v>
      </c>
      <c r="G10455">
        <v>1</v>
      </c>
    </row>
    <row r="10456" spans="1:7" x14ac:dyDescent="0.2">
      <c r="A10456">
        <v>2875</v>
      </c>
      <c r="B10456">
        <v>0.19989999999999999</v>
      </c>
      <c r="C10456" t="s">
        <v>5441</v>
      </c>
      <c r="D10456">
        <v>65000</v>
      </c>
      <c r="E10456">
        <v>36</v>
      </c>
      <c r="F10456">
        <v>3</v>
      </c>
      <c r="G10456">
        <v>0</v>
      </c>
    </row>
    <row r="10457" spans="1:7" x14ac:dyDescent="0.2">
      <c r="A10457">
        <v>10000</v>
      </c>
      <c r="B10457">
        <v>0.1099</v>
      </c>
      <c r="C10457" t="s">
        <v>5441</v>
      </c>
      <c r="D10457">
        <v>75000</v>
      </c>
      <c r="E10457">
        <v>36</v>
      </c>
      <c r="F10457">
        <v>10</v>
      </c>
      <c r="G10457">
        <v>0</v>
      </c>
    </row>
    <row r="10458" spans="1:7" x14ac:dyDescent="0.2">
      <c r="A10458">
        <v>14000</v>
      </c>
      <c r="B10458">
        <v>0.15609999999999999</v>
      </c>
      <c r="C10458" t="s">
        <v>5441</v>
      </c>
      <c r="D10458">
        <v>80980</v>
      </c>
      <c r="E10458">
        <v>60</v>
      </c>
      <c r="F10458">
        <v>7</v>
      </c>
      <c r="G10458">
        <v>0</v>
      </c>
    </row>
    <row r="10459" spans="1:7" x14ac:dyDescent="0.2">
      <c r="A10459">
        <v>8000</v>
      </c>
      <c r="B10459">
        <v>0.1249</v>
      </c>
      <c r="C10459" t="s">
        <v>5440</v>
      </c>
      <c r="D10459">
        <v>41000</v>
      </c>
      <c r="E10459">
        <v>36</v>
      </c>
      <c r="F10459">
        <v>2</v>
      </c>
      <c r="G10459">
        <v>0</v>
      </c>
    </row>
    <row r="10460" spans="1:7" x14ac:dyDescent="0.2">
      <c r="A10460">
        <v>15875</v>
      </c>
      <c r="B10460">
        <v>0.13650000000000001</v>
      </c>
      <c r="C10460" t="s">
        <v>5441</v>
      </c>
      <c r="D10460">
        <v>50000</v>
      </c>
      <c r="E10460">
        <v>36</v>
      </c>
      <c r="F10460">
        <v>0.5</v>
      </c>
      <c r="G10460">
        <v>1</v>
      </c>
    </row>
    <row r="10461" spans="1:7" x14ac:dyDescent="0.2">
      <c r="A10461">
        <v>15000</v>
      </c>
      <c r="B10461">
        <v>0.11990000000000001</v>
      </c>
      <c r="C10461" t="s">
        <v>5442</v>
      </c>
      <c r="D10461">
        <v>42000</v>
      </c>
      <c r="E10461">
        <v>36</v>
      </c>
      <c r="F10461">
        <v>7</v>
      </c>
      <c r="G10461">
        <v>0</v>
      </c>
    </row>
    <row r="10462" spans="1:7" x14ac:dyDescent="0.2">
      <c r="A10462">
        <v>17000</v>
      </c>
      <c r="B10462">
        <v>6.6199999999999995E-2</v>
      </c>
      <c r="C10462" t="s">
        <v>5441</v>
      </c>
      <c r="D10462">
        <v>62000</v>
      </c>
      <c r="E10462">
        <v>36</v>
      </c>
      <c r="F10462">
        <v>10</v>
      </c>
      <c r="G10462">
        <v>0</v>
      </c>
    </row>
    <row r="10463" spans="1:7" x14ac:dyDescent="0.2">
      <c r="A10463">
        <v>12000</v>
      </c>
      <c r="B10463">
        <v>0.22450000000000001</v>
      </c>
      <c r="C10463" t="s">
        <v>5440</v>
      </c>
      <c r="D10463">
        <v>65000</v>
      </c>
      <c r="E10463">
        <v>60</v>
      </c>
      <c r="F10463">
        <v>10</v>
      </c>
      <c r="G10463">
        <v>0</v>
      </c>
    </row>
    <row r="10464" spans="1:7" x14ac:dyDescent="0.2">
      <c r="A10464">
        <v>7500</v>
      </c>
      <c r="B10464">
        <v>0.13650000000000001</v>
      </c>
      <c r="C10464" t="s">
        <v>5442</v>
      </c>
      <c r="D10464">
        <v>26000</v>
      </c>
      <c r="E10464">
        <v>36</v>
      </c>
      <c r="F10464">
        <v>2</v>
      </c>
      <c r="G10464">
        <v>0</v>
      </c>
    </row>
    <row r="10465" spans="1:7" x14ac:dyDescent="0.2">
      <c r="A10465">
        <v>16000</v>
      </c>
      <c r="B10465">
        <v>0.18920000000000001</v>
      </c>
      <c r="C10465" t="s">
        <v>5441</v>
      </c>
      <c r="D10465">
        <v>70000</v>
      </c>
      <c r="E10465">
        <v>60</v>
      </c>
      <c r="F10465">
        <v>2</v>
      </c>
      <c r="G10465">
        <v>0</v>
      </c>
    </row>
    <row r="10466" spans="1:7" x14ac:dyDescent="0.2">
      <c r="A10466">
        <v>15000</v>
      </c>
      <c r="B10466">
        <v>0.11990000000000001</v>
      </c>
      <c r="C10466" t="s">
        <v>5440</v>
      </c>
      <c r="D10466">
        <v>83000</v>
      </c>
      <c r="E10466">
        <v>36</v>
      </c>
      <c r="F10466">
        <v>6</v>
      </c>
      <c r="G10466">
        <v>0</v>
      </c>
    </row>
    <row r="10467" spans="1:7" x14ac:dyDescent="0.2">
      <c r="A10467">
        <v>31500</v>
      </c>
      <c r="B10467">
        <v>0.16589999999999999</v>
      </c>
      <c r="C10467" t="s">
        <v>5441</v>
      </c>
      <c r="D10467">
        <v>143000</v>
      </c>
      <c r="E10467">
        <v>60</v>
      </c>
      <c r="F10467">
        <v>0.5</v>
      </c>
      <c r="G10467">
        <v>0</v>
      </c>
    </row>
    <row r="10468" spans="1:7" x14ac:dyDescent="0.2">
      <c r="A10468">
        <v>10000</v>
      </c>
      <c r="B10468">
        <v>0.1757</v>
      </c>
      <c r="C10468" t="s">
        <v>5440</v>
      </c>
      <c r="D10468">
        <v>25000</v>
      </c>
      <c r="E10468">
        <v>60</v>
      </c>
      <c r="F10468">
        <v>0.5</v>
      </c>
      <c r="G10468">
        <v>1</v>
      </c>
    </row>
    <row r="10469" spans="1:7" x14ac:dyDescent="0.2">
      <c r="A10469">
        <v>2850</v>
      </c>
      <c r="B10469">
        <v>7.9000000000000001E-2</v>
      </c>
      <c r="C10469" t="s">
        <v>5440</v>
      </c>
      <c r="D10469">
        <v>64144.08</v>
      </c>
      <c r="E10469">
        <v>36</v>
      </c>
      <c r="F10469">
        <v>3</v>
      </c>
      <c r="G10469">
        <v>0</v>
      </c>
    </row>
    <row r="10470" spans="1:7" x14ac:dyDescent="0.2">
      <c r="A10470">
        <v>7500</v>
      </c>
      <c r="B10470">
        <v>0.22450000000000001</v>
      </c>
      <c r="C10470" t="s">
        <v>5440</v>
      </c>
      <c r="D10470">
        <v>65500</v>
      </c>
      <c r="E10470">
        <v>36</v>
      </c>
      <c r="F10470">
        <v>3</v>
      </c>
      <c r="G10470">
        <v>0</v>
      </c>
    </row>
    <row r="10471" spans="1:7" x14ac:dyDescent="0.2">
      <c r="A10471">
        <v>14825</v>
      </c>
      <c r="B10471">
        <v>0.1099</v>
      </c>
      <c r="C10471" t="s">
        <v>5442</v>
      </c>
      <c r="D10471">
        <v>33000</v>
      </c>
      <c r="E10471">
        <v>36</v>
      </c>
      <c r="F10471">
        <v>10</v>
      </c>
      <c r="G10471">
        <v>0</v>
      </c>
    </row>
    <row r="10472" spans="1:7" x14ac:dyDescent="0.2">
      <c r="A10472">
        <v>25000</v>
      </c>
      <c r="B10472">
        <v>0.21179999999999999</v>
      </c>
      <c r="C10472" t="s">
        <v>5441</v>
      </c>
      <c r="D10472">
        <v>90000</v>
      </c>
      <c r="E10472">
        <v>36</v>
      </c>
      <c r="F10472">
        <v>2</v>
      </c>
      <c r="G10472">
        <v>1</v>
      </c>
    </row>
    <row r="10473" spans="1:7" x14ac:dyDescent="0.2">
      <c r="A10473">
        <v>30625</v>
      </c>
      <c r="B10473">
        <v>0.21990000000000001</v>
      </c>
      <c r="C10473" t="s">
        <v>5441</v>
      </c>
      <c r="D10473">
        <v>82000</v>
      </c>
      <c r="E10473">
        <v>60</v>
      </c>
      <c r="F10473">
        <v>3</v>
      </c>
      <c r="G10473">
        <v>0</v>
      </c>
    </row>
    <row r="10474" spans="1:7" x14ac:dyDescent="0.2">
      <c r="A10474">
        <v>12000</v>
      </c>
      <c r="B10474">
        <v>8.8999999999999996E-2</v>
      </c>
      <c r="C10474" t="s">
        <v>5441</v>
      </c>
      <c r="D10474">
        <v>60000</v>
      </c>
      <c r="E10474">
        <v>36</v>
      </c>
      <c r="F10474">
        <v>8</v>
      </c>
      <c r="G10474">
        <v>0</v>
      </c>
    </row>
    <row r="10475" spans="1:7" x14ac:dyDescent="0.2">
      <c r="A10475">
        <v>20000</v>
      </c>
      <c r="B10475">
        <v>0.19470000000000001</v>
      </c>
      <c r="C10475" t="s">
        <v>5441</v>
      </c>
      <c r="D10475">
        <v>111700</v>
      </c>
      <c r="E10475">
        <v>60</v>
      </c>
      <c r="F10475">
        <v>10</v>
      </c>
      <c r="G10475">
        <v>0</v>
      </c>
    </row>
    <row r="10476" spans="1:7" x14ac:dyDescent="0.2">
      <c r="A10476">
        <v>3000</v>
      </c>
      <c r="B10476">
        <v>0.1099</v>
      </c>
      <c r="C10476" t="s">
        <v>5441</v>
      </c>
      <c r="D10476">
        <v>85000</v>
      </c>
      <c r="E10476">
        <v>36</v>
      </c>
      <c r="F10476">
        <v>10</v>
      </c>
      <c r="G10476">
        <v>0</v>
      </c>
    </row>
    <row r="10477" spans="1:7" x14ac:dyDescent="0.2">
      <c r="A10477">
        <v>12000</v>
      </c>
      <c r="B10477">
        <v>0.1249</v>
      </c>
      <c r="C10477" t="s">
        <v>5440</v>
      </c>
      <c r="D10477">
        <v>50000</v>
      </c>
      <c r="E10477">
        <v>36</v>
      </c>
      <c r="F10477">
        <v>9</v>
      </c>
      <c r="G10477">
        <v>0</v>
      </c>
    </row>
    <row r="10478" spans="1:7" x14ac:dyDescent="0.2">
      <c r="A10478">
        <v>4800</v>
      </c>
      <c r="B10478">
        <v>9.6699999999999994E-2</v>
      </c>
      <c r="C10478" t="s">
        <v>5440</v>
      </c>
      <c r="D10478">
        <v>69000</v>
      </c>
      <c r="E10478">
        <v>36</v>
      </c>
      <c r="F10478">
        <v>6</v>
      </c>
      <c r="G10478">
        <v>0</v>
      </c>
    </row>
    <row r="10479" spans="1:7" x14ac:dyDescent="0.2">
      <c r="A10479">
        <v>17500</v>
      </c>
      <c r="B10479">
        <v>0.15310000000000001</v>
      </c>
      <c r="C10479" t="s">
        <v>5440</v>
      </c>
      <c r="D10479">
        <v>112500</v>
      </c>
      <c r="E10479">
        <v>36</v>
      </c>
      <c r="F10479">
        <v>4</v>
      </c>
      <c r="G10479">
        <v>0</v>
      </c>
    </row>
    <row r="10480" spans="1:7" x14ac:dyDescent="0.2">
      <c r="A10480">
        <v>12000</v>
      </c>
      <c r="B10480">
        <v>0.1099</v>
      </c>
      <c r="C10480" t="s">
        <v>5441</v>
      </c>
      <c r="D10480">
        <v>85000</v>
      </c>
      <c r="E10480">
        <v>36</v>
      </c>
      <c r="F10480">
        <v>10</v>
      </c>
      <c r="G10480">
        <v>0</v>
      </c>
    </row>
    <row r="10481" spans="1:7" x14ac:dyDescent="0.2">
      <c r="A10481">
        <v>1500</v>
      </c>
      <c r="B10481">
        <v>0.13650000000000001</v>
      </c>
      <c r="C10481" t="s">
        <v>5442</v>
      </c>
      <c r="D10481">
        <v>72000</v>
      </c>
      <c r="E10481">
        <v>36</v>
      </c>
      <c r="F10481">
        <v>10</v>
      </c>
      <c r="G10481">
        <v>0</v>
      </c>
    </row>
    <row r="10482" spans="1:7" x14ac:dyDescent="0.2">
      <c r="A10482">
        <v>10175</v>
      </c>
      <c r="B10482">
        <v>0.1416</v>
      </c>
      <c r="C10482" t="s">
        <v>5440</v>
      </c>
      <c r="D10482">
        <v>85000</v>
      </c>
      <c r="E10482">
        <v>36</v>
      </c>
      <c r="F10482">
        <v>0.5</v>
      </c>
      <c r="G10482">
        <v>0</v>
      </c>
    </row>
    <row r="10483" spans="1:7" x14ac:dyDescent="0.2">
      <c r="A10483">
        <v>18000</v>
      </c>
      <c r="B10483">
        <v>0.1464</v>
      </c>
      <c r="C10483" t="s">
        <v>5441</v>
      </c>
      <c r="D10483">
        <v>85000</v>
      </c>
      <c r="E10483">
        <v>60</v>
      </c>
      <c r="F10483">
        <v>5</v>
      </c>
      <c r="G10483">
        <v>0</v>
      </c>
    </row>
    <row r="10484" spans="1:7" x14ac:dyDescent="0.2">
      <c r="A10484">
        <v>10200</v>
      </c>
      <c r="B10484">
        <v>0.18920000000000001</v>
      </c>
      <c r="C10484" t="s">
        <v>5440</v>
      </c>
      <c r="D10484">
        <v>50000</v>
      </c>
      <c r="E10484">
        <v>60</v>
      </c>
      <c r="F10484">
        <v>1</v>
      </c>
      <c r="G10484">
        <v>1</v>
      </c>
    </row>
    <row r="10485" spans="1:7" x14ac:dyDescent="0.2">
      <c r="A10485">
        <v>35000</v>
      </c>
      <c r="B10485">
        <v>0.15310000000000001</v>
      </c>
      <c r="C10485" t="s">
        <v>5441</v>
      </c>
      <c r="D10485">
        <v>136000</v>
      </c>
      <c r="E10485">
        <v>60</v>
      </c>
      <c r="F10485">
        <v>10</v>
      </c>
      <c r="G10485">
        <v>0</v>
      </c>
    </row>
    <row r="10486" spans="1:7" x14ac:dyDescent="0.2">
      <c r="A10486">
        <v>35000</v>
      </c>
      <c r="B10486">
        <v>0.1825</v>
      </c>
      <c r="C10486" t="s">
        <v>5441</v>
      </c>
      <c r="D10486">
        <v>171000</v>
      </c>
      <c r="E10486">
        <v>36</v>
      </c>
      <c r="F10486">
        <v>4</v>
      </c>
      <c r="G10486">
        <v>0</v>
      </c>
    </row>
    <row r="10487" spans="1:7" x14ac:dyDescent="0.2">
      <c r="A10487">
        <v>5000</v>
      </c>
      <c r="B10487">
        <v>0.21179999999999999</v>
      </c>
      <c r="C10487" t="s">
        <v>5441</v>
      </c>
      <c r="D10487">
        <v>60000</v>
      </c>
      <c r="E10487">
        <v>36</v>
      </c>
      <c r="F10487">
        <v>10</v>
      </c>
      <c r="G10487">
        <v>0</v>
      </c>
    </row>
    <row r="10488" spans="1:7" x14ac:dyDescent="0.2">
      <c r="A10488">
        <v>10000</v>
      </c>
      <c r="B10488">
        <v>0.12989999999999999</v>
      </c>
      <c r="C10488" t="s">
        <v>5440</v>
      </c>
      <c r="D10488">
        <v>48000</v>
      </c>
      <c r="E10488">
        <v>36</v>
      </c>
      <c r="F10488">
        <v>0.5</v>
      </c>
      <c r="G10488">
        <v>1</v>
      </c>
    </row>
    <row r="10489" spans="1:7" x14ac:dyDescent="0.2">
      <c r="A10489">
        <v>21000</v>
      </c>
      <c r="B10489">
        <v>0.1825</v>
      </c>
      <c r="C10489" t="s">
        <v>5441</v>
      </c>
      <c r="D10489">
        <v>63000</v>
      </c>
      <c r="E10489">
        <v>60</v>
      </c>
      <c r="F10489">
        <v>8</v>
      </c>
      <c r="G10489">
        <v>0</v>
      </c>
    </row>
    <row r="10490" spans="1:7" x14ac:dyDescent="0.2">
      <c r="A10490">
        <v>9650</v>
      </c>
      <c r="B10490">
        <v>0.16589999999999999</v>
      </c>
      <c r="C10490" t="s">
        <v>5440</v>
      </c>
      <c r="D10490">
        <v>57200</v>
      </c>
      <c r="E10490">
        <v>36</v>
      </c>
      <c r="F10490">
        <v>7</v>
      </c>
      <c r="G10490">
        <v>0</v>
      </c>
    </row>
    <row r="10491" spans="1:7" x14ac:dyDescent="0.2">
      <c r="A10491">
        <v>16000</v>
      </c>
      <c r="B10491">
        <v>0.1757</v>
      </c>
      <c r="C10491" t="s">
        <v>5441</v>
      </c>
      <c r="D10491">
        <v>80000</v>
      </c>
      <c r="E10491">
        <v>60</v>
      </c>
      <c r="F10491">
        <v>4</v>
      </c>
      <c r="G10491">
        <v>1</v>
      </c>
    </row>
    <row r="10492" spans="1:7" x14ac:dyDescent="0.2">
      <c r="A10492">
        <v>3500</v>
      </c>
      <c r="B10492">
        <v>0.1249</v>
      </c>
      <c r="C10492" t="s">
        <v>5441</v>
      </c>
      <c r="D10492">
        <v>72000</v>
      </c>
      <c r="E10492">
        <v>36</v>
      </c>
      <c r="F10492">
        <v>10</v>
      </c>
      <c r="G10492">
        <v>0</v>
      </c>
    </row>
    <row r="10493" spans="1:7" x14ac:dyDescent="0.2">
      <c r="A10493">
        <v>12000</v>
      </c>
      <c r="B10493">
        <v>0.12989999999999999</v>
      </c>
      <c r="C10493" t="s">
        <v>5440</v>
      </c>
      <c r="D10493">
        <v>113000</v>
      </c>
      <c r="E10493">
        <v>36</v>
      </c>
      <c r="F10493">
        <v>10</v>
      </c>
      <c r="G10493">
        <v>0</v>
      </c>
    </row>
    <row r="10494" spans="1:7" x14ac:dyDescent="0.2">
      <c r="A10494">
        <v>8750</v>
      </c>
      <c r="B10494">
        <v>0.2049</v>
      </c>
      <c r="C10494" t="s">
        <v>5441</v>
      </c>
      <c r="D10494">
        <v>34000</v>
      </c>
      <c r="E10494">
        <v>36</v>
      </c>
      <c r="F10494">
        <v>2</v>
      </c>
      <c r="G10494">
        <v>1</v>
      </c>
    </row>
    <row r="10495" spans="1:7" x14ac:dyDescent="0.2">
      <c r="A10495">
        <v>9050</v>
      </c>
      <c r="B10495">
        <v>0.13650000000000001</v>
      </c>
      <c r="C10495" t="s">
        <v>5441</v>
      </c>
      <c r="D10495">
        <v>50000</v>
      </c>
      <c r="E10495">
        <v>36</v>
      </c>
      <c r="F10495">
        <v>6</v>
      </c>
      <c r="G10495">
        <v>0</v>
      </c>
    </row>
    <row r="10496" spans="1:7" x14ac:dyDescent="0.2">
      <c r="A10496">
        <v>35000</v>
      </c>
      <c r="B10496">
        <v>0.21990000000000001</v>
      </c>
      <c r="C10496" t="s">
        <v>5441</v>
      </c>
      <c r="D10496" s="79">
        <v>100000</v>
      </c>
      <c r="E10496">
        <v>60</v>
      </c>
      <c r="F10496">
        <v>2</v>
      </c>
      <c r="G10496">
        <v>0</v>
      </c>
    </row>
    <row r="10497" spans="1:7" x14ac:dyDescent="0.2">
      <c r="A10497">
        <v>33600</v>
      </c>
      <c r="B10497">
        <v>0.1416</v>
      </c>
      <c r="C10497" t="s">
        <v>5442</v>
      </c>
      <c r="D10497">
        <v>136000</v>
      </c>
      <c r="E10497">
        <v>36</v>
      </c>
      <c r="F10497">
        <v>2</v>
      </c>
      <c r="G10497">
        <v>0</v>
      </c>
    </row>
    <row r="10498" spans="1:7" x14ac:dyDescent="0.2">
      <c r="A10498">
        <v>21000</v>
      </c>
      <c r="B10498">
        <v>0.11990000000000001</v>
      </c>
      <c r="C10498" t="s">
        <v>5441</v>
      </c>
      <c r="D10498">
        <v>158000</v>
      </c>
      <c r="E10498">
        <v>36</v>
      </c>
      <c r="F10498">
        <v>8</v>
      </c>
      <c r="G10498">
        <v>0</v>
      </c>
    </row>
    <row r="10499" spans="1:7" x14ac:dyDescent="0.2">
      <c r="A10499">
        <v>21000</v>
      </c>
      <c r="B10499">
        <v>0.15310000000000001</v>
      </c>
      <c r="C10499" t="s">
        <v>5442</v>
      </c>
      <c r="D10499">
        <v>115500</v>
      </c>
      <c r="E10499">
        <v>60</v>
      </c>
      <c r="F10499">
        <v>3</v>
      </c>
      <c r="G10499">
        <v>0</v>
      </c>
    </row>
    <row r="10500" spans="1:7" x14ac:dyDescent="0.2">
      <c r="A10500">
        <v>12000</v>
      </c>
      <c r="B10500">
        <v>0.16589999999999999</v>
      </c>
      <c r="C10500" t="s">
        <v>5440</v>
      </c>
      <c r="D10500">
        <v>31000</v>
      </c>
      <c r="E10500">
        <v>60</v>
      </c>
      <c r="F10500">
        <v>2</v>
      </c>
      <c r="G10500">
        <v>0</v>
      </c>
    </row>
    <row r="10501" spans="1:7" x14ac:dyDescent="0.2">
      <c r="A10501">
        <v>15000</v>
      </c>
      <c r="B10501">
        <v>0.11990000000000001</v>
      </c>
      <c r="C10501" t="s">
        <v>5441</v>
      </c>
      <c r="D10501">
        <v>45000</v>
      </c>
      <c r="E10501">
        <v>36</v>
      </c>
      <c r="F10501">
        <v>8</v>
      </c>
      <c r="G10501">
        <v>0</v>
      </c>
    </row>
    <row r="10502" spans="1:7" x14ac:dyDescent="0.2">
      <c r="A10502">
        <v>6000</v>
      </c>
      <c r="B10502">
        <v>7.6200000000000004E-2</v>
      </c>
      <c r="C10502" t="s">
        <v>5440</v>
      </c>
      <c r="D10502">
        <v>55000</v>
      </c>
      <c r="E10502">
        <v>36</v>
      </c>
      <c r="F10502">
        <v>10</v>
      </c>
      <c r="G10502">
        <v>0</v>
      </c>
    </row>
    <row r="10503" spans="1:7" x14ac:dyDescent="0.2">
      <c r="A10503">
        <v>15000</v>
      </c>
      <c r="B10503">
        <v>8.8999999999999996E-2</v>
      </c>
      <c r="C10503" t="s">
        <v>5441</v>
      </c>
      <c r="D10503">
        <v>114000</v>
      </c>
      <c r="E10503">
        <v>36</v>
      </c>
      <c r="F10503">
        <v>8</v>
      </c>
      <c r="G10503">
        <v>0</v>
      </c>
    </row>
    <row r="10504" spans="1:7" x14ac:dyDescent="0.2">
      <c r="A10504">
        <v>21175</v>
      </c>
      <c r="B10504">
        <v>0.15609999999999999</v>
      </c>
      <c r="C10504" t="s">
        <v>5441</v>
      </c>
      <c r="D10504">
        <v>50465.62</v>
      </c>
      <c r="E10504">
        <v>60</v>
      </c>
      <c r="F10504">
        <v>2</v>
      </c>
      <c r="G10504">
        <v>1</v>
      </c>
    </row>
    <row r="10505" spans="1:7" x14ac:dyDescent="0.2">
      <c r="A10505">
        <v>27000</v>
      </c>
      <c r="B10505">
        <v>0.245</v>
      </c>
      <c r="C10505" t="s">
        <v>5441</v>
      </c>
      <c r="D10505">
        <v>177500</v>
      </c>
      <c r="E10505">
        <v>60</v>
      </c>
      <c r="F10505">
        <v>10</v>
      </c>
      <c r="G10505">
        <v>1</v>
      </c>
    </row>
    <row r="10506" spans="1:7" x14ac:dyDescent="0.2">
      <c r="A10506">
        <v>15000</v>
      </c>
      <c r="B10506">
        <v>0.12989999999999999</v>
      </c>
      <c r="C10506" t="s">
        <v>5440</v>
      </c>
      <c r="D10506">
        <v>51000</v>
      </c>
      <c r="E10506">
        <v>36</v>
      </c>
      <c r="F10506">
        <v>7</v>
      </c>
      <c r="G10506">
        <v>0</v>
      </c>
    </row>
    <row r="10507" spans="1:7" x14ac:dyDescent="0.2">
      <c r="A10507">
        <v>9000</v>
      </c>
      <c r="B10507">
        <v>9.6699999999999994E-2</v>
      </c>
      <c r="C10507" t="s">
        <v>5441</v>
      </c>
      <c r="D10507">
        <v>90000</v>
      </c>
      <c r="E10507">
        <v>36</v>
      </c>
      <c r="F10507">
        <v>3</v>
      </c>
      <c r="G10507">
        <v>1</v>
      </c>
    </row>
    <row r="10508" spans="1:7" x14ac:dyDescent="0.2">
      <c r="A10508">
        <v>30000</v>
      </c>
      <c r="B10508">
        <v>0.19470000000000001</v>
      </c>
      <c r="C10508" t="s">
        <v>5441</v>
      </c>
      <c r="D10508">
        <v>87000</v>
      </c>
      <c r="E10508">
        <v>60</v>
      </c>
      <c r="F10508">
        <v>10</v>
      </c>
      <c r="G10508">
        <v>0</v>
      </c>
    </row>
    <row r="10509" spans="1:7" x14ac:dyDescent="0.2">
      <c r="A10509">
        <v>9500</v>
      </c>
      <c r="B10509">
        <v>9.6699999999999994E-2</v>
      </c>
      <c r="C10509" t="s">
        <v>5441</v>
      </c>
      <c r="D10509">
        <v>87620</v>
      </c>
      <c r="E10509">
        <v>36</v>
      </c>
      <c r="F10509">
        <v>3</v>
      </c>
      <c r="G10509">
        <v>0</v>
      </c>
    </row>
    <row r="10510" spans="1:7" x14ac:dyDescent="0.2">
      <c r="A10510">
        <v>4000</v>
      </c>
      <c r="B10510">
        <v>0.11990000000000001</v>
      </c>
      <c r="C10510" t="s">
        <v>5440</v>
      </c>
      <c r="D10510">
        <v>40000</v>
      </c>
      <c r="E10510">
        <v>36</v>
      </c>
      <c r="F10510">
        <v>2</v>
      </c>
      <c r="G10510">
        <v>0</v>
      </c>
    </row>
    <row r="10511" spans="1:7" x14ac:dyDescent="0.2">
      <c r="A10511">
        <v>27775</v>
      </c>
      <c r="B10511">
        <v>7.9000000000000001E-2</v>
      </c>
      <c r="C10511" t="s">
        <v>5441</v>
      </c>
      <c r="D10511">
        <v>119000</v>
      </c>
      <c r="E10511">
        <v>36</v>
      </c>
      <c r="F10511">
        <v>10</v>
      </c>
      <c r="G10511">
        <v>0</v>
      </c>
    </row>
    <row r="10512" spans="1:7" x14ac:dyDescent="0.2">
      <c r="A10512">
        <v>23000</v>
      </c>
      <c r="B10512">
        <v>6.0299999999999999E-2</v>
      </c>
      <c r="C10512" t="s">
        <v>5441</v>
      </c>
      <c r="D10512">
        <v>95000</v>
      </c>
      <c r="E10512">
        <v>36</v>
      </c>
      <c r="F10512">
        <v>6</v>
      </c>
      <c r="G10512">
        <v>0</v>
      </c>
    </row>
    <row r="10513" spans="1:7" x14ac:dyDescent="0.2">
      <c r="A10513">
        <v>6800</v>
      </c>
      <c r="B10513">
        <v>8.8999999999999996E-2</v>
      </c>
      <c r="C10513" t="s">
        <v>5442</v>
      </c>
      <c r="D10513">
        <v>87000</v>
      </c>
      <c r="E10513">
        <v>36</v>
      </c>
      <c r="F10513">
        <v>3</v>
      </c>
      <c r="G10513">
        <v>0</v>
      </c>
    </row>
    <row r="10514" spans="1:7" x14ac:dyDescent="0.2">
      <c r="A10514">
        <v>3600</v>
      </c>
      <c r="B10514">
        <v>0.1464</v>
      </c>
      <c r="C10514" t="s">
        <v>5440</v>
      </c>
      <c r="D10514">
        <v>47000</v>
      </c>
      <c r="E10514">
        <v>36</v>
      </c>
      <c r="F10514">
        <v>10</v>
      </c>
      <c r="G10514">
        <v>0</v>
      </c>
    </row>
    <row r="10515" spans="1:7" x14ac:dyDescent="0.2">
      <c r="A10515">
        <v>5200</v>
      </c>
      <c r="B10515">
        <v>0.1464</v>
      </c>
      <c r="C10515" t="s">
        <v>5441</v>
      </c>
      <c r="D10515">
        <v>68000</v>
      </c>
      <c r="E10515">
        <v>36</v>
      </c>
      <c r="F10515">
        <v>10</v>
      </c>
      <c r="G10515">
        <v>0</v>
      </c>
    </row>
    <row r="10516" spans="1:7" x14ac:dyDescent="0.2">
      <c r="A10516">
        <v>11600</v>
      </c>
      <c r="B10516">
        <v>7.6200000000000004E-2</v>
      </c>
      <c r="C10516" t="s">
        <v>5441</v>
      </c>
      <c r="D10516">
        <v>54000</v>
      </c>
      <c r="E10516">
        <v>36</v>
      </c>
      <c r="F10516">
        <v>5</v>
      </c>
      <c r="G10516">
        <v>0</v>
      </c>
    </row>
    <row r="10517" spans="1:7" x14ac:dyDescent="0.2">
      <c r="A10517">
        <v>3200</v>
      </c>
      <c r="B10517">
        <v>0.1416</v>
      </c>
      <c r="C10517" t="s">
        <v>5440</v>
      </c>
      <c r="D10517">
        <v>36840</v>
      </c>
      <c r="E10517">
        <v>36</v>
      </c>
      <c r="F10517">
        <v>7</v>
      </c>
      <c r="G10517">
        <v>0</v>
      </c>
    </row>
    <row r="10518" spans="1:7" x14ac:dyDescent="0.2">
      <c r="A10518">
        <v>4800</v>
      </c>
      <c r="B10518">
        <v>8.8999999999999996E-2</v>
      </c>
      <c r="C10518" t="s">
        <v>5440</v>
      </c>
      <c r="D10518">
        <v>85000</v>
      </c>
      <c r="E10518">
        <v>36</v>
      </c>
      <c r="F10518">
        <v>0.5</v>
      </c>
      <c r="G10518">
        <v>0</v>
      </c>
    </row>
    <row r="10519" spans="1:7" x14ac:dyDescent="0.2">
      <c r="A10519">
        <v>24000</v>
      </c>
      <c r="B10519">
        <v>0.18920000000000001</v>
      </c>
      <c r="C10519" t="s">
        <v>5442</v>
      </c>
      <c r="D10519">
        <v>72000</v>
      </c>
      <c r="E10519">
        <v>60</v>
      </c>
      <c r="F10519">
        <v>10</v>
      </c>
      <c r="G10519">
        <v>0</v>
      </c>
    </row>
    <row r="10520" spans="1:7" x14ac:dyDescent="0.2">
      <c r="A10520">
        <v>6400</v>
      </c>
      <c r="B10520">
        <v>0.12989999999999999</v>
      </c>
      <c r="C10520" t="s">
        <v>5441</v>
      </c>
      <c r="D10520">
        <v>60000</v>
      </c>
      <c r="E10520">
        <v>36</v>
      </c>
      <c r="F10520">
        <v>3</v>
      </c>
      <c r="G10520">
        <v>0</v>
      </c>
    </row>
    <row r="10521" spans="1:7" x14ac:dyDescent="0.2">
      <c r="A10521">
        <v>20000</v>
      </c>
      <c r="B10521">
        <v>0.19989999999999999</v>
      </c>
      <c r="C10521" t="s">
        <v>5440</v>
      </c>
      <c r="D10521">
        <v>114000</v>
      </c>
      <c r="E10521">
        <v>60</v>
      </c>
      <c r="F10521">
        <v>10</v>
      </c>
      <c r="G10521">
        <v>0</v>
      </c>
    </row>
    <row r="10522" spans="1:7" x14ac:dyDescent="0.2">
      <c r="A10522">
        <v>18425</v>
      </c>
      <c r="B10522">
        <v>0.1757</v>
      </c>
      <c r="C10522" t="s">
        <v>5440</v>
      </c>
      <c r="D10522">
        <v>44000</v>
      </c>
      <c r="E10522">
        <v>60</v>
      </c>
      <c r="F10522">
        <v>10</v>
      </c>
      <c r="G10522">
        <v>0</v>
      </c>
    </row>
    <row r="10523" spans="1:7" x14ac:dyDescent="0.2">
      <c r="A10523">
        <v>23000</v>
      </c>
      <c r="B10523">
        <v>0.19989999999999999</v>
      </c>
      <c r="C10523" t="s">
        <v>5441</v>
      </c>
      <c r="D10523">
        <v>76000</v>
      </c>
      <c r="E10523">
        <v>60</v>
      </c>
      <c r="F10523">
        <v>10</v>
      </c>
      <c r="G10523">
        <v>0</v>
      </c>
    </row>
    <row r="10524" spans="1:7" x14ac:dyDescent="0.2">
      <c r="A10524">
        <v>35000</v>
      </c>
      <c r="B10524">
        <v>0.1825</v>
      </c>
      <c r="C10524" t="s">
        <v>5442</v>
      </c>
      <c r="D10524">
        <v>117000</v>
      </c>
      <c r="E10524">
        <v>36</v>
      </c>
      <c r="F10524">
        <v>0.5</v>
      </c>
      <c r="G10524">
        <v>0</v>
      </c>
    </row>
    <row r="10525" spans="1:7" x14ac:dyDescent="0.2">
      <c r="A10525">
        <v>8000</v>
      </c>
      <c r="B10525">
        <v>7.9000000000000001E-2</v>
      </c>
      <c r="C10525" t="s">
        <v>5440</v>
      </c>
      <c r="D10525">
        <v>42185</v>
      </c>
      <c r="E10525">
        <v>36</v>
      </c>
      <c r="F10525">
        <v>10</v>
      </c>
      <c r="G10525">
        <v>0</v>
      </c>
    </row>
    <row r="10526" spans="1:7" x14ac:dyDescent="0.2">
      <c r="A10526">
        <v>10200</v>
      </c>
      <c r="B10526">
        <v>0.1099</v>
      </c>
      <c r="C10526" t="s">
        <v>5440</v>
      </c>
      <c r="D10526">
        <v>45000</v>
      </c>
      <c r="E10526">
        <v>36</v>
      </c>
      <c r="F10526">
        <v>4</v>
      </c>
      <c r="G10526">
        <v>0</v>
      </c>
    </row>
    <row r="10527" spans="1:7" x14ac:dyDescent="0.2">
      <c r="A10527">
        <v>6600</v>
      </c>
      <c r="B10527">
        <v>0.15310000000000001</v>
      </c>
      <c r="C10527" t="s">
        <v>5441</v>
      </c>
      <c r="D10527">
        <v>62500</v>
      </c>
      <c r="E10527">
        <v>36</v>
      </c>
      <c r="F10527">
        <v>0.5</v>
      </c>
      <c r="G10527">
        <v>1</v>
      </c>
    </row>
    <row r="10528" spans="1:7" x14ac:dyDescent="0.2">
      <c r="A10528">
        <v>13200</v>
      </c>
      <c r="B10528">
        <v>6.0299999999999999E-2</v>
      </c>
      <c r="C10528" t="s">
        <v>5441</v>
      </c>
      <c r="D10528">
        <v>130800</v>
      </c>
      <c r="E10528">
        <v>36</v>
      </c>
      <c r="F10528">
        <v>8</v>
      </c>
      <c r="G10528">
        <v>0</v>
      </c>
    </row>
    <row r="10529" spans="1:7" x14ac:dyDescent="0.2">
      <c r="A10529">
        <v>12600</v>
      </c>
      <c r="B10529">
        <v>0.21990000000000001</v>
      </c>
      <c r="C10529" t="s">
        <v>5441</v>
      </c>
      <c r="D10529">
        <v>35000</v>
      </c>
      <c r="E10529">
        <v>60</v>
      </c>
      <c r="F10529">
        <v>0.5</v>
      </c>
      <c r="G10529">
        <v>0</v>
      </c>
    </row>
    <row r="10530" spans="1:7" x14ac:dyDescent="0.2">
      <c r="A10530">
        <v>10000</v>
      </c>
      <c r="B10530">
        <v>0.1249</v>
      </c>
      <c r="C10530" t="s">
        <v>5441</v>
      </c>
      <c r="D10530">
        <v>110000</v>
      </c>
      <c r="E10530">
        <v>36</v>
      </c>
      <c r="F10530">
        <v>10</v>
      </c>
      <c r="G10530">
        <v>0</v>
      </c>
    </row>
    <row r="10531" spans="1:7" x14ac:dyDescent="0.2">
      <c r="A10531">
        <v>7000</v>
      </c>
      <c r="B10531">
        <v>6.0299999999999999E-2</v>
      </c>
      <c r="C10531" t="s">
        <v>5441</v>
      </c>
      <c r="D10531">
        <v>87000</v>
      </c>
      <c r="E10531">
        <v>36</v>
      </c>
      <c r="F10531">
        <v>0.5</v>
      </c>
      <c r="G10531">
        <v>0</v>
      </c>
    </row>
    <row r="10532" spans="1:7" x14ac:dyDescent="0.2">
      <c r="A10532">
        <v>3600</v>
      </c>
      <c r="B10532">
        <v>8.8999999999999996E-2</v>
      </c>
      <c r="C10532" t="s">
        <v>5440</v>
      </c>
      <c r="D10532">
        <v>50000</v>
      </c>
      <c r="E10532">
        <v>36</v>
      </c>
      <c r="F10532">
        <v>9</v>
      </c>
      <c r="G10532">
        <v>0</v>
      </c>
    </row>
    <row r="10533" spans="1:7" x14ac:dyDescent="0.2">
      <c r="A10533">
        <v>5000</v>
      </c>
      <c r="B10533">
        <v>0.1757</v>
      </c>
      <c r="C10533" t="s">
        <v>5440</v>
      </c>
      <c r="D10533">
        <v>25000</v>
      </c>
      <c r="E10533">
        <v>36</v>
      </c>
      <c r="F10533">
        <v>10</v>
      </c>
      <c r="G10533">
        <v>1</v>
      </c>
    </row>
    <row r="10534" spans="1:7" x14ac:dyDescent="0.2">
      <c r="A10534">
        <v>12000</v>
      </c>
      <c r="B10534">
        <v>0.1099</v>
      </c>
      <c r="C10534" t="s">
        <v>5441</v>
      </c>
      <c r="D10534">
        <v>46000</v>
      </c>
      <c r="E10534">
        <v>36</v>
      </c>
      <c r="F10534">
        <v>6</v>
      </c>
      <c r="G10534">
        <v>0</v>
      </c>
    </row>
    <row r="10535" spans="1:7" x14ac:dyDescent="0.2">
      <c r="A10535">
        <v>5000</v>
      </c>
      <c r="B10535">
        <v>0.11990000000000001</v>
      </c>
      <c r="C10535" t="s">
        <v>5440</v>
      </c>
      <c r="D10535">
        <v>40000</v>
      </c>
      <c r="E10535">
        <v>36</v>
      </c>
      <c r="F10535">
        <v>3</v>
      </c>
      <c r="G10535">
        <v>0</v>
      </c>
    </row>
    <row r="10536" spans="1:7" x14ac:dyDescent="0.2">
      <c r="A10536">
        <v>8400</v>
      </c>
      <c r="B10536">
        <v>0.11990000000000001</v>
      </c>
      <c r="C10536" t="s">
        <v>5442</v>
      </c>
      <c r="D10536">
        <v>36388</v>
      </c>
      <c r="E10536">
        <v>36</v>
      </c>
      <c r="F10536">
        <v>1</v>
      </c>
      <c r="G10536">
        <v>0</v>
      </c>
    </row>
    <row r="10537" spans="1:7" x14ac:dyDescent="0.2">
      <c r="A10537">
        <v>5650</v>
      </c>
      <c r="B10537">
        <v>0.12989999999999999</v>
      </c>
      <c r="C10537" t="s">
        <v>5440</v>
      </c>
      <c r="D10537">
        <v>34000</v>
      </c>
      <c r="E10537">
        <v>36</v>
      </c>
      <c r="F10537">
        <v>2</v>
      </c>
      <c r="G10537">
        <v>0</v>
      </c>
    </row>
    <row r="10538" spans="1:7" x14ac:dyDescent="0.2">
      <c r="A10538">
        <v>10150</v>
      </c>
      <c r="B10538">
        <v>0.1757</v>
      </c>
      <c r="C10538" t="s">
        <v>5441</v>
      </c>
      <c r="D10538">
        <v>36000</v>
      </c>
      <c r="E10538">
        <v>36</v>
      </c>
      <c r="F10538">
        <v>1</v>
      </c>
      <c r="G10538">
        <v>0</v>
      </c>
    </row>
    <row r="10539" spans="1:7" x14ac:dyDescent="0.2">
      <c r="A10539">
        <v>30000</v>
      </c>
      <c r="B10539">
        <v>0.21179999999999999</v>
      </c>
      <c r="C10539" t="s">
        <v>5441</v>
      </c>
      <c r="D10539">
        <v>104000</v>
      </c>
      <c r="E10539">
        <v>60</v>
      </c>
      <c r="F10539">
        <v>3</v>
      </c>
      <c r="G10539">
        <v>0</v>
      </c>
    </row>
    <row r="10540" spans="1:7" x14ac:dyDescent="0.2">
      <c r="A10540">
        <v>10000</v>
      </c>
      <c r="B10540">
        <v>9.6699999999999994E-2</v>
      </c>
      <c r="C10540" t="s">
        <v>5441</v>
      </c>
      <c r="D10540">
        <v>65000</v>
      </c>
      <c r="E10540">
        <v>36</v>
      </c>
      <c r="F10540">
        <v>7</v>
      </c>
      <c r="G10540">
        <v>0</v>
      </c>
    </row>
    <row r="10541" spans="1:7" x14ac:dyDescent="0.2">
      <c r="A10541">
        <v>21000</v>
      </c>
      <c r="B10541">
        <v>0.1099</v>
      </c>
      <c r="C10541" t="s">
        <v>5441</v>
      </c>
      <c r="D10541">
        <v>135000</v>
      </c>
      <c r="E10541">
        <v>36</v>
      </c>
      <c r="F10541">
        <v>0.5</v>
      </c>
      <c r="G10541">
        <v>0</v>
      </c>
    </row>
    <row r="10542" spans="1:7" x14ac:dyDescent="0.2">
      <c r="A10542">
        <v>28500</v>
      </c>
      <c r="B10542">
        <v>0.21179999999999999</v>
      </c>
      <c r="C10542" t="s">
        <v>5440</v>
      </c>
      <c r="D10542">
        <v>65000</v>
      </c>
      <c r="E10542">
        <v>60</v>
      </c>
      <c r="F10542">
        <v>10</v>
      </c>
      <c r="G10542">
        <v>1</v>
      </c>
    </row>
    <row r="10543" spans="1:7" x14ac:dyDescent="0.2">
      <c r="A10543">
        <v>9000</v>
      </c>
      <c r="B10543">
        <v>0.11990000000000001</v>
      </c>
      <c r="C10543" t="s">
        <v>5440</v>
      </c>
      <c r="D10543">
        <v>52100</v>
      </c>
      <c r="E10543">
        <v>36</v>
      </c>
      <c r="F10543">
        <v>0.5</v>
      </c>
      <c r="G10543">
        <v>0</v>
      </c>
    </row>
    <row r="10544" spans="1:7" x14ac:dyDescent="0.2">
      <c r="A10544">
        <v>5600</v>
      </c>
      <c r="B10544">
        <v>0.1099</v>
      </c>
      <c r="C10544" t="s">
        <v>5440</v>
      </c>
      <c r="D10544">
        <v>50000</v>
      </c>
      <c r="E10544">
        <v>36</v>
      </c>
      <c r="F10544">
        <v>3</v>
      </c>
      <c r="G10544">
        <v>0</v>
      </c>
    </row>
    <row r="10545" spans="1:7" x14ac:dyDescent="0.2">
      <c r="A10545">
        <v>14000</v>
      </c>
      <c r="B10545">
        <v>9.6699999999999994E-2</v>
      </c>
      <c r="C10545" t="s">
        <v>5440</v>
      </c>
      <c r="D10545">
        <v>105500</v>
      </c>
      <c r="E10545">
        <v>36</v>
      </c>
      <c r="F10545">
        <v>9</v>
      </c>
      <c r="G10545">
        <v>0</v>
      </c>
    </row>
    <row r="10546" spans="1:7" x14ac:dyDescent="0.2">
      <c r="A10546">
        <v>18575</v>
      </c>
      <c r="B10546">
        <v>0.1249</v>
      </c>
      <c r="C10546" t="s">
        <v>5441</v>
      </c>
      <c r="D10546">
        <v>65000</v>
      </c>
      <c r="E10546">
        <v>36</v>
      </c>
      <c r="F10546">
        <v>10</v>
      </c>
      <c r="G10546">
        <v>0</v>
      </c>
    </row>
    <row r="10547" spans="1:7" x14ac:dyDescent="0.2">
      <c r="A10547">
        <v>3000</v>
      </c>
      <c r="B10547">
        <v>0.15310000000000001</v>
      </c>
      <c r="C10547" t="s">
        <v>5441</v>
      </c>
      <c r="D10547">
        <v>150000</v>
      </c>
      <c r="E10547">
        <v>36</v>
      </c>
      <c r="F10547">
        <v>10</v>
      </c>
      <c r="G10547">
        <v>0</v>
      </c>
    </row>
    <row r="10548" spans="1:7" x14ac:dyDescent="0.2">
      <c r="A10548">
        <v>8200</v>
      </c>
      <c r="B10548">
        <v>0.1416</v>
      </c>
      <c r="C10548" t="s">
        <v>5441</v>
      </c>
      <c r="D10548">
        <v>54000</v>
      </c>
      <c r="E10548">
        <v>36</v>
      </c>
      <c r="F10548">
        <v>4</v>
      </c>
      <c r="G10548">
        <v>1</v>
      </c>
    </row>
    <row r="10549" spans="1:7" x14ac:dyDescent="0.2">
      <c r="A10549">
        <v>8500</v>
      </c>
      <c r="B10549">
        <v>7.6200000000000004E-2</v>
      </c>
      <c r="C10549" t="s">
        <v>5440</v>
      </c>
      <c r="D10549">
        <v>95000</v>
      </c>
      <c r="E10549">
        <v>36</v>
      </c>
      <c r="F10549">
        <v>1</v>
      </c>
      <c r="G10549">
        <v>0</v>
      </c>
    </row>
    <row r="10550" spans="1:7" x14ac:dyDescent="0.2">
      <c r="A10550">
        <v>4675</v>
      </c>
      <c r="B10550">
        <v>0.1825</v>
      </c>
      <c r="C10550" t="s">
        <v>5440</v>
      </c>
      <c r="D10550">
        <v>80000</v>
      </c>
      <c r="E10550">
        <v>36</v>
      </c>
      <c r="F10550">
        <v>2</v>
      </c>
      <c r="G10550">
        <v>0</v>
      </c>
    </row>
    <row r="10551" spans="1:7" x14ac:dyDescent="0.2">
      <c r="A10551">
        <v>24250</v>
      </c>
      <c r="B10551">
        <v>9.6699999999999994E-2</v>
      </c>
      <c r="C10551" t="s">
        <v>5441</v>
      </c>
      <c r="D10551">
        <v>54000</v>
      </c>
      <c r="E10551">
        <v>36</v>
      </c>
      <c r="F10551">
        <v>6</v>
      </c>
      <c r="G10551">
        <v>0</v>
      </c>
    </row>
    <row r="10552" spans="1:7" x14ac:dyDescent="0.2">
      <c r="A10552">
        <v>20000</v>
      </c>
      <c r="B10552">
        <v>0.1416</v>
      </c>
      <c r="C10552" t="s">
        <v>5442</v>
      </c>
      <c r="D10552">
        <v>54000</v>
      </c>
      <c r="E10552">
        <v>60</v>
      </c>
      <c r="F10552">
        <v>8</v>
      </c>
      <c r="G10552">
        <v>0</v>
      </c>
    </row>
    <row r="10553" spans="1:7" x14ac:dyDescent="0.2">
      <c r="A10553">
        <v>20000</v>
      </c>
      <c r="B10553">
        <v>0.15609999999999999</v>
      </c>
      <c r="C10553" t="s">
        <v>5441</v>
      </c>
      <c r="D10553">
        <v>125000</v>
      </c>
      <c r="E10553">
        <v>60</v>
      </c>
      <c r="F10553">
        <v>10</v>
      </c>
      <c r="G10553">
        <v>0</v>
      </c>
    </row>
    <row r="10554" spans="1:7" x14ac:dyDescent="0.2">
      <c r="A10554">
        <v>12000</v>
      </c>
      <c r="B10554">
        <v>0.11990000000000001</v>
      </c>
      <c r="C10554" t="s">
        <v>5441</v>
      </c>
      <c r="D10554">
        <v>52000</v>
      </c>
      <c r="E10554">
        <v>36</v>
      </c>
      <c r="F10554">
        <v>10</v>
      </c>
      <c r="G10554">
        <v>0</v>
      </c>
    </row>
    <row r="10555" spans="1:7" x14ac:dyDescent="0.2">
      <c r="A10555">
        <v>20000</v>
      </c>
      <c r="B10555">
        <v>6.6199999999999995E-2</v>
      </c>
      <c r="C10555" t="s">
        <v>5441</v>
      </c>
      <c r="D10555">
        <v>80500</v>
      </c>
      <c r="E10555">
        <v>36</v>
      </c>
      <c r="F10555">
        <v>5</v>
      </c>
      <c r="G10555">
        <v>0</v>
      </c>
    </row>
    <row r="10556" spans="1:7" x14ac:dyDescent="0.2">
      <c r="A10556">
        <v>21600</v>
      </c>
      <c r="B10556">
        <v>0.1757</v>
      </c>
      <c r="C10556" t="s">
        <v>5441</v>
      </c>
      <c r="D10556">
        <v>59000</v>
      </c>
      <c r="E10556">
        <v>60</v>
      </c>
      <c r="F10556">
        <v>10</v>
      </c>
      <c r="G10556">
        <v>1</v>
      </c>
    </row>
    <row r="10557" spans="1:7" x14ac:dyDescent="0.2">
      <c r="A10557">
        <v>15000</v>
      </c>
      <c r="B10557">
        <v>8.8999999999999996E-2</v>
      </c>
      <c r="C10557" t="s">
        <v>5440</v>
      </c>
      <c r="D10557">
        <v>105000</v>
      </c>
      <c r="E10557">
        <v>36</v>
      </c>
      <c r="F10557">
        <v>10</v>
      </c>
      <c r="G10557">
        <v>1</v>
      </c>
    </row>
    <row r="10558" spans="1:7" x14ac:dyDescent="0.2">
      <c r="A10558">
        <v>35000</v>
      </c>
      <c r="B10558">
        <v>0.1825</v>
      </c>
      <c r="C10558" t="s">
        <v>5441</v>
      </c>
      <c r="D10558">
        <v>90000</v>
      </c>
      <c r="E10558">
        <v>60</v>
      </c>
      <c r="F10558">
        <v>10</v>
      </c>
      <c r="G10558">
        <v>0</v>
      </c>
    </row>
    <row r="10559" spans="1:7" x14ac:dyDescent="0.2">
      <c r="A10559">
        <v>28000</v>
      </c>
      <c r="B10559">
        <v>9.6699999999999994E-2</v>
      </c>
      <c r="C10559" t="s">
        <v>5441</v>
      </c>
      <c r="D10559">
        <v>85000</v>
      </c>
      <c r="E10559">
        <v>36</v>
      </c>
      <c r="F10559">
        <v>10</v>
      </c>
      <c r="G10559">
        <v>0</v>
      </c>
    </row>
    <row r="10560" spans="1:7" x14ac:dyDescent="0.2">
      <c r="A10560">
        <v>15000</v>
      </c>
      <c r="B10560">
        <v>7.9000000000000001E-2</v>
      </c>
      <c r="C10560" t="s">
        <v>5441</v>
      </c>
      <c r="D10560">
        <v>76000</v>
      </c>
      <c r="E10560">
        <v>36</v>
      </c>
      <c r="F10560">
        <v>7</v>
      </c>
      <c r="G10560">
        <v>0</v>
      </c>
    </row>
    <row r="10561" spans="1:7" x14ac:dyDescent="0.2">
      <c r="A10561">
        <v>9000</v>
      </c>
      <c r="B10561">
        <v>0.13980000000000001</v>
      </c>
      <c r="C10561" t="s">
        <v>5441</v>
      </c>
      <c r="D10561">
        <v>63000</v>
      </c>
      <c r="E10561">
        <v>36</v>
      </c>
      <c r="F10561">
        <v>10</v>
      </c>
      <c r="G10561">
        <v>1</v>
      </c>
    </row>
    <row r="10562" spans="1:7" x14ac:dyDescent="0.2">
      <c r="A10562">
        <v>12000</v>
      </c>
      <c r="B10562">
        <v>0.14979999999999999</v>
      </c>
      <c r="C10562" t="s">
        <v>5440</v>
      </c>
      <c r="D10562">
        <v>40000</v>
      </c>
      <c r="E10562">
        <v>60</v>
      </c>
      <c r="F10562">
        <v>1</v>
      </c>
      <c r="G10562">
        <v>0</v>
      </c>
    </row>
    <row r="10563" spans="1:7" x14ac:dyDescent="0.2">
      <c r="A10563">
        <v>18000</v>
      </c>
      <c r="B10563">
        <v>7.9000000000000001E-2</v>
      </c>
      <c r="C10563" t="s">
        <v>5441</v>
      </c>
      <c r="D10563">
        <v>137000</v>
      </c>
      <c r="E10563">
        <v>36</v>
      </c>
      <c r="F10563">
        <v>5</v>
      </c>
      <c r="G10563">
        <v>0</v>
      </c>
    </row>
    <row r="10564" spans="1:7" x14ac:dyDescent="0.2">
      <c r="A10564">
        <v>14000</v>
      </c>
      <c r="B10564">
        <v>8.8999999999999996E-2</v>
      </c>
      <c r="C10564" t="s">
        <v>5441</v>
      </c>
      <c r="D10564">
        <v>95000</v>
      </c>
      <c r="E10564">
        <v>36</v>
      </c>
      <c r="F10564">
        <v>6</v>
      </c>
      <c r="G10564">
        <v>0</v>
      </c>
    </row>
    <row r="10565" spans="1:7" x14ac:dyDescent="0.2">
      <c r="A10565">
        <v>27600</v>
      </c>
      <c r="B10565">
        <v>0.1099</v>
      </c>
      <c r="C10565" t="s">
        <v>5441</v>
      </c>
      <c r="D10565">
        <v>110000</v>
      </c>
      <c r="E10565">
        <v>36</v>
      </c>
      <c r="F10565">
        <v>10</v>
      </c>
      <c r="G10565">
        <v>0</v>
      </c>
    </row>
    <row r="10566" spans="1:7" x14ac:dyDescent="0.2">
      <c r="A10566">
        <v>10000</v>
      </c>
      <c r="B10566">
        <v>0.1285</v>
      </c>
      <c r="C10566" t="s">
        <v>5441</v>
      </c>
      <c r="D10566">
        <v>46779.22</v>
      </c>
      <c r="E10566">
        <v>36</v>
      </c>
      <c r="F10566">
        <v>10</v>
      </c>
      <c r="G10566">
        <v>0</v>
      </c>
    </row>
    <row r="10567" spans="1:7" x14ac:dyDescent="0.2">
      <c r="A10567">
        <v>22000</v>
      </c>
      <c r="B10567">
        <v>0.1447</v>
      </c>
      <c r="C10567" t="s">
        <v>5442</v>
      </c>
      <c r="D10567">
        <v>68000</v>
      </c>
      <c r="E10567">
        <v>60</v>
      </c>
      <c r="F10567">
        <v>0.5</v>
      </c>
      <c r="G10567">
        <v>0</v>
      </c>
    </row>
    <row r="10568" spans="1:7" x14ac:dyDescent="0.2">
      <c r="A10568">
        <v>8000</v>
      </c>
      <c r="B10568">
        <v>0.13980000000000001</v>
      </c>
      <c r="C10568" t="s">
        <v>5440</v>
      </c>
      <c r="D10568">
        <v>65000</v>
      </c>
      <c r="E10568">
        <v>36</v>
      </c>
      <c r="F10568">
        <v>1</v>
      </c>
      <c r="G10568">
        <v>0</v>
      </c>
    </row>
    <row r="10569" spans="1:7" x14ac:dyDescent="0.2">
      <c r="A10569">
        <v>4000</v>
      </c>
      <c r="B10569">
        <v>0.1099</v>
      </c>
      <c r="C10569" t="s">
        <v>5441</v>
      </c>
      <c r="D10569">
        <v>55000</v>
      </c>
      <c r="E10569">
        <v>36</v>
      </c>
      <c r="F10569">
        <v>6</v>
      </c>
      <c r="G10569">
        <v>0</v>
      </c>
    </row>
    <row r="10570" spans="1:7" x14ac:dyDescent="0.2">
      <c r="A10570">
        <v>9200</v>
      </c>
      <c r="B10570">
        <v>6.6199999999999995E-2</v>
      </c>
      <c r="C10570" t="s">
        <v>5441</v>
      </c>
      <c r="D10570">
        <v>69000</v>
      </c>
      <c r="E10570">
        <v>36</v>
      </c>
      <c r="F10570">
        <v>10</v>
      </c>
      <c r="G10570">
        <v>0</v>
      </c>
    </row>
    <row r="10571" spans="1:7" x14ac:dyDescent="0.2">
      <c r="A10571">
        <v>18000</v>
      </c>
      <c r="B10571">
        <v>0.1447</v>
      </c>
      <c r="C10571" t="s">
        <v>5441</v>
      </c>
      <c r="D10571">
        <v>65000</v>
      </c>
      <c r="E10571">
        <v>60</v>
      </c>
      <c r="F10571">
        <v>0.5</v>
      </c>
      <c r="G10571">
        <v>1</v>
      </c>
    </row>
    <row r="10572" spans="1:7" x14ac:dyDescent="0.2">
      <c r="A10572">
        <v>7000</v>
      </c>
      <c r="B10572">
        <v>0.1099</v>
      </c>
      <c r="C10572" t="s">
        <v>5441</v>
      </c>
      <c r="D10572">
        <v>46000</v>
      </c>
      <c r="E10572">
        <v>36</v>
      </c>
      <c r="F10572">
        <v>10</v>
      </c>
      <c r="G10572">
        <v>0</v>
      </c>
    </row>
    <row r="10573" spans="1:7" x14ac:dyDescent="0.2">
      <c r="A10573">
        <v>30000</v>
      </c>
      <c r="B10573">
        <v>0.19969999999999999</v>
      </c>
      <c r="C10573" t="s">
        <v>5441</v>
      </c>
      <c r="D10573">
        <v>95000</v>
      </c>
      <c r="E10573">
        <v>60</v>
      </c>
      <c r="F10573">
        <v>8</v>
      </c>
      <c r="G10573">
        <v>1</v>
      </c>
    </row>
    <row r="10574" spans="1:7" x14ac:dyDescent="0.2">
      <c r="A10574">
        <v>12000</v>
      </c>
      <c r="B10574">
        <v>6.0299999999999999E-2</v>
      </c>
      <c r="C10574" t="s">
        <v>5441</v>
      </c>
      <c r="D10574">
        <v>130000</v>
      </c>
      <c r="E10574">
        <v>36</v>
      </c>
      <c r="F10574">
        <v>0.5</v>
      </c>
      <c r="G10574">
        <v>0</v>
      </c>
    </row>
    <row r="10575" spans="1:7" x14ac:dyDescent="0.2">
      <c r="A10575">
        <v>25000</v>
      </c>
      <c r="B10575">
        <v>0.19220000000000001</v>
      </c>
      <c r="C10575" t="s">
        <v>5441</v>
      </c>
      <c r="D10575">
        <v>85000</v>
      </c>
      <c r="E10575">
        <v>60</v>
      </c>
      <c r="F10575">
        <v>10</v>
      </c>
      <c r="G10575">
        <v>1</v>
      </c>
    </row>
    <row r="10576" spans="1:7" x14ac:dyDescent="0.2">
      <c r="A10576">
        <v>5075</v>
      </c>
      <c r="B10576">
        <v>0.245</v>
      </c>
      <c r="C10576" t="s">
        <v>5442</v>
      </c>
      <c r="D10576">
        <v>17000</v>
      </c>
      <c r="E10576">
        <v>36</v>
      </c>
      <c r="F10576">
        <v>0.5</v>
      </c>
      <c r="G10576">
        <v>1</v>
      </c>
    </row>
    <row r="10577" spans="1:7" x14ac:dyDescent="0.2">
      <c r="A10577">
        <v>16000</v>
      </c>
      <c r="B10577">
        <v>7.9000000000000001E-2</v>
      </c>
      <c r="C10577" t="s">
        <v>5441</v>
      </c>
      <c r="D10577" s="79">
        <v>100000</v>
      </c>
      <c r="E10577">
        <v>36</v>
      </c>
      <c r="F10577">
        <v>5</v>
      </c>
      <c r="G10577">
        <v>0</v>
      </c>
    </row>
    <row r="10578" spans="1:7" x14ac:dyDescent="0.2">
      <c r="A10578">
        <v>3000</v>
      </c>
      <c r="B10578">
        <v>0.1825</v>
      </c>
      <c r="C10578" t="s">
        <v>5441</v>
      </c>
      <c r="D10578">
        <v>95000</v>
      </c>
      <c r="E10578">
        <v>36</v>
      </c>
      <c r="F10578">
        <v>5</v>
      </c>
      <c r="G10578">
        <v>0</v>
      </c>
    </row>
    <row r="10579" spans="1:7" x14ac:dyDescent="0.2">
      <c r="A10579">
        <v>11725</v>
      </c>
      <c r="B10579">
        <v>0.1353</v>
      </c>
      <c r="C10579" t="s">
        <v>5441</v>
      </c>
      <c r="D10579">
        <v>177500</v>
      </c>
      <c r="E10579">
        <v>36</v>
      </c>
      <c r="F10579">
        <v>4</v>
      </c>
      <c r="G10579">
        <v>0</v>
      </c>
    </row>
    <row r="10580" spans="1:7" x14ac:dyDescent="0.2">
      <c r="A10580">
        <v>7200</v>
      </c>
      <c r="B10580">
        <v>8.8999999999999996E-2</v>
      </c>
      <c r="C10580" t="s">
        <v>5442</v>
      </c>
      <c r="D10580">
        <v>22000</v>
      </c>
      <c r="E10580">
        <v>36</v>
      </c>
      <c r="F10580">
        <v>10</v>
      </c>
      <c r="G10580">
        <v>1</v>
      </c>
    </row>
    <row r="10581" spans="1:7" x14ac:dyDescent="0.2">
      <c r="A10581">
        <v>3975</v>
      </c>
      <c r="B10581">
        <v>0.23400000000000001</v>
      </c>
      <c r="C10581" t="s">
        <v>5440</v>
      </c>
      <c r="D10581">
        <v>37000</v>
      </c>
      <c r="E10581">
        <v>36</v>
      </c>
      <c r="F10581">
        <v>2</v>
      </c>
      <c r="G10581">
        <v>1</v>
      </c>
    </row>
    <row r="10582" spans="1:7" x14ac:dyDescent="0.2">
      <c r="A10582">
        <v>35000</v>
      </c>
      <c r="B10582">
        <v>0.1757</v>
      </c>
      <c r="C10582" t="s">
        <v>5441</v>
      </c>
      <c r="D10582">
        <v>86000</v>
      </c>
      <c r="E10582">
        <v>36</v>
      </c>
      <c r="F10582">
        <v>10</v>
      </c>
      <c r="G10582">
        <v>1</v>
      </c>
    </row>
    <row r="10583" spans="1:7" x14ac:dyDescent="0.2">
      <c r="A10583">
        <v>14400</v>
      </c>
      <c r="B10583">
        <v>0.1447</v>
      </c>
      <c r="C10583" t="s">
        <v>5441</v>
      </c>
      <c r="D10583">
        <v>75000</v>
      </c>
      <c r="E10583">
        <v>60</v>
      </c>
      <c r="F10583">
        <v>10</v>
      </c>
      <c r="G10583">
        <v>0</v>
      </c>
    </row>
    <row r="10584" spans="1:7" x14ac:dyDescent="0.2">
      <c r="A10584">
        <v>12000</v>
      </c>
      <c r="B10584">
        <v>0.21479999999999999</v>
      </c>
      <c r="C10584" t="s">
        <v>5440</v>
      </c>
      <c r="D10584">
        <v>72000</v>
      </c>
      <c r="E10584">
        <v>60</v>
      </c>
      <c r="F10584">
        <v>9</v>
      </c>
      <c r="G10584">
        <v>0</v>
      </c>
    </row>
    <row r="10585" spans="1:7" x14ac:dyDescent="0.2">
      <c r="A10585">
        <v>22000</v>
      </c>
      <c r="B10585">
        <v>7.9000000000000001E-2</v>
      </c>
      <c r="C10585" t="s">
        <v>5441</v>
      </c>
      <c r="D10585">
        <v>90000</v>
      </c>
      <c r="E10585">
        <v>36</v>
      </c>
      <c r="F10585">
        <v>6</v>
      </c>
      <c r="G10585">
        <v>0</v>
      </c>
    </row>
    <row r="10586" spans="1:7" x14ac:dyDescent="0.2">
      <c r="A10586">
        <v>20000</v>
      </c>
      <c r="B10586">
        <v>0.23400000000000001</v>
      </c>
      <c r="C10586" t="s">
        <v>5440</v>
      </c>
      <c r="D10586">
        <v>90000</v>
      </c>
      <c r="E10586">
        <v>60</v>
      </c>
      <c r="F10586">
        <v>2</v>
      </c>
      <c r="G10586">
        <v>1</v>
      </c>
    </row>
    <row r="10587" spans="1:7" x14ac:dyDescent="0.2">
      <c r="A10587">
        <v>20000</v>
      </c>
      <c r="B10587">
        <v>0.1447</v>
      </c>
      <c r="C10587" t="s">
        <v>5441</v>
      </c>
      <c r="D10587">
        <v>92000</v>
      </c>
      <c r="E10587">
        <v>60</v>
      </c>
      <c r="F10587">
        <v>10</v>
      </c>
      <c r="G10587">
        <v>0</v>
      </c>
    </row>
    <row r="10588" spans="1:7" x14ac:dyDescent="0.2">
      <c r="A10588">
        <v>10725</v>
      </c>
      <c r="B10588">
        <v>0.1757</v>
      </c>
      <c r="C10588" t="s">
        <v>5440</v>
      </c>
      <c r="D10588">
        <v>30000</v>
      </c>
      <c r="E10588">
        <v>36</v>
      </c>
      <c r="F10588">
        <v>10</v>
      </c>
      <c r="G10588">
        <v>0</v>
      </c>
    </row>
    <row r="10589" spans="1:7" x14ac:dyDescent="0.2">
      <c r="A10589">
        <v>4300</v>
      </c>
      <c r="B10589">
        <v>0.1757</v>
      </c>
      <c r="C10589" t="s">
        <v>5440</v>
      </c>
      <c r="D10589">
        <v>49000</v>
      </c>
      <c r="E10589">
        <v>36</v>
      </c>
      <c r="F10589">
        <v>2</v>
      </c>
      <c r="G10589">
        <v>0</v>
      </c>
    </row>
    <row r="10590" spans="1:7" x14ac:dyDescent="0.2">
      <c r="A10590">
        <v>12000</v>
      </c>
      <c r="B10590">
        <v>6.0299999999999999E-2</v>
      </c>
      <c r="C10590" t="s">
        <v>5441</v>
      </c>
      <c r="D10590" s="79">
        <v>100000</v>
      </c>
      <c r="E10590">
        <v>36</v>
      </c>
      <c r="F10590">
        <v>6</v>
      </c>
      <c r="G10590">
        <v>0</v>
      </c>
    </row>
    <row r="10591" spans="1:7" x14ac:dyDescent="0.2">
      <c r="A10591">
        <v>35000</v>
      </c>
      <c r="B10591">
        <v>0.19220000000000001</v>
      </c>
      <c r="C10591" t="s">
        <v>5441</v>
      </c>
      <c r="D10591">
        <v>132300</v>
      </c>
      <c r="E10591">
        <v>60</v>
      </c>
      <c r="F10591">
        <v>6</v>
      </c>
      <c r="G10591">
        <v>0</v>
      </c>
    </row>
    <row r="10592" spans="1:7" x14ac:dyDescent="0.2">
      <c r="A10592">
        <v>35000</v>
      </c>
      <c r="B10592">
        <v>0.24079999999999999</v>
      </c>
      <c r="C10592" t="s">
        <v>5441</v>
      </c>
      <c r="D10592">
        <v>125000</v>
      </c>
      <c r="E10592">
        <v>60</v>
      </c>
      <c r="F10592">
        <v>10</v>
      </c>
      <c r="G10592">
        <v>0</v>
      </c>
    </row>
    <row r="10593" spans="1:7" x14ac:dyDescent="0.2">
      <c r="A10593">
        <v>21000</v>
      </c>
      <c r="B10593">
        <v>0.11990000000000001</v>
      </c>
      <c r="C10593" t="s">
        <v>5441</v>
      </c>
      <c r="D10593">
        <v>79000</v>
      </c>
      <c r="E10593">
        <v>36</v>
      </c>
      <c r="F10593">
        <v>10</v>
      </c>
      <c r="G10593">
        <v>0</v>
      </c>
    </row>
    <row r="10594" spans="1:7" x14ac:dyDescent="0.2">
      <c r="A10594">
        <v>10575</v>
      </c>
      <c r="B10594">
        <v>0.15609999999999999</v>
      </c>
      <c r="C10594" t="s">
        <v>5441</v>
      </c>
      <c r="D10594">
        <v>40000</v>
      </c>
      <c r="E10594">
        <v>36</v>
      </c>
      <c r="F10594">
        <v>6</v>
      </c>
      <c r="G10594">
        <v>0</v>
      </c>
    </row>
    <row r="10595" spans="1:7" x14ac:dyDescent="0.2">
      <c r="A10595">
        <v>15000</v>
      </c>
      <c r="B10595">
        <v>0.11990000000000001</v>
      </c>
      <c r="C10595" t="s">
        <v>5441</v>
      </c>
      <c r="D10595">
        <v>55000</v>
      </c>
      <c r="E10595">
        <v>60</v>
      </c>
      <c r="F10595">
        <v>10</v>
      </c>
      <c r="G10595">
        <v>1</v>
      </c>
    </row>
    <row r="10596" spans="1:7" x14ac:dyDescent="0.2">
      <c r="A10596">
        <v>28000</v>
      </c>
      <c r="B10596">
        <v>0.1353</v>
      </c>
      <c r="C10596" t="s">
        <v>5441</v>
      </c>
      <c r="D10596">
        <v>175000</v>
      </c>
      <c r="E10596">
        <v>36</v>
      </c>
      <c r="F10596">
        <v>6</v>
      </c>
      <c r="G10596">
        <v>0</v>
      </c>
    </row>
    <row r="10597" spans="1:7" x14ac:dyDescent="0.2">
      <c r="A10597">
        <v>16800</v>
      </c>
      <c r="B10597">
        <v>0.1353</v>
      </c>
      <c r="C10597" t="s">
        <v>5441</v>
      </c>
      <c r="D10597">
        <v>51500</v>
      </c>
      <c r="E10597">
        <v>60</v>
      </c>
      <c r="F10597">
        <v>1</v>
      </c>
      <c r="G10597">
        <v>0</v>
      </c>
    </row>
    <row r="10598" spans="1:7" x14ac:dyDescent="0.2">
      <c r="A10598">
        <v>12000</v>
      </c>
      <c r="B10598">
        <v>0.1285</v>
      </c>
      <c r="C10598" t="s">
        <v>5441</v>
      </c>
      <c r="D10598">
        <v>93000</v>
      </c>
      <c r="E10598">
        <v>36</v>
      </c>
      <c r="F10598">
        <v>9</v>
      </c>
      <c r="G10598">
        <v>0</v>
      </c>
    </row>
    <row r="10599" spans="1:7" x14ac:dyDescent="0.2">
      <c r="A10599">
        <v>14500</v>
      </c>
      <c r="B10599">
        <v>0.11990000000000001</v>
      </c>
      <c r="C10599" t="s">
        <v>5441</v>
      </c>
      <c r="D10599">
        <v>49000</v>
      </c>
      <c r="E10599">
        <v>36</v>
      </c>
      <c r="F10599">
        <v>10</v>
      </c>
      <c r="G10599">
        <v>0</v>
      </c>
    </row>
    <row r="10600" spans="1:7" x14ac:dyDescent="0.2">
      <c r="A10600">
        <v>24750</v>
      </c>
      <c r="B10600">
        <v>6.0299999999999999E-2</v>
      </c>
      <c r="C10600" t="s">
        <v>5441</v>
      </c>
      <c r="D10600">
        <v>66500</v>
      </c>
      <c r="E10600">
        <v>36</v>
      </c>
      <c r="F10600">
        <v>10</v>
      </c>
      <c r="G10600">
        <v>0</v>
      </c>
    </row>
    <row r="10601" spans="1:7" x14ac:dyDescent="0.2">
      <c r="A10601">
        <v>35000</v>
      </c>
      <c r="B10601">
        <v>0.15609999999999999</v>
      </c>
      <c r="C10601" t="s">
        <v>5441</v>
      </c>
      <c r="D10601">
        <v>92000</v>
      </c>
      <c r="E10601">
        <v>36</v>
      </c>
      <c r="F10601">
        <v>10</v>
      </c>
      <c r="G10601">
        <v>0</v>
      </c>
    </row>
    <row r="10602" spans="1:7" x14ac:dyDescent="0.2">
      <c r="A10602">
        <v>12000</v>
      </c>
      <c r="B10602">
        <v>0.1447</v>
      </c>
      <c r="C10602" t="s">
        <v>5440</v>
      </c>
      <c r="D10602">
        <v>44000</v>
      </c>
      <c r="E10602">
        <v>60</v>
      </c>
      <c r="F10602">
        <v>10</v>
      </c>
      <c r="G10602">
        <v>0</v>
      </c>
    </row>
    <row r="10603" spans="1:7" x14ac:dyDescent="0.2">
      <c r="A10603">
        <v>10000</v>
      </c>
      <c r="B10603">
        <v>8.8999999999999996E-2</v>
      </c>
      <c r="C10603" t="s">
        <v>5442</v>
      </c>
      <c r="D10603">
        <v>70000</v>
      </c>
      <c r="E10603">
        <v>36</v>
      </c>
      <c r="F10603">
        <v>7</v>
      </c>
      <c r="G10603">
        <v>1</v>
      </c>
    </row>
    <row r="10604" spans="1:7" x14ac:dyDescent="0.2">
      <c r="A10604">
        <v>34000</v>
      </c>
      <c r="B10604">
        <v>8.8999999999999996E-2</v>
      </c>
      <c r="C10604" t="s">
        <v>5441</v>
      </c>
      <c r="D10604" s="79">
        <v>200000</v>
      </c>
      <c r="E10604">
        <v>36</v>
      </c>
      <c r="F10604">
        <v>10</v>
      </c>
      <c r="G10604">
        <v>0</v>
      </c>
    </row>
    <row r="10605" spans="1:7" x14ac:dyDescent="0.2">
      <c r="A10605">
        <v>15000</v>
      </c>
      <c r="B10605">
        <v>0.13980000000000001</v>
      </c>
      <c r="C10605" t="s">
        <v>5440</v>
      </c>
      <c r="D10605">
        <v>96000</v>
      </c>
      <c r="E10605">
        <v>60</v>
      </c>
      <c r="F10605">
        <v>10</v>
      </c>
      <c r="G10605">
        <v>1</v>
      </c>
    </row>
    <row r="10606" spans="1:7" x14ac:dyDescent="0.2">
      <c r="A10606">
        <v>19000</v>
      </c>
      <c r="B10606">
        <v>0.1825</v>
      </c>
      <c r="C10606" t="s">
        <v>5441</v>
      </c>
      <c r="D10606">
        <v>60000</v>
      </c>
      <c r="E10606">
        <v>36</v>
      </c>
      <c r="F10606">
        <v>3</v>
      </c>
      <c r="G10606">
        <v>0</v>
      </c>
    </row>
    <row r="10607" spans="1:7" x14ac:dyDescent="0.2">
      <c r="A10607">
        <v>10000</v>
      </c>
      <c r="B10607">
        <v>0.1099</v>
      </c>
      <c r="C10607" t="s">
        <v>5440</v>
      </c>
      <c r="D10607">
        <v>70000</v>
      </c>
      <c r="E10607">
        <v>36</v>
      </c>
      <c r="F10607">
        <v>2</v>
      </c>
      <c r="G10607">
        <v>0</v>
      </c>
    </row>
    <row r="10608" spans="1:7" x14ac:dyDescent="0.2">
      <c r="A10608">
        <v>16900</v>
      </c>
      <c r="B10608">
        <v>0.13980000000000001</v>
      </c>
      <c r="C10608" t="s">
        <v>5441</v>
      </c>
      <c r="D10608">
        <v>79500</v>
      </c>
      <c r="E10608">
        <v>36</v>
      </c>
      <c r="F10608">
        <v>9</v>
      </c>
      <c r="G10608">
        <v>0</v>
      </c>
    </row>
    <row r="10609" spans="1:7" x14ac:dyDescent="0.2">
      <c r="A10609">
        <v>10000</v>
      </c>
      <c r="B10609">
        <v>0.1757</v>
      </c>
      <c r="C10609" t="s">
        <v>5440</v>
      </c>
      <c r="D10609">
        <v>83000</v>
      </c>
      <c r="E10609">
        <v>60</v>
      </c>
      <c r="F10609">
        <v>6</v>
      </c>
      <c r="G10609">
        <v>0</v>
      </c>
    </row>
    <row r="10610" spans="1:7" x14ac:dyDescent="0.2">
      <c r="A10610">
        <v>15950</v>
      </c>
      <c r="B10610">
        <v>0.19220000000000001</v>
      </c>
      <c r="C10610" t="s">
        <v>5441</v>
      </c>
      <c r="D10610">
        <v>50000</v>
      </c>
      <c r="E10610">
        <v>36</v>
      </c>
      <c r="F10610">
        <v>3</v>
      </c>
      <c r="G10610">
        <v>0</v>
      </c>
    </row>
    <row r="10611" spans="1:7" x14ac:dyDescent="0.2">
      <c r="A10611">
        <v>16000</v>
      </c>
      <c r="B10611">
        <v>0.14979999999999999</v>
      </c>
      <c r="C10611" t="s">
        <v>5442</v>
      </c>
      <c r="D10611">
        <v>52178</v>
      </c>
      <c r="E10611">
        <v>60</v>
      </c>
      <c r="F10611">
        <v>10</v>
      </c>
      <c r="G10611">
        <v>0</v>
      </c>
    </row>
    <row r="10612" spans="1:7" x14ac:dyDescent="0.2">
      <c r="A10612">
        <v>35000</v>
      </c>
      <c r="B10612">
        <v>0.13980000000000001</v>
      </c>
      <c r="C10612" t="s">
        <v>5440</v>
      </c>
      <c r="D10612">
        <v>115000</v>
      </c>
      <c r="E10612">
        <v>36</v>
      </c>
      <c r="F10612">
        <v>5</v>
      </c>
      <c r="G10612">
        <v>0</v>
      </c>
    </row>
    <row r="10613" spans="1:7" x14ac:dyDescent="0.2">
      <c r="A10613">
        <v>8000</v>
      </c>
      <c r="B10613">
        <v>0.1757</v>
      </c>
      <c r="C10613" t="s">
        <v>5442</v>
      </c>
      <c r="D10613">
        <v>35000</v>
      </c>
      <c r="E10613">
        <v>36</v>
      </c>
      <c r="F10613">
        <v>4</v>
      </c>
      <c r="G10613">
        <v>1</v>
      </c>
    </row>
    <row r="10614" spans="1:7" x14ac:dyDescent="0.2">
      <c r="A10614">
        <v>14000</v>
      </c>
      <c r="B10614">
        <v>0.1699</v>
      </c>
      <c r="C10614" t="s">
        <v>5440</v>
      </c>
      <c r="D10614">
        <v>60000</v>
      </c>
      <c r="E10614">
        <v>36</v>
      </c>
      <c r="F10614">
        <v>3</v>
      </c>
      <c r="G10614">
        <v>0</v>
      </c>
    </row>
    <row r="10615" spans="1:7" x14ac:dyDescent="0.2">
      <c r="A10615">
        <v>15000</v>
      </c>
      <c r="B10615">
        <v>0.1285</v>
      </c>
      <c r="C10615" t="s">
        <v>5441</v>
      </c>
      <c r="D10615">
        <v>80000</v>
      </c>
      <c r="E10615">
        <v>36</v>
      </c>
      <c r="F10615">
        <v>10</v>
      </c>
      <c r="G10615">
        <v>1</v>
      </c>
    </row>
    <row r="10616" spans="1:7" x14ac:dyDescent="0.2">
      <c r="A10616">
        <v>17125</v>
      </c>
      <c r="B10616">
        <v>0.24079999999999999</v>
      </c>
      <c r="C10616" t="s">
        <v>5441</v>
      </c>
      <c r="D10616">
        <v>41000</v>
      </c>
      <c r="E10616">
        <v>60</v>
      </c>
      <c r="F10616">
        <v>10</v>
      </c>
      <c r="G10616">
        <v>0</v>
      </c>
    </row>
    <row r="10617" spans="1:7" x14ac:dyDescent="0.2">
      <c r="A10617">
        <v>19850</v>
      </c>
      <c r="B10617">
        <v>0.1447</v>
      </c>
      <c r="C10617" t="s">
        <v>5441</v>
      </c>
      <c r="D10617">
        <v>94374</v>
      </c>
      <c r="E10617">
        <v>36</v>
      </c>
      <c r="F10617">
        <v>6</v>
      </c>
      <c r="G10617">
        <v>0</v>
      </c>
    </row>
    <row r="10618" spans="1:7" x14ac:dyDescent="0.2">
      <c r="A10618">
        <v>10000</v>
      </c>
      <c r="B10618">
        <v>0.19220000000000001</v>
      </c>
      <c r="C10618" t="s">
        <v>5442</v>
      </c>
      <c r="D10618">
        <v>81000</v>
      </c>
      <c r="E10618">
        <v>60</v>
      </c>
      <c r="F10618">
        <v>3</v>
      </c>
      <c r="G10618">
        <v>1</v>
      </c>
    </row>
    <row r="10619" spans="1:7" x14ac:dyDescent="0.2">
      <c r="A10619">
        <v>8400</v>
      </c>
      <c r="B10619">
        <v>0.13980000000000001</v>
      </c>
      <c r="C10619" t="s">
        <v>5440</v>
      </c>
      <c r="D10619">
        <v>20000</v>
      </c>
      <c r="E10619">
        <v>36</v>
      </c>
      <c r="F10619">
        <v>7</v>
      </c>
      <c r="G10619">
        <v>1</v>
      </c>
    </row>
    <row r="10620" spans="1:7" x14ac:dyDescent="0.2">
      <c r="A10620">
        <v>20000</v>
      </c>
      <c r="B10620">
        <v>0.1099</v>
      </c>
      <c r="C10620" t="s">
        <v>5440</v>
      </c>
      <c r="D10620">
        <v>65000</v>
      </c>
      <c r="E10620">
        <v>36</v>
      </c>
      <c r="F10620">
        <v>1</v>
      </c>
      <c r="G10620">
        <v>0</v>
      </c>
    </row>
    <row r="10621" spans="1:7" x14ac:dyDescent="0.2">
      <c r="A10621">
        <v>13600</v>
      </c>
      <c r="B10621">
        <v>0.22900000000000001</v>
      </c>
      <c r="C10621" t="s">
        <v>5441</v>
      </c>
      <c r="D10621">
        <v>82000</v>
      </c>
      <c r="E10621">
        <v>60</v>
      </c>
      <c r="F10621">
        <v>10</v>
      </c>
      <c r="G10621">
        <v>0</v>
      </c>
    </row>
    <row r="10622" spans="1:7" x14ac:dyDescent="0.2">
      <c r="A10622">
        <v>15000</v>
      </c>
      <c r="B10622">
        <v>7.9000000000000001E-2</v>
      </c>
      <c r="C10622" t="s">
        <v>5441</v>
      </c>
      <c r="D10622">
        <v>65000</v>
      </c>
      <c r="E10622">
        <v>36</v>
      </c>
      <c r="F10622">
        <v>10</v>
      </c>
      <c r="G10622">
        <v>0</v>
      </c>
    </row>
    <row r="10623" spans="1:7" x14ac:dyDescent="0.2">
      <c r="A10623">
        <v>9000</v>
      </c>
      <c r="B10623">
        <v>7.9000000000000001E-2</v>
      </c>
      <c r="C10623" t="s">
        <v>5441</v>
      </c>
      <c r="D10623">
        <v>79000</v>
      </c>
      <c r="E10623">
        <v>36</v>
      </c>
      <c r="F10623">
        <v>3</v>
      </c>
      <c r="G10623">
        <v>0</v>
      </c>
    </row>
    <row r="10624" spans="1:7" x14ac:dyDescent="0.2">
      <c r="A10624">
        <v>4950</v>
      </c>
      <c r="B10624">
        <v>0.19969999999999999</v>
      </c>
      <c r="C10624" t="s">
        <v>5441</v>
      </c>
      <c r="D10624">
        <v>60000</v>
      </c>
      <c r="E10624">
        <v>36</v>
      </c>
      <c r="F10624">
        <v>10</v>
      </c>
      <c r="G10624">
        <v>1</v>
      </c>
    </row>
    <row r="10625" spans="1:7" x14ac:dyDescent="0.2">
      <c r="A10625">
        <v>16000</v>
      </c>
      <c r="B10625">
        <v>0.1447</v>
      </c>
      <c r="C10625" t="s">
        <v>5441</v>
      </c>
      <c r="D10625">
        <v>76500</v>
      </c>
      <c r="E10625">
        <v>36</v>
      </c>
      <c r="F10625">
        <v>6</v>
      </c>
      <c r="G10625">
        <v>0</v>
      </c>
    </row>
    <row r="10626" spans="1:7" x14ac:dyDescent="0.2">
      <c r="A10626">
        <v>11525</v>
      </c>
      <c r="B10626">
        <v>0.1447</v>
      </c>
      <c r="C10626" t="s">
        <v>5440</v>
      </c>
      <c r="D10626">
        <v>48000</v>
      </c>
      <c r="E10626">
        <v>36</v>
      </c>
      <c r="F10626">
        <v>1</v>
      </c>
      <c r="G10626">
        <v>0</v>
      </c>
    </row>
    <row r="10627" spans="1:7" x14ac:dyDescent="0.2">
      <c r="A10627">
        <v>13000</v>
      </c>
      <c r="B10627">
        <v>0.1285</v>
      </c>
      <c r="C10627" t="s">
        <v>5440</v>
      </c>
      <c r="D10627">
        <v>71400</v>
      </c>
      <c r="E10627">
        <v>36</v>
      </c>
      <c r="F10627">
        <v>10</v>
      </c>
      <c r="G10627">
        <v>0</v>
      </c>
    </row>
    <row r="10628" spans="1:7" x14ac:dyDescent="0.2">
      <c r="A10628">
        <v>16000</v>
      </c>
      <c r="B10628">
        <v>0.16239999999999999</v>
      </c>
      <c r="C10628" t="s">
        <v>5440</v>
      </c>
      <c r="D10628">
        <v>42000</v>
      </c>
      <c r="E10628">
        <v>36</v>
      </c>
      <c r="F10628">
        <v>2</v>
      </c>
      <c r="G10628">
        <v>0</v>
      </c>
    </row>
    <row r="10629" spans="1:7" x14ac:dyDescent="0.2">
      <c r="A10629">
        <v>18000</v>
      </c>
      <c r="B10629">
        <v>0.16239999999999999</v>
      </c>
      <c r="C10629" t="s">
        <v>5441</v>
      </c>
      <c r="D10629">
        <v>69000</v>
      </c>
      <c r="E10629">
        <v>60</v>
      </c>
      <c r="F10629">
        <v>10</v>
      </c>
      <c r="G10629">
        <v>0</v>
      </c>
    </row>
    <row r="10630" spans="1:7" x14ac:dyDescent="0.2">
      <c r="A10630">
        <v>12000</v>
      </c>
      <c r="B10630">
        <v>7.9000000000000001E-2</v>
      </c>
      <c r="C10630" t="s">
        <v>5441</v>
      </c>
      <c r="D10630">
        <v>40000</v>
      </c>
      <c r="E10630">
        <v>36</v>
      </c>
      <c r="F10630">
        <v>8</v>
      </c>
      <c r="G10630">
        <v>0</v>
      </c>
    </row>
    <row r="10631" spans="1:7" x14ac:dyDescent="0.2">
      <c r="A10631">
        <v>21000</v>
      </c>
      <c r="B10631">
        <v>0.1757</v>
      </c>
      <c r="C10631" t="s">
        <v>5441</v>
      </c>
      <c r="D10631">
        <v>118000</v>
      </c>
      <c r="E10631">
        <v>60</v>
      </c>
      <c r="F10631">
        <v>3</v>
      </c>
      <c r="G10631">
        <v>0</v>
      </c>
    </row>
    <row r="10632" spans="1:7" x14ac:dyDescent="0.2">
      <c r="A10632">
        <v>7000</v>
      </c>
      <c r="B10632">
        <v>9.6699999999999994E-2</v>
      </c>
      <c r="C10632" t="s">
        <v>5441</v>
      </c>
      <c r="D10632">
        <v>35000</v>
      </c>
      <c r="E10632">
        <v>36</v>
      </c>
      <c r="F10632">
        <v>2</v>
      </c>
      <c r="G10632">
        <v>0</v>
      </c>
    </row>
    <row r="10633" spans="1:7" x14ac:dyDescent="0.2">
      <c r="A10633">
        <v>17000</v>
      </c>
      <c r="B10633">
        <v>0.1099</v>
      </c>
      <c r="C10633" t="s">
        <v>5440</v>
      </c>
      <c r="D10633">
        <v>90000</v>
      </c>
      <c r="E10633">
        <v>36</v>
      </c>
      <c r="F10633">
        <v>2</v>
      </c>
      <c r="G10633">
        <v>1</v>
      </c>
    </row>
    <row r="10634" spans="1:7" x14ac:dyDescent="0.2">
      <c r="A10634">
        <v>11975</v>
      </c>
      <c r="B10634">
        <v>0.1825</v>
      </c>
      <c r="C10634" t="s">
        <v>5441</v>
      </c>
      <c r="D10634">
        <v>60000</v>
      </c>
      <c r="E10634">
        <v>60</v>
      </c>
      <c r="F10634">
        <v>10</v>
      </c>
      <c r="G10634">
        <v>0</v>
      </c>
    </row>
    <row r="10635" spans="1:7" x14ac:dyDescent="0.2">
      <c r="A10635">
        <v>8800</v>
      </c>
      <c r="B10635">
        <v>0.11990000000000001</v>
      </c>
      <c r="C10635" t="s">
        <v>5440</v>
      </c>
      <c r="D10635">
        <v>27000</v>
      </c>
      <c r="E10635">
        <v>36</v>
      </c>
      <c r="F10635">
        <v>7</v>
      </c>
      <c r="G10635">
        <v>0</v>
      </c>
    </row>
    <row r="10636" spans="1:7" x14ac:dyDescent="0.2">
      <c r="A10636">
        <v>4350</v>
      </c>
      <c r="B10636">
        <v>0.1699</v>
      </c>
      <c r="C10636" t="s">
        <v>5440</v>
      </c>
      <c r="D10636">
        <v>30000</v>
      </c>
      <c r="E10636">
        <v>36</v>
      </c>
      <c r="F10636">
        <v>0.5</v>
      </c>
      <c r="G10636">
        <v>0</v>
      </c>
    </row>
    <row r="10637" spans="1:7" x14ac:dyDescent="0.2">
      <c r="A10637">
        <v>14400</v>
      </c>
      <c r="B10637">
        <v>0.19220000000000001</v>
      </c>
      <c r="C10637" t="s">
        <v>5441</v>
      </c>
      <c r="D10637">
        <v>82000</v>
      </c>
      <c r="E10637">
        <v>60</v>
      </c>
      <c r="F10637">
        <v>5</v>
      </c>
      <c r="G10637">
        <v>1</v>
      </c>
    </row>
    <row r="10638" spans="1:7" x14ac:dyDescent="0.2">
      <c r="A10638">
        <v>15000</v>
      </c>
      <c r="B10638">
        <v>0.21479999999999999</v>
      </c>
      <c r="C10638" t="s">
        <v>5441</v>
      </c>
      <c r="D10638">
        <v>68000</v>
      </c>
      <c r="E10638">
        <v>36</v>
      </c>
      <c r="F10638">
        <v>10</v>
      </c>
      <c r="G10638">
        <v>0</v>
      </c>
    </row>
    <row r="10639" spans="1:7" x14ac:dyDescent="0.2">
      <c r="A10639">
        <v>30000</v>
      </c>
      <c r="B10639">
        <v>0.1353</v>
      </c>
      <c r="C10639" t="s">
        <v>5440</v>
      </c>
      <c r="D10639">
        <v>92000</v>
      </c>
      <c r="E10639">
        <v>36</v>
      </c>
      <c r="F10639">
        <v>0.5</v>
      </c>
      <c r="G10639">
        <v>0</v>
      </c>
    </row>
    <row r="10640" spans="1:7" x14ac:dyDescent="0.2">
      <c r="A10640">
        <v>18000</v>
      </c>
      <c r="B10640">
        <v>0.1285</v>
      </c>
      <c r="C10640" t="s">
        <v>5440</v>
      </c>
      <c r="D10640">
        <v>65000</v>
      </c>
      <c r="E10640">
        <v>36</v>
      </c>
      <c r="F10640">
        <v>2</v>
      </c>
      <c r="G10640">
        <v>0</v>
      </c>
    </row>
    <row r="10641" spans="1:7" x14ac:dyDescent="0.2">
      <c r="A10641">
        <v>30000</v>
      </c>
      <c r="B10641">
        <v>0.1099</v>
      </c>
      <c r="C10641" t="s">
        <v>5440</v>
      </c>
      <c r="D10641">
        <v>83000</v>
      </c>
      <c r="E10641">
        <v>36</v>
      </c>
      <c r="F10641">
        <v>2</v>
      </c>
      <c r="G10641">
        <v>0</v>
      </c>
    </row>
    <row r="10642" spans="1:7" x14ac:dyDescent="0.2">
      <c r="A10642">
        <v>12600</v>
      </c>
      <c r="B10642">
        <v>0.1825</v>
      </c>
      <c r="C10642" t="s">
        <v>5440</v>
      </c>
      <c r="D10642">
        <v>31808</v>
      </c>
      <c r="E10642">
        <v>60</v>
      </c>
      <c r="F10642">
        <v>10</v>
      </c>
      <c r="G10642">
        <v>0</v>
      </c>
    </row>
    <row r="10643" spans="1:7" x14ac:dyDescent="0.2">
      <c r="A10643">
        <v>8000</v>
      </c>
      <c r="B10643">
        <v>0.16239999999999999</v>
      </c>
      <c r="C10643" t="s">
        <v>5440</v>
      </c>
      <c r="D10643">
        <v>50000</v>
      </c>
      <c r="E10643">
        <v>36</v>
      </c>
      <c r="F10643">
        <v>9</v>
      </c>
      <c r="G10643">
        <v>0</v>
      </c>
    </row>
    <row r="10644" spans="1:7" x14ac:dyDescent="0.2">
      <c r="A10644">
        <v>17000</v>
      </c>
      <c r="B10644">
        <v>7.9000000000000001E-2</v>
      </c>
      <c r="C10644" t="s">
        <v>5441</v>
      </c>
      <c r="D10644">
        <v>80000</v>
      </c>
      <c r="E10644">
        <v>36</v>
      </c>
      <c r="F10644">
        <v>7</v>
      </c>
      <c r="G10644">
        <v>0</v>
      </c>
    </row>
    <row r="10645" spans="1:7" x14ac:dyDescent="0.2">
      <c r="A10645">
        <v>16000</v>
      </c>
      <c r="B10645">
        <v>7.9000000000000001E-2</v>
      </c>
      <c r="C10645" t="s">
        <v>5441</v>
      </c>
      <c r="D10645">
        <v>72000</v>
      </c>
      <c r="E10645">
        <v>36</v>
      </c>
      <c r="F10645">
        <v>10</v>
      </c>
      <c r="G10645">
        <v>0</v>
      </c>
    </row>
    <row r="10646" spans="1:7" x14ac:dyDescent="0.2">
      <c r="A10646">
        <v>5000</v>
      </c>
      <c r="B10646">
        <v>0.1099</v>
      </c>
      <c r="C10646" t="s">
        <v>5441</v>
      </c>
      <c r="D10646">
        <v>55000</v>
      </c>
      <c r="E10646">
        <v>36</v>
      </c>
      <c r="F10646">
        <v>10</v>
      </c>
      <c r="G10646">
        <v>0</v>
      </c>
    </row>
    <row r="10647" spans="1:7" x14ac:dyDescent="0.2">
      <c r="A10647">
        <v>22000</v>
      </c>
      <c r="B10647">
        <v>0.1757</v>
      </c>
      <c r="C10647" t="s">
        <v>5441</v>
      </c>
      <c r="D10647" s="79">
        <v>100000</v>
      </c>
      <c r="E10647">
        <v>60</v>
      </c>
      <c r="F10647">
        <v>10</v>
      </c>
      <c r="G10647">
        <v>0</v>
      </c>
    </row>
    <row r="10648" spans="1:7" x14ac:dyDescent="0.2">
      <c r="A10648">
        <v>13600</v>
      </c>
      <c r="B10648">
        <v>0.1285</v>
      </c>
      <c r="C10648" t="s">
        <v>5440</v>
      </c>
      <c r="D10648">
        <v>75773</v>
      </c>
      <c r="E10648">
        <v>36</v>
      </c>
      <c r="F10648">
        <v>10</v>
      </c>
      <c r="G10648">
        <v>0</v>
      </c>
    </row>
    <row r="10649" spans="1:7" x14ac:dyDescent="0.2">
      <c r="A10649">
        <v>12300</v>
      </c>
      <c r="B10649">
        <v>0.16239999999999999</v>
      </c>
      <c r="C10649" t="s">
        <v>5440</v>
      </c>
      <c r="D10649">
        <v>35000</v>
      </c>
      <c r="E10649">
        <v>36</v>
      </c>
      <c r="F10649">
        <v>4</v>
      </c>
      <c r="G10649">
        <v>1</v>
      </c>
    </row>
    <row r="10650" spans="1:7" x14ac:dyDescent="0.2">
      <c r="A10650">
        <v>10000</v>
      </c>
      <c r="B10650">
        <v>0.11990000000000001</v>
      </c>
      <c r="C10650" t="s">
        <v>5441</v>
      </c>
      <c r="D10650">
        <v>75000</v>
      </c>
      <c r="E10650">
        <v>36</v>
      </c>
      <c r="F10650">
        <v>8</v>
      </c>
      <c r="G10650">
        <v>0</v>
      </c>
    </row>
    <row r="10651" spans="1:7" x14ac:dyDescent="0.2">
      <c r="A10651">
        <v>5000</v>
      </c>
      <c r="B10651">
        <v>0.1353</v>
      </c>
      <c r="C10651" t="s">
        <v>5440</v>
      </c>
      <c r="D10651">
        <v>65000</v>
      </c>
      <c r="E10651">
        <v>36</v>
      </c>
      <c r="F10651">
        <v>6</v>
      </c>
      <c r="G10651">
        <v>0</v>
      </c>
    </row>
    <row r="10652" spans="1:7" x14ac:dyDescent="0.2">
      <c r="A10652">
        <v>8000</v>
      </c>
      <c r="B10652">
        <v>8.8999999999999996E-2</v>
      </c>
      <c r="C10652" t="s">
        <v>5440</v>
      </c>
      <c r="D10652">
        <v>65000</v>
      </c>
      <c r="E10652">
        <v>36</v>
      </c>
      <c r="F10652">
        <v>0.5</v>
      </c>
      <c r="G10652">
        <v>0</v>
      </c>
    </row>
    <row r="10653" spans="1:7" x14ac:dyDescent="0.2">
      <c r="A10653">
        <v>15000</v>
      </c>
      <c r="B10653">
        <v>0.11990000000000001</v>
      </c>
      <c r="C10653" t="s">
        <v>5440</v>
      </c>
      <c r="D10653">
        <v>57500</v>
      </c>
      <c r="E10653">
        <v>36</v>
      </c>
      <c r="F10653">
        <v>10</v>
      </c>
      <c r="G10653">
        <v>0</v>
      </c>
    </row>
    <row r="10654" spans="1:7" x14ac:dyDescent="0.2">
      <c r="A10654">
        <v>15000</v>
      </c>
      <c r="B10654">
        <v>0.1353</v>
      </c>
      <c r="C10654" t="s">
        <v>5441</v>
      </c>
      <c r="D10654">
        <v>61000</v>
      </c>
      <c r="E10654">
        <v>36</v>
      </c>
      <c r="F10654">
        <v>10</v>
      </c>
      <c r="G10654">
        <v>0</v>
      </c>
    </row>
    <row r="10655" spans="1:7" x14ac:dyDescent="0.2">
      <c r="A10655">
        <v>13625</v>
      </c>
      <c r="B10655">
        <v>0.1757</v>
      </c>
      <c r="C10655" t="s">
        <v>5440</v>
      </c>
      <c r="D10655">
        <v>38000</v>
      </c>
      <c r="E10655">
        <v>36</v>
      </c>
      <c r="F10655">
        <v>9</v>
      </c>
      <c r="G10655">
        <v>0</v>
      </c>
    </row>
    <row r="10656" spans="1:7" x14ac:dyDescent="0.2">
      <c r="A10656">
        <v>15000</v>
      </c>
      <c r="B10656">
        <v>9.6699999999999994E-2</v>
      </c>
      <c r="C10656" t="s">
        <v>5441</v>
      </c>
      <c r="D10656" s="79">
        <v>100000</v>
      </c>
      <c r="E10656">
        <v>36</v>
      </c>
      <c r="F10656">
        <v>10</v>
      </c>
      <c r="G10656">
        <v>0</v>
      </c>
    </row>
    <row r="10657" spans="1:7" x14ac:dyDescent="0.2">
      <c r="A10657">
        <v>18000</v>
      </c>
      <c r="B10657">
        <v>0.1285</v>
      </c>
      <c r="C10657" t="s">
        <v>5440</v>
      </c>
      <c r="D10657">
        <v>65000</v>
      </c>
      <c r="E10657">
        <v>36</v>
      </c>
      <c r="F10657">
        <v>2</v>
      </c>
      <c r="G10657">
        <v>0</v>
      </c>
    </row>
    <row r="10658" spans="1:7" x14ac:dyDescent="0.2">
      <c r="A10658">
        <v>15000</v>
      </c>
      <c r="B10658">
        <v>6.6199999999999995E-2</v>
      </c>
      <c r="C10658" t="s">
        <v>5440</v>
      </c>
      <c r="D10658" s="79">
        <v>200000</v>
      </c>
      <c r="E10658">
        <v>36</v>
      </c>
      <c r="F10658">
        <v>4</v>
      </c>
      <c r="G10658">
        <v>0</v>
      </c>
    </row>
    <row r="10659" spans="1:7" x14ac:dyDescent="0.2">
      <c r="A10659">
        <v>10000</v>
      </c>
      <c r="B10659">
        <v>0.1447</v>
      </c>
      <c r="C10659" t="s">
        <v>5441</v>
      </c>
      <c r="D10659">
        <v>63000</v>
      </c>
      <c r="E10659">
        <v>60</v>
      </c>
      <c r="F10659">
        <v>9</v>
      </c>
      <c r="G10659">
        <v>0</v>
      </c>
    </row>
    <row r="10660" spans="1:7" x14ac:dyDescent="0.2">
      <c r="A10660">
        <v>24000</v>
      </c>
      <c r="B10660">
        <v>0.11990000000000001</v>
      </c>
      <c r="C10660" t="s">
        <v>5441</v>
      </c>
      <c r="D10660">
        <v>148000</v>
      </c>
      <c r="E10660">
        <v>36</v>
      </c>
      <c r="F10660">
        <v>5</v>
      </c>
      <c r="G10660">
        <v>0</v>
      </c>
    </row>
    <row r="10661" spans="1:7" x14ac:dyDescent="0.2">
      <c r="A10661">
        <v>9800</v>
      </c>
      <c r="B10661">
        <v>0.224</v>
      </c>
      <c r="C10661" t="s">
        <v>5440</v>
      </c>
      <c r="D10661">
        <v>36000</v>
      </c>
      <c r="E10661">
        <v>36</v>
      </c>
      <c r="F10661">
        <v>10</v>
      </c>
      <c r="G10661">
        <v>0</v>
      </c>
    </row>
    <row r="10662" spans="1:7" x14ac:dyDescent="0.2">
      <c r="A10662">
        <v>4750</v>
      </c>
      <c r="B10662">
        <v>9.6699999999999994E-2</v>
      </c>
      <c r="C10662" t="s">
        <v>5440</v>
      </c>
      <c r="D10662">
        <v>41000</v>
      </c>
      <c r="E10662">
        <v>36</v>
      </c>
      <c r="F10662">
        <v>10</v>
      </c>
      <c r="G10662">
        <v>0</v>
      </c>
    </row>
    <row r="10663" spans="1:7" x14ac:dyDescent="0.2">
      <c r="A10663">
        <v>10000</v>
      </c>
      <c r="B10663">
        <v>7.9000000000000001E-2</v>
      </c>
      <c r="C10663" t="s">
        <v>5441</v>
      </c>
      <c r="D10663">
        <v>60000</v>
      </c>
      <c r="E10663">
        <v>36</v>
      </c>
      <c r="F10663">
        <v>10</v>
      </c>
      <c r="G10663">
        <v>0</v>
      </c>
    </row>
    <row r="10664" spans="1:7" x14ac:dyDescent="0.2">
      <c r="A10664">
        <v>20000</v>
      </c>
      <c r="B10664">
        <v>8.8999999999999996E-2</v>
      </c>
      <c r="C10664" t="s">
        <v>5441</v>
      </c>
      <c r="D10664">
        <v>96000</v>
      </c>
      <c r="E10664">
        <v>36</v>
      </c>
      <c r="F10664">
        <v>10</v>
      </c>
      <c r="G10664">
        <v>1</v>
      </c>
    </row>
    <row r="10665" spans="1:7" x14ac:dyDescent="0.2">
      <c r="A10665">
        <v>6600</v>
      </c>
      <c r="B10665">
        <v>0.11990000000000001</v>
      </c>
      <c r="C10665" t="s">
        <v>5440</v>
      </c>
      <c r="D10665">
        <v>110600</v>
      </c>
      <c r="E10665">
        <v>36</v>
      </c>
      <c r="F10665">
        <v>10</v>
      </c>
      <c r="G10665">
        <v>0</v>
      </c>
    </row>
    <row r="10666" spans="1:7" x14ac:dyDescent="0.2">
      <c r="A10666">
        <v>18000</v>
      </c>
      <c r="B10666">
        <v>9.6699999999999994E-2</v>
      </c>
      <c r="C10666" t="s">
        <v>5441</v>
      </c>
      <c r="D10666">
        <v>80000</v>
      </c>
      <c r="E10666">
        <v>36</v>
      </c>
      <c r="F10666">
        <v>10</v>
      </c>
      <c r="G10666">
        <v>0</v>
      </c>
    </row>
    <row r="10667" spans="1:7" x14ac:dyDescent="0.2">
      <c r="A10667">
        <v>18750</v>
      </c>
      <c r="B10667">
        <v>0.21479999999999999</v>
      </c>
      <c r="C10667" t="s">
        <v>5441</v>
      </c>
      <c r="D10667">
        <v>47000</v>
      </c>
      <c r="E10667">
        <v>60</v>
      </c>
      <c r="F10667">
        <v>0.5</v>
      </c>
      <c r="G10667">
        <v>1</v>
      </c>
    </row>
    <row r="10668" spans="1:7" x14ac:dyDescent="0.2">
      <c r="A10668">
        <v>30000</v>
      </c>
      <c r="B10668">
        <v>0.1757</v>
      </c>
      <c r="C10668" t="s">
        <v>5441</v>
      </c>
      <c r="D10668">
        <v>78500</v>
      </c>
      <c r="E10668">
        <v>60</v>
      </c>
      <c r="F10668">
        <v>6</v>
      </c>
      <c r="G10668">
        <v>1</v>
      </c>
    </row>
    <row r="10669" spans="1:7" x14ac:dyDescent="0.2">
      <c r="A10669">
        <v>9600</v>
      </c>
      <c r="B10669">
        <v>0.22900000000000001</v>
      </c>
      <c r="C10669" t="s">
        <v>5442</v>
      </c>
      <c r="D10669">
        <v>30000</v>
      </c>
      <c r="E10669">
        <v>36</v>
      </c>
      <c r="F10669">
        <v>10</v>
      </c>
      <c r="G10669">
        <v>1</v>
      </c>
    </row>
    <row r="10670" spans="1:7" x14ac:dyDescent="0.2">
      <c r="A10670">
        <v>1500</v>
      </c>
      <c r="B10670">
        <v>0.11990000000000001</v>
      </c>
      <c r="C10670" t="s">
        <v>5441</v>
      </c>
      <c r="D10670">
        <v>120000</v>
      </c>
      <c r="E10670">
        <v>36</v>
      </c>
      <c r="F10670">
        <v>6</v>
      </c>
      <c r="G10670">
        <v>0</v>
      </c>
    </row>
    <row r="10671" spans="1:7" x14ac:dyDescent="0.2">
      <c r="A10671">
        <v>25000</v>
      </c>
      <c r="B10671">
        <v>0.1699</v>
      </c>
      <c r="C10671" t="s">
        <v>5441</v>
      </c>
      <c r="D10671">
        <v>150000</v>
      </c>
      <c r="E10671">
        <v>36</v>
      </c>
      <c r="F10671">
        <v>10</v>
      </c>
      <c r="G10671">
        <v>0</v>
      </c>
    </row>
    <row r="10672" spans="1:7" x14ac:dyDescent="0.2">
      <c r="A10672">
        <v>20325</v>
      </c>
      <c r="B10672">
        <v>0.19969999999999999</v>
      </c>
      <c r="C10672" t="s">
        <v>5441</v>
      </c>
      <c r="D10672">
        <v>145000</v>
      </c>
      <c r="E10672">
        <v>60</v>
      </c>
      <c r="F10672">
        <v>6</v>
      </c>
      <c r="G10672">
        <v>0</v>
      </c>
    </row>
    <row r="10673" spans="1:7" x14ac:dyDescent="0.2">
      <c r="A10673">
        <v>6800</v>
      </c>
      <c r="B10673">
        <v>0.1447</v>
      </c>
      <c r="C10673" t="s">
        <v>5440</v>
      </c>
      <c r="D10673">
        <v>34000</v>
      </c>
      <c r="E10673">
        <v>36</v>
      </c>
      <c r="F10673">
        <v>2</v>
      </c>
      <c r="G10673">
        <v>0</v>
      </c>
    </row>
    <row r="10674" spans="1:7" x14ac:dyDescent="0.2">
      <c r="A10674">
        <v>18000</v>
      </c>
      <c r="B10674">
        <v>0.1285</v>
      </c>
      <c r="C10674" t="s">
        <v>5441</v>
      </c>
      <c r="D10674">
        <v>49000</v>
      </c>
      <c r="E10674">
        <v>36</v>
      </c>
      <c r="F10674">
        <v>4</v>
      </c>
      <c r="G10674">
        <v>1</v>
      </c>
    </row>
    <row r="10675" spans="1:7" x14ac:dyDescent="0.2">
      <c r="A10675">
        <v>15000</v>
      </c>
      <c r="B10675">
        <v>0.1757</v>
      </c>
      <c r="C10675" t="s">
        <v>5441</v>
      </c>
      <c r="D10675">
        <v>67729</v>
      </c>
      <c r="E10675">
        <v>60</v>
      </c>
      <c r="F10675">
        <v>6</v>
      </c>
      <c r="G10675">
        <v>0</v>
      </c>
    </row>
    <row r="10676" spans="1:7" x14ac:dyDescent="0.2">
      <c r="A10676">
        <v>15000</v>
      </c>
      <c r="B10676">
        <v>0.11990000000000001</v>
      </c>
      <c r="C10676" t="s">
        <v>5441</v>
      </c>
      <c r="D10676">
        <v>115000</v>
      </c>
      <c r="E10676">
        <v>36</v>
      </c>
      <c r="F10676">
        <v>10</v>
      </c>
      <c r="G10676">
        <v>0</v>
      </c>
    </row>
    <row r="10677" spans="1:7" x14ac:dyDescent="0.2">
      <c r="A10677">
        <v>21000</v>
      </c>
      <c r="B10677">
        <v>0.22900000000000001</v>
      </c>
      <c r="C10677" t="s">
        <v>5441</v>
      </c>
      <c r="D10677">
        <v>120000</v>
      </c>
      <c r="E10677">
        <v>60</v>
      </c>
      <c r="F10677">
        <v>8</v>
      </c>
      <c r="G10677">
        <v>1</v>
      </c>
    </row>
    <row r="10678" spans="1:7" x14ac:dyDescent="0.2">
      <c r="A10678">
        <v>20000</v>
      </c>
      <c r="B10678">
        <v>8.8999999999999996E-2</v>
      </c>
      <c r="C10678" t="s">
        <v>5441</v>
      </c>
      <c r="D10678">
        <v>131000</v>
      </c>
      <c r="E10678">
        <v>36</v>
      </c>
      <c r="F10678">
        <v>8</v>
      </c>
      <c r="G10678">
        <v>0</v>
      </c>
    </row>
    <row r="10679" spans="1:7" x14ac:dyDescent="0.2">
      <c r="A10679">
        <v>10375</v>
      </c>
      <c r="B10679">
        <v>0.19220000000000001</v>
      </c>
      <c r="C10679" t="s">
        <v>5440</v>
      </c>
      <c r="D10679">
        <v>50000</v>
      </c>
      <c r="E10679">
        <v>60</v>
      </c>
      <c r="F10679">
        <v>1</v>
      </c>
      <c r="G10679">
        <v>0</v>
      </c>
    </row>
    <row r="10680" spans="1:7" x14ac:dyDescent="0.2">
      <c r="A10680">
        <v>7000</v>
      </c>
      <c r="B10680">
        <v>9.6699999999999994E-2</v>
      </c>
      <c r="C10680" t="s">
        <v>5441</v>
      </c>
      <c r="D10680">
        <v>75000</v>
      </c>
      <c r="E10680">
        <v>36</v>
      </c>
      <c r="F10680">
        <v>1</v>
      </c>
      <c r="G10680">
        <v>0</v>
      </c>
    </row>
    <row r="10681" spans="1:7" x14ac:dyDescent="0.2">
      <c r="A10681">
        <v>16000</v>
      </c>
      <c r="B10681">
        <v>0.1353</v>
      </c>
      <c r="C10681" t="s">
        <v>5441</v>
      </c>
      <c r="D10681">
        <v>72000</v>
      </c>
      <c r="E10681">
        <v>60</v>
      </c>
      <c r="F10681">
        <v>10</v>
      </c>
      <c r="G10681">
        <v>0</v>
      </c>
    </row>
    <row r="10682" spans="1:7" x14ac:dyDescent="0.2">
      <c r="A10682">
        <v>15850</v>
      </c>
      <c r="B10682">
        <v>0.1353</v>
      </c>
      <c r="C10682" t="s">
        <v>5441</v>
      </c>
      <c r="D10682" s="79">
        <v>100000</v>
      </c>
      <c r="E10682">
        <v>36</v>
      </c>
      <c r="F10682">
        <v>10</v>
      </c>
      <c r="G10682">
        <v>0</v>
      </c>
    </row>
    <row r="10683" spans="1:7" x14ac:dyDescent="0.2">
      <c r="A10683">
        <v>15000</v>
      </c>
      <c r="B10683">
        <v>9.6699999999999994E-2</v>
      </c>
      <c r="C10683" t="s">
        <v>5440</v>
      </c>
      <c r="D10683">
        <v>39000</v>
      </c>
      <c r="E10683">
        <v>36</v>
      </c>
      <c r="F10683">
        <v>2</v>
      </c>
      <c r="G10683">
        <v>1</v>
      </c>
    </row>
    <row r="10684" spans="1:7" x14ac:dyDescent="0.2">
      <c r="A10684">
        <v>8000</v>
      </c>
      <c r="B10684">
        <v>0.1825</v>
      </c>
      <c r="C10684" t="s">
        <v>5440</v>
      </c>
      <c r="D10684">
        <v>50000</v>
      </c>
      <c r="E10684">
        <v>36</v>
      </c>
      <c r="F10684">
        <v>10</v>
      </c>
      <c r="G10684">
        <v>0</v>
      </c>
    </row>
    <row r="10685" spans="1:7" x14ac:dyDescent="0.2">
      <c r="A10685">
        <v>11175</v>
      </c>
      <c r="B10685">
        <v>0.14979999999999999</v>
      </c>
      <c r="C10685" t="s">
        <v>5442</v>
      </c>
      <c r="D10685">
        <v>57000</v>
      </c>
      <c r="E10685">
        <v>36</v>
      </c>
      <c r="F10685">
        <v>10</v>
      </c>
      <c r="G10685">
        <v>0</v>
      </c>
    </row>
    <row r="10686" spans="1:7" x14ac:dyDescent="0.2">
      <c r="A10686">
        <v>31450</v>
      </c>
      <c r="B10686">
        <v>0.11990000000000001</v>
      </c>
      <c r="C10686" t="s">
        <v>5441</v>
      </c>
      <c r="D10686">
        <v>63000</v>
      </c>
      <c r="E10686">
        <v>36</v>
      </c>
      <c r="F10686">
        <v>3</v>
      </c>
      <c r="G10686">
        <v>0</v>
      </c>
    </row>
    <row r="10687" spans="1:7" x14ac:dyDescent="0.2">
      <c r="A10687">
        <v>25000</v>
      </c>
      <c r="B10687">
        <v>0.15609999999999999</v>
      </c>
      <c r="C10687" t="s">
        <v>5440</v>
      </c>
      <c r="D10687">
        <v>245000</v>
      </c>
      <c r="E10687">
        <v>36</v>
      </c>
      <c r="F10687">
        <v>10</v>
      </c>
      <c r="G10687">
        <v>0</v>
      </c>
    </row>
    <row r="10688" spans="1:7" x14ac:dyDescent="0.2">
      <c r="A10688">
        <v>5600</v>
      </c>
      <c r="B10688">
        <v>0.11990000000000001</v>
      </c>
      <c r="C10688" t="s">
        <v>5441</v>
      </c>
      <c r="D10688">
        <v>50000</v>
      </c>
      <c r="E10688">
        <v>36</v>
      </c>
      <c r="F10688">
        <v>10</v>
      </c>
      <c r="G10688">
        <v>0</v>
      </c>
    </row>
    <row r="10689" spans="1:7" x14ac:dyDescent="0.2">
      <c r="A10689">
        <v>14400</v>
      </c>
      <c r="B10689">
        <v>0.13980000000000001</v>
      </c>
      <c r="C10689" t="s">
        <v>5440</v>
      </c>
      <c r="D10689">
        <v>39000</v>
      </c>
      <c r="E10689">
        <v>36</v>
      </c>
      <c r="F10689">
        <v>9</v>
      </c>
      <c r="G10689">
        <v>0</v>
      </c>
    </row>
    <row r="10690" spans="1:7" x14ac:dyDescent="0.2">
      <c r="A10690">
        <v>15000</v>
      </c>
      <c r="B10690">
        <v>0.21479999999999999</v>
      </c>
      <c r="C10690" t="s">
        <v>5440</v>
      </c>
      <c r="D10690">
        <v>84000</v>
      </c>
      <c r="E10690">
        <v>36</v>
      </c>
      <c r="F10690">
        <v>8</v>
      </c>
      <c r="G10690">
        <v>0</v>
      </c>
    </row>
    <row r="10691" spans="1:7" x14ac:dyDescent="0.2">
      <c r="A10691">
        <v>10000</v>
      </c>
      <c r="B10691">
        <v>0.1285</v>
      </c>
      <c r="C10691" t="s">
        <v>5441</v>
      </c>
      <c r="D10691">
        <v>31000</v>
      </c>
      <c r="E10691">
        <v>36</v>
      </c>
      <c r="F10691">
        <v>3</v>
      </c>
      <c r="G10691">
        <v>0</v>
      </c>
    </row>
    <row r="10692" spans="1:7" x14ac:dyDescent="0.2">
      <c r="A10692">
        <v>9100</v>
      </c>
      <c r="B10692">
        <v>0.14979999999999999</v>
      </c>
      <c r="C10692" t="s">
        <v>5441</v>
      </c>
      <c r="D10692">
        <v>70000</v>
      </c>
      <c r="E10692">
        <v>36</v>
      </c>
      <c r="F10692">
        <v>10</v>
      </c>
      <c r="G10692">
        <v>0</v>
      </c>
    </row>
    <row r="10693" spans="1:7" x14ac:dyDescent="0.2">
      <c r="A10693">
        <v>8000</v>
      </c>
      <c r="B10693">
        <v>0.1285</v>
      </c>
      <c r="C10693" t="s">
        <v>5440</v>
      </c>
      <c r="D10693" s="79">
        <v>100000</v>
      </c>
      <c r="E10693">
        <v>36</v>
      </c>
      <c r="F10693">
        <v>10</v>
      </c>
      <c r="G10693">
        <v>0</v>
      </c>
    </row>
    <row r="10694" spans="1:7" x14ac:dyDescent="0.2">
      <c r="A10694">
        <v>20000</v>
      </c>
      <c r="B10694">
        <v>0.1353</v>
      </c>
      <c r="C10694" t="s">
        <v>5441</v>
      </c>
      <c r="D10694">
        <v>150000</v>
      </c>
      <c r="E10694">
        <v>36</v>
      </c>
      <c r="F10694">
        <v>9</v>
      </c>
      <c r="G10694">
        <v>0</v>
      </c>
    </row>
    <row r="10695" spans="1:7" x14ac:dyDescent="0.2">
      <c r="A10695">
        <v>13000</v>
      </c>
      <c r="B10695">
        <v>7.6200000000000004E-2</v>
      </c>
      <c r="C10695" t="s">
        <v>5441</v>
      </c>
      <c r="D10695">
        <v>85000</v>
      </c>
      <c r="E10695">
        <v>36</v>
      </c>
      <c r="F10695">
        <v>4</v>
      </c>
      <c r="G10695">
        <v>0</v>
      </c>
    </row>
    <row r="10696" spans="1:7" x14ac:dyDescent="0.2">
      <c r="A10696">
        <v>8000</v>
      </c>
      <c r="B10696">
        <v>0.1825</v>
      </c>
      <c r="C10696" t="s">
        <v>5441</v>
      </c>
      <c r="D10696">
        <v>52500</v>
      </c>
      <c r="E10696">
        <v>36</v>
      </c>
      <c r="F10696">
        <v>1</v>
      </c>
      <c r="G10696">
        <v>0</v>
      </c>
    </row>
    <row r="10697" spans="1:7" x14ac:dyDescent="0.2">
      <c r="A10697">
        <v>9950</v>
      </c>
      <c r="B10697">
        <v>0.15609999999999999</v>
      </c>
      <c r="C10697" t="s">
        <v>5441</v>
      </c>
      <c r="D10697">
        <v>62000</v>
      </c>
      <c r="E10697">
        <v>36</v>
      </c>
      <c r="F10697">
        <v>10</v>
      </c>
      <c r="G10697">
        <v>0</v>
      </c>
    </row>
    <row r="10698" spans="1:7" x14ac:dyDescent="0.2">
      <c r="A10698">
        <v>20000</v>
      </c>
      <c r="B10698">
        <v>6.0299999999999999E-2</v>
      </c>
      <c r="C10698" t="s">
        <v>5441</v>
      </c>
      <c r="D10698">
        <v>56600</v>
      </c>
      <c r="E10698">
        <v>36</v>
      </c>
      <c r="F10698">
        <v>7</v>
      </c>
      <c r="G10698">
        <v>0</v>
      </c>
    </row>
    <row r="10699" spans="1:7" x14ac:dyDescent="0.2">
      <c r="A10699">
        <v>35000</v>
      </c>
      <c r="B10699">
        <v>0.16239999999999999</v>
      </c>
      <c r="C10699" t="s">
        <v>5441</v>
      </c>
      <c r="D10699">
        <v>93000</v>
      </c>
      <c r="E10699">
        <v>60</v>
      </c>
      <c r="F10699">
        <v>10</v>
      </c>
      <c r="G10699">
        <v>0</v>
      </c>
    </row>
    <row r="10700" spans="1:7" x14ac:dyDescent="0.2">
      <c r="A10700">
        <v>2500</v>
      </c>
      <c r="B10700">
        <v>0.224</v>
      </c>
      <c r="C10700" t="s">
        <v>5440</v>
      </c>
      <c r="D10700">
        <v>42000</v>
      </c>
      <c r="E10700">
        <v>36</v>
      </c>
      <c r="F10700">
        <v>1</v>
      </c>
      <c r="G10700">
        <v>1</v>
      </c>
    </row>
    <row r="10701" spans="1:7" x14ac:dyDescent="0.2">
      <c r="A10701">
        <v>12000</v>
      </c>
      <c r="B10701">
        <v>0.11990000000000001</v>
      </c>
      <c r="C10701" t="s">
        <v>5441</v>
      </c>
      <c r="D10701">
        <v>62400</v>
      </c>
      <c r="E10701">
        <v>36</v>
      </c>
      <c r="F10701">
        <v>7</v>
      </c>
      <c r="G10701">
        <v>1</v>
      </c>
    </row>
    <row r="10702" spans="1:7" x14ac:dyDescent="0.2">
      <c r="A10702">
        <v>10000</v>
      </c>
      <c r="B10702">
        <v>7.9000000000000001E-2</v>
      </c>
      <c r="C10702" t="s">
        <v>5441</v>
      </c>
      <c r="D10702">
        <v>45000</v>
      </c>
      <c r="E10702">
        <v>36</v>
      </c>
      <c r="F10702">
        <v>8</v>
      </c>
      <c r="G10702">
        <v>0</v>
      </c>
    </row>
    <row r="10703" spans="1:7" x14ac:dyDescent="0.2">
      <c r="A10703">
        <v>28500</v>
      </c>
      <c r="B10703">
        <v>0.1447</v>
      </c>
      <c r="C10703" t="s">
        <v>5440</v>
      </c>
      <c r="D10703">
        <v>62500</v>
      </c>
      <c r="E10703">
        <v>36</v>
      </c>
      <c r="F10703">
        <v>4</v>
      </c>
      <c r="G10703">
        <v>0</v>
      </c>
    </row>
    <row r="10704" spans="1:7" x14ac:dyDescent="0.2">
      <c r="A10704">
        <v>14000</v>
      </c>
      <c r="B10704">
        <v>6.0299999999999999E-2</v>
      </c>
      <c r="C10704" t="s">
        <v>5440</v>
      </c>
      <c r="D10704">
        <v>60000</v>
      </c>
      <c r="E10704">
        <v>36</v>
      </c>
      <c r="F10704">
        <v>2</v>
      </c>
      <c r="G10704">
        <v>0</v>
      </c>
    </row>
    <row r="10705" spans="1:7" x14ac:dyDescent="0.2">
      <c r="A10705">
        <v>18600</v>
      </c>
      <c r="B10705">
        <v>0.1825</v>
      </c>
      <c r="C10705" t="s">
        <v>5440</v>
      </c>
      <c r="D10705">
        <v>105000</v>
      </c>
      <c r="E10705">
        <v>60</v>
      </c>
      <c r="F10705">
        <v>3</v>
      </c>
      <c r="G10705">
        <v>0</v>
      </c>
    </row>
    <row r="10706" spans="1:7" x14ac:dyDescent="0.2">
      <c r="A10706">
        <v>6000</v>
      </c>
      <c r="B10706">
        <v>0.1285</v>
      </c>
      <c r="C10706" t="s">
        <v>5441</v>
      </c>
      <c r="D10706">
        <v>47000</v>
      </c>
      <c r="E10706">
        <v>36</v>
      </c>
      <c r="F10706">
        <v>10</v>
      </c>
      <c r="G10706">
        <v>0</v>
      </c>
    </row>
    <row r="10707" spans="1:7" x14ac:dyDescent="0.2">
      <c r="A10707">
        <v>11000</v>
      </c>
      <c r="B10707">
        <v>0.1699</v>
      </c>
      <c r="C10707" t="s">
        <v>5441</v>
      </c>
      <c r="D10707">
        <v>69000</v>
      </c>
      <c r="E10707">
        <v>60</v>
      </c>
      <c r="F10707">
        <v>7</v>
      </c>
      <c r="G10707">
        <v>0</v>
      </c>
    </row>
    <row r="10708" spans="1:7" x14ac:dyDescent="0.2">
      <c r="A10708">
        <v>30000</v>
      </c>
      <c r="B10708">
        <v>0.1285</v>
      </c>
      <c r="C10708" t="s">
        <v>5441</v>
      </c>
      <c r="D10708">
        <v>90000</v>
      </c>
      <c r="E10708">
        <v>36</v>
      </c>
      <c r="F10708">
        <v>10</v>
      </c>
      <c r="G10708">
        <v>1</v>
      </c>
    </row>
    <row r="10709" spans="1:7" x14ac:dyDescent="0.2">
      <c r="A10709">
        <v>9000</v>
      </c>
      <c r="B10709">
        <v>0.11990000000000001</v>
      </c>
      <c r="C10709" t="s">
        <v>5441</v>
      </c>
      <c r="D10709">
        <v>66500</v>
      </c>
      <c r="E10709">
        <v>36</v>
      </c>
      <c r="F10709">
        <v>7</v>
      </c>
      <c r="G10709">
        <v>0</v>
      </c>
    </row>
    <row r="10710" spans="1:7" x14ac:dyDescent="0.2">
      <c r="A10710">
        <v>6000</v>
      </c>
      <c r="B10710">
        <v>0.11990000000000001</v>
      </c>
      <c r="C10710" t="s">
        <v>5442</v>
      </c>
      <c r="D10710">
        <v>122000</v>
      </c>
      <c r="E10710">
        <v>36</v>
      </c>
      <c r="F10710">
        <v>10</v>
      </c>
      <c r="G10710">
        <v>0</v>
      </c>
    </row>
    <row r="10711" spans="1:7" x14ac:dyDescent="0.2">
      <c r="A10711">
        <v>8000</v>
      </c>
      <c r="B10711">
        <v>0.13980000000000001</v>
      </c>
      <c r="C10711" t="s">
        <v>5441</v>
      </c>
      <c r="D10711">
        <v>146352</v>
      </c>
      <c r="E10711">
        <v>36</v>
      </c>
      <c r="F10711">
        <v>6</v>
      </c>
      <c r="G10711">
        <v>0</v>
      </c>
    </row>
    <row r="10712" spans="1:7" x14ac:dyDescent="0.2">
      <c r="A10712">
        <v>35000</v>
      </c>
      <c r="B10712">
        <v>0.16239999999999999</v>
      </c>
      <c r="C10712" t="s">
        <v>5440</v>
      </c>
      <c r="D10712">
        <v>93000</v>
      </c>
      <c r="E10712">
        <v>36</v>
      </c>
      <c r="F10712">
        <v>9</v>
      </c>
      <c r="G10712">
        <v>1</v>
      </c>
    </row>
    <row r="10713" spans="1:7" x14ac:dyDescent="0.2">
      <c r="A10713">
        <v>25000</v>
      </c>
      <c r="B10713">
        <v>0.1285</v>
      </c>
      <c r="C10713" t="s">
        <v>5441</v>
      </c>
      <c r="D10713">
        <v>58000</v>
      </c>
      <c r="E10713">
        <v>60</v>
      </c>
      <c r="F10713">
        <v>9</v>
      </c>
      <c r="G10713">
        <v>0</v>
      </c>
    </row>
    <row r="10714" spans="1:7" x14ac:dyDescent="0.2">
      <c r="A10714">
        <v>13150</v>
      </c>
      <c r="B10714">
        <v>0.15609999999999999</v>
      </c>
      <c r="C10714" t="s">
        <v>5441</v>
      </c>
      <c r="D10714">
        <v>80000</v>
      </c>
      <c r="E10714">
        <v>60</v>
      </c>
      <c r="F10714">
        <v>10</v>
      </c>
      <c r="G10714">
        <v>0</v>
      </c>
    </row>
    <row r="10715" spans="1:7" x14ac:dyDescent="0.2">
      <c r="A10715">
        <v>5875</v>
      </c>
      <c r="B10715">
        <v>0.1447</v>
      </c>
      <c r="C10715" t="s">
        <v>5442</v>
      </c>
      <c r="D10715">
        <v>40000</v>
      </c>
      <c r="E10715">
        <v>36</v>
      </c>
      <c r="F10715">
        <v>3</v>
      </c>
      <c r="G10715">
        <v>0</v>
      </c>
    </row>
    <row r="10716" spans="1:7" x14ac:dyDescent="0.2">
      <c r="A10716">
        <v>32000</v>
      </c>
      <c r="B10716">
        <v>0.15609999999999999</v>
      </c>
      <c r="C10716" t="s">
        <v>5441</v>
      </c>
      <c r="D10716">
        <v>180000</v>
      </c>
      <c r="E10716">
        <v>60</v>
      </c>
      <c r="F10716">
        <v>2</v>
      </c>
      <c r="G10716">
        <v>0</v>
      </c>
    </row>
    <row r="10717" spans="1:7" x14ac:dyDescent="0.2">
      <c r="A10717">
        <v>9600</v>
      </c>
      <c r="B10717">
        <v>0.1699</v>
      </c>
      <c r="C10717" t="s">
        <v>5440</v>
      </c>
      <c r="D10717">
        <v>30000</v>
      </c>
      <c r="E10717">
        <v>36</v>
      </c>
      <c r="F10717">
        <v>2</v>
      </c>
      <c r="G10717">
        <v>0</v>
      </c>
    </row>
    <row r="10718" spans="1:7" x14ac:dyDescent="0.2">
      <c r="A10718">
        <v>2100</v>
      </c>
      <c r="B10718">
        <v>9.6699999999999994E-2</v>
      </c>
      <c r="C10718" t="s">
        <v>5440</v>
      </c>
      <c r="D10718">
        <v>35000</v>
      </c>
      <c r="E10718">
        <v>36</v>
      </c>
      <c r="F10718">
        <v>3</v>
      </c>
      <c r="G10718">
        <v>0</v>
      </c>
    </row>
    <row r="10719" spans="1:7" x14ac:dyDescent="0.2">
      <c r="A10719">
        <v>21000</v>
      </c>
      <c r="B10719">
        <v>0.11990000000000001</v>
      </c>
      <c r="C10719" t="s">
        <v>5441</v>
      </c>
      <c r="D10719">
        <v>93600</v>
      </c>
      <c r="E10719">
        <v>36</v>
      </c>
      <c r="F10719">
        <v>10</v>
      </c>
      <c r="G10719">
        <v>0</v>
      </c>
    </row>
    <row r="10720" spans="1:7" x14ac:dyDescent="0.2">
      <c r="A10720">
        <v>25000</v>
      </c>
      <c r="B10720">
        <v>8.8999999999999996E-2</v>
      </c>
      <c r="C10720" t="s">
        <v>5441</v>
      </c>
      <c r="D10720">
        <v>90000</v>
      </c>
      <c r="E10720">
        <v>36</v>
      </c>
      <c r="F10720">
        <v>1</v>
      </c>
      <c r="G10720">
        <v>0</v>
      </c>
    </row>
    <row r="10721" spans="1:7" x14ac:dyDescent="0.2">
      <c r="A10721">
        <v>8000</v>
      </c>
      <c r="B10721">
        <v>0.15609999999999999</v>
      </c>
      <c r="C10721" t="s">
        <v>5440</v>
      </c>
      <c r="D10721">
        <v>55000</v>
      </c>
      <c r="E10721">
        <v>60</v>
      </c>
      <c r="F10721">
        <v>6</v>
      </c>
      <c r="G10721">
        <v>1</v>
      </c>
    </row>
    <row r="10722" spans="1:7" x14ac:dyDescent="0.2">
      <c r="A10722">
        <v>16800</v>
      </c>
      <c r="B10722">
        <v>0.19969999999999999</v>
      </c>
      <c r="C10722" t="s">
        <v>5441</v>
      </c>
      <c r="D10722">
        <v>250000</v>
      </c>
      <c r="E10722">
        <v>60</v>
      </c>
      <c r="F10722">
        <v>10</v>
      </c>
      <c r="G10722">
        <v>0</v>
      </c>
    </row>
    <row r="10723" spans="1:7" x14ac:dyDescent="0.2">
      <c r="A10723">
        <v>9450</v>
      </c>
      <c r="B10723">
        <v>0.1285</v>
      </c>
      <c r="C10723" t="s">
        <v>5441</v>
      </c>
      <c r="D10723">
        <v>57143</v>
      </c>
      <c r="E10723">
        <v>36</v>
      </c>
      <c r="F10723">
        <v>3</v>
      </c>
      <c r="G10723">
        <v>0</v>
      </c>
    </row>
    <row r="10724" spans="1:7" x14ac:dyDescent="0.2">
      <c r="A10724">
        <v>17575</v>
      </c>
      <c r="B10724">
        <v>0.16239999999999999</v>
      </c>
      <c r="C10724" t="s">
        <v>5441</v>
      </c>
      <c r="D10724">
        <v>50000</v>
      </c>
      <c r="E10724">
        <v>60</v>
      </c>
      <c r="F10724">
        <v>10</v>
      </c>
      <c r="G10724">
        <v>1</v>
      </c>
    </row>
    <row r="10725" spans="1:7" x14ac:dyDescent="0.2">
      <c r="A10725">
        <v>17700</v>
      </c>
      <c r="B10725">
        <v>0.22900000000000001</v>
      </c>
      <c r="C10725" t="s">
        <v>5440</v>
      </c>
      <c r="D10725">
        <v>65000</v>
      </c>
      <c r="E10725">
        <v>60</v>
      </c>
      <c r="F10725">
        <v>10</v>
      </c>
      <c r="G10725">
        <v>0</v>
      </c>
    </row>
    <row r="10726" spans="1:7" x14ac:dyDescent="0.2">
      <c r="A10726">
        <v>7000</v>
      </c>
      <c r="B10726">
        <v>0.13980000000000001</v>
      </c>
      <c r="C10726" t="s">
        <v>5440</v>
      </c>
      <c r="D10726">
        <v>31000</v>
      </c>
      <c r="E10726">
        <v>36</v>
      </c>
      <c r="F10726">
        <v>2</v>
      </c>
      <c r="G10726">
        <v>0</v>
      </c>
    </row>
    <row r="10727" spans="1:7" x14ac:dyDescent="0.2">
      <c r="A10727">
        <v>23000</v>
      </c>
      <c r="B10727">
        <v>6.6199999999999995E-2</v>
      </c>
      <c r="C10727" t="s">
        <v>5441</v>
      </c>
      <c r="D10727">
        <v>138500</v>
      </c>
      <c r="E10727">
        <v>36</v>
      </c>
      <c r="F10727">
        <v>10</v>
      </c>
      <c r="G10727">
        <v>0</v>
      </c>
    </row>
    <row r="10728" spans="1:7" x14ac:dyDescent="0.2">
      <c r="A10728">
        <v>5375</v>
      </c>
      <c r="B10728">
        <v>0.1699</v>
      </c>
      <c r="C10728" t="s">
        <v>5441</v>
      </c>
      <c r="D10728">
        <v>65000</v>
      </c>
      <c r="E10728">
        <v>36</v>
      </c>
      <c r="F10728">
        <v>10</v>
      </c>
      <c r="G10728">
        <v>1</v>
      </c>
    </row>
    <row r="10729" spans="1:7" x14ac:dyDescent="0.2">
      <c r="A10729">
        <v>18000</v>
      </c>
      <c r="B10729">
        <v>0.19969999999999999</v>
      </c>
      <c r="C10729" t="s">
        <v>5442</v>
      </c>
      <c r="D10729">
        <v>45000</v>
      </c>
      <c r="E10729">
        <v>60</v>
      </c>
      <c r="F10729">
        <v>4</v>
      </c>
      <c r="G10729">
        <v>0</v>
      </c>
    </row>
    <row r="10730" spans="1:7" x14ac:dyDescent="0.2">
      <c r="A10730">
        <v>15500</v>
      </c>
      <c r="B10730">
        <v>0.1353</v>
      </c>
      <c r="C10730" t="s">
        <v>5441</v>
      </c>
      <c r="D10730">
        <v>57073</v>
      </c>
      <c r="E10730">
        <v>36</v>
      </c>
      <c r="F10730">
        <v>10</v>
      </c>
      <c r="G10730">
        <v>0</v>
      </c>
    </row>
    <row r="10731" spans="1:7" x14ac:dyDescent="0.2">
      <c r="A10731">
        <v>21975</v>
      </c>
      <c r="B10731">
        <v>0.16239999999999999</v>
      </c>
      <c r="C10731" t="s">
        <v>5440</v>
      </c>
      <c r="D10731">
        <v>50000</v>
      </c>
      <c r="E10731">
        <v>60</v>
      </c>
      <c r="F10731">
        <v>10</v>
      </c>
      <c r="G10731">
        <v>0</v>
      </c>
    </row>
    <row r="10732" spans="1:7" x14ac:dyDescent="0.2">
      <c r="A10732">
        <v>12000</v>
      </c>
      <c r="B10732">
        <v>0.14979999999999999</v>
      </c>
      <c r="C10732" t="s">
        <v>5440</v>
      </c>
      <c r="D10732">
        <v>58000</v>
      </c>
      <c r="E10732">
        <v>60</v>
      </c>
      <c r="F10732">
        <v>10</v>
      </c>
      <c r="G10732">
        <v>0</v>
      </c>
    </row>
    <row r="10733" spans="1:7" x14ac:dyDescent="0.2">
      <c r="A10733">
        <v>24000</v>
      </c>
      <c r="B10733">
        <v>8.8999999999999996E-2</v>
      </c>
      <c r="C10733" t="s">
        <v>5440</v>
      </c>
      <c r="D10733">
        <v>105000</v>
      </c>
      <c r="E10733">
        <v>36</v>
      </c>
      <c r="F10733">
        <v>0.5</v>
      </c>
      <c r="G10733">
        <v>0</v>
      </c>
    </row>
    <row r="10734" spans="1:7" x14ac:dyDescent="0.2">
      <c r="A10734">
        <v>12000</v>
      </c>
      <c r="B10734">
        <v>0.1353</v>
      </c>
      <c r="C10734" t="s">
        <v>5441</v>
      </c>
      <c r="D10734">
        <v>125000</v>
      </c>
      <c r="E10734">
        <v>36</v>
      </c>
      <c r="F10734">
        <v>10</v>
      </c>
      <c r="G10734">
        <v>0</v>
      </c>
    </row>
    <row r="10735" spans="1:7" x14ac:dyDescent="0.2">
      <c r="A10735">
        <v>16700</v>
      </c>
      <c r="B10735">
        <v>0.16239999999999999</v>
      </c>
      <c r="C10735" t="s">
        <v>5441</v>
      </c>
      <c r="D10735">
        <v>42000</v>
      </c>
      <c r="E10735">
        <v>60</v>
      </c>
      <c r="F10735">
        <v>0.5</v>
      </c>
      <c r="G10735">
        <v>1</v>
      </c>
    </row>
    <row r="10736" spans="1:7" x14ac:dyDescent="0.2">
      <c r="A10736">
        <v>7400</v>
      </c>
      <c r="B10736">
        <v>0.1353</v>
      </c>
      <c r="C10736" t="s">
        <v>5441</v>
      </c>
      <c r="D10736">
        <v>41238</v>
      </c>
      <c r="E10736">
        <v>36</v>
      </c>
      <c r="F10736">
        <v>3</v>
      </c>
      <c r="G10736">
        <v>0</v>
      </c>
    </row>
    <row r="10737" spans="1:7" x14ac:dyDescent="0.2">
      <c r="A10737">
        <v>5775</v>
      </c>
      <c r="B10737">
        <v>0.21479999999999999</v>
      </c>
      <c r="C10737" t="s">
        <v>5440</v>
      </c>
      <c r="D10737">
        <v>36500</v>
      </c>
      <c r="E10737">
        <v>36</v>
      </c>
      <c r="F10737">
        <v>10</v>
      </c>
      <c r="G10737">
        <v>1</v>
      </c>
    </row>
    <row r="10738" spans="1:7" x14ac:dyDescent="0.2">
      <c r="A10738">
        <v>15000</v>
      </c>
      <c r="B10738">
        <v>0.1285</v>
      </c>
      <c r="C10738" t="s">
        <v>5441</v>
      </c>
      <c r="D10738">
        <v>85000</v>
      </c>
      <c r="E10738">
        <v>36</v>
      </c>
      <c r="F10738">
        <v>7</v>
      </c>
      <c r="G10738">
        <v>0</v>
      </c>
    </row>
    <row r="10739" spans="1:7" x14ac:dyDescent="0.2">
      <c r="A10739">
        <v>12000</v>
      </c>
      <c r="B10739">
        <v>0.11990000000000001</v>
      </c>
      <c r="C10739" t="s">
        <v>5441</v>
      </c>
      <c r="D10739">
        <v>62000</v>
      </c>
      <c r="E10739">
        <v>36</v>
      </c>
      <c r="F10739">
        <v>1</v>
      </c>
      <c r="G10739">
        <v>0</v>
      </c>
    </row>
    <row r="10740" spans="1:7" x14ac:dyDescent="0.2">
      <c r="A10740">
        <v>14375</v>
      </c>
      <c r="B10740">
        <v>0.224</v>
      </c>
      <c r="C10740" t="s">
        <v>5441</v>
      </c>
      <c r="D10740">
        <v>40000</v>
      </c>
      <c r="E10740">
        <v>60</v>
      </c>
      <c r="F10740">
        <v>7</v>
      </c>
      <c r="G10740">
        <v>1</v>
      </c>
    </row>
    <row r="10741" spans="1:7" x14ac:dyDescent="0.2">
      <c r="A10741">
        <v>20000</v>
      </c>
      <c r="B10741">
        <v>0.1099</v>
      </c>
      <c r="C10741" t="s">
        <v>5440</v>
      </c>
      <c r="D10741">
        <v>106000</v>
      </c>
      <c r="E10741">
        <v>36</v>
      </c>
      <c r="F10741">
        <v>5</v>
      </c>
      <c r="G10741">
        <v>0</v>
      </c>
    </row>
    <row r="10742" spans="1:7" x14ac:dyDescent="0.2">
      <c r="A10742">
        <v>23325</v>
      </c>
      <c r="B10742">
        <v>0.1825</v>
      </c>
      <c r="C10742" t="s">
        <v>5441</v>
      </c>
      <c r="D10742">
        <v>130000</v>
      </c>
      <c r="E10742">
        <v>60</v>
      </c>
      <c r="F10742">
        <v>5</v>
      </c>
      <c r="G10742">
        <v>0</v>
      </c>
    </row>
    <row r="10743" spans="1:7" x14ac:dyDescent="0.2">
      <c r="A10743">
        <v>5600</v>
      </c>
      <c r="B10743">
        <v>0.1099</v>
      </c>
      <c r="C10743" t="s">
        <v>5440</v>
      </c>
      <c r="D10743">
        <v>77000</v>
      </c>
      <c r="E10743">
        <v>36</v>
      </c>
      <c r="F10743">
        <v>4</v>
      </c>
      <c r="G10743">
        <v>0</v>
      </c>
    </row>
    <row r="10744" spans="1:7" x14ac:dyDescent="0.2">
      <c r="A10744">
        <v>21200</v>
      </c>
      <c r="B10744">
        <v>0.16239999999999999</v>
      </c>
      <c r="C10744" t="s">
        <v>5441</v>
      </c>
      <c r="D10744">
        <v>61000</v>
      </c>
      <c r="E10744">
        <v>60</v>
      </c>
      <c r="F10744">
        <v>4</v>
      </c>
      <c r="G10744">
        <v>1</v>
      </c>
    </row>
    <row r="10745" spans="1:7" x14ac:dyDescent="0.2">
      <c r="A10745">
        <v>10000</v>
      </c>
      <c r="B10745">
        <v>0.1699</v>
      </c>
      <c r="C10745" t="s">
        <v>5442</v>
      </c>
      <c r="D10745">
        <v>40000</v>
      </c>
      <c r="E10745">
        <v>36</v>
      </c>
      <c r="F10745">
        <v>7</v>
      </c>
      <c r="G10745">
        <v>1</v>
      </c>
    </row>
    <row r="10746" spans="1:7" x14ac:dyDescent="0.2">
      <c r="A10746">
        <v>20000</v>
      </c>
      <c r="B10746">
        <v>0.1285</v>
      </c>
      <c r="C10746" t="s">
        <v>5440</v>
      </c>
      <c r="D10746">
        <v>58000</v>
      </c>
      <c r="E10746">
        <v>36</v>
      </c>
      <c r="F10746">
        <v>2</v>
      </c>
      <c r="G10746">
        <v>0</v>
      </c>
    </row>
    <row r="10747" spans="1:7" x14ac:dyDescent="0.2">
      <c r="A10747">
        <v>29175</v>
      </c>
      <c r="B10747">
        <v>0.1285</v>
      </c>
      <c r="C10747" t="s">
        <v>5440</v>
      </c>
      <c r="D10747">
        <v>65800</v>
      </c>
      <c r="E10747">
        <v>36</v>
      </c>
      <c r="F10747">
        <v>0.5</v>
      </c>
      <c r="G10747">
        <v>0</v>
      </c>
    </row>
    <row r="10748" spans="1:7" x14ac:dyDescent="0.2">
      <c r="A10748">
        <v>10000</v>
      </c>
      <c r="B10748">
        <v>0.13980000000000001</v>
      </c>
      <c r="C10748" t="s">
        <v>5441</v>
      </c>
      <c r="D10748">
        <v>50000</v>
      </c>
      <c r="E10748">
        <v>36</v>
      </c>
      <c r="F10748">
        <v>4</v>
      </c>
      <c r="G10748">
        <v>0</v>
      </c>
    </row>
    <row r="10749" spans="1:7" x14ac:dyDescent="0.2">
      <c r="A10749">
        <v>15000</v>
      </c>
      <c r="B10749">
        <v>0.1285</v>
      </c>
      <c r="C10749" t="s">
        <v>5441</v>
      </c>
      <c r="D10749">
        <v>46000</v>
      </c>
      <c r="E10749">
        <v>36</v>
      </c>
      <c r="F10749">
        <v>8</v>
      </c>
      <c r="G10749">
        <v>1</v>
      </c>
    </row>
    <row r="10750" spans="1:7" x14ac:dyDescent="0.2">
      <c r="A10750">
        <v>12000</v>
      </c>
      <c r="B10750">
        <v>9.6699999999999994E-2</v>
      </c>
      <c r="C10750" t="s">
        <v>5441</v>
      </c>
      <c r="D10750">
        <v>62946</v>
      </c>
      <c r="E10750">
        <v>36</v>
      </c>
      <c r="F10750">
        <v>10</v>
      </c>
      <c r="G10750">
        <v>0</v>
      </c>
    </row>
    <row r="10751" spans="1:7" x14ac:dyDescent="0.2">
      <c r="A10751">
        <v>10000</v>
      </c>
      <c r="B10751">
        <v>7.9000000000000001E-2</v>
      </c>
      <c r="C10751" t="s">
        <v>5441</v>
      </c>
      <c r="D10751">
        <v>70000</v>
      </c>
      <c r="E10751">
        <v>36</v>
      </c>
      <c r="F10751">
        <v>10</v>
      </c>
      <c r="G10751">
        <v>0</v>
      </c>
    </row>
    <row r="10752" spans="1:7" x14ac:dyDescent="0.2">
      <c r="A10752">
        <v>13200</v>
      </c>
      <c r="B10752">
        <v>0.14979999999999999</v>
      </c>
      <c r="C10752" t="s">
        <v>5441</v>
      </c>
      <c r="D10752">
        <v>36000</v>
      </c>
      <c r="E10752">
        <v>36</v>
      </c>
      <c r="F10752">
        <v>10</v>
      </c>
      <c r="G10752">
        <v>1</v>
      </c>
    </row>
    <row r="10753" spans="1:7" x14ac:dyDescent="0.2">
      <c r="A10753">
        <v>14000</v>
      </c>
      <c r="B10753">
        <v>9.6699999999999994E-2</v>
      </c>
      <c r="C10753" t="s">
        <v>5441</v>
      </c>
      <c r="D10753">
        <v>150000</v>
      </c>
      <c r="E10753">
        <v>36</v>
      </c>
      <c r="F10753">
        <v>10</v>
      </c>
      <c r="G10753">
        <v>0</v>
      </c>
    </row>
    <row r="10754" spans="1:7" x14ac:dyDescent="0.2">
      <c r="A10754">
        <v>1475</v>
      </c>
      <c r="B10754">
        <v>0.16239999999999999</v>
      </c>
      <c r="C10754" t="s">
        <v>5442</v>
      </c>
      <c r="D10754">
        <v>48000</v>
      </c>
      <c r="E10754">
        <v>36</v>
      </c>
      <c r="F10754">
        <v>10</v>
      </c>
      <c r="G10754">
        <v>0</v>
      </c>
    </row>
    <row r="10755" spans="1:7" x14ac:dyDescent="0.2">
      <c r="A10755">
        <v>10000</v>
      </c>
      <c r="B10755">
        <v>0.1699</v>
      </c>
      <c r="C10755" t="s">
        <v>5441</v>
      </c>
      <c r="D10755">
        <v>89995</v>
      </c>
      <c r="E10755">
        <v>36</v>
      </c>
      <c r="F10755">
        <v>10</v>
      </c>
      <c r="G10755">
        <v>0</v>
      </c>
    </row>
    <row r="10756" spans="1:7" x14ac:dyDescent="0.2">
      <c r="A10756">
        <v>30000</v>
      </c>
      <c r="B10756">
        <v>0.1285</v>
      </c>
      <c r="C10756" t="s">
        <v>5440</v>
      </c>
      <c r="D10756">
        <v>68000</v>
      </c>
      <c r="E10756">
        <v>36</v>
      </c>
      <c r="F10756">
        <v>3</v>
      </c>
      <c r="G10756">
        <v>0</v>
      </c>
    </row>
    <row r="10757" spans="1:7" x14ac:dyDescent="0.2">
      <c r="A10757">
        <v>10075</v>
      </c>
      <c r="B10757">
        <v>0.245</v>
      </c>
      <c r="C10757" t="s">
        <v>5442</v>
      </c>
      <c r="D10757">
        <v>35000</v>
      </c>
      <c r="E10757">
        <v>36</v>
      </c>
      <c r="F10757">
        <v>10</v>
      </c>
      <c r="G10757">
        <v>0</v>
      </c>
    </row>
    <row r="10758" spans="1:7" x14ac:dyDescent="0.2">
      <c r="A10758">
        <v>8000</v>
      </c>
      <c r="B10758">
        <v>0.1285</v>
      </c>
      <c r="C10758" t="s">
        <v>5440</v>
      </c>
      <c r="D10758">
        <v>48000</v>
      </c>
      <c r="E10758">
        <v>36</v>
      </c>
      <c r="F10758">
        <v>6</v>
      </c>
      <c r="G10758">
        <v>0</v>
      </c>
    </row>
    <row r="10759" spans="1:7" x14ac:dyDescent="0.2">
      <c r="A10759">
        <v>10000</v>
      </c>
      <c r="B10759">
        <v>0.15609999999999999</v>
      </c>
      <c r="C10759" t="s">
        <v>5441</v>
      </c>
      <c r="D10759" s="79">
        <v>100000</v>
      </c>
      <c r="E10759">
        <v>36</v>
      </c>
      <c r="F10759">
        <v>10</v>
      </c>
      <c r="G10759">
        <v>0</v>
      </c>
    </row>
    <row r="10760" spans="1:7" x14ac:dyDescent="0.2">
      <c r="A10760">
        <v>10000</v>
      </c>
      <c r="B10760">
        <v>0.1285</v>
      </c>
      <c r="C10760" t="s">
        <v>5441</v>
      </c>
      <c r="D10760">
        <v>78000</v>
      </c>
      <c r="E10760">
        <v>36</v>
      </c>
      <c r="F10760">
        <v>10</v>
      </c>
      <c r="G10760">
        <v>0</v>
      </c>
    </row>
    <row r="10761" spans="1:7" x14ac:dyDescent="0.2">
      <c r="A10761">
        <v>19000</v>
      </c>
      <c r="B10761">
        <v>0.11990000000000001</v>
      </c>
      <c r="C10761" t="s">
        <v>5440</v>
      </c>
      <c r="D10761">
        <v>80000</v>
      </c>
      <c r="E10761">
        <v>36</v>
      </c>
      <c r="F10761">
        <v>3</v>
      </c>
      <c r="G10761">
        <v>1</v>
      </c>
    </row>
    <row r="10762" spans="1:7" x14ac:dyDescent="0.2">
      <c r="A10762">
        <v>11200</v>
      </c>
      <c r="B10762">
        <v>7.6200000000000004E-2</v>
      </c>
      <c r="C10762" t="s">
        <v>5441</v>
      </c>
      <c r="D10762">
        <v>56000</v>
      </c>
      <c r="E10762">
        <v>36</v>
      </c>
      <c r="F10762">
        <v>0.5</v>
      </c>
      <c r="G10762">
        <v>0</v>
      </c>
    </row>
    <row r="10763" spans="1:7" x14ac:dyDescent="0.2">
      <c r="A10763">
        <v>7000</v>
      </c>
      <c r="B10763">
        <v>0.15609999999999999</v>
      </c>
      <c r="C10763" t="s">
        <v>5440</v>
      </c>
      <c r="D10763">
        <v>81500</v>
      </c>
      <c r="E10763">
        <v>36</v>
      </c>
      <c r="F10763">
        <v>5</v>
      </c>
      <c r="G10763">
        <v>0</v>
      </c>
    </row>
    <row r="10764" spans="1:7" x14ac:dyDescent="0.2">
      <c r="A10764">
        <v>16000</v>
      </c>
      <c r="B10764">
        <v>0.1353</v>
      </c>
      <c r="C10764" t="s">
        <v>5441</v>
      </c>
      <c r="D10764">
        <v>176000</v>
      </c>
      <c r="E10764">
        <v>36</v>
      </c>
      <c r="F10764">
        <v>9</v>
      </c>
      <c r="G10764">
        <v>0</v>
      </c>
    </row>
    <row r="10765" spans="1:7" x14ac:dyDescent="0.2">
      <c r="A10765">
        <v>15000</v>
      </c>
      <c r="B10765">
        <v>0.1285</v>
      </c>
      <c r="C10765" t="s">
        <v>5440</v>
      </c>
      <c r="D10765">
        <v>55000</v>
      </c>
      <c r="E10765">
        <v>36</v>
      </c>
      <c r="F10765">
        <v>8</v>
      </c>
      <c r="G10765">
        <v>0</v>
      </c>
    </row>
    <row r="10766" spans="1:7" x14ac:dyDescent="0.2">
      <c r="A10766">
        <v>13225</v>
      </c>
      <c r="B10766">
        <v>0.19220000000000001</v>
      </c>
      <c r="C10766" t="s">
        <v>5441</v>
      </c>
      <c r="D10766">
        <v>148000</v>
      </c>
      <c r="E10766">
        <v>36</v>
      </c>
      <c r="F10766">
        <v>10</v>
      </c>
      <c r="G10766">
        <v>0</v>
      </c>
    </row>
    <row r="10767" spans="1:7" x14ac:dyDescent="0.2">
      <c r="A10767">
        <v>10000</v>
      </c>
      <c r="B10767">
        <v>0.11990000000000001</v>
      </c>
      <c r="C10767" t="s">
        <v>5441</v>
      </c>
      <c r="D10767">
        <v>51000</v>
      </c>
      <c r="E10767">
        <v>36</v>
      </c>
      <c r="F10767">
        <v>10</v>
      </c>
      <c r="G10767">
        <v>0</v>
      </c>
    </row>
    <row r="10768" spans="1:7" x14ac:dyDescent="0.2">
      <c r="A10768">
        <v>7500</v>
      </c>
      <c r="B10768">
        <v>6.6199999999999995E-2</v>
      </c>
      <c r="C10768" t="s">
        <v>5440</v>
      </c>
      <c r="D10768">
        <v>60000</v>
      </c>
      <c r="E10768">
        <v>36</v>
      </c>
      <c r="F10768">
        <v>4</v>
      </c>
      <c r="G10768">
        <v>0</v>
      </c>
    </row>
    <row r="10769" spans="1:7" x14ac:dyDescent="0.2">
      <c r="A10769">
        <v>10050</v>
      </c>
      <c r="B10769">
        <v>0.16239999999999999</v>
      </c>
      <c r="C10769" t="s">
        <v>5441</v>
      </c>
      <c r="D10769">
        <v>44665</v>
      </c>
      <c r="E10769">
        <v>36</v>
      </c>
      <c r="F10769">
        <v>8</v>
      </c>
      <c r="G10769">
        <v>0</v>
      </c>
    </row>
    <row r="10770" spans="1:7" x14ac:dyDescent="0.2">
      <c r="A10770">
        <v>9600</v>
      </c>
      <c r="B10770">
        <v>8.8999999999999996E-2</v>
      </c>
      <c r="C10770" t="s">
        <v>5440</v>
      </c>
      <c r="D10770">
        <v>30000</v>
      </c>
      <c r="E10770">
        <v>36</v>
      </c>
      <c r="F10770">
        <v>6</v>
      </c>
      <c r="G10770">
        <v>0</v>
      </c>
    </row>
    <row r="10771" spans="1:7" x14ac:dyDescent="0.2">
      <c r="A10771">
        <v>10000</v>
      </c>
      <c r="B10771">
        <v>0.1285</v>
      </c>
      <c r="C10771" t="s">
        <v>5441</v>
      </c>
      <c r="D10771" s="79">
        <v>100000</v>
      </c>
      <c r="E10771">
        <v>36</v>
      </c>
      <c r="F10771">
        <v>4</v>
      </c>
      <c r="G10771">
        <v>1</v>
      </c>
    </row>
    <row r="10772" spans="1:7" x14ac:dyDescent="0.2">
      <c r="A10772">
        <v>15000</v>
      </c>
      <c r="B10772">
        <v>8.8999999999999996E-2</v>
      </c>
      <c r="C10772" t="s">
        <v>5442</v>
      </c>
      <c r="D10772">
        <v>75000</v>
      </c>
      <c r="E10772">
        <v>36</v>
      </c>
      <c r="F10772">
        <v>10</v>
      </c>
      <c r="G10772">
        <v>0</v>
      </c>
    </row>
    <row r="10773" spans="1:7" x14ac:dyDescent="0.2">
      <c r="A10773">
        <v>35000</v>
      </c>
      <c r="B10773">
        <v>0.1757</v>
      </c>
      <c r="C10773" t="s">
        <v>5440</v>
      </c>
      <c r="D10773">
        <v>164000</v>
      </c>
      <c r="E10773">
        <v>60</v>
      </c>
      <c r="F10773">
        <v>6</v>
      </c>
      <c r="G10773">
        <v>0</v>
      </c>
    </row>
    <row r="10774" spans="1:7" x14ac:dyDescent="0.2">
      <c r="A10774">
        <v>7000</v>
      </c>
      <c r="B10774">
        <v>0.1699</v>
      </c>
      <c r="C10774" t="s">
        <v>5440</v>
      </c>
      <c r="D10774">
        <v>63000</v>
      </c>
      <c r="E10774">
        <v>60</v>
      </c>
      <c r="F10774">
        <v>5</v>
      </c>
      <c r="G10774">
        <v>1</v>
      </c>
    </row>
    <row r="10775" spans="1:7" x14ac:dyDescent="0.2">
      <c r="A10775">
        <v>23800</v>
      </c>
      <c r="B10775">
        <v>7.9000000000000001E-2</v>
      </c>
      <c r="C10775" t="s">
        <v>5440</v>
      </c>
      <c r="D10775">
        <v>95000</v>
      </c>
      <c r="E10775">
        <v>36</v>
      </c>
      <c r="F10775">
        <v>2</v>
      </c>
      <c r="G10775">
        <v>0</v>
      </c>
    </row>
    <row r="10776" spans="1:7" x14ac:dyDescent="0.2">
      <c r="A10776">
        <v>15000</v>
      </c>
      <c r="B10776">
        <v>0.1285</v>
      </c>
      <c r="C10776" t="s">
        <v>5441</v>
      </c>
      <c r="D10776">
        <v>71000</v>
      </c>
      <c r="E10776">
        <v>36</v>
      </c>
      <c r="F10776">
        <v>5</v>
      </c>
      <c r="G10776">
        <v>0</v>
      </c>
    </row>
    <row r="10777" spans="1:7" x14ac:dyDescent="0.2">
      <c r="A10777">
        <v>14000</v>
      </c>
      <c r="B10777">
        <v>0.1447</v>
      </c>
      <c r="C10777" t="s">
        <v>5441</v>
      </c>
      <c r="D10777">
        <v>88000</v>
      </c>
      <c r="E10777">
        <v>36</v>
      </c>
      <c r="F10777">
        <v>10</v>
      </c>
      <c r="G10777">
        <v>1</v>
      </c>
    </row>
    <row r="10778" spans="1:7" x14ac:dyDescent="0.2">
      <c r="A10778">
        <v>15600</v>
      </c>
      <c r="B10778">
        <v>0.1699</v>
      </c>
      <c r="C10778" t="s">
        <v>5441</v>
      </c>
      <c r="D10778">
        <v>70000</v>
      </c>
      <c r="E10778">
        <v>60</v>
      </c>
      <c r="F10778">
        <v>10</v>
      </c>
      <c r="G10778">
        <v>0</v>
      </c>
    </row>
    <row r="10779" spans="1:7" x14ac:dyDescent="0.2">
      <c r="A10779">
        <v>10000</v>
      </c>
      <c r="B10779">
        <v>9.6699999999999994E-2</v>
      </c>
      <c r="C10779" t="s">
        <v>5441</v>
      </c>
      <c r="D10779">
        <v>42000</v>
      </c>
      <c r="E10779">
        <v>36</v>
      </c>
      <c r="F10779">
        <v>4</v>
      </c>
      <c r="G10779">
        <v>0</v>
      </c>
    </row>
    <row r="10780" spans="1:7" x14ac:dyDescent="0.2">
      <c r="A10780">
        <v>7800</v>
      </c>
      <c r="B10780">
        <v>0.1757</v>
      </c>
      <c r="C10780" t="s">
        <v>5441</v>
      </c>
      <c r="D10780">
        <v>85000</v>
      </c>
      <c r="E10780">
        <v>36</v>
      </c>
      <c r="F10780">
        <v>10</v>
      </c>
      <c r="G10780">
        <v>0</v>
      </c>
    </row>
    <row r="10781" spans="1:7" x14ac:dyDescent="0.2">
      <c r="A10781">
        <v>18000</v>
      </c>
      <c r="B10781">
        <v>0.1285</v>
      </c>
      <c r="C10781" t="s">
        <v>5440</v>
      </c>
      <c r="D10781">
        <v>68000</v>
      </c>
      <c r="E10781">
        <v>36</v>
      </c>
      <c r="F10781">
        <v>0.5</v>
      </c>
      <c r="G10781">
        <v>0</v>
      </c>
    </row>
    <row r="10782" spans="1:7" x14ac:dyDescent="0.2">
      <c r="A10782">
        <v>12000</v>
      </c>
      <c r="B10782">
        <v>0.15609999999999999</v>
      </c>
      <c r="C10782" t="s">
        <v>5441</v>
      </c>
      <c r="D10782">
        <v>72000</v>
      </c>
      <c r="E10782">
        <v>60</v>
      </c>
      <c r="F10782">
        <v>6</v>
      </c>
      <c r="G10782">
        <v>0</v>
      </c>
    </row>
    <row r="10783" spans="1:7" x14ac:dyDescent="0.2">
      <c r="A10783">
        <v>13600</v>
      </c>
      <c r="B10783">
        <v>0.1099</v>
      </c>
      <c r="C10783" t="s">
        <v>5441</v>
      </c>
      <c r="D10783">
        <v>45000</v>
      </c>
      <c r="E10783">
        <v>36</v>
      </c>
      <c r="F10783">
        <v>10</v>
      </c>
      <c r="G10783">
        <v>0</v>
      </c>
    </row>
    <row r="10784" spans="1:7" x14ac:dyDescent="0.2">
      <c r="A10784">
        <v>12000</v>
      </c>
      <c r="B10784">
        <v>8.8999999999999996E-2</v>
      </c>
      <c r="C10784" t="s">
        <v>5441</v>
      </c>
      <c r="D10784">
        <v>42240</v>
      </c>
      <c r="E10784">
        <v>36</v>
      </c>
      <c r="F10784">
        <v>0.5</v>
      </c>
      <c r="G10784">
        <v>0</v>
      </c>
    </row>
    <row r="10785" spans="1:7" x14ac:dyDescent="0.2">
      <c r="A10785">
        <v>12000</v>
      </c>
      <c r="B10785">
        <v>9.6699999999999994E-2</v>
      </c>
      <c r="C10785" t="s">
        <v>5440</v>
      </c>
      <c r="D10785">
        <v>52000</v>
      </c>
      <c r="E10785">
        <v>36</v>
      </c>
      <c r="F10785">
        <v>4</v>
      </c>
      <c r="G10785">
        <v>0</v>
      </c>
    </row>
    <row r="10786" spans="1:7" x14ac:dyDescent="0.2">
      <c r="A10786">
        <v>22750</v>
      </c>
      <c r="B10786">
        <v>0.1757</v>
      </c>
      <c r="C10786" t="s">
        <v>5442</v>
      </c>
      <c r="D10786">
        <v>80000</v>
      </c>
      <c r="E10786">
        <v>60</v>
      </c>
      <c r="F10786">
        <v>0.5</v>
      </c>
      <c r="G10786">
        <v>0</v>
      </c>
    </row>
    <row r="10787" spans="1:7" x14ac:dyDescent="0.2">
      <c r="A10787">
        <v>25000</v>
      </c>
      <c r="B10787">
        <v>0.1447</v>
      </c>
      <c r="C10787" t="s">
        <v>5441</v>
      </c>
      <c r="D10787">
        <v>120000</v>
      </c>
      <c r="E10787">
        <v>60</v>
      </c>
      <c r="F10787">
        <v>0.5</v>
      </c>
      <c r="G10787">
        <v>0</v>
      </c>
    </row>
    <row r="10788" spans="1:7" x14ac:dyDescent="0.2">
      <c r="A10788">
        <v>15250</v>
      </c>
      <c r="B10788">
        <v>0.16239999999999999</v>
      </c>
      <c r="C10788" t="s">
        <v>5440</v>
      </c>
      <c r="D10788">
        <v>129000</v>
      </c>
      <c r="E10788">
        <v>36</v>
      </c>
      <c r="F10788">
        <v>10</v>
      </c>
      <c r="G10788">
        <v>0</v>
      </c>
    </row>
    <row r="10789" spans="1:7" x14ac:dyDescent="0.2">
      <c r="A10789">
        <v>5600</v>
      </c>
      <c r="B10789">
        <v>0.14979999999999999</v>
      </c>
      <c r="C10789" t="s">
        <v>5440</v>
      </c>
      <c r="D10789">
        <v>35000</v>
      </c>
      <c r="E10789">
        <v>60</v>
      </c>
      <c r="F10789">
        <v>4</v>
      </c>
      <c r="G10789">
        <v>0</v>
      </c>
    </row>
    <row r="10790" spans="1:7" x14ac:dyDescent="0.2">
      <c r="A10790">
        <v>4200</v>
      </c>
      <c r="B10790">
        <v>0.1099</v>
      </c>
      <c r="C10790" t="s">
        <v>5440</v>
      </c>
      <c r="D10790">
        <v>54000</v>
      </c>
      <c r="E10790">
        <v>36</v>
      </c>
      <c r="F10790">
        <v>10</v>
      </c>
      <c r="G10790">
        <v>0</v>
      </c>
    </row>
    <row r="10791" spans="1:7" x14ac:dyDescent="0.2">
      <c r="A10791">
        <v>9750</v>
      </c>
      <c r="B10791">
        <v>0.19969999999999999</v>
      </c>
      <c r="C10791" t="s">
        <v>5440</v>
      </c>
      <c r="D10791">
        <v>49000</v>
      </c>
      <c r="E10791">
        <v>36</v>
      </c>
      <c r="F10791">
        <v>0.5</v>
      </c>
      <c r="G10791">
        <v>1</v>
      </c>
    </row>
    <row r="10792" spans="1:7" x14ac:dyDescent="0.2">
      <c r="A10792">
        <v>10000</v>
      </c>
      <c r="B10792">
        <v>0.24990000000000001</v>
      </c>
      <c r="C10792" t="s">
        <v>5440</v>
      </c>
      <c r="D10792">
        <v>60000</v>
      </c>
      <c r="E10792">
        <v>60</v>
      </c>
      <c r="F10792">
        <v>2</v>
      </c>
      <c r="G10792">
        <v>1</v>
      </c>
    </row>
    <row r="10793" spans="1:7" x14ac:dyDescent="0.2">
      <c r="A10793">
        <v>24000</v>
      </c>
      <c r="B10793">
        <v>0.15609999999999999</v>
      </c>
      <c r="C10793" t="s">
        <v>5440</v>
      </c>
      <c r="D10793">
        <v>78000</v>
      </c>
      <c r="E10793">
        <v>36</v>
      </c>
      <c r="F10793">
        <v>4</v>
      </c>
      <c r="G10793">
        <v>1</v>
      </c>
    </row>
    <row r="10794" spans="1:7" x14ac:dyDescent="0.2">
      <c r="A10794">
        <v>35000</v>
      </c>
      <c r="B10794">
        <v>0.1825</v>
      </c>
      <c r="C10794" t="s">
        <v>5440</v>
      </c>
      <c r="D10794">
        <v>80000</v>
      </c>
      <c r="E10794">
        <v>60</v>
      </c>
      <c r="F10794">
        <v>3</v>
      </c>
      <c r="G10794">
        <v>0</v>
      </c>
    </row>
    <row r="10795" spans="1:7" x14ac:dyDescent="0.2">
      <c r="A10795">
        <v>11400</v>
      </c>
      <c r="B10795">
        <v>0.1447</v>
      </c>
      <c r="C10795" t="s">
        <v>5441</v>
      </c>
      <c r="D10795">
        <v>75000</v>
      </c>
      <c r="E10795">
        <v>60</v>
      </c>
      <c r="F10795">
        <v>8</v>
      </c>
      <c r="G10795">
        <v>1</v>
      </c>
    </row>
    <row r="10796" spans="1:7" x14ac:dyDescent="0.2">
      <c r="A10796">
        <v>10000</v>
      </c>
      <c r="B10796">
        <v>0.1285</v>
      </c>
      <c r="C10796" t="s">
        <v>5441</v>
      </c>
      <c r="D10796">
        <v>150000</v>
      </c>
      <c r="E10796">
        <v>60</v>
      </c>
      <c r="F10796">
        <v>2</v>
      </c>
      <c r="G10796">
        <v>0</v>
      </c>
    </row>
    <row r="10797" spans="1:7" x14ac:dyDescent="0.2">
      <c r="A10797">
        <v>24575</v>
      </c>
      <c r="B10797">
        <v>0.1353</v>
      </c>
      <c r="C10797" t="s">
        <v>5441</v>
      </c>
      <c r="D10797">
        <v>55000</v>
      </c>
      <c r="E10797">
        <v>36</v>
      </c>
      <c r="F10797">
        <v>3</v>
      </c>
      <c r="G10797">
        <v>0</v>
      </c>
    </row>
    <row r="10798" spans="1:7" x14ac:dyDescent="0.2">
      <c r="A10798">
        <v>5400</v>
      </c>
      <c r="B10798">
        <v>0.1447</v>
      </c>
      <c r="C10798" t="s">
        <v>5441</v>
      </c>
      <c r="D10798">
        <v>74000</v>
      </c>
      <c r="E10798">
        <v>36</v>
      </c>
      <c r="F10798">
        <v>10</v>
      </c>
      <c r="G10798">
        <v>0</v>
      </c>
    </row>
    <row r="10799" spans="1:7" x14ac:dyDescent="0.2">
      <c r="A10799">
        <v>5000</v>
      </c>
      <c r="B10799">
        <v>0.1699</v>
      </c>
      <c r="C10799" t="s">
        <v>5441</v>
      </c>
      <c r="D10799">
        <v>67000</v>
      </c>
      <c r="E10799">
        <v>36</v>
      </c>
      <c r="F10799">
        <v>10</v>
      </c>
      <c r="G10799">
        <v>0</v>
      </c>
    </row>
    <row r="10800" spans="1:7" x14ac:dyDescent="0.2">
      <c r="A10800">
        <v>11200</v>
      </c>
      <c r="B10800">
        <v>0.11990000000000001</v>
      </c>
      <c r="C10800" t="s">
        <v>5440</v>
      </c>
      <c r="D10800">
        <v>46000</v>
      </c>
      <c r="E10800">
        <v>36</v>
      </c>
      <c r="F10800">
        <v>3</v>
      </c>
      <c r="G10800">
        <v>0</v>
      </c>
    </row>
    <row r="10801" spans="1:7" x14ac:dyDescent="0.2">
      <c r="A10801">
        <v>10000</v>
      </c>
      <c r="B10801">
        <v>9.6699999999999994E-2</v>
      </c>
      <c r="C10801" t="s">
        <v>5442</v>
      </c>
      <c r="D10801">
        <v>72500</v>
      </c>
      <c r="E10801">
        <v>60</v>
      </c>
      <c r="F10801">
        <v>5</v>
      </c>
      <c r="G10801">
        <v>0</v>
      </c>
    </row>
    <row r="10802" spans="1:7" x14ac:dyDescent="0.2">
      <c r="A10802">
        <v>15000</v>
      </c>
      <c r="B10802">
        <v>0.1699</v>
      </c>
      <c r="C10802" t="s">
        <v>5441</v>
      </c>
      <c r="D10802">
        <v>40000</v>
      </c>
      <c r="E10802">
        <v>60</v>
      </c>
      <c r="F10802">
        <v>10</v>
      </c>
      <c r="G10802">
        <v>1</v>
      </c>
    </row>
    <row r="10803" spans="1:7" x14ac:dyDescent="0.2">
      <c r="A10803">
        <v>28000</v>
      </c>
      <c r="B10803">
        <v>0.11990000000000001</v>
      </c>
      <c r="C10803" t="s">
        <v>5441</v>
      </c>
      <c r="D10803">
        <v>235000</v>
      </c>
      <c r="E10803">
        <v>60</v>
      </c>
      <c r="F10803">
        <v>5</v>
      </c>
      <c r="G10803">
        <v>0</v>
      </c>
    </row>
    <row r="10804" spans="1:7" x14ac:dyDescent="0.2">
      <c r="A10804">
        <v>32000</v>
      </c>
      <c r="B10804">
        <v>8.8999999999999996E-2</v>
      </c>
      <c r="C10804" t="s">
        <v>5441</v>
      </c>
      <c r="D10804">
        <v>170000</v>
      </c>
      <c r="E10804">
        <v>36</v>
      </c>
      <c r="F10804">
        <v>3</v>
      </c>
      <c r="G10804">
        <v>0</v>
      </c>
    </row>
    <row r="10805" spans="1:7" x14ac:dyDescent="0.2">
      <c r="A10805">
        <v>15000</v>
      </c>
      <c r="B10805">
        <v>0.1285</v>
      </c>
      <c r="C10805" t="s">
        <v>5440</v>
      </c>
      <c r="D10805">
        <v>48000</v>
      </c>
      <c r="E10805">
        <v>36</v>
      </c>
      <c r="F10805">
        <v>0.5</v>
      </c>
      <c r="G10805">
        <v>0</v>
      </c>
    </row>
    <row r="10806" spans="1:7" x14ac:dyDescent="0.2">
      <c r="A10806">
        <v>8000</v>
      </c>
      <c r="B10806">
        <v>6.0299999999999999E-2</v>
      </c>
      <c r="C10806" t="s">
        <v>5440</v>
      </c>
      <c r="D10806">
        <v>91000</v>
      </c>
      <c r="E10806">
        <v>36</v>
      </c>
      <c r="F10806">
        <v>1</v>
      </c>
      <c r="G10806">
        <v>0</v>
      </c>
    </row>
    <row r="10807" spans="1:7" x14ac:dyDescent="0.2">
      <c r="A10807">
        <v>31000</v>
      </c>
      <c r="B10807">
        <v>0.15609999999999999</v>
      </c>
      <c r="C10807" t="s">
        <v>5440</v>
      </c>
      <c r="D10807">
        <v>99411</v>
      </c>
      <c r="E10807">
        <v>36</v>
      </c>
      <c r="F10807">
        <v>2</v>
      </c>
      <c r="G10807">
        <v>0</v>
      </c>
    </row>
    <row r="10808" spans="1:7" x14ac:dyDescent="0.2">
      <c r="A10808">
        <v>15000</v>
      </c>
      <c r="B10808">
        <v>0.1447</v>
      </c>
      <c r="C10808" t="s">
        <v>5440</v>
      </c>
      <c r="D10808">
        <v>90000</v>
      </c>
      <c r="E10808">
        <v>60</v>
      </c>
      <c r="F10808">
        <v>7</v>
      </c>
      <c r="G10808">
        <v>0</v>
      </c>
    </row>
    <row r="10809" spans="1:7" x14ac:dyDescent="0.2">
      <c r="A10809">
        <v>8000</v>
      </c>
      <c r="B10809">
        <v>0.1447</v>
      </c>
      <c r="C10809" t="s">
        <v>5440</v>
      </c>
      <c r="D10809">
        <v>22000</v>
      </c>
      <c r="E10809">
        <v>36</v>
      </c>
      <c r="F10809">
        <v>7</v>
      </c>
      <c r="G10809">
        <v>0</v>
      </c>
    </row>
    <row r="10810" spans="1:7" x14ac:dyDescent="0.2">
      <c r="A10810">
        <v>17600</v>
      </c>
      <c r="B10810">
        <v>0.13980000000000001</v>
      </c>
      <c r="C10810" t="s">
        <v>5441</v>
      </c>
      <c r="D10810">
        <v>120000</v>
      </c>
      <c r="E10810">
        <v>36</v>
      </c>
      <c r="F10810">
        <v>10</v>
      </c>
      <c r="G10810">
        <v>0</v>
      </c>
    </row>
    <row r="10811" spans="1:7" x14ac:dyDescent="0.2">
      <c r="A10811">
        <v>2000</v>
      </c>
      <c r="B10811">
        <v>0.1353</v>
      </c>
      <c r="C10811" t="s">
        <v>5441</v>
      </c>
      <c r="D10811">
        <v>42000</v>
      </c>
      <c r="E10811">
        <v>36</v>
      </c>
      <c r="F10811">
        <v>10</v>
      </c>
      <c r="G10811">
        <v>0</v>
      </c>
    </row>
    <row r="10812" spans="1:7" x14ac:dyDescent="0.2">
      <c r="A10812">
        <v>7200</v>
      </c>
      <c r="B10812">
        <v>0.1757</v>
      </c>
      <c r="C10812" t="s">
        <v>5440</v>
      </c>
      <c r="D10812">
        <v>30000</v>
      </c>
      <c r="E10812">
        <v>36</v>
      </c>
      <c r="F10812">
        <v>5</v>
      </c>
      <c r="G10812">
        <v>1</v>
      </c>
    </row>
    <row r="10813" spans="1:7" x14ac:dyDescent="0.2">
      <c r="A10813">
        <v>14000</v>
      </c>
      <c r="B10813">
        <v>0.15609999999999999</v>
      </c>
      <c r="C10813" t="s">
        <v>5441</v>
      </c>
      <c r="D10813">
        <v>87300</v>
      </c>
      <c r="E10813">
        <v>60</v>
      </c>
      <c r="F10813">
        <v>10</v>
      </c>
      <c r="G10813">
        <v>0</v>
      </c>
    </row>
    <row r="10814" spans="1:7" x14ac:dyDescent="0.2">
      <c r="A10814">
        <v>29950</v>
      </c>
      <c r="B10814">
        <v>7.9000000000000001E-2</v>
      </c>
      <c r="C10814" t="s">
        <v>5441</v>
      </c>
      <c r="D10814">
        <v>117000</v>
      </c>
      <c r="E10814">
        <v>36</v>
      </c>
      <c r="F10814">
        <v>10</v>
      </c>
      <c r="G10814">
        <v>0</v>
      </c>
    </row>
    <row r="10815" spans="1:7" x14ac:dyDescent="0.2">
      <c r="A10815">
        <v>10000</v>
      </c>
      <c r="B10815">
        <v>0.14979999999999999</v>
      </c>
      <c r="C10815" t="s">
        <v>5441</v>
      </c>
      <c r="D10815">
        <v>68000</v>
      </c>
      <c r="E10815">
        <v>36</v>
      </c>
      <c r="F10815">
        <v>9</v>
      </c>
      <c r="G10815">
        <v>0</v>
      </c>
    </row>
    <row r="10816" spans="1:7" x14ac:dyDescent="0.2">
      <c r="A10816">
        <v>8325</v>
      </c>
      <c r="B10816">
        <v>0.224</v>
      </c>
      <c r="C10816" t="s">
        <v>5440</v>
      </c>
      <c r="D10816">
        <v>50000</v>
      </c>
      <c r="E10816">
        <v>36</v>
      </c>
      <c r="F10816">
        <v>2</v>
      </c>
      <c r="G10816">
        <v>0</v>
      </c>
    </row>
    <row r="10817" spans="1:7" x14ac:dyDescent="0.2">
      <c r="A10817">
        <v>25000</v>
      </c>
      <c r="B10817">
        <v>0.19220000000000001</v>
      </c>
      <c r="C10817" t="s">
        <v>5441</v>
      </c>
      <c r="D10817">
        <v>58000</v>
      </c>
      <c r="E10817">
        <v>60</v>
      </c>
      <c r="F10817">
        <v>10</v>
      </c>
      <c r="G10817">
        <v>0</v>
      </c>
    </row>
    <row r="10818" spans="1:7" x14ac:dyDescent="0.2">
      <c r="A10818">
        <v>25000</v>
      </c>
      <c r="B10818">
        <v>7.6200000000000004E-2</v>
      </c>
      <c r="C10818" t="s">
        <v>5441</v>
      </c>
      <c r="D10818">
        <v>56000</v>
      </c>
      <c r="E10818">
        <v>36</v>
      </c>
      <c r="F10818">
        <v>7</v>
      </c>
      <c r="G10818">
        <v>0</v>
      </c>
    </row>
    <row r="10819" spans="1:7" x14ac:dyDescent="0.2">
      <c r="A10819">
        <v>14825</v>
      </c>
      <c r="B10819">
        <v>0.1699</v>
      </c>
      <c r="C10819" t="s">
        <v>5441</v>
      </c>
      <c r="D10819">
        <v>84000</v>
      </c>
      <c r="E10819">
        <v>60</v>
      </c>
      <c r="F10819">
        <v>10</v>
      </c>
      <c r="G10819">
        <v>1</v>
      </c>
    </row>
    <row r="10820" spans="1:7" x14ac:dyDescent="0.2">
      <c r="A10820">
        <v>25000</v>
      </c>
      <c r="B10820">
        <v>0.1825</v>
      </c>
      <c r="C10820" t="s">
        <v>5441</v>
      </c>
      <c r="D10820">
        <v>60000</v>
      </c>
      <c r="E10820">
        <v>60</v>
      </c>
      <c r="F10820">
        <v>10</v>
      </c>
      <c r="G10820">
        <v>1</v>
      </c>
    </row>
    <row r="10821" spans="1:7" x14ac:dyDescent="0.2">
      <c r="A10821">
        <v>35000</v>
      </c>
      <c r="B10821">
        <v>0.224</v>
      </c>
      <c r="C10821" t="s">
        <v>5441</v>
      </c>
      <c r="D10821">
        <v>93000</v>
      </c>
      <c r="E10821">
        <v>60</v>
      </c>
      <c r="F10821">
        <v>7</v>
      </c>
      <c r="G10821">
        <v>0</v>
      </c>
    </row>
    <row r="10822" spans="1:7" x14ac:dyDescent="0.2">
      <c r="A10822">
        <v>23850</v>
      </c>
      <c r="B10822">
        <v>0.15609999999999999</v>
      </c>
      <c r="C10822" t="s">
        <v>5441</v>
      </c>
      <c r="D10822">
        <v>55000</v>
      </c>
      <c r="E10822">
        <v>36</v>
      </c>
      <c r="F10822">
        <v>2</v>
      </c>
      <c r="G10822">
        <v>0</v>
      </c>
    </row>
    <row r="10823" spans="1:7" x14ac:dyDescent="0.2">
      <c r="A10823">
        <v>30800</v>
      </c>
      <c r="B10823">
        <v>0.14979999999999999</v>
      </c>
      <c r="C10823" t="s">
        <v>5441</v>
      </c>
      <c r="D10823">
        <v>156000</v>
      </c>
      <c r="E10823">
        <v>36</v>
      </c>
      <c r="F10823">
        <v>4</v>
      </c>
      <c r="G10823">
        <v>0</v>
      </c>
    </row>
    <row r="10824" spans="1:7" x14ac:dyDescent="0.2">
      <c r="A10824">
        <v>8800</v>
      </c>
      <c r="B10824">
        <v>0.1353</v>
      </c>
      <c r="C10824" t="s">
        <v>5440</v>
      </c>
      <c r="D10824">
        <v>53000</v>
      </c>
      <c r="E10824">
        <v>36</v>
      </c>
      <c r="F10824">
        <v>10</v>
      </c>
      <c r="G10824">
        <v>1</v>
      </c>
    </row>
    <row r="10825" spans="1:7" x14ac:dyDescent="0.2">
      <c r="A10825">
        <v>24000</v>
      </c>
      <c r="B10825">
        <v>7.9000000000000001E-2</v>
      </c>
      <c r="C10825" t="s">
        <v>5441</v>
      </c>
      <c r="D10825">
        <v>185000</v>
      </c>
      <c r="E10825">
        <v>36</v>
      </c>
      <c r="F10825">
        <v>8</v>
      </c>
      <c r="G10825">
        <v>0</v>
      </c>
    </row>
    <row r="10826" spans="1:7" x14ac:dyDescent="0.2">
      <c r="A10826">
        <v>16500</v>
      </c>
      <c r="B10826">
        <v>0.1285</v>
      </c>
      <c r="C10826" t="s">
        <v>5440</v>
      </c>
      <c r="D10826">
        <v>60000</v>
      </c>
      <c r="E10826">
        <v>36</v>
      </c>
      <c r="F10826">
        <v>9</v>
      </c>
      <c r="G10826">
        <v>0</v>
      </c>
    </row>
    <row r="10827" spans="1:7" x14ac:dyDescent="0.2">
      <c r="A10827">
        <v>7850</v>
      </c>
      <c r="B10827">
        <v>0.1285</v>
      </c>
      <c r="C10827" t="s">
        <v>5440</v>
      </c>
      <c r="D10827">
        <v>40000</v>
      </c>
      <c r="E10827">
        <v>36</v>
      </c>
      <c r="F10827">
        <v>9</v>
      </c>
      <c r="G10827">
        <v>0</v>
      </c>
    </row>
    <row r="10828" spans="1:7" x14ac:dyDescent="0.2">
      <c r="A10828">
        <v>15000</v>
      </c>
      <c r="B10828">
        <v>0.1285</v>
      </c>
      <c r="C10828" t="s">
        <v>5440</v>
      </c>
      <c r="D10828">
        <v>43000</v>
      </c>
      <c r="E10828">
        <v>36</v>
      </c>
      <c r="F10828">
        <v>7</v>
      </c>
      <c r="G10828">
        <v>0</v>
      </c>
    </row>
    <row r="10829" spans="1:7" x14ac:dyDescent="0.2">
      <c r="A10829">
        <v>12400</v>
      </c>
      <c r="B10829">
        <v>0.1757</v>
      </c>
      <c r="C10829" t="s">
        <v>5441</v>
      </c>
      <c r="D10829">
        <v>80000</v>
      </c>
      <c r="E10829">
        <v>36</v>
      </c>
      <c r="F10829">
        <v>4</v>
      </c>
      <c r="G10829">
        <v>0</v>
      </c>
    </row>
    <row r="10830" spans="1:7" x14ac:dyDescent="0.2">
      <c r="A10830">
        <v>20000</v>
      </c>
      <c r="B10830">
        <v>0.11990000000000001</v>
      </c>
      <c r="C10830" t="s">
        <v>5441</v>
      </c>
      <c r="D10830">
        <v>150000</v>
      </c>
      <c r="E10830">
        <v>36</v>
      </c>
      <c r="F10830">
        <v>0.5</v>
      </c>
      <c r="G10830">
        <v>0</v>
      </c>
    </row>
    <row r="10831" spans="1:7" x14ac:dyDescent="0.2">
      <c r="A10831">
        <v>21600</v>
      </c>
      <c r="B10831">
        <v>8.8999999999999996E-2</v>
      </c>
      <c r="C10831" t="s">
        <v>5442</v>
      </c>
      <c r="D10831">
        <v>96895</v>
      </c>
      <c r="E10831">
        <v>36</v>
      </c>
      <c r="F10831">
        <v>5</v>
      </c>
      <c r="G10831">
        <v>1</v>
      </c>
    </row>
    <row r="10832" spans="1:7" x14ac:dyDescent="0.2">
      <c r="A10832">
        <v>10000</v>
      </c>
      <c r="B10832">
        <v>9.6699999999999994E-2</v>
      </c>
      <c r="C10832" t="s">
        <v>5440</v>
      </c>
      <c r="D10832">
        <v>31000</v>
      </c>
      <c r="E10832">
        <v>36</v>
      </c>
      <c r="F10832">
        <v>9</v>
      </c>
      <c r="G10832">
        <v>0</v>
      </c>
    </row>
    <row r="10833" spans="1:7" x14ac:dyDescent="0.2">
      <c r="A10833">
        <v>6000</v>
      </c>
      <c r="B10833">
        <v>0.1447</v>
      </c>
      <c r="C10833" t="s">
        <v>5440</v>
      </c>
      <c r="D10833">
        <v>52000</v>
      </c>
      <c r="E10833">
        <v>36</v>
      </c>
      <c r="F10833">
        <v>8</v>
      </c>
      <c r="G10833">
        <v>0</v>
      </c>
    </row>
    <row r="10834" spans="1:7" x14ac:dyDescent="0.2">
      <c r="A10834">
        <v>5000</v>
      </c>
      <c r="B10834">
        <v>0.1099</v>
      </c>
      <c r="C10834" t="s">
        <v>5441</v>
      </c>
      <c r="D10834">
        <v>50000</v>
      </c>
      <c r="E10834">
        <v>36</v>
      </c>
      <c r="F10834">
        <v>8</v>
      </c>
      <c r="G10834">
        <v>0</v>
      </c>
    </row>
    <row r="10835" spans="1:7" x14ac:dyDescent="0.2">
      <c r="A10835">
        <v>35000</v>
      </c>
      <c r="B10835">
        <v>0.1825</v>
      </c>
      <c r="C10835" t="s">
        <v>5441</v>
      </c>
      <c r="D10835">
        <v>80000</v>
      </c>
      <c r="E10835">
        <v>60</v>
      </c>
      <c r="F10835">
        <v>3</v>
      </c>
      <c r="G10835">
        <v>0</v>
      </c>
    </row>
    <row r="10836" spans="1:7" x14ac:dyDescent="0.2">
      <c r="A10836">
        <v>10200</v>
      </c>
      <c r="B10836">
        <v>0.1825</v>
      </c>
      <c r="C10836" t="s">
        <v>5441</v>
      </c>
      <c r="D10836">
        <v>75000</v>
      </c>
      <c r="E10836">
        <v>60</v>
      </c>
      <c r="F10836">
        <v>10</v>
      </c>
      <c r="G10836">
        <v>0</v>
      </c>
    </row>
    <row r="10837" spans="1:7" x14ac:dyDescent="0.2">
      <c r="A10837">
        <v>9925</v>
      </c>
      <c r="B10837">
        <v>0.1285</v>
      </c>
      <c r="C10837" t="s">
        <v>5441</v>
      </c>
      <c r="D10837">
        <v>58000</v>
      </c>
      <c r="E10837">
        <v>36</v>
      </c>
      <c r="F10837">
        <v>6</v>
      </c>
      <c r="G10837">
        <v>0</v>
      </c>
    </row>
    <row r="10838" spans="1:7" x14ac:dyDescent="0.2">
      <c r="A10838">
        <v>24000</v>
      </c>
      <c r="B10838">
        <v>7.6200000000000004E-2</v>
      </c>
      <c r="C10838" t="s">
        <v>5441</v>
      </c>
      <c r="D10838">
        <v>165000</v>
      </c>
      <c r="E10838">
        <v>36</v>
      </c>
      <c r="F10838">
        <v>6</v>
      </c>
      <c r="G10838">
        <v>0</v>
      </c>
    </row>
    <row r="10839" spans="1:7" x14ac:dyDescent="0.2">
      <c r="A10839">
        <v>10500</v>
      </c>
      <c r="B10839">
        <v>0.13980000000000001</v>
      </c>
      <c r="C10839" t="s">
        <v>5440</v>
      </c>
      <c r="D10839">
        <v>60000</v>
      </c>
      <c r="E10839">
        <v>36</v>
      </c>
      <c r="F10839">
        <v>10</v>
      </c>
      <c r="G10839">
        <v>0</v>
      </c>
    </row>
    <row r="10840" spans="1:7" x14ac:dyDescent="0.2">
      <c r="A10840">
        <v>15000</v>
      </c>
      <c r="B10840">
        <v>9.6699999999999994E-2</v>
      </c>
      <c r="C10840" t="s">
        <v>5440</v>
      </c>
      <c r="D10840">
        <v>82600</v>
      </c>
      <c r="E10840">
        <v>36</v>
      </c>
      <c r="F10840">
        <v>3</v>
      </c>
      <c r="G10840">
        <v>0</v>
      </c>
    </row>
    <row r="10841" spans="1:7" x14ac:dyDescent="0.2">
      <c r="A10841">
        <v>25000</v>
      </c>
      <c r="B10841">
        <v>0.1285</v>
      </c>
      <c r="C10841" t="s">
        <v>5441</v>
      </c>
      <c r="D10841">
        <v>85000</v>
      </c>
      <c r="E10841">
        <v>36</v>
      </c>
      <c r="F10841">
        <v>0.5</v>
      </c>
      <c r="G10841">
        <v>0</v>
      </c>
    </row>
    <row r="10842" spans="1:7" x14ac:dyDescent="0.2">
      <c r="A10842">
        <v>5375</v>
      </c>
      <c r="B10842">
        <v>0.1447</v>
      </c>
      <c r="C10842" t="s">
        <v>5441</v>
      </c>
      <c r="D10842">
        <v>103000</v>
      </c>
      <c r="E10842">
        <v>36</v>
      </c>
      <c r="F10842">
        <v>1</v>
      </c>
      <c r="G10842">
        <v>0</v>
      </c>
    </row>
    <row r="10843" spans="1:7" x14ac:dyDescent="0.2">
      <c r="A10843">
        <v>25975</v>
      </c>
      <c r="B10843">
        <v>0.19220000000000001</v>
      </c>
      <c r="C10843" t="s">
        <v>5441</v>
      </c>
      <c r="D10843">
        <v>60000</v>
      </c>
      <c r="E10843">
        <v>60</v>
      </c>
      <c r="F10843">
        <v>0.5</v>
      </c>
      <c r="G10843">
        <v>0</v>
      </c>
    </row>
    <row r="10844" spans="1:7" x14ac:dyDescent="0.2">
      <c r="A10844">
        <v>24000</v>
      </c>
      <c r="B10844">
        <v>8.8999999999999996E-2</v>
      </c>
      <c r="C10844" t="s">
        <v>5441</v>
      </c>
      <c r="D10844" s="79">
        <v>100000</v>
      </c>
      <c r="E10844">
        <v>36</v>
      </c>
      <c r="F10844">
        <v>10</v>
      </c>
      <c r="G10844">
        <v>0</v>
      </c>
    </row>
    <row r="10845" spans="1:7" x14ac:dyDescent="0.2">
      <c r="A10845">
        <v>19000</v>
      </c>
      <c r="B10845">
        <v>0.11990000000000001</v>
      </c>
      <c r="C10845" t="s">
        <v>5441</v>
      </c>
      <c r="D10845">
        <v>70000</v>
      </c>
      <c r="E10845">
        <v>36</v>
      </c>
      <c r="F10845">
        <v>5</v>
      </c>
      <c r="G10845">
        <v>0</v>
      </c>
    </row>
    <row r="10846" spans="1:7" x14ac:dyDescent="0.2">
      <c r="A10846">
        <v>30000</v>
      </c>
      <c r="B10846">
        <v>0.21479999999999999</v>
      </c>
      <c r="C10846" t="s">
        <v>5442</v>
      </c>
      <c r="D10846">
        <v>222000</v>
      </c>
      <c r="E10846">
        <v>60</v>
      </c>
      <c r="F10846">
        <v>4</v>
      </c>
      <c r="G10846">
        <v>0</v>
      </c>
    </row>
    <row r="10847" spans="1:7" x14ac:dyDescent="0.2">
      <c r="A10847">
        <v>8000</v>
      </c>
      <c r="B10847">
        <v>0.1757</v>
      </c>
      <c r="C10847" t="s">
        <v>5440</v>
      </c>
      <c r="D10847">
        <v>95000</v>
      </c>
      <c r="E10847">
        <v>36</v>
      </c>
      <c r="F10847">
        <v>10</v>
      </c>
      <c r="G10847">
        <v>1</v>
      </c>
    </row>
    <row r="10848" spans="1:7" x14ac:dyDescent="0.2">
      <c r="A10848">
        <v>25000</v>
      </c>
      <c r="B10848">
        <v>0.1825</v>
      </c>
      <c r="C10848" t="s">
        <v>5440</v>
      </c>
      <c r="D10848" s="79">
        <v>100000</v>
      </c>
      <c r="E10848">
        <v>60</v>
      </c>
      <c r="F10848">
        <v>2</v>
      </c>
      <c r="G10848">
        <v>0</v>
      </c>
    </row>
    <row r="10849" spans="1:7" x14ac:dyDescent="0.2">
      <c r="A10849">
        <v>5375</v>
      </c>
      <c r="B10849">
        <v>0.1757</v>
      </c>
      <c r="C10849" t="s">
        <v>5440</v>
      </c>
      <c r="D10849">
        <v>21000</v>
      </c>
      <c r="E10849">
        <v>36</v>
      </c>
      <c r="F10849">
        <v>4</v>
      </c>
      <c r="G10849">
        <v>1</v>
      </c>
    </row>
    <row r="10850" spans="1:7" x14ac:dyDescent="0.2">
      <c r="A10850">
        <v>23500</v>
      </c>
      <c r="B10850">
        <v>0.1757</v>
      </c>
      <c r="C10850" t="s">
        <v>5441</v>
      </c>
      <c r="D10850">
        <v>65000</v>
      </c>
      <c r="E10850">
        <v>60</v>
      </c>
      <c r="F10850">
        <v>7</v>
      </c>
      <c r="G10850">
        <v>0</v>
      </c>
    </row>
    <row r="10851" spans="1:7" x14ac:dyDescent="0.2">
      <c r="A10851">
        <v>16000</v>
      </c>
      <c r="B10851">
        <v>0.1099</v>
      </c>
      <c r="C10851" t="s">
        <v>5441</v>
      </c>
      <c r="D10851">
        <v>68000</v>
      </c>
      <c r="E10851">
        <v>36</v>
      </c>
      <c r="F10851">
        <v>2</v>
      </c>
      <c r="G10851">
        <v>0</v>
      </c>
    </row>
    <row r="10852" spans="1:7" x14ac:dyDescent="0.2">
      <c r="A10852">
        <v>10000</v>
      </c>
      <c r="B10852">
        <v>0.1099</v>
      </c>
      <c r="C10852" t="s">
        <v>5441</v>
      </c>
      <c r="D10852">
        <v>40000</v>
      </c>
      <c r="E10852">
        <v>36</v>
      </c>
      <c r="F10852">
        <v>10</v>
      </c>
      <c r="G10852">
        <v>0</v>
      </c>
    </row>
    <row r="10853" spans="1:7" x14ac:dyDescent="0.2">
      <c r="A10853">
        <v>17325</v>
      </c>
      <c r="B10853">
        <v>0.25829999999999997</v>
      </c>
      <c r="C10853" t="s">
        <v>5440</v>
      </c>
      <c r="D10853">
        <v>50000</v>
      </c>
      <c r="E10853">
        <v>60</v>
      </c>
      <c r="F10853">
        <v>1</v>
      </c>
      <c r="G10853">
        <v>1</v>
      </c>
    </row>
    <row r="10854" spans="1:7" x14ac:dyDescent="0.2">
      <c r="A10854">
        <v>8000</v>
      </c>
      <c r="B10854">
        <v>0.1447</v>
      </c>
      <c r="C10854" t="s">
        <v>5440</v>
      </c>
      <c r="D10854">
        <v>67000</v>
      </c>
      <c r="E10854">
        <v>36</v>
      </c>
      <c r="F10854">
        <v>8</v>
      </c>
      <c r="G10854">
        <v>0</v>
      </c>
    </row>
    <row r="10855" spans="1:7" x14ac:dyDescent="0.2">
      <c r="A10855">
        <v>35000</v>
      </c>
      <c r="B10855">
        <v>0.13980000000000001</v>
      </c>
      <c r="C10855" t="s">
        <v>5441</v>
      </c>
      <c r="D10855">
        <v>117500</v>
      </c>
      <c r="E10855">
        <v>36</v>
      </c>
      <c r="F10855">
        <v>0.5</v>
      </c>
      <c r="G10855">
        <v>0</v>
      </c>
    </row>
    <row r="10856" spans="1:7" x14ac:dyDescent="0.2">
      <c r="A10856">
        <v>15225</v>
      </c>
      <c r="B10856">
        <v>9.6699999999999994E-2</v>
      </c>
      <c r="C10856" t="s">
        <v>5441</v>
      </c>
      <c r="D10856">
        <v>39000</v>
      </c>
      <c r="E10856">
        <v>36</v>
      </c>
      <c r="F10856">
        <v>7</v>
      </c>
      <c r="G10856">
        <v>0</v>
      </c>
    </row>
    <row r="10857" spans="1:7" x14ac:dyDescent="0.2">
      <c r="A10857">
        <v>7000</v>
      </c>
      <c r="B10857">
        <v>7.6200000000000004E-2</v>
      </c>
      <c r="C10857" t="s">
        <v>5440</v>
      </c>
      <c r="D10857">
        <v>55000</v>
      </c>
      <c r="E10857">
        <v>36</v>
      </c>
      <c r="F10857">
        <v>10</v>
      </c>
      <c r="G10857">
        <v>0</v>
      </c>
    </row>
    <row r="10858" spans="1:7" x14ac:dyDescent="0.2">
      <c r="A10858">
        <v>15000</v>
      </c>
      <c r="B10858">
        <v>0.11990000000000001</v>
      </c>
      <c r="C10858" t="s">
        <v>5440</v>
      </c>
      <c r="D10858">
        <v>76000</v>
      </c>
      <c r="E10858">
        <v>36</v>
      </c>
      <c r="F10858">
        <v>3</v>
      </c>
      <c r="G10858">
        <v>0</v>
      </c>
    </row>
    <row r="10859" spans="1:7" x14ac:dyDescent="0.2">
      <c r="A10859">
        <v>20000</v>
      </c>
      <c r="B10859">
        <v>6.0299999999999999E-2</v>
      </c>
      <c r="C10859" t="s">
        <v>5440</v>
      </c>
      <c r="D10859">
        <v>90000</v>
      </c>
      <c r="E10859">
        <v>36</v>
      </c>
      <c r="F10859">
        <v>6</v>
      </c>
      <c r="G10859">
        <v>0</v>
      </c>
    </row>
    <row r="10860" spans="1:7" x14ac:dyDescent="0.2">
      <c r="A10860">
        <v>28000</v>
      </c>
      <c r="B10860">
        <v>0.14979999999999999</v>
      </c>
      <c r="C10860" t="s">
        <v>5441</v>
      </c>
      <c r="D10860">
        <v>190000</v>
      </c>
      <c r="E10860">
        <v>60</v>
      </c>
      <c r="F10860">
        <v>5</v>
      </c>
      <c r="G10860">
        <v>0</v>
      </c>
    </row>
    <row r="10861" spans="1:7" x14ac:dyDescent="0.2">
      <c r="A10861">
        <v>18000</v>
      </c>
      <c r="B10861">
        <v>0.11990000000000001</v>
      </c>
      <c r="C10861" t="s">
        <v>5440</v>
      </c>
      <c r="D10861">
        <v>75000</v>
      </c>
      <c r="E10861">
        <v>36</v>
      </c>
      <c r="F10861">
        <v>6</v>
      </c>
      <c r="G10861">
        <v>0</v>
      </c>
    </row>
    <row r="10862" spans="1:7" x14ac:dyDescent="0.2">
      <c r="A10862">
        <v>18000</v>
      </c>
      <c r="B10862">
        <v>0.1099</v>
      </c>
      <c r="C10862" t="s">
        <v>5442</v>
      </c>
      <c r="D10862">
        <v>78000</v>
      </c>
      <c r="E10862">
        <v>36</v>
      </c>
      <c r="F10862">
        <v>10</v>
      </c>
      <c r="G10862">
        <v>1</v>
      </c>
    </row>
    <row r="10863" spans="1:7" x14ac:dyDescent="0.2">
      <c r="A10863">
        <v>21000</v>
      </c>
      <c r="B10863">
        <v>0.1825</v>
      </c>
      <c r="C10863" t="s">
        <v>5440</v>
      </c>
      <c r="D10863">
        <v>72500</v>
      </c>
      <c r="E10863">
        <v>60</v>
      </c>
      <c r="F10863">
        <v>10</v>
      </c>
      <c r="G10863">
        <v>0</v>
      </c>
    </row>
    <row r="10864" spans="1:7" x14ac:dyDescent="0.2">
      <c r="A10864">
        <v>28000</v>
      </c>
      <c r="B10864">
        <v>0.13980000000000001</v>
      </c>
      <c r="C10864" t="s">
        <v>5441</v>
      </c>
      <c r="D10864">
        <v>88000</v>
      </c>
      <c r="E10864">
        <v>60</v>
      </c>
      <c r="F10864">
        <v>10</v>
      </c>
      <c r="G10864">
        <v>0</v>
      </c>
    </row>
    <row r="10865" spans="1:7" x14ac:dyDescent="0.2">
      <c r="A10865">
        <v>16000</v>
      </c>
      <c r="B10865">
        <v>0.11990000000000001</v>
      </c>
      <c r="C10865" t="s">
        <v>5440</v>
      </c>
      <c r="D10865">
        <v>42651</v>
      </c>
      <c r="E10865">
        <v>36</v>
      </c>
      <c r="F10865">
        <v>5</v>
      </c>
      <c r="G10865">
        <v>0</v>
      </c>
    </row>
    <row r="10866" spans="1:7" x14ac:dyDescent="0.2">
      <c r="A10866">
        <v>25000</v>
      </c>
      <c r="B10866">
        <v>0.1447</v>
      </c>
      <c r="C10866" t="s">
        <v>5442</v>
      </c>
      <c r="D10866">
        <v>75000</v>
      </c>
      <c r="E10866">
        <v>36</v>
      </c>
      <c r="F10866">
        <v>4</v>
      </c>
      <c r="G10866">
        <v>0</v>
      </c>
    </row>
    <row r="10867" spans="1:7" x14ac:dyDescent="0.2">
      <c r="A10867">
        <v>7200</v>
      </c>
      <c r="B10867">
        <v>0.1447</v>
      </c>
      <c r="C10867" t="s">
        <v>5440</v>
      </c>
      <c r="D10867">
        <v>25000</v>
      </c>
      <c r="E10867">
        <v>36</v>
      </c>
      <c r="F10867">
        <v>0.5</v>
      </c>
      <c r="G10867">
        <v>0</v>
      </c>
    </row>
    <row r="10868" spans="1:7" x14ac:dyDescent="0.2">
      <c r="A10868">
        <v>13350</v>
      </c>
      <c r="B10868">
        <v>0.13980000000000001</v>
      </c>
      <c r="C10868" t="s">
        <v>5441</v>
      </c>
      <c r="D10868">
        <v>55665</v>
      </c>
      <c r="E10868">
        <v>36</v>
      </c>
      <c r="F10868">
        <v>10</v>
      </c>
      <c r="G10868">
        <v>0</v>
      </c>
    </row>
    <row r="10869" spans="1:7" x14ac:dyDescent="0.2">
      <c r="A10869">
        <v>21000</v>
      </c>
      <c r="B10869">
        <v>7.6200000000000004E-2</v>
      </c>
      <c r="C10869" t="s">
        <v>5441</v>
      </c>
      <c r="D10869">
        <v>95000</v>
      </c>
      <c r="E10869">
        <v>36</v>
      </c>
      <c r="F10869">
        <v>10</v>
      </c>
      <c r="G10869">
        <v>0</v>
      </c>
    </row>
    <row r="10870" spans="1:7" x14ac:dyDescent="0.2">
      <c r="A10870">
        <v>32875</v>
      </c>
      <c r="B10870">
        <v>0.1825</v>
      </c>
      <c r="C10870" t="s">
        <v>5441</v>
      </c>
      <c r="D10870">
        <v>75000</v>
      </c>
      <c r="E10870">
        <v>60</v>
      </c>
      <c r="F10870">
        <v>10</v>
      </c>
      <c r="G10870">
        <v>0</v>
      </c>
    </row>
    <row r="10871" spans="1:7" x14ac:dyDescent="0.2">
      <c r="A10871">
        <v>6000</v>
      </c>
      <c r="B10871">
        <v>8.8999999999999996E-2</v>
      </c>
      <c r="C10871" t="s">
        <v>5442</v>
      </c>
      <c r="D10871">
        <v>130000</v>
      </c>
      <c r="E10871">
        <v>36</v>
      </c>
      <c r="F10871">
        <v>5</v>
      </c>
      <c r="G10871">
        <v>0</v>
      </c>
    </row>
    <row r="10872" spans="1:7" x14ac:dyDescent="0.2">
      <c r="A10872">
        <v>20800</v>
      </c>
      <c r="B10872">
        <v>7.9000000000000001E-2</v>
      </c>
      <c r="C10872" t="s">
        <v>5442</v>
      </c>
      <c r="D10872">
        <v>53000</v>
      </c>
      <c r="E10872">
        <v>36</v>
      </c>
      <c r="F10872">
        <v>10</v>
      </c>
      <c r="G10872">
        <v>0</v>
      </c>
    </row>
    <row r="10873" spans="1:7" x14ac:dyDescent="0.2">
      <c r="A10873">
        <v>15075</v>
      </c>
      <c r="B10873">
        <v>0.11990000000000001</v>
      </c>
      <c r="C10873" t="s">
        <v>5442</v>
      </c>
      <c r="D10873">
        <v>65000</v>
      </c>
      <c r="E10873">
        <v>36</v>
      </c>
      <c r="F10873">
        <v>10</v>
      </c>
      <c r="G10873">
        <v>0</v>
      </c>
    </row>
    <row r="10874" spans="1:7" x14ac:dyDescent="0.2">
      <c r="A10874">
        <v>15350</v>
      </c>
      <c r="B10874">
        <v>0.24990000000000001</v>
      </c>
      <c r="C10874" t="s">
        <v>5440</v>
      </c>
      <c r="D10874">
        <v>51688</v>
      </c>
      <c r="E10874">
        <v>36</v>
      </c>
      <c r="F10874">
        <v>10</v>
      </c>
      <c r="G10874">
        <v>1</v>
      </c>
    </row>
    <row r="10875" spans="1:7" x14ac:dyDescent="0.2">
      <c r="A10875">
        <v>5000</v>
      </c>
      <c r="B10875">
        <v>0.11990000000000001</v>
      </c>
      <c r="C10875" t="s">
        <v>5440</v>
      </c>
      <c r="D10875">
        <v>42000</v>
      </c>
      <c r="E10875">
        <v>36</v>
      </c>
      <c r="F10875">
        <v>0.5</v>
      </c>
      <c r="G10875">
        <v>0</v>
      </c>
    </row>
    <row r="10876" spans="1:7" x14ac:dyDescent="0.2">
      <c r="A10876">
        <v>13000</v>
      </c>
      <c r="B10876">
        <v>8.8999999999999996E-2</v>
      </c>
      <c r="C10876" t="s">
        <v>5440</v>
      </c>
      <c r="D10876">
        <v>55000</v>
      </c>
      <c r="E10876">
        <v>36</v>
      </c>
      <c r="F10876">
        <v>10</v>
      </c>
      <c r="G10876">
        <v>0</v>
      </c>
    </row>
    <row r="10877" spans="1:7" x14ac:dyDescent="0.2">
      <c r="A10877">
        <v>17000</v>
      </c>
      <c r="B10877">
        <v>0.1099</v>
      </c>
      <c r="C10877" t="s">
        <v>5441</v>
      </c>
      <c r="D10877">
        <v>65000</v>
      </c>
      <c r="E10877">
        <v>36</v>
      </c>
      <c r="F10877">
        <v>10</v>
      </c>
      <c r="G10877">
        <v>0</v>
      </c>
    </row>
    <row r="10878" spans="1:7" x14ac:dyDescent="0.2">
      <c r="A10878">
        <v>14000</v>
      </c>
      <c r="B10878">
        <v>0.1099</v>
      </c>
      <c r="C10878" t="s">
        <v>5440</v>
      </c>
      <c r="D10878">
        <v>91500</v>
      </c>
      <c r="E10878">
        <v>36</v>
      </c>
      <c r="F10878">
        <v>3</v>
      </c>
      <c r="G10878">
        <v>0</v>
      </c>
    </row>
    <row r="10879" spans="1:7" x14ac:dyDescent="0.2">
      <c r="A10879">
        <v>4000</v>
      </c>
      <c r="B10879">
        <v>9.6699999999999994E-2</v>
      </c>
      <c r="C10879" t="s">
        <v>5440</v>
      </c>
      <c r="D10879">
        <v>37000</v>
      </c>
      <c r="E10879">
        <v>36</v>
      </c>
      <c r="F10879">
        <v>6</v>
      </c>
      <c r="G10879">
        <v>0</v>
      </c>
    </row>
    <row r="10880" spans="1:7" x14ac:dyDescent="0.2">
      <c r="A10880">
        <v>8125</v>
      </c>
      <c r="B10880">
        <v>0.1285</v>
      </c>
      <c r="C10880" t="s">
        <v>5441</v>
      </c>
      <c r="D10880">
        <v>31000</v>
      </c>
      <c r="E10880">
        <v>36</v>
      </c>
      <c r="F10880">
        <v>5</v>
      </c>
      <c r="G10880">
        <v>0</v>
      </c>
    </row>
    <row r="10881" spans="1:7" x14ac:dyDescent="0.2">
      <c r="A10881">
        <v>12000</v>
      </c>
      <c r="B10881">
        <v>0.1353</v>
      </c>
      <c r="C10881" t="s">
        <v>5440</v>
      </c>
      <c r="D10881">
        <v>30000</v>
      </c>
      <c r="E10881">
        <v>36</v>
      </c>
      <c r="F10881">
        <v>1</v>
      </c>
      <c r="G10881">
        <v>0</v>
      </c>
    </row>
    <row r="10882" spans="1:7" x14ac:dyDescent="0.2">
      <c r="A10882">
        <v>18000</v>
      </c>
      <c r="B10882">
        <v>9.6699999999999994E-2</v>
      </c>
      <c r="C10882" t="s">
        <v>5441</v>
      </c>
      <c r="D10882">
        <v>55000</v>
      </c>
      <c r="E10882">
        <v>36</v>
      </c>
      <c r="F10882">
        <v>7</v>
      </c>
      <c r="G10882">
        <v>1</v>
      </c>
    </row>
    <row r="10883" spans="1:7" x14ac:dyDescent="0.2">
      <c r="A10883">
        <v>15000</v>
      </c>
      <c r="B10883">
        <v>0.1353</v>
      </c>
      <c r="C10883" t="s">
        <v>5441</v>
      </c>
      <c r="D10883">
        <v>115000</v>
      </c>
      <c r="E10883">
        <v>36</v>
      </c>
      <c r="F10883">
        <v>10</v>
      </c>
      <c r="G10883">
        <v>0</v>
      </c>
    </row>
    <row r="10884" spans="1:7" x14ac:dyDescent="0.2">
      <c r="A10884">
        <v>20800</v>
      </c>
      <c r="B10884">
        <v>0.16239999999999999</v>
      </c>
      <c r="C10884" t="s">
        <v>5441</v>
      </c>
      <c r="D10884">
        <v>85000</v>
      </c>
      <c r="E10884">
        <v>60</v>
      </c>
      <c r="F10884">
        <v>10</v>
      </c>
      <c r="G10884">
        <v>1</v>
      </c>
    </row>
    <row r="10885" spans="1:7" x14ac:dyDescent="0.2">
      <c r="A10885">
        <v>24000</v>
      </c>
      <c r="B10885">
        <v>0.1099</v>
      </c>
      <c r="C10885" t="s">
        <v>5441</v>
      </c>
      <c r="D10885">
        <v>180000</v>
      </c>
      <c r="E10885">
        <v>36</v>
      </c>
      <c r="F10885">
        <v>7</v>
      </c>
      <c r="G10885">
        <v>0</v>
      </c>
    </row>
    <row r="10886" spans="1:7" x14ac:dyDescent="0.2">
      <c r="A10886">
        <v>12000</v>
      </c>
      <c r="B10886">
        <v>0.14979999999999999</v>
      </c>
      <c r="C10886" t="s">
        <v>5441</v>
      </c>
      <c r="D10886">
        <v>62500</v>
      </c>
      <c r="E10886">
        <v>36</v>
      </c>
      <c r="F10886">
        <v>5</v>
      </c>
      <c r="G10886">
        <v>0</v>
      </c>
    </row>
    <row r="10887" spans="1:7" x14ac:dyDescent="0.2">
      <c r="A10887">
        <v>3825</v>
      </c>
      <c r="B10887">
        <v>0.20499999999999999</v>
      </c>
      <c r="C10887" t="s">
        <v>5440</v>
      </c>
      <c r="D10887">
        <v>75000</v>
      </c>
      <c r="E10887">
        <v>36</v>
      </c>
      <c r="F10887">
        <v>2</v>
      </c>
      <c r="G10887">
        <v>1</v>
      </c>
    </row>
    <row r="10888" spans="1:7" x14ac:dyDescent="0.2">
      <c r="A10888">
        <v>21000</v>
      </c>
      <c r="B10888">
        <v>8.8999999999999996E-2</v>
      </c>
      <c r="C10888" t="s">
        <v>5440</v>
      </c>
      <c r="D10888">
        <v>119000</v>
      </c>
      <c r="E10888">
        <v>36</v>
      </c>
      <c r="F10888">
        <v>10</v>
      </c>
      <c r="G10888">
        <v>0</v>
      </c>
    </row>
    <row r="10889" spans="1:7" x14ac:dyDescent="0.2">
      <c r="A10889">
        <v>15000</v>
      </c>
      <c r="B10889">
        <v>0.19969999999999999</v>
      </c>
      <c r="C10889" t="s">
        <v>5441</v>
      </c>
      <c r="D10889">
        <v>330000</v>
      </c>
      <c r="E10889">
        <v>36</v>
      </c>
      <c r="F10889">
        <v>3</v>
      </c>
      <c r="G10889">
        <v>0</v>
      </c>
    </row>
    <row r="10890" spans="1:7" x14ac:dyDescent="0.2">
      <c r="A10890">
        <v>4950</v>
      </c>
      <c r="B10890">
        <v>0.24079999999999999</v>
      </c>
      <c r="C10890" t="s">
        <v>5440</v>
      </c>
      <c r="D10890">
        <v>15429.6</v>
      </c>
      <c r="E10890">
        <v>36</v>
      </c>
      <c r="F10890">
        <v>3</v>
      </c>
      <c r="G10890">
        <v>0</v>
      </c>
    </row>
    <row r="10891" spans="1:7" x14ac:dyDescent="0.2">
      <c r="A10891">
        <v>10000</v>
      </c>
      <c r="B10891">
        <v>0.21479999999999999</v>
      </c>
      <c r="C10891" t="s">
        <v>5440</v>
      </c>
      <c r="D10891">
        <v>35000</v>
      </c>
      <c r="E10891">
        <v>36</v>
      </c>
      <c r="F10891">
        <v>7</v>
      </c>
      <c r="G10891">
        <v>0</v>
      </c>
    </row>
    <row r="10892" spans="1:7" x14ac:dyDescent="0.2">
      <c r="A10892">
        <v>32000</v>
      </c>
      <c r="B10892">
        <v>0.1825</v>
      </c>
      <c r="C10892" t="s">
        <v>5440</v>
      </c>
      <c r="D10892">
        <v>99960</v>
      </c>
      <c r="E10892">
        <v>60</v>
      </c>
      <c r="F10892">
        <v>10</v>
      </c>
      <c r="G10892">
        <v>1</v>
      </c>
    </row>
    <row r="10893" spans="1:7" x14ac:dyDescent="0.2">
      <c r="A10893">
        <v>3000</v>
      </c>
      <c r="B10893">
        <v>0.1285</v>
      </c>
      <c r="C10893" t="s">
        <v>5441</v>
      </c>
      <c r="D10893">
        <v>70000</v>
      </c>
      <c r="E10893">
        <v>36</v>
      </c>
      <c r="F10893">
        <v>10</v>
      </c>
      <c r="G10893">
        <v>0</v>
      </c>
    </row>
    <row r="10894" spans="1:7" x14ac:dyDescent="0.2">
      <c r="A10894">
        <v>10800</v>
      </c>
      <c r="B10894">
        <v>0.13980000000000001</v>
      </c>
      <c r="C10894" t="s">
        <v>5441</v>
      </c>
      <c r="D10894">
        <v>119303.17</v>
      </c>
      <c r="E10894">
        <v>36</v>
      </c>
      <c r="F10894">
        <v>3</v>
      </c>
      <c r="G10894">
        <v>0</v>
      </c>
    </row>
    <row r="10895" spans="1:7" x14ac:dyDescent="0.2">
      <c r="A10895">
        <v>35000</v>
      </c>
      <c r="B10895">
        <v>0.24990000000000001</v>
      </c>
      <c r="C10895" t="s">
        <v>5441</v>
      </c>
      <c r="D10895">
        <v>250000</v>
      </c>
      <c r="E10895">
        <v>60</v>
      </c>
      <c r="F10895">
        <v>10</v>
      </c>
      <c r="G10895">
        <v>1</v>
      </c>
    </row>
    <row r="10896" spans="1:7" x14ac:dyDescent="0.2">
      <c r="A10896">
        <v>10000</v>
      </c>
      <c r="B10896">
        <v>0.13980000000000001</v>
      </c>
      <c r="C10896" t="s">
        <v>5440</v>
      </c>
      <c r="D10896">
        <v>34000</v>
      </c>
      <c r="E10896">
        <v>36</v>
      </c>
      <c r="F10896">
        <v>3</v>
      </c>
      <c r="G10896">
        <v>0</v>
      </c>
    </row>
    <row r="10897" spans="1:7" x14ac:dyDescent="0.2">
      <c r="A10897">
        <v>5500</v>
      </c>
      <c r="B10897">
        <v>0.11990000000000001</v>
      </c>
      <c r="C10897" t="s">
        <v>5441</v>
      </c>
      <c r="D10897">
        <v>45000</v>
      </c>
      <c r="E10897">
        <v>36</v>
      </c>
      <c r="F10897">
        <v>5</v>
      </c>
      <c r="G10897">
        <v>0</v>
      </c>
    </row>
    <row r="10898" spans="1:7" x14ac:dyDescent="0.2">
      <c r="A10898">
        <v>15000</v>
      </c>
      <c r="B10898">
        <v>7.6200000000000004E-2</v>
      </c>
      <c r="C10898" t="s">
        <v>5441</v>
      </c>
      <c r="D10898">
        <v>39520</v>
      </c>
      <c r="E10898">
        <v>36</v>
      </c>
      <c r="F10898">
        <v>10</v>
      </c>
      <c r="G10898">
        <v>0</v>
      </c>
    </row>
    <row r="10899" spans="1:7" x14ac:dyDescent="0.2">
      <c r="A10899">
        <v>12000</v>
      </c>
      <c r="B10899">
        <v>0.1447</v>
      </c>
      <c r="C10899" t="s">
        <v>5440</v>
      </c>
      <c r="D10899">
        <v>90000</v>
      </c>
      <c r="E10899">
        <v>36</v>
      </c>
      <c r="F10899">
        <v>10</v>
      </c>
      <c r="G10899">
        <v>0</v>
      </c>
    </row>
    <row r="10900" spans="1:7" x14ac:dyDescent="0.2">
      <c r="A10900">
        <v>12825</v>
      </c>
      <c r="B10900">
        <v>0.15609999999999999</v>
      </c>
      <c r="C10900" t="s">
        <v>5440</v>
      </c>
      <c r="D10900">
        <v>42000</v>
      </c>
      <c r="E10900">
        <v>36</v>
      </c>
      <c r="F10900">
        <v>10</v>
      </c>
      <c r="G10900">
        <v>1</v>
      </c>
    </row>
    <row r="10901" spans="1:7" x14ac:dyDescent="0.2">
      <c r="A10901">
        <v>3600</v>
      </c>
      <c r="B10901">
        <v>0.19969999999999999</v>
      </c>
      <c r="C10901" t="s">
        <v>5441</v>
      </c>
      <c r="D10901">
        <v>51000</v>
      </c>
      <c r="E10901">
        <v>36</v>
      </c>
      <c r="F10901">
        <v>5</v>
      </c>
      <c r="G10901">
        <v>0</v>
      </c>
    </row>
    <row r="10902" spans="1:7" x14ac:dyDescent="0.2">
      <c r="A10902">
        <v>16000</v>
      </c>
      <c r="B10902">
        <v>0.1353</v>
      </c>
      <c r="C10902" t="s">
        <v>5441</v>
      </c>
      <c r="D10902">
        <v>93600</v>
      </c>
      <c r="E10902">
        <v>60</v>
      </c>
      <c r="F10902">
        <v>10</v>
      </c>
      <c r="G10902">
        <v>1</v>
      </c>
    </row>
    <row r="10903" spans="1:7" x14ac:dyDescent="0.2">
      <c r="A10903">
        <v>24000</v>
      </c>
      <c r="B10903">
        <v>0.11990000000000001</v>
      </c>
      <c r="C10903" t="s">
        <v>5441</v>
      </c>
      <c r="D10903">
        <v>92000</v>
      </c>
      <c r="E10903">
        <v>36</v>
      </c>
      <c r="F10903">
        <v>9</v>
      </c>
      <c r="G10903">
        <v>0</v>
      </c>
    </row>
    <row r="10904" spans="1:7" x14ac:dyDescent="0.2">
      <c r="A10904">
        <v>16000</v>
      </c>
      <c r="B10904">
        <v>0.20499999999999999</v>
      </c>
      <c r="C10904" t="s">
        <v>5441</v>
      </c>
      <c r="D10904">
        <v>59600</v>
      </c>
      <c r="E10904">
        <v>36</v>
      </c>
      <c r="F10904">
        <v>9</v>
      </c>
      <c r="G10904">
        <v>0</v>
      </c>
    </row>
    <row r="10905" spans="1:7" x14ac:dyDescent="0.2">
      <c r="A10905">
        <v>35000</v>
      </c>
      <c r="B10905">
        <v>0.1099</v>
      </c>
      <c r="C10905" t="s">
        <v>5441</v>
      </c>
      <c r="D10905" s="79">
        <v>100000</v>
      </c>
      <c r="E10905">
        <v>36</v>
      </c>
      <c r="F10905">
        <v>4</v>
      </c>
      <c r="G10905">
        <v>0</v>
      </c>
    </row>
    <row r="10906" spans="1:7" x14ac:dyDescent="0.2">
      <c r="A10906">
        <v>28000</v>
      </c>
      <c r="B10906">
        <v>0.19220000000000001</v>
      </c>
      <c r="C10906" t="s">
        <v>5440</v>
      </c>
      <c r="D10906">
        <v>77000</v>
      </c>
      <c r="E10906">
        <v>60</v>
      </c>
      <c r="F10906">
        <v>9</v>
      </c>
      <c r="G10906">
        <v>1</v>
      </c>
    </row>
    <row r="10907" spans="1:7" x14ac:dyDescent="0.2">
      <c r="A10907">
        <v>10000</v>
      </c>
      <c r="B10907">
        <v>7.6200000000000004E-2</v>
      </c>
      <c r="C10907" t="s">
        <v>5440</v>
      </c>
      <c r="D10907" s="79">
        <v>200000</v>
      </c>
      <c r="E10907">
        <v>36</v>
      </c>
      <c r="F10907">
        <v>2</v>
      </c>
      <c r="G10907">
        <v>0</v>
      </c>
    </row>
    <row r="10908" spans="1:7" x14ac:dyDescent="0.2">
      <c r="A10908">
        <v>14100</v>
      </c>
      <c r="B10908">
        <v>0.1353</v>
      </c>
      <c r="C10908" t="s">
        <v>5441</v>
      </c>
      <c r="D10908" s="79">
        <v>100000</v>
      </c>
      <c r="E10908">
        <v>36</v>
      </c>
      <c r="F10908">
        <v>10</v>
      </c>
      <c r="G10908">
        <v>0</v>
      </c>
    </row>
    <row r="10909" spans="1:7" x14ac:dyDescent="0.2">
      <c r="A10909">
        <v>7800</v>
      </c>
      <c r="B10909">
        <v>0.19220000000000001</v>
      </c>
      <c r="C10909" t="s">
        <v>5441</v>
      </c>
      <c r="D10909">
        <v>83775</v>
      </c>
      <c r="E10909">
        <v>36</v>
      </c>
      <c r="F10909">
        <v>4</v>
      </c>
      <c r="G10909">
        <v>0</v>
      </c>
    </row>
    <row r="10910" spans="1:7" x14ac:dyDescent="0.2">
      <c r="A10910">
        <v>20000</v>
      </c>
      <c r="B10910">
        <v>0.23400000000000001</v>
      </c>
      <c r="C10910" t="s">
        <v>5441</v>
      </c>
      <c r="D10910">
        <v>60000</v>
      </c>
      <c r="E10910">
        <v>60</v>
      </c>
      <c r="F10910">
        <v>4</v>
      </c>
      <c r="G10910">
        <v>0</v>
      </c>
    </row>
    <row r="10911" spans="1:7" x14ac:dyDescent="0.2">
      <c r="A10911">
        <v>6000</v>
      </c>
      <c r="B10911">
        <v>0.13980000000000001</v>
      </c>
      <c r="C10911" t="s">
        <v>5441</v>
      </c>
      <c r="D10911">
        <v>70000</v>
      </c>
      <c r="E10911">
        <v>36</v>
      </c>
      <c r="F10911">
        <v>10</v>
      </c>
      <c r="G10911">
        <v>0</v>
      </c>
    </row>
    <row r="10912" spans="1:7" x14ac:dyDescent="0.2">
      <c r="A10912">
        <v>10000</v>
      </c>
      <c r="B10912">
        <v>0.1825</v>
      </c>
      <c r="C10912" t="s">
        <v>5440</v>
      </c>
      <c r="D10912">
        <v>52000</v>
      </c>
      <c r="E10912">
        <v>36</v>
      </c>
      <c r="F10912">
        <v>3</v>
      </c>
      <c r="G10912">
        <v>0</v>
      </c>
    </row>
    <row r="10913" spans="1:7" x14ac:dyDescent="0.2">
      <c r="A10913">
        <v>5500</v>
      </c>
      <c r="B10913">
        <v>0.245</v>
      </c>
      <c r="C10913" t="s">
        <v>5441</v>
      </c>
      <c r="D10913">
        <v>47000</v>
      </c>
      <c r="E10913">
        <v>36</v>
      </c>
      <c r="F10913">
        <v>5</v>
      </c>
      <c r="G10913">
        <v>0</v>
      </c>
    </row>
    <row r="10914" spans="1:7" x14ac:dyDescent="0.2">
      <c r="A10914">
        <v>9325</v>
      </c>
      <c r="B10914">
        <v>0.1285</v>
      </c>
      <c r="C10914" t="s">
        <v>5441</v>
      </c>
      <c r="D10914">
        <v>60800</v>
      </c>
      <c r="E10914">
        <v>36</v>
      </c>
      <c r="F10914">
        <v>9</v>
      </c>
      <c r="G10914">
        <v>1</v>
      </c>
    </row>
    <row r="10915" spans="1:7" x14ac:dyDescent="0.2">
      <c r="A10915">
        <v>4000</v>
      </c>
      <c r="B10915">
        <v>7.6200000000000004E-2</v>
      </c>
      <c r="C10915" t="s">
        <v>5441</v>
      </c>
      <c r="D10915">
        <v>104000</v>
      </c>
      <c r="E10915">
        <v>36</v>
      </c>
      <c r="F10915">
        <v>10</v>
      </c>
      <c r="G10915">
        <v>0</v>
      </c>
    </row>
    <row r="10916" spans="1:7" x14ac:dyDescent="0.2">
      <c r="A10916">
        <v>25000</v>
      </c>
      <c r="B10916">
        <v>0.21479999999999999</v>
      </c>
      <c r="C10916" t="s">
        <v>5441</v>
      </c>
      <c r="D10916">
        <v>156776</v>
      </c>
      <c r="E10916">
        <v>60</v>
      </c>
      <c r="F10916">
        <v>10</v>
      </c>
      <c r="G10916">
        <v>0</v>
      </c>
    </row>
    <row r="10917" spans="1:7" x14ac:dyDescent="0.2">
      <c r="A10917">
        <v>26400</v>
      </c>
      <c r="B10917">
        <v>0.16239999999999999</v>
      </c>
      <c r="C10917" t="s">
        <v>5441</v>
      </c>
      <c r="D10917">
        <v>101000</v>
      </c>
      <c r="E10917">
        <v>60</v>
      </c>
      <c r="F10917">
        <v>10</v>
      </c>
      <c r="G10917">
        <v>0</v>
      </c>
    </row>
    <row r="10918" spans="1:7" x14ac:dyDescent="0.2">
      <c r="A10918">
        <v>14000</v>
      </c>
      <c r="B10918">
        <v>8.8999999999999996E-2</v>
      </c>
      <c r="C10918" t="s">
        <v>5441</v>
      </c>
      <c r="D10918">
        <v>150000</v>
      </c>
      <c r="E10918">
        <v>36</v>
      </c>
      <c r="F10918">
        <v>6</v>
      </c>
      <c r="G10918">
        <v>1</v>
      </c>
    </row>
    <row r="10919" spans="1:7" x14ac:dyDescent="0.2">
      <c r="A10919">
        <v>25000</v>
      </c>
      <c r="B10919">
        <v>0.15609999999999999</v>
      </c>
      <c r="C10919" t="s">
        <v>5441</v>
      </c>
      <c r="D10919">
        <v>77000</v>
      </c>
      <c r="E10919">
        <v>36</v>
      </c>
      <c r="F10919">
        <v>10</v>
      </c>
      <c r="G10919">
        <v>0</v>
      </c>
    </row>
    <row r="10920" spans="1:7" x14ac:dyDescent="0.2">
      <c r="A10920">
        <v>24000</v>
      </c>
      <c r="B10920">
        <v>0.1699</v>
      </c>
      <c r="C10920" t="s">
        <v>5441</v>
      </c>
      <c r="D10920">
        <v>135000</v>
      </c>
      <c r="E10920">
        <v>60</v>
      </c>
      <c r="F10920">
        <v>5</v>
      </c>
      <c r="G10920">
        <v>0</v>
      </c>
    </row>
    <row r="10921" spans="1:7" x14ac:dyDescent="0.2">
      <c r="A10921">
        <v>9600</v>
      </c>
      <c r="B10921">
        <v>9.6699999999999994E-2</v>
      </c>
      <c r="C10921" t="s">
        <v>5440</v>
      </c>
      <c r="D10921">
        <v>60000</v>
      </c>
      <c r="E10921">
        <v>36</v>
      </c>
      <c r="F10921">
        <v>4</v>
      </c>
      <c r="G10921">
        <v>0</v>
      </c>
    </row>
    <row r="10922" spans="1:7" x14ac:dyDescent="0.2">
      <c r="A10922">
        <v>10000</v>
      </c>
      <c r="B10922">
        <v>0.1353</v>
      </c>
      <c r="C10922" t="s">
        <v>5441</v>
      </c>
      <c r="D10922">
        <v>60000</v>
      </c>
      <c r="E10922">
        <v>36</v>
      </c>
      <c r="F10922">
        <v>10</v>
      </c>
      <c r="G10922">
        <v>0</v>
      </c>
    </row>
    <row r="10923" spans="1:7" x14ac:dyDescent="0.2">
      <c r="A10923">
        <v>20000</v>
      </c>
      <c r="B10923">
        <v>0.1699</v>
      </c>
      <c r="C10923" t="s">
        <v>5440</v>
      </c>
      <c r="D10923">
        <v>51000</v>
      </c>
      <c r="E10923">
        <v>60</v>
      </c>
      <c r="F10923">
        <v>9</v>
      </c>
      <c r="G10923">
        <v>0</v>
      </c>
    </row>
    <row r="10924" spans="1:7" x14ac:dyDescent="0.2">
      <c r="A10924">
        <v>10000</v>
      </c>
      <c r="B10924">
        <v>0.1285</v>
      </c>
      <c r="C10924" t="s">
        <v>5440</v>
      </c>
      <c r="D10924">
        <v>120000</v>
      </c>
      <c r="E10924">
        <v>36</v>
      </c>
      <c r="F10924">
        <v>10</v>
      </c>
      <c r="G10924">
        <v>0</v>
      </c>
    </row>
    <row r="10925" spans="1:7" x14ac:dyDescent="0.2">
      <c r="A10925">
        <v>18000</v>
      </c>
      <c r="B10925">
        <v>0.11990000000000001</v>
      </c>
      <c r="C10925" t="s">
        <v>5441</v>
      </c>
      <c r="D10925">
        <v>120000</v>
      </c>
      <c r="E10925">
        <v>60</v>
      </c>
      <c r="F10925">
        <v>10</v>
      </c>
      <c r="G10925">
        <v>0</v>
      </c>
    </row>
    <row r="10926" spans="1:7" x14ac:dyDescent="0.2">
      <c r="A10926">
        <v>28000</v>
      </c>
      <c r="B10926">
        <v>0.1447</v>
      </c>
      <c r="C10926" t="s">
        <v>5441</v>
      </c>
      <c r="D10926">
        <v>83720</v>
      </c>
      <c r="E10926">
        <v>60</v>
      </c>
      <c r="F10926">
        <v>10</v>
      </c>
      <c r="G10926">
        <v>1</v>
      </c>
    </row>
    <row r="10927" spans="1:7" x14ac:dyDescent="0.2">
      <c r="A10927">
        <v>9000</v>
      </c>
      <c r="B10927">
        <v>0.1285</v>
      </c>
      <c r="C10927" t="s">
        <v>5440</v>
      </c>
      <c r="D10927">
        <v>41460</v>
      </c>
      <c r="E10927">
        <v>36</v>
      </c>
      <c r="F10927">
        <v>5</v>
      </c>
      <c r="G10927">
        <v>0</v>
      </c>
    </row>
    <row r="10928" spans="1:7" x14ac:dyDescent="0.2">
      <c r="A10928">
        <v>6000</v>
      </c>
      <c r="B10928">
        <v>0.1699</v>
      </c>
      <c r="C10928" t="s">
        <v>5442</v>
      </c>
      <c r="D10928">
        <v>56000</v>
      </c>
      <c r="E10928">
        <v>36</v>
      </c>
      <c r="F10928">
        <v>5</v>
      </c>
      <c r="G10928">
        <v>0</v>
      </c>
    </row>
    <row r="10929" spans="1:7" x14ac:dyDescent="0.2">
      <c r="A10929">
        <v>16250</v>
      </c>
      <c r="B10929">
        <v>0.16239999999999999</v>
      </c>
      <c r="C10929" t="s">
        <v>5440</v>
      </c>
      <c r="D10929">
        <v>71000</v>
      </c>
      <c r="E10929">
        <v>60</v>
      </c>
      <c r="F10929">
        <v>4</v>
      </c>
      <c r="G10929">
        <v>0</v>
      </c>
    </row>
    <row r="10930" spans="1:7" x14ac:dyDescent="0.2">
      <c r="A10930">
        <v>10000</v>
      </c>
      <c r="B10930">
        <v>0.224</v>
      </c>
      <c r="C10930" t="s">
        <v>5441</v>
      </c>
      <c r="D10930">
        <v>55244.08</v>
      </c>
      <c r="E10930">
        <v>60</v>
      </c>
      <c r="F10930">
        <v>10</v>
      </c>
      <c r="G10930">
        <v>0</v>
      </c>
    </row>
    <row r="10931" spans="1:7" x14ac:dyDescent="0.2">
      <c r="A10931">
        <v>3000</v>
      </c>
      <c r="B10931">
        <v>0.1099</v>
      </c>
      <c r="C10931" t="s">
        <v>5441</v>
      </c>
      <c r="D10931">
        <v>52500</v>
      </c>
      <c r="E10931">
        <v>36</v>
      </c>
      <c r="F10931">
        <v>1</v>
      </c>
      <c r="G10931">
        <v>0</v>
      </c>
    </row>
    <row r="10932" spans="1:7" x14ac:dyDescent="0.2">
      <c r="A10932">
        <v>16000</v>
      </c>
      <c r="B10932">
        <v>9.6699999999999994E-2</v>
      </c>
      <c r="C10932" t="s">
        <v>5440</v>
      </c>
      <c r="D10932">
        <v>70000</v>
      </c>
      <c r="E10932">
        <v>36</v>
      </c>
      <c r="F10932">
        <v>0.5</v>
      </c>
      <c r="G10932">
        <v>0</v>
      </c>
    </row>
    <row r="10933" spans="1:7" x14ac:dyDescent="0.2">
      <c r="A10933">
        <v>15000</v>
      </c>
      <c r="B10933">
        <v>0.1099</v>
      </c>
      <c r="C10933" t="s">
        <v>5440</v>
      </c>
      <c r="D10933">
        <v>69000</v>
      </c>
      <c r="E10933">
        <v>36</v>
      </c>
      <c r="F10933">
        <v>10</v>
      </c>
      <c r="G10933">
        <v>0</v>
      </c>
    </row>
    <row r="10934" spans="1:7" x14ac:dyDescent="0.2">
      <c r="A10934">
        <v>13000</v>
      </c>
      <c r="B10934">
        <v>8.8999999999999996E-2</v>
      </c>
      <c r="C10934" t="s">
        <v>5440</v>
      </c>
      <c r="D10934">
        <v>75000</v>
      </c>
      <c r="E10934">
        <v>36</v>
      </c>
      <c r="F10934">
        <v>8</v>
      </c>
      <c r="G10934">
        <v>0</v>
      </c>
    </row>
    <row r="10935" spans="1:7" x14ac:dyDescent="0.2">
      <c r="A10935">
        <v>28000</v>
      </c>
      <c r="B10935">
        <v>0.15609999999999999</v>
      </c>
      <c r="C10935" t="s">
        <v>5441</v>
      </c>
      <c r="D10935">
        <v>110000</v>
      </c>
      <c r="E10935">
        <v>36</v>
      </c>
      <c r="F10935">
        <v>10</v>
      </c>
      <c r="G10935">
        <v>1</v>
      </c>
    </row>
    <row r="10936" spans="1:7" x14ac:dyDescent="0.2">
      <c r="A10936">
        <v>21000</v>
      </c>
      <c r="B10936">
        <v>0.16239999999999999</v>
      </c>
      <c r="C10936" t="s">
        <v>5441</v>
      </c>
      <c r="D10936">
        <v>140000</v>
      </c>
      <c r="E10936">
        <v>36</v>
      </c>
      <c r="F10936">
        <v>0.5</v>
      </c>
      <c r="G10936">
        <v>0</v>
      </c>
    </row>
    <row r="10937" spans="1:7" x14ac:dyDescent="0.2">
      <c r="A10937">
        <v>15000</v>
      </c>
      <c r="B10937">
        <v>0.224</v>
      </c>
      <c r="C10937" t="s">
        <v>5441</v>
      </c>
      <c r="D10937">
        <v>51157</v>
      </c>
      <c r="E10937">
        <v>60</v>
      </c>
      <c r="F10937">
        <v>10</v>
      </c>
      <c r="G10937">
        <v>0</v>
      </c>
    </row>
    <row r="10938" spans="1:7" x14ac:dyDescent="0.2">
      <c r="A10938">
        <v>13225</v>
      </c>
      <c r="B10938">
        <v>0.1699</v>
      </c>
      <c r="C10938" t="s">
        <v>5441</v>
      </c>
      <c r="D10938">
        <v>35000</v>
      </c>
      <c r="E10938">
        <v>36</v>
      </c>
      <c r="F10938">
        <v>3</v>
      </c>
      <c r="G10938">
        <v>1</v>
      </c>
    </row>
    <row r="10939" spans="1:7" x14ac:dyDescent="0.2">
      <c r="A10939">
        <v>10000</v>
      </c>
      <c r="B10939">
        <v>0.1699</v>
      </c>
      <c r="C10939" t="s">
        <v>5441</v>
      </c>
      <c r="D10939">
        <v>60000</v>
      </c>
      <c r="E10939">
        <v>60</v>
      </c>
      <c r="F10939">
        <v>7</v>
      </c>
      <c r="G10939">
        <v>0</v>
      </c>
    </row>
    <row r="10940" spans="1:7" x14ac:dyDescent="0.2">
      <c r="A10940">
        <v>8400</v>
      </c>
      <c r="B10940">
        <v>0.1353</v>
      </c>
      <c r="C10940" t="s">
        <v>5441</v>
      </c>
      <c r="D10940">
        <v>130000</v>
      </c>
      <c r="E10940">
        <v>36</v>
      </c>
      <c r="F10940">
        <v>6</v>
      </c>
      <c r="G10940">
        <v>0</v>
      </c>
    </row>
    <row r="10941" spans="1:7" x14ac:dyDescent="0.2">
      <c r="A10941">
        <v>30000</v>
      </c>
      <c r="B10941">
        <v>0.23699999999999999</v>
      </c>
      <c r="C10941" t="s">
        <v>5442</v>
      </c>
      <c r="D10941">
        <v>106000</v>
      </c>
      <c r="E10941">
        <v>60</v>
      </c>
      <c r="F10941">
        <v>10</v>
      </c>
      <c r="G10941">
        <v>0</v>
      </c>
    </row>
    <row r="10942" spans="1:7" x14ac:dyDescent="0.2">
      <c r="A10942">
        <v>7925</v>
      </c>
      <c r="B10942">
        <v>0.1699</v>
      </c>
      <c r="C10942" t="s">
        <v>5440</v>
      </c>
      <c r="D10942">
        <v>40000</v>
      </c>
      <c r="E10942">
        <v>36</v>
      </c>
      <c r="F10942">
        <v>3</v>
      </c>
      <c r="G10942">
        <v>0</v>
      </c>
    </row>
    <row r="10943" spans="1:7" x14ac:dyDescent="0.2">
      <c r="A10943">
        <v>15000</v>
      </c>
      <c r="B10943">
        <v>0.1099</v>
      </c>
      <c r="C10943" t="s">
        <v>5441</v>
      </c>
      <c r="D10943">
        <v>140000</v>
      </c>
      <c r="E10943">
        <v>36</v>
      </c>
      <c r="F10943">
        <v>6</v>
      </c>
      <c r="G10943">
        <v>0</v>
      </c>
    </row>
    <row r="10944" spans="1:7" x14ac:dyDescent="0.2">
      <c r="A10944">
        <v>14400</v>
      </c>
      <c r="B10944">
        <v>6.6199999999999995E-2</v>
      </c>
      <c r="C10944" t="s">
        <v>5441</v>
      </c>
      <c r="D10944">
        <v>63450</v>
      </c>
      <c r="E10944">
        <v>36</v>
      </c>
      <c r="F10944">
        <v>10</v>
      </c>
      <c r="G10944">
        <v>0</v>
      </c>
    </row>
    <row r="10945" spans="1:7" x14ac:dyDescent="0.2">
      <c r="A10945">
        <v>11500</v>
      </c>
      <c r="B10945">
        <v>0.11990000000000001</v>
      </c>
      <c r="C10945" t="s">
        <v>5440</v>
      </c>
      <c r="D10945">
        <v>90000</v>
      </c>
      <c r="E10945">
        <v>36</v>
      </c>
      <c r="F10945">
        <v>1</v>
      </c>
      <c r="G10945">
        <v>1</v>
      </c>
    </row>
    <row r="10946" spans="1:7" x14ac:dyDescent="0.2">
      <c r="A10946">
        <v>15000</v>
      </c>
      <c r="B10946">
        <v>7.6200000000000004E-2</v>
      </c>
      <c r="C10946" t="s">
        <v>5441</v>
      </c>
      <c r="D10946">
        <v>95000</v>
      </c>
      <c r="E10946">
        <v>36</v>
      </c>
      <c r="F10946">
        <v>3</v>
      </c>
      <c r="G10946">
        <v>0</v>
      </c>
    </row>
    <row r="10947" spans="1:7" x14ac:dyDescent="0.2">
      <c r="A10947">
        <v>12800</v>
      </c>
      <c r="B10947">
        <v>0.19969999999999999</v>
      </c>
      <c r="C10947" t="s">
        <v>5440</v>
      </c>
      <c r="D10947">
        <v>40000</v>
      </c>
      <c r="E10947">
        <v>60</v>
      </c>
      <c r="F10947">
        <v>3</v>
      </c>
      <c r="G10947">
        <v>1</v>
      </c>
    </row>
    <row r="10948" spans="1:7" x14ac:dyDescent="0.2">
      <c r="A10948">
        <v>12000</v>
      </c>
      <c r="B10948">
        <v>0.13980000000000001</v>
      </c>
      <c r="C10948" t="s">
        <v>5440</v>
      </c>
      <c r="D10948">
        <v>62331.87</v>
      </c>
      <c r="E10948">
        <v>36</v>
      </c>
      <c r="F10948">
        <v>8</v>
      </c>
      <c r="G10948">
        <v>1</v>
      </c>
    </row>
    <row r="10949" spans="1:7" x14ac:dyDescent="0.2">
      <c r="A10949">
        <v>2200</v>
      </c>
      <c r="B10949">
        <v>0.1285</v>
      </c>
      <c r="C10949" t="s">
        <v>5441</v>
      </c>
      <c r="D10949">
        <v>92000</v>
      </c>
      <c r="E10949">
        <v>36</v>
      </c>
      <c r="F10949">
        <v>1</v>
      </c>
      <c r="G10949">
        <v>0</v>
      </c>
    </row>
    <row r="10950" spans="1:7" x14ac:dyDescent="0.2">
      <c r="A10950">
        <v>19000</v>
      </c>
      <c r="B10950">
        <v>8.8999999999999996E-2</v>
      </c>
      <c r="C10950" t="s">
        <v>5442</v>
      </c>
      <c r="D10950">
        <v>42600</v>
      </c>
      <c r="E10950">
        <v>36</v>
      </c>
      <c r="F10950">
        <v>10</v>
      </c>
      <c r="G10950">
        <v>0</v>
      </c>
    </row>
    <row r="10951" spans="1:7" x14ac:dyDescent="0.2">
      <c r="A10951">
        <v>7000</v>
      </c>
      <c r="B10951">
        <v>0.1353</v>
      </c>
      <c r="C10951" t="s">
        <v>5441</v>
      </c>
      <c r="D10951">
        <v>92000</v>
      </c>
      <c r="E10951">
        <v>36</v>
      </c>
      <c r="F10951">
        <v>10</v>
      </c>
      <c r="G10951">
        <v>0</v>
      </c>
    </row>
    <row r="10952" spans="1:7" x14ac:dyDescent="0.2">
      <c r="A10952">
        <v>15000</v>
      </c>
      <c r="B10952">
        <v>0.1285</v>
      </c>
      <c r="C10952" t="s">
        <v>5440</v>
      </c>
      <c r="D10952">
        <v>77200</v>
      </c>
      <c r="E10952">
        <v>60</v>
      </c>
      <c r="F10952">
        <v>5</v>
      </c>
      <c r="G10952">
        <v>0</v>
      </c>
    </row>
    <row r="10953" spans="1:7" x14ac:dyDescent="0.2">
      <c r="A10953">
        <v>8000</v>
      </c>
      <c r="B10953">
        <v>0.13980000000000001</v>
      </c>
      <c r="C10953" t="s">
        <v>5440</v>
      </c>
      <c r="D10953">
        <v>75000</v>
      </c>
      <c r="E10953">
        <v>36</v>
      </c>
      <c r="F10953">
        <v>10</v>
      </c>
      <c r="G10953">
        <v>0</v>
      </c>
    </row>
    <row r="10954" spans="1:7" x14ac:dyDescent="0.2">
      <c r="A10954">
        <v>4950</v>
      </c>
      <c r="B10954">
        <v>8.8999999999999996E-2</v>
      </c>
      <c r="C10954" t="s">
        <v>5441</v>
      </c>
      <c r="D10954">
        <v>45000</v>
      </c>
      <c r="E10954">
        <v>36</v>
      </c>
      <c r="F10954">
        <v>5</v>
      </c>
      <c r="G10954">
        <v>0</v>
      </c>
    </row>
    <row r="10955" spans="1:7" x14ac:dyDescent="0.2">
      <c r="A10955">
        <v>15000</v>
      </c>
      <c r="B10955">
        <v>8.8999999999999996E-2</v>
      </c>
      <c r="C10955" t="s">
        <v>5441</v>
      </c>
      <c r="D10955">
        <v>110000</v>
      </c>
      <c r="E10955">
        <v>36</v>
      </c>
      <c r="F10955">
        <v>10</v>
      </c>
      <c r="G10955">
        <v>0</v>
      </c>
    </row>
    <row r="10956" spans="1:7" x14ac:dyDescent="0.2">
      <c r="A10956">
        <v>9000</v>
      </c>
      <c r="B10956">
        <v>8.8999999999999996E-2</v>
      </c>
      <c r="C10956" t="s">
        <v>5441</v>
      </c>
      <c r="D10956">
        <v>50000</v>
      </c>
      <c r="E10956">
        <v>36</v>
      </c>
      <c r="F10956">
        <v>3</v>
      </c>
      <c r="G10956">
        <v>1</v>
      </c>
    </row>
    <row r="10957" spans="1:7" x14ac:dyDescent="0.2">
      <c r="A10957">
        <v>20250</v>
      </c>
      <c r="B10957">
        <v>0.13980000000000001</v>
      </c>
      <c r="C10957" t="s">
        <v>5440</v>
      </c>
      <c r="D10957">
        <v>51000</v>
      </c>
      <c r="E10957">
        <v>36</v>
      </c>
      <c r="F10957">
        <v>0.5</v>
      </c>
      <c r="G10957">
        <v>1</v>
      </c>
    </row>
    <row r="10958" spans="1:7" x14ac:dyDescent="0.2">
      <c r="A10958">
        <v>12000</v>
      </c>
      <c r="B10958">
        <v>0.1447</v>
      </c>
      <c r="C10958" t="s">
        <v>5440</v>
      </c>
      <c r="D10958">
        <v>55000</v>
      </c>
      <c r="E10958">
        <v>60</v>
      </c>
      <c r="F10958">
        <v>6</v>
      </c>
      <c r="G10958">
        <v>0</v>
      </c>
    </row>
    <row r="10959" spans="1:7" x14ac:dyDescent="0.2">
      <c r="A10959">
        <v>9000</v>
      </c>
      <c r="B10959">
        <v>8.8999999999999996E-2</v>
      </c>
      <c r="C10959" t="s">
        <v>5440</v>
      </c>
      <c r="D10959">
        <v>60000</v>
      </c>
      <c r="E10959">
        <v>36</v>
      </c>
      <c r="F10959">
        <v>4</v>
      </c>
      <c r="G10959">
        <v>0</v>
      </c>
    </row>
    <row r="10960" spans="1:7" x14ac:dyDescent="0.2">
      <c r="A10960">
        <v>10625</v>
      </c>
      <c r="B10960">
        <v>0.11990000000000001</v>
      </c>
      <c r="C10960" t="s">
        <v>5441</v>
      </c>
      <c r="D10960">
        <v>49107</v>
      </c>
      <c r="E10960">
        <v>36</v>
      </c>
      <c r="F10960">
        <v>0.5</v>
      </c>
      <c r="G10960">
        <v>0</v>
      </c>
    </row>
    <row r="10961" spans="1:7" x14ac:dyDescent="0.2">
      <c r="A10961">
        <v>6075</v>
      </c>
      <c r="B10961">
        <v>0.16239999999999999</v>
      </c>
      <c r="C10961" t="s">
        <v>5440</v>
      </c>
      <c r="D10961">
        <v>19000</v>
      </c>
      <c r="E10961">
        <v>36</v>
      </c>
      <c r="F10961">
        <v>2</v>
      </c>
      <c r="G10961">
        <v>1</v>
      </c>
    </row>
    <row r="10962" spans="1:7" x14ac:dyDescent="0.2">
      <c r="A10962">
        <v>5800</v>
      </c>
      <c r="B10962">
        <v>0.13980000000000001</v>
      </c>
      <c r="C10962" t="s">
        <v>5441</v>
      </c>
      <c r="D10962">
        <v>50000</v>
      </c>
      <c r="E10962">
        <v>36</v>
      </c>
      <c r="F10962">
        <v>10</v>
      </c>
      <c r="G10962">
        <v>0</v>
      </c>
    </row>
    <row r="10963" spans="1:7" x14ac:dyDescent="0.2">
      <c r="A10963">
        <v>8000</v>
      </c>
      <c r="B10963">
        <v>0.1447</v>
      </c>
      <c r="C10963" t="s">
        <v>5440</v>
      </c>
      <c r="D10963">
        <v>30000</v>
      </c>
      <c r="E10963">
        <v>36</v>
      </c>
      <c r="F10963">
        <v>1</v>
      </c>
      <c r="G10963">
        <v>0</v>
      </c>
    </row>
    <row r="10964" spans="1:7" x14ac:dyDescent="0.2">
      <c r="A10964">
        <v>16000</v>
      </c>
      <c r="B10964">
        <v>0.16239999999999999</v>
      </c>
      <c r="C10964" t="s">
        <v>5440</v>
      </c>
      <c r="D10964">
        <v>101000</v>
      </c>
      <c r="E10964">
        <v>36</v>
      </c>
      <c r="F10964">
        <v>2</v>
      </c>
      <c r="G10964">
        <v>0</v>
      </c>
    </row>
    <row r="10965" spans="1:7" x14ac:dyDescent="0.2">
      <c r="A10965">
        <v>10000</v>
      </c>
      <c r="B10965">
        <v>0.19220000000000001</v>
      </c>
      <c r="C10965" t="s">
        <v>5442</v>
      </c>
      <c r="D10965" s="79">
        <v>300000</v>
      </c>
      <c r="E10965">
        <v>60</v>
      </c>
      <c r="F10965">
        <v>9</v>
      </c>
      <c r="G10965">
        <v>0</v>
      </c>
    </row>
    <row r="10966" spans="1:7" x14ac:dyDescent="0.2">
      <c r="A10966">
        <v>10000</v>
      </c>
      <c r="B10966">
        <v>8.8999999999999996E-2</v>
      </c>
      <c r="C10966" t="s">
        <v>5442</v>
      </c>
      <c r="D10966">
        <v>52000</v>
      </c>
      <c r="E10966">
        <v>36</v>
      </c>
      <c r="F10966">
        <v>10</v>
      </c>
      <c r="G10966">
        <v>0</v>
      </c>
    </row>
    <row r="10967" spans="1:7" x14ac:dyDescent="0.2">
      <c r="A10967">
        <v>18000</v>
      </c>
      <c r="B10967">
        <v>0.19220000000000001</v>
      </c>
      <c r="C10967" t="s">
        <v>5440</v>
      </c>
      <c r="D10967">
        <v>87000</v>
      </c>
      <c r="E10967">
        <v>36</v>
      </c>
      <c r="F10967">
        <v>10</v>
      </c>
      <c r="G10967">
        <v>0</v>
      </c>
    </row>
    <row r="10968" spans="1:7" x14ac:dyDescent="0.2">
      <c r="A10968">
        <v>3000</v>
      </c>
      <c r="B10968">
        <v>0.19220000000000001</v>
      </c>
      <c r="C10968" t="s">
        <v>5442</v>
      </c>
      <c r="D10968">
        <v>57000</v>
      </c>
      <c r="E10968">
        <v>36</v>
      </c>
      <c r="F10968">
        <v>3</v>
      </c>
      <c r="G10968">
        <v>0</v>
      </c>
    </row>
    <row r="10969" spans="1:7" x14ac:dyDescent="0.2">
      <c r="A10969">
        <v>14000</v>
      </c>
      <c r="B10969">
        <v>7.9000000000000001E-2</v>
      </c>
      <c r="C10969" t="s">
        <v>5441</v>
      </c>
      <c r="D10969">
        <v>52000</v>
      </c>
      <c r="E10969">
        <v>36</v>
      </c>
      <c r="F10969">
        <v>3</v>
      </c>
      <c r="G10969">
        <v>1</v>
      </c>
    </row>
    <row r="10970" spans="1:7" x14ac:dyDescent="0.2">
      <c r="A10970">
        <v>16000</v>
      </c>
      <c r="B10970">
        <v>8.8999999999999996E-2</v>
      </c>
      <c r="C10970" t="s">
        <v>5441</v>
      </c>
      <c r="D10970">
        <v>118000</v>
      </c>
      <c r="E10970">
        <v>36</v>
      </c>
      <c r="F10970">
        <v>2</v>
      </c>
      <c r="G10970">
        <v>0</v>
      </c>
    </row>
    <row r="10971" spans="1:7" x14ac:dyDescent="0.2">
      <c r="A10971">
        <v>13000</v>
      </c>
      <c r="B10971">
        <v>0.11990000000000001</v>
      </c>
      <c r="C10971" t="s">
        <v>5441</v>
      </c>
      <c r="D10971">
        <v>90000</v>
      </c>
      <c r="E10971">
        <v>60</v>
      </c>
      <c r="F10971">
        <v>8</v>
      </c>
      <c r="G10971">
        <v>0</v>
      </c>
    </row>
    <row r="10972" spans="1:7" x14ac:dyDescent="0.2">
      <c r="A10972">
        <v>12000</v>
      </c>
      <c r="B10972">
        <v>8.8999999999999996E-2</v>
      </c>
      <c r="C10972" t="s">
        <v>5440</v>
      </c>
      <c r="D10972">
        <v>45000</v>
      </c>
      <c r="E10972">
        <v>36</v>
      </c>
      <c r="F10972">
        <v>3</v>
      </c>
      <c r="G10972">
        <v>0</v>
      </c>
    </row>
    <row r="10973" spans="1:7" x14ac:dyDescent="0.2">
      <c r="A10973">
        <v>10000</v>
      </c>
      <c r="B10973">
        <v>0.14979999999999999</v>
      </c>
      <c r="C10973" t="s">
        <v>5441</v>
      </c>
      <c r="D10973">
        <v>60000</v>
      </c>
      <c r="E10973">
        <v>36</v>
      </c>
      <c r="F10973">
        <v>10</v>
      </c>
      <c r="G10973">
        <v>0</v>
      </c>
    </row>
    <row r="10974" spans="1:7" x14ac:dyDescent="0.2">
      <c r="A10974">
        <v>11500</v>
      </c>
      <c r="B10974">
        <v>0.224</v>
      </c>
      <c r="C10974" t="s">
        <v>5442</v>
      </c>
      <c r="D10974">
        <v>38000</v>
      </c>
      <c r="E10974">
        <v>60</v>
      </c>
      <c r="F10974">
        <v>7</v>
      </c>
      <c r="G10974">
        <v>0</v>
      </c>
    </row>
    <row r="10975" spans="1:7" x14ac:dyDescent="0.2">
      <c r="A10975">
        <v>19000</v>
      </c>
      <c r="B10975">
        <v>0.11990000000000001</v>
      </c>
      <c r="C10975" t="s">
        <v>5441</v>
      </c>
      <c r="D10975">
        <v>130000</v>
      </c>
      <c r="E10975">
        <v>36</v>
      </c>
      <c r="F10975">
        <v>10</v>
      </c>
      <c r="G10975">
        <v>0</v>
      </c>
    </row>
    <row r="10976" spans="1:7" x14ac:dyDescent="0.2">
      <c r="A10976">
        <v>30000</v>
      </c>
      <c r="B10976">
        <v>0.1285</v>
      </c>
      <c r="C10976" t="s">
        <v>5440</v>
      </c>
      <c r="D10976">
        <v>169000</v>
      </c>
      <c r="E10976">
        <v>36</v>
      </c>
      <c r="F10976">
        <v>5</v>
      </c>
      <c r="G10976">
        <v>0</v>
      </c>
    </row>
    <row r="10977" spans="1:7" x14ac:dyDescent="0.2">
      <c r="A10977">
        <v>22000</v>
      </c>
      <c r="B10977">
        <v>0.19969999999999999</v>
      </c>
      <c r="C10977" t="s">
        <v>5440</v>
      </c>
      <c r="D10977">
        <v>91000</v>
      </c>
      <c r="E10977">
        <v>60</v>
      </c>
      <c r="F10977">
        <v>7</v>
      </c>
      <c r="G10977">
        <v>1</v>
      </c>
    </row>
    <row r="10978" spans="1:7" x14ac:dyDescent="0.2">
      <c r="A10978">
        <v>6000</v>
      </c>
      <c r="B10978">
        <v>0.1285</v>
      </c>
      <c r="C10978" t="s">
        <v>5440</v>
      </c>
      <c r="D10978">
        <v>43000</v>
      </c>
      <c r="E10978">
        <v>36</v>
      </c>
      <c r="F10978">
        <v>5</v>
      </c>
      <c r="G10978">
        <v>0</v>
      </c>
    </row>
    <row r="10979" spans="1:7" x14ac:dyDescent="0.2">
      <c r="A10979">
        <v>14400</v>
      </c>
      <c r="B10979">
        <v>0.1825</v>
      </c>
      <c r="C10979" t="s">
        <v>5441</v>
      </c>
      <c r="D10979">
        <v>65000</v>
      </c>
      <c r="E10979">
        <v>60</v>
      </c>
      <c r="F10979">
        <v>8</v>
      </c>
      <c r="G10979">
        <v>1</v>
      </c>
    </row>
    <row r="10980" spans="1:7" x14ac:dyDescent="0.2">
      <c r="A10980">
        <v>10000</v>
      </c>
      <c r="B10980">
        <v>0.1099</v>
      </c>
      <c r="C10980" t="s">
        <v>5440</v>
      </c>
      <c r="D10980">
        <v>62000</v>
      </c>
      <c r="E10980">
        <v>36</v>
      </c>
      <c r="F10980">
        <v>7</v>
      </c>
      <c r="G10980">
        <v>0</v>
      </c>
    </row>
    <row r="10981" spans="1:7" x14ac:dyDescent="0.2">
      <c r="A10981">
        <v>7000</v>
      </c>
      <c r="B10981">
        <v>0.14979999999999999</v>
      </c>
      <c r="C10981" t="s">
        <v>5441</v>
      </c>
      <c r="D10981">
        <v>65000</v>
      </c>
      <c r="E10981">
        <v>36</v>
      </c>
      <c r="F10981">
        <v>10</v>
      </c>
      <c r="G10981">
        <v>1</v>
      </c>
    </row>
    <row r="10982" spans="1:7" x14ac:dyDescent="0.2">
      <c r="A10982">
        <v>15000</v>
      </c>
      <c r="B10982">
        <v>0.11990000000000001</v>
      </c>
      <c r="C10982" t="s">
        <v>5441</v>
      </c>
      <c r="D10982">
        <v>103000</v>
      </c>
      <c r="E10982">
        <v>36</v>
      </c>
      <c r="F10982">
        <v>7</v>
      </c>
      <c r="G10982">
        <v>1</v>
      </c>
    </row>
    <row r="10983" spans="1:7" x14ac:dyDescent="0.2">
      <c r="A10983">
        <v>10000</v>
      </c>
      <c r="B10983">
        <v>0.16239999999999999</v>
      </c>
      <c r="C10983" t="s">
        <v>5442</v>
      </c>
      <c r="D10983">
        <v>86500</v>
      </c>
      <c r="E10983">
        <v>60</v>
      </c>
      <c r="F10983">
        <v>3</v>
      </c>
      <c r="G10983">
        <v>0</v>
      </c>
    </row>
    <row r="10984" spans="1:7" x14ac:dyDescent="0.2">
      <c r="A10984">
        <v>6000</v>
      </c>
      <c r="B10984">
        <v>0.1353</v>
      </c>
      <c r="C10984" t="s">
        <v>5440</v>
      </c>
      <c r="D10984">
        <v>143000</v>
      </c>
      <c r="E10984">
        <v>36</v>
      </c>
      <c r="F10984">
        <v>8</v>
      </c>
      <c r="G10984">
        <v>0</v>
      </c>
    </row>
    <row r="10985" spans="1:7" x14ac:dyDescent="0.2">
      <c r="A10985">
        <v>35000</v>
      </c>
      <c r="B10985">
        <v>0.15609999999999999</v>
      </c>
      <c r="C10985" t="s">
        <v>5441</v>
      </c>
      <c r="D10985">
        <v>190000</v>
      </c>
      <c r="E10985">
        <v>60</v>
      </c>
      <c r="F10985">
        <v>3</v>
      </c>
      <c r="G10985">
        <v>0</v>
      </c>
    </row>
    <row r="10986" spans="1:7" x14ac:dyDescent="0.2">
      <c r="A10986">
        <v>28200</v>
      </c>
      <c r="B10986">
        <v>0.1757</v>
      </c>
      <c r="C10986" t="s">
        <v>5441</v>
      </c>
      <c r="D10986">
        <v>65000</v>
      </c>
      <c r="E10986">
        <v>60</v>
      </c>
      <c r="F10986">
        <v>10</v>
      </c>
      <c r="G10986">
        <v>1</v>
      </c>
    </row>
    <row r="10987" spans="1:7" x14ac:dyDescent="0.2">
      <c r="A10987">
        <v>5000</v>
      </c>
      <c r="B10987">
        <v>7.9000000000000001E-2</v>
      </c>
      <c r="C10987" t="s">
        <v>5442</v>
      </c>
      <c r="D10987">
        <v>70000</v>
      </c>
      <c r="E10987">
        <v>36</v>
      </c>
      <c r="F10987">
        <v>10</v>
      </c>
      <c r="G10987">
        <v>0</v>
      </c>
    </row>
    <row r="10988" spans="1:7" x14ac:dyDescent="0.2">
      <c r="A10988">
        <v>30000</v>
      </c>
      <c r="B10988">
        <v>0.16239999999999999</v>
      </c>
      <c r="C10988" t="s">
        <v>5441</v>
      </c>
      <c r="D10988">
        <v>220000</v>
      </c>
      <c r="E10988">
        <v>36</v>
      </c>
      <c r="F10988">
        <v>8</v>
      </c>
      <c r="G10988">
        <v>0</v>
      </c>
    </row>
    <row r="10989" spans="1:7" x14ac:dyDescent="0.2">
      <c r="A10989">
        <v>3925</v>
      </c>
      <c r="B10989">
        <v>0.1699</v>
      </c>
      <c r="C10989" t="s">
        <v>5441</v>
      </c>
      <c r="D10989">
        <v>87000</v>
      </c>
      <c r="E10989">
        <v>36</v>
      </c>
      <c r="F10989">
        <v>9</v>
      </c>
      <c r="G10989">
        <v>0</v>
      </c>
    </row>
    <row r="10990" spans="1:7" x14ac:dyDescent="0.2">
      <c r="A10990">
        <v>10000</v>
      </c>
      <c r="B10990">
        <v>0.1285</v>
      </c>
      <c r="C10990" t="s">
        <v>5441</v>
      </c>
      <c r="D10990">
        <v>47000</v>
      </c>
      <c r="E10990">
        <v>36</v>
      </c>
      <c r="F10990">
        <v>10</v>
      </c>
      <c r="G10990">
        <v>0</v>
      </c>
    </row>
    <row r="10991" spans="1:7" x14ac:dyDescent="0.2">
      <c r="A10991">
        <v>20000</v>
      </c>
      <c r="B10991">
        <v>0.14979999999999999</v>
      </c>
      <c r="C10991" t="s">
        <v>5440</v>
      </c>
      <c r="D10991">
        <v>77000</v>
      </c>
      <c r="E10991">
        <v>36</v>
      </c>
      <c r="F10991">
        <v>6</v>
      </c>
      <c r="G10991">
        <v>0</v>
      </c>
    </row>
    <row r="10992" spans="1:7" x14ac:dyDescent="0.2">
      <c r="A10992">
        <v>11000</v>
      </c>
      <c r="B10992">
        <v>8.8999999999999996E-2</v>
      </c>
      <c r="C10992" t="s">
        <v>5440</v>
      </c>
      <c r="D10992">
        <v>43000</v>
      </c>
      <c r="E10992">
        <v>36</v>
      </c>
      <c r="F10992">
        <v>8</v>
      </c>
      <c r="G10992">
        <v>0</v>
      </c>
    </row>
    <row r="10993" spans="1:7" x14ac:dyDescent="0.2">
      <c r="A10993">
        <v>19200</v>
      </c>
      <c r="B10993">
        <v>0.1825</v>
      </c>
      <c r="C10993" t="s">
        <v>5441</v>
      </c>
      <c r="D10993">
        <v>75000</v>
      </c>
      <c r="E10993">
        <v>60</v>
      </c>
      <c r="F10993">
        <v>5</v>
      </c>
      <c r="G10993">
        <v>0</v>
      </c>
    </row>
    <row r="10994" spans="1:7" x14ac:dyDescent="0.2">
      <c r="A10994">
        <v>12000</v>
      </c>
      <c r="B10994">
        <v>0.15609999999999999</v>
      </c>
      <c r="C10994" t="s">
        <v>5441</v>
      </c>
      <c r="D10994">
        <v>44500</v>
      </c>
      <c r="E10994">
        <v>60</v>
      </c>
      <c r="F10994">
        <v>4</v>
      </c>
      <c r="G10994">
        <v>0</v>
      </c>
    </row>
    <row r="10995" spans="1:7" x14ac:dyDescent="0.2">
      <c r="A10995">
        <v>7200</v>
      </c>
      <c r="B10995">
        <v>0.11990000000000001</v>
      </c>
      <c r="C10995" t="s">
        <v>5442</v>
      </c>
      <c r="D10995">
        <v>73000</v>
      </c>
      <c r="E10995">
        <v>36</v>
      </c>
      <c r="F10995">
        <v>10</v>
      </c>
      <c r="G10995">
        <v>1</v>
      </c>
    </row>
    <row r="10996" spans="1:7" x14ac:dyDescent="0.2">
      <c r="A10996">
        <v>34000</v>
      </c>
      <c r="B10996">
        <v>0.13980000000000001</v>
      </c>
      <c r="C10996" t="s">
        <v>5441</v>
      </c>
      <c r="D10996">
        <v>77700</v>
      </c>
      <c r="E10996">
        <v>36</v>
      </c>
      <c r="F10996">
        <v>4</v>
      </c>
      <c r="G10996">
        <v>0</v>
      </c>
    </row>
    <row r="10997" spans="1:7" x14ac:dyDescent="0.2">
      <c r="A10997">
        <v>6000</v>
      </c>
      <c r="B10997">
        <v>0.1447</v>
      </c>
      <c r="C10997" t="s">
        <v>5440</v>
      </c>
      <c r="D10997">
        <v>55000</v>
      </c>
      <c r="E10997">
        <v>36</v>
      </c>
      <c r="F10997">
        <v>5</v>
      </c>
      <c r="G10997">
        <v>1</v>
      </c>
    </row>
    <row r="10998" spans="1:7" x14ac:dyDescent="0.2">
      <c r="A10998">
        <v>19600</v>
      </c>
      <c r="B10998">
        <v>0.1285</v>
      </c>
      <c r="C10998" t="s">
        <v>5440</v>
      </c>
      <c r="D10998">
        <v>150000</v>
      </c>
      <c r="E10998">
        <v>36</v>
      </c>
      <c r="F10998">
        <v>0.5</v>
      </c>
      <c r="G10998">
        <v>0</v>
      </c>
    </row>
    <row r="10999" spans="1:7" x14ac:dyDescent="0.2">
      <c r="A10999">
        <v>12000</v>
      </c>
      <c r="B10999">
        <v>0.11990000000000001</v>
      </c>
      <c r="C10999" t="s">
        <v>5440</v>
      </c>
      <c r="D10999">
        <v>95000</v>
      </c>
      <c r="E10999">
        <v>36</v>
      </c>
      <c r="F10999">
        <v>10</v>
      </c>
      <c r="G10999">
        <v>0</v>
      </c>
    </row>
    <row r="11000" spans="1:7" x14ac:dyDescent="0.2">
      <c r="A11000">
        <v>13500</v>
      </c>
      <c r="B11000">
        <v>0.19969999999999999</v>
      </c>
      <c r="C11000" t="s">
        <v>5441</v>
      </c>
      <c r="D11000">
        <v>60000</v>
      </c>
      <c r="E11000">
        <v>36</v>
      </c>
      <c r="F11000">
        <v>3</v>
      </c>
      <c r="G11000">
        <v>1</v>
      </c>
    </row>
    <row r="11001" spans="1:7" x14ac:dyDescent="0.2">
      <c r="A11001">
        <v>10000</v>
      </c>
      <c r="B11001">
        <v>0.11990000000000001</v>
      </c>
      <c r="C11001" t="s">
        <v>5440</v>
      </c>
      <c r="D11001">
        <v>39000</v>
      </c>
      <c r="E11001">
        <v>36</v>
      </c>
      <c r="F11001">
        <v>6</v>
      </c>
      <c r="G11001">
        <v>0</v>
      </c>
    </row>
    <row r="11002" spans="1:7" x14ac:dyDescent="0.2">
      <c r="A11002">
        <v>30000</v>
      </c>
      <c r="B11002">
        <v>0.19220000000000001</v>
      </c>
      <c r="C11002" t="s">
        <v>5441</v>
      </c>
      <c r="D11002">
        <v>120000</v>
      </c>
      <c r="E11002">
        <v>60</v>
      </c>
      <c r="F11002">
        <v>7</v>
      </c>
      <c r="G11002">
        <v>1</v>
      </c>
    </row>
    <row r="11003" spans="1:7" x14ac:dyDescent="0.2">
      <c r="A11003">
        <v>5000</v>
      </c>
      <c r="B11003">
        <v>0.15609999999999999</v>
      </c>
      <c r="C11003" t="s">
        <v>5441</v>
      </c>
      <c r="D11003">
        <v>59108</v>
      </c>
      <c r="E11003">
        <v>36</v>
      </c>
      <c r="F11003">
        <v>5</v>
      </c>
      <c r="G11003">
        <v>0</v>
      </c>
    </row>
    <row r="11004" spans="1:7" x14ac:dyDescent="0.2">
      <c r="A11004">
        <v>25000</v>
      </c>
      <c r="B11004">
        <v>0.1825</v>
      </c>
      <c r="C11004" t="s">
        <v>5441</v>
      </c>
      <c r="D11004">
        <v>85000</v>
      </c>
      <c r="E11004">
        <v>60</v>
      </c>
      <c r="F11004">
        <v>10</v>
      </c>
      <c r="G11004">
        <v>0</v>
      </c>
    </row>
    <row r="11005" spans="1:7" x14ac:dyDescent="0.2">
      <c r="A11005">
        <v>21000</v>
      </c>
      <c r="B11005">
        <v>0.245</v>
      </c>
      <c r="C11005" t="s">
        <v>5441</v>
      </c>
      <c r="D11005">
        <v>75000</v>
      </c>
      <c r="E11005">
        <v>60</v>
      </c>
      <c r="F11005">
        <v>10</v>
      </c>
      <c r="G11005">
        <v>1</v>
      </c>
    </row>
    <row r="11006" spans="1:7" x14ac:dyDescent="0.2">
      <c r="A11006">
        <v>10000</v>
      </c>
      <c r="B11006">
        <v>0.1099</v>
      </c>
      <c r="C11006" t="s">
        <v>5441</v>
      </c>
      <c r="D11006">
        <v>37000</v>
      </c>
      <c r="E11006">
        <v>36</v>
      </c>
      <c r="F11006">
        <v>10</v>
      </c>
      <c r="G11006">
        <v>0</v>
      </c>
    </row>
    <row r="11007" spans="1:7" x14ac:dyDescent="0.2">
      <c r="A11007">
        <v>22800</v>
      </c>
      <c r="B11007">
        <v>0.15609999999999999</v>
      </c>
      <c r="C11007" t="s">
        <v>5441</v>
      </c>
      <c r="D11007">
        <v>87438</v>
      </c>
      <c r="E11007">
        <v>36</v>
      </c>
      <c r="F11007">
        <v>10</v>
      </c>
      <c r="G11007">
        <v>0</v>
      </c>
    </row>
    <row r="11008" spans="1:7" x14ac:dyDescent="0.2">
      <c r="A11008">
        <v>25000</v>
      </c>
      <c r="B11008">
        <v>0.1353</v>
      </c>
      <c r="C11008" t="s">
        <v>5441</v>
      </c>
      <c r="D11008">
        <v>98000</v>
      </c>
      <c r="E11008">
        <v>36</v>
      </c>
      <c r="F11008">
        <v>2</v>
      </c>
      <c r="G11008">
        <v>0</v>
      </c>
    </row>
    <row r="11009" spans="1:7" x14ac:dyDescent="0.2">
      <c r="A11009">
        <v>12000</v>
      </c>
      <c r="B11009">
        <v>0.14979999999999999</v>
      </c>
      <c r="C11009" t="s">
        <v>5440</v>
      </c>
      <c r="D11009">
        <v>61000</v>
      </c>
      <c r="E11009">
        <v>60</v>
      </c>
      <c r="F11009">
        <v>8</v>
      </c>
      <c r="G11009">
        <v>0</v>
      </c>
    </row>
    <row r="11010" spans="1:7" x14ac:dyDescent="0.2">
      <c r="A11010">
        <v>14400</v>
      </c>
      <c r="B11010">
        <v>7.9000000000000001E-2</v>
      </c>
      <c r="C11010" t="s">
        <v>5441</v>
      </c>
      <c r="D11010">
        <v>78000</v>
      </c>
      <c r="E11010">
        <v>36</v>
      </c>
      <c r="F11010">
        <v>10</v>
      </c>
      <c r="G11010">
        <v>0</v>
      </c>
    </row>
    <row r="11011" spans="1:7" x14ac:dyDescent="0.2">
      <c r="A11011">
        <v>11800</v>
      </c>
      <c r="B11011">
        <v>0.13980000000000001</v>
      </c>
      <c r="C11011" t="s">
        <v>5440</v>
      </c>
      <c r="D11011">
        <v>28000</v>
      </c>
      <c r="E11011">
        <v>36</v>
      </c>
      <c r="F11011">
        <v>5</v>
      </c>
      <c r="G11011">
        <v>0</v>
      </c>
    </row>
    <row r="11012" spans="1:7" x14ac:dyDescent="0.2">
      <c r="A11012">
        <v>6000</v>
      </c>
      <c r="B11012">
        <v>0.14979999999999999</v>
      </c>
      <c r="C11012" t="s">
        <v>5440</v>
      </c>
      <c r="D11012">
        <v>42000</v>
      </c>
      <c r="E11012">
        <v>36</v>
      </c>
      <c r="F11012">
        <v>10</v>
      </c>
      <c r="G11012">
        <v>0</v>
      </c>
    </row>
    <row r="11013" spans="1:7" x14ac:dyDescent="0.2">
      <c r="A11013">
        <v>20000</v>
      </c>
      <c r="B11013">
        <v>7.9000000000000001E-2</v>
      </c>
      <c r="C11013" t="s">
        <v>5441</v>
      </c>
      <c r="D11013">
        <v>80000</v>
      </c>
      <c r="E11013">
        <v>36</v>
      </c>
      <c r="F11013">
        <v>5</v>
      </c>
      <c r="G11013">
        <v>0</v>
      </c>
    </row>
    <row r="11014" spans="1:7" x14ac:dyDescent="0.2">
      <c r="A11014">
        <v>10000</v>
      </c>
      <c r="B11014">
        <v>0.13980000000000001</v>
      </c>
      <c r="C11014" t="s">
        <v>5442</v>
      </c>
      <c r="D11014">
        <v>120000</v>
      </c>
      <c r="E11014">
        <v>36</v>
      </c>
      <c r="F11014">
        <v>0.5</v>
      </c>
      <c r="G11014">
        <v>0</v>
      </c>
    </row>
    <row r="11015" spans="1:7" x14ac:dyDescent="0.2">
      <c r="A11015">
        <v>15000</v>
      </c>
      <c r="B11015">
        <v>0.1447</v>
      </c>
      <c r="C11015" t="s">
        <v>5441</v>
      </c>
      <c r="D11015">
        <v>50000</v>
      </c>
      <c r="E11015">
        <v>60</v>
      </c>
      <c r="F11015">
        <v>6</v>
      </c>
      <c r="G11015">
        <v>0</v>
      </c>
    </row>
    <row r="11016" spans="1:7" x14ac:dyDescent="0.2">
      <c r="A11016">
        <v>4000</v>
      </c>
      <c r="B11016">
        <v>0.1447</v>
      </c>
      <c r="C11016" t="s">
        <v>5442</v>
      </c>
      <c r="D11016">
        <v>158000</v>
      </c>
      <c r="E11016">
        <v>36</v>
      </c>
      <c r="F11016">
        <v>1</v>
      </c>
      <c r="G11016">
        <v>0</v>
      </c>
    </row>
    <row r="11017" spans="1:7" x14ac:dyDescent="0.2">
      <c r="A11017">
        <v>18000</v>
      </c>
      <c r="B11017">
        <v>0.1353</v>
      </c>
      <c r="C11017" t="s">
        <v>5440</v>
      </c>
      <c r="D11017">
        <v>125000</v>
      </c>
      <c r="E11017">
        <v>60</v>
      </c>
      <c r="F11017">
        <v>5</v>
      </c>
      <c r="G11017">
        <v>0</v>
      </c>
    </row>
    <row r="11018" spans="1:7" x14ac:dyDescent="0.2">
      <c r="A11018">
        <v>15000</v>
      </c>
      <c r="B11018">
        <v>0.24079999999999999</v>
      </c>
      <c r="C11018" t="s">
        <v>5441</v>
      </c>
      <c r="D11018">
        <v>70000</v>
      </c>
      <c r="E11018">
        <v>60</v>
      </c>
      <c r="F11018">
        <v>6</v>
      </c>
      <c r="G11018">
        <v>0</v>
      </c>
    </row>
    <row r="11019" spans="1:7" x14ac:dyDescent="0.2">
      <c r="A11019">
        <v>8250</v>
      </c>
      <c r="B11019">
        <v>0.16239999999999999</v>
      </c>
      <c r="C11019" t="s">
        <v>5440</v>
      </c>
      <c r="D11019">
        <v>33000</v>
      </c>
      <c r="E11019">
        <v>36</v>
      </c>
      <c r="F11019">
        <v>0.5</v>
      </c>
      <c r="G11019">
        <v>0</v>
      </c>
    </row>
    <row r="11020" spans="1:7" x14ac:dyDescent="0.2">
      <c r="A11020">
        <v>27575</v>
      </c>
      <c r="B11020">
        <v>0.19969999999999999</v>
      </c>
      <c r="C11020" t="s">
        <v>5442</v>
      </c>
      <c r="D11020">
        <v>75000</v>
      </c>
      <c r="E11020">
        <v>60</v>
      </c>
      <c r="F11020">
        <v>6</v>
      </c>
      <c r="G11020">
        <v>0</v>
      </c>
    </row>
    <row r="11021" spans="1:7" x14ac:dyDescent="0.2">
      <c r="A11021">
        <v>14000</v>
      </c>
      <c r="B11021">
        <v>8.8999999999999996E-2</v>
      </c>
      <c r="C11021" t="s">
        <v>5442</v>
      </c>
      <c r="D11021">
        <v>150000</v>
      </c>
      <c r="E11021">
        <v>36</v>
      </c>
      <c r="F11021">
        <v>3</v>
      </c>
      <c r="G11021">
        <v>0</v>
      </c>
    </row>
    <row r="11022" spans="1:7" x14ac:dyDescent="0.2">
      <c r="A11022">
        <v>6000</v>
      </c>
      <c r="B11022">
        <v>0.1825</v>
      </c>
      <c r="C11022" t="s">
        <v>5440</v>
      </c>
      <c r="D11022">
        <v>96000</v>
      </c>
      <c r="E11022">
        <v>36</v>
      </c>
      <c r="F11022">
        <v>0.5</v>
      </c>
      <c r="G11022">
        <v>0</v>
      </c>
    </row>
    <row r="11023" spans="1:7" x14ac:dyDescent="0.2">
      <c r="A11023">
        <v>15250</v>
      </c>
      <c r="B11023">
        <v>0.1757</v>
      </c>
      <c r="C11023" t="s">
        <v>5441</v>
      </c>
      <c r="D11023">
        <v>65000</v>
      </c>
      <c r="E11023">
        <v>36</v>
      </c>
      <c r="F11023">
        <v>10</v>
      </c>
      <c r="G11023">
        <v>0</v>
      </c>
    </row>
    <row r="11024" spans="1:7" x14ac:dyDescent="0.2">
      <c r="A11024">
        <v>3000</v>
      </c>
      <c r="B11024">
        <v>0.11219999999999999</v>
      </c>
      <c r="C11024" t="s">
        <v>5442</v>
      </c>
      <c r="D11024">
        <v>95000</v>
      </c>
      <c r="E11024">
        <v>36</v>
      </c>
      <c r="F11024">
        <v>3</v>
      </c>
      <c r="G11024">
        <v>0</v>
      </c>
    </row>
    <row r="11025" spans="1:7" x14ac:dyDescent="0.2">
      <c r="A11025">
        <v>8150</v>
      </c>
      <c r="B11025">
        <v>0.19989999999999999</v>
      </c>
      <c r="C11025" t="s">
        <v>5440</v>
      </c>
      <c r="D11025">
        <v>30000</v>
      </c>
      <c r="E11025">
        <v>36</v>
      </c>
      <c r="F11025">
        <v>3</v>
      </c>
      <c r="G11025">
        <v>0</v>
      </c>
    </row>
    <row r="11026" spans="1:7" x14ac:dyDescent="0.2">
      <c r="A11026">
        <v>10000</v>
      </c>
      <c r="B11026">
        <v>0.1757</v>
      </c>
      <c r="C11026" t="s">
        <v>5441</v>
      </c>
      <c r="D11026">
        <v>65000</v>
      </c>
      <c r="E11026">
        <v>36</v>
      </c>
      <c r="F11026">
        <v>5</v>
      </c>
      <c r="G11026">
        <v>0</v>
      </c>
    </row>
    <row r="11027" spans="1:7" x14ac:dyDescent="0.2">
      <c r="A11027">
        <v>2000</v>
      </c>
      <c r="B11027">
        <v>0.2099</v>
      </c>
      <c r="C11027" t="s">
        <v>5442</v>
      </c>
      <c r="D11027">
        <v>42000</v>
      </c>
      <c r="E11027">
        <v>36</v>
      </c>
      <c r="F11027">
        <v>10</v>
      </c>
      <c r="G11027">
        <v>0</v>
      </c>
    </row>
    <row r="11028" spans="1:7" x14ac:dyDescent="0.2">
      <c r="A11028">
        <v>4300</v>
      </c>
      <c r="B11028">
        <v>0.1318</v>
      </c>
      <c r="C11028" t="s">
        <v>5440</v>
      </c>
      <c r="D11028">
        <v>12000</v>
      </c>
      <c r="E11028">
        <v>36</v>
      </c>
      <c r="F11028">
        <v>0.5</v>
      </c>
      <c r="G11028">
        <v>0</v>
      </c>
    </row>
    <row r="11029" spans="1:7" x14ac:dyDescent="0.2">
      <c r="A11029">
        <v>30000</v>
      </c>
      <c r="B11029">
        <v>9.7600000000000006E-2</v>
      </c>
      <c r="C11029" t="s">
        <v>5442</v>
      </c>
      <c r="D11029">
        <v>65000</v>
      </c>
      <c r="E11029">
        <v>60</v>
      </c>
      <c r="F11029">
        <v>1</v>
      </c>
      <c r="G11029">
        <v>0</v>
      </c>
    </row>
    <row r="11030" spans="1:7" x14ac:dyDescent="0.2">
      <c r="A11030">
        <v>9000</v>
      </c>
      <c r="B11030">
        <v>0.1318</v>
      </c>
      <c r="C11030" t="s">
        <v>5440</v>
      </c>
      <c r="D11030">
        <v>60000</v>
      </c>
      <c r="E11030">
        <v>36</v>
      </c>
      <c r="F11030">
        <v>10</v>
      </c>
      <c r="G11030">
        <v>0</v>
      </c>
    </row>
    <row r="11031" spans="1:7" x14ac:dyDescent="0.2">
      <c r="A11031">
        <v>10000</v>
      </c>
      <c r="B11031">
        <v>0.18490000000000001</v>
      </c>
      <c r="C11031" t="s">
        <v>5441</v>
      </c>
      <c r="D11031">
        <v>109000</v>
      </c>
      <c r="E11031">
        <v>60</v>
      </c>
      <c r="F11031">
        <v>8</v>
      </c>
      <c r="G11031">
        <v>0</v>
      </c>
    </row>
    <row r="11032" spans="1:7" x14ac:dyDescent="0.2">
      <c r="A11032">
        <v>13000</v>
      </c>
      <c r="B11032">
        <v>7.8899999999999998E-2</v>
      </c>
      <c r="C11032" t="s">
        <v>5441</v>
      </c>
      <c r="D11032">
        <v>80000</v>
      </c>
      <c r="E11032">
        <v>36</v>
      </c>
      <c r="F11032">
        <v>10</v>
      </c>
      <c r="G11032">
        <v>0</v>
      </c>
    </row>
    <row r="11033" spans="1:7" x14ac:dyDescent="0.2">
      <c r="A11033">
        <v>8500</v>
      </c>
      <c r="B11033">
        <v>0.13669999999999999</v>
      </c>
      <c r="C11033" t="s">
        <v>5440</v>
      </c>
      <c r="D11033">
        <v>110000</v>
      </c>
      <c r="E11033">
        <v>36</v>
      </c>
      <c r="F11033">
        <v>10</v>
      </c>
      <c r="G11033">
        <v>0</v>
      </c>
    </row>
    <row r="11034" spans="1:7" x14ac:dyDescent="0.2">
      <c r="A11034">
        <v>8425</v>
      </c>
      <c r="B11034">
        <v>0.15409999999999999</v>
      </c>
      <c r="C11034" t="s">
        <v>5440</v>
      </c>
      <c r="D11034">
        <v>50000</v>
      </c>
      <c r="E11034">
        <v>36</v>
      </c>
      <c r="F11034">
        <v>3</v>
      </c>
      <c r="G11034">
        <v>0</v>
      </c>
    </row>
    <row r="11035" spans="1:7" x14ac:dyDescent="0.2">
      <c r="A11035">
        <v>8000</v>
      </c>
      <c r="B11035">
        <v>9.1700000000000004E-2</v>
      </c>
      <c r="C11035" t="s">
        <v>5441</v>
      </c>
      <c r="D11035">
        <v>67000</v>
      </c>
      <c r="E11035">
        <v>36</v>
      </c>
      <c r="F11035">
        <v>2</v>
      </c>
      <c r="G11035">
        <v>0</v>
      </c>
    </row>
    <row r="11036" spans="1:7" x14ac:dyDescent="0.2">
      <c r="A11036">
        <v>5000</v>
      </c>
      <c r="B11036">
        <v>7.2599999999999998E-2</v>
      </c>
      <c r="C11036" t="s">
        <v>5440</v>
      </c>
      <c r="D11036">
        <v>30000</v>
      </c>
      <c r="E11036">
        <v>36</v>
      </c>
      <c r="F11036">
        <v>2</v>
      </c>
      <c r="G11036">
        <v>0</v>
      </c>
    </row>
    <row r="11037" spans="1:7" x14ac:dyDescent="0.2">
      <c r="A11037">
        <v>9000</v>
      </c>
      <c r="B11037">
        <v>6.2399999999999997E-2</v>
      </c>
      <c r="C11037" t="s">
        <v>5440</v>
      </c>
      <c r="D11037">
        <v>60000</v>
      </c>
      <c r="E11037">
        <v>36</v>
      </c>
      <c r="F11037">
        <v>10</v>
      </c>
      <c r="G11037">
        <v>0</v>
      </c>
    </row>
    <row r="11038" spans="1:7" x14ac:dyDescent="0.2">
      <c r="A11038">
        <v>11000</v>
      </c>
      <c r="B11038">
        <v>9.1700000000000004E-2</v>
      </c>
      <c r="C11038" t="s">
        <v>5441</v>
      </c>
      <c r="D11038">
        <v>70000</v>
      </c>
      <c r="E11038">
        <v>36</v>
      </c>
      <c r="F11038">
        <v>5</v>
      </c>
      <c r="G11038">
        <v>0</v>
      </c>
    </row>
    <row r="11039" spans="1:7" x14ac:dyDescent="0.2">
      <c r="A11039">
        <v>30000</v>
      </c>
      <c r="B11039">
        <v>0.15409999999999999</v>
      </c>
      <c r="C11039" t="s">
        <v>5441</v>
      </c>
      <c r="D11039">
        <v>60000</v>
      </c>
      <c r="E11039">
        <v>36</v>
      </c>
      <c r="F11039">
        <v>8</v>
      </c>
      <c r="G11039">
        <v>0</v>
      </c>
    </row>
    <row r="11040" spans="1:7" x14ac:dyDescent="0.2">
      <c r="A11040">
        <v>12000</v>
      </c>
      <c r="B11040">
        <v>0.1318</v>
      </c>
      <c r="C11040" t="s">
        <v>5441</v>
      </c>
      <c r="D11040">
        <v>61000</v>
      </c>
      <c r="E11040">
        <v>60</v>
      </c>
      <c r="F11040">
        <v>0.5</v>
      </c>
      <c r="G11040">
        <v>0</v>
      </c>
    </row>
    <row r="11041" spans="1:7" x14ac:dyDescent="0.2">
      <c r="A11041">
        <v>15050</v>
      </c>
      <c r="B11041">
        <v>0.182</v>
      </c>
      <c r="C11041" t="s">
        <v>5440</v>
      </c>
      <c r="D11041">
        <v>122000</v>
      </c>
      <c r="E11041">
        <v>60</v>
      </c>
      <c r="F11041">
        <v>9</v>
      </c>
      <c r="G11041">
        <v>0</v>
      </c>
    </row>
    <row r="11042" spans="1:7" x14ac:dyDescent="0.2">
      <c r="A11042">
        <v>35000</v>
      </c>
      <c r="B11042">
        <v>0.13669999999999999</v>
      </c>
      <c r="C11042" t="s">
        <v>5441</v>
      </c>
      <c r="D11042">
        <v>91000</v>
      </c>
      <c r="E11042">
        <v>36</v>
      </c>
      <c r="F11042">
        <v>10</v>
      </c>
      <c r="G11042">
        <v>0</v>
      </c>
    </row>
    <row r="11043" spans="1:7" x14ac:dyDescent="0.2">
      <c r="A11043">
        <v>10000</v>
      </c>
      <c r="B11043">
        <v>7.2599999999999998E-2</v>
      </c>
      <c r="C11043" t="s">
        <v>5442</v>
      </c>
      <c r="D11043">
        <v>152000</v>
      </c>
      <c r="E11043">
        <v>36</v>
      </c>
      <c r="F11043">
        <v>10</v>
      </c>
      <c r="G11043">
        <v>0</v>
      </c>
    </row>
    <row r="11044" spans="1:7" x14ac:dyDescent="0.2">
      <c r="A11044">
        <v>7000</v>
      </c>
      <c r="B11044">
        <v>0.12590000000000001</v>
      </c>
      <c r="C11044" t="s">
        <v>5440</v>
      </c>
      <c r="D11044">
        <v>55000</v>
      </c>
      <c r="E11044">
        <v>36</v>
      </c>
      <c r="F11044">
        <v>5</v>
      </c>
      <c r="G11044">
        <v>0</v>
      </c>
    </row>
    <row r="11045" spans="1:7" x14ac:dyDescent="0.2">
      <c r="A11045">
        <v>19600</v>
      </c>
      <c r="B11045">
        <v>0.16550000000000001</v>
      </c>
      <c r="C11045" t="s">
        <v>5441</v>
      </c>
      <c r="D11045">
        <v>49000</v>
      </c>
      <c r="E11045">
        <v>36</v>
      </c>
      <c r="F11045">
        <v>3</v>
      </c>
      <c r="G11045">
        <v>0</v>
      </c>
    </row>
    <row r="11046" spans="1:7" x14ac:dyDescent="0.2">
      <c r="A11046">
        <v>24000</v>
      </c>
      <c r="B11046">
        <v>0.13669999999999999</v>
      </c>
      <c r="C11046" t="s">
        <v>5441</v>
      </c>
      <c r="D11046">
        <v>90000</v>
      </c>
      <c r="E11046">
        <v>36</v>
      </c>
      <c r="F11046">
        <v>0.5</v>
      </c>
      <c r="G11046">
        <v>0</v>
      </c>
    </row>
    <row r="11047" spans="1:7" x14ac:dyDescent="0.2">
      <c r="A11047">
        <v>13000</v>
      </c>
      <c r="B11047">
        <v>0.1205</v>
      </c>
      <c r="C11047" t="s">
        <v>5441</v>
      </c>
      <c r="D11047">
        <v>80000</v>
      </c>
      <c r="E11047">
        <v>60</v>
      </c>
      <c r="F11047">
        <v>10</v>
      </c>
      <c r="G11047">
        <v>0</v>
      </c>
    </row>
    <row r="11048" spans="1:7" x14ac:dyDescent="0.2">
      <c r="A11048">
        <v>11150</v>
      </c>
      <c r="B11048">
        <v>0.18490000000000001</v>
      </c>
      <c r="C11048" t="s">
        <v>5440</v>
      </c>
      <c r="D11048">
        <v>78500</v>
      </c>
      <c r="E11048">
        <v>36</v>
      </c>
      <c r="F11048">
        <v>6</v>
      </c>
      <c r="G11048">
        <v>0</v>
      </c>
    </row>
    <row r="11049" spans="1:7" x14ac:dyDescent="0.2">
      <c r="A11049">
        <v>9500</v>
      </c>
      <c r="B11049">
        <v>0.13669999999999999</v>
      </c>
      <c r="C11049" t="s">
        <v>5441</v>
      </c>
      <c r="D11049">
        <v>72000</v>
      </c>
      <c r="E11049">
        <v>36</v>
      </c>
      <c r="F11049">
        <v>5</v>
      </c>
      <c r="G11049">
        <v>0</v>
      </c>
    </row>
    <row r="11050" spans="1:7" x14ac:dyDescent="0.2">
      <c r="A11050">
        <v>35000</v>
      </c>
      <c r="B11050">
        <v>0.1149</v>
      </c>
      <c r="C11050" t="s">
        <v>5441</v>
      </c>
      <c r="D11050">
        <v>190000</v>
      </c>
      <c r="E11050">
        <v>36</v>
      </c>
      <c r="F11050">
        <v>10</v>
      </c>
      <c r="G11050">
        <v>0</v>
      </c>
    </row>
    <row r="11051" spans="1:7" x14ac:dyDescent="0.2">
      <c r="A11051">
        <v>6000</v>
      </c>
      <c r="B11051">
        <v>0.12590000000000001</v>
      </c>
      <c r="C11051" t="s">
        <v>5441</v>
      </c>
      <c r="D11051">
        <v>67000</v>
      </c>
      <c r="E11051">
        <v>36</v>
      </c>
      <c r="F11051">
        <v>9</v>
      </c>
      <c r="G11051">
        <v>0</v>
      </c>
    </row>
    <row r="11052" spans="1:7" x14ac:dyDescent="0.2">
      <c r="A11052">
        <v>4475</v>
      </c>
      <c r="B11052">
        <v>0.16550000000000001</v>
      </c>
      <c r="C11052" t="s">
        <v>5440</v>
      </c>
      <c r="D11052">
        <v>20736</v>
      </c>
      <c r="E11052">
        <v>36</v>
      </c>
      <c r="F11052">
        <v>1</v>
      </c>
      <c r="G11052">
        <v>0</v>
      </c>
    </row>
    <row r="11053" spans="1:7" x14ac:dyDescent="0.2">
      <c r="A11053">
        <v>30000</v>
      </c>
      <c r="B11053">
        <v>0.18990000000000001</v>
      </c>
      <c r="C11053" t="s">
        <v>5441</v>
      </c>
      <c r="D11053">
        <v>78000</v>
      </c>
      <c r="E11053">
        <v>60</v>
      </c>
      <c r="F11053">
        <v>9</v>
      </c>
      <c r="G11053">
        <v>0</v>
      </c>
    </row>
    <row r="11054" spans="1:7" x14ac:dyDescent="0.2">
      <c r="A11054">
        <v>20000</v>
      </c>
      <c r="B11054">
        <v>8.1799999999999998E-2</v>
      </c>
      <c r="C11054" t="s">
        <v>5440</v>
      </c>
      <c r="D11054">
        <v>68000</v>
      </c>
      <c r="E11054">
        <v>36</v>
      </c>
      <c r="F11054">
        <v>10</v>
      </c>
      <c r="G11054">
        <v>0</v>
      </c>
    </row>
    <row r="11055" spans="1:7" x14ac:dyDescent="0.2">
      <c r="A11055">
        <v>2800</v>
      </c>
      <c r="B11055">
        <v>0.15409999999999999</v>
      </c>
      <c r="C11055" t="s">
        <v>5440</v>
      </c>
      <c r="D11055">
        <v>48000</v>
      </c>
      <c r="E11055">
        <v>36</v>
      </c>
      <c r="F11055">
        <v>3</v>
      </c>
      <c r="G11055">
        <v>0</v>
      </c>
    </row>
    <row r="11056" spans="1:7" x14ac:dyDescent="0.2">
      <c r="A11056">
        <v>35000</v>
      </c>
      <c r="B11056">
        <v>0.12590000000000001</v>
      </c>
      <c r="C11056" t="s">
        <v>5441</v>
      </c>
      <c r="D11056">
        <v>180000</v>
      </c>
      <c r="E11056">
        <v>36</v>
      </c>
      <c r="F11056">
        <v>10</v>
      </c>
      <c r="G11056">
        <v>0</v>
      </c>
    </row>
    <row r="11057" spans="1:7" x14ac:dyDescent="0.2">
      <c r="A11057">
        <v>35000</v>
      </c>
      <c r="B11057">
        <v>0.1825</v>
      </c>
      <c r="C11057" t="s">
        <v>5441</v>
      </c>
      <c r="D11057">
        <v>159000</v>
      </c>
      <c r="E11057">
        <v>60</v>
      </c>
      <c r="F11057">
        <v>10</v>
      </c>
      <c r="G11057">
        <v>0</v>
      </c>
    </row>
    <row r="11058" spans="1:7" x14ac:dyDescent="0.2">
      <c r="A11058">
        <v>30000</v>
      </c>
      <c r="B11058">
        <v>0.1399</v>
      </c>
      <c r="C11058" t="s">
        <v>5441</v>
      </c>
      <c r="D11058">
        <v>83000</v>
      </c>
      <c r="E11058">
        <v>36</v>
      </c>
      <c r="F11058">
        <v>4</v>
      </c>
      <c r="G11058">
        <v>0</v>
      </c>
    </row>
    <row r="11059" spans="1:7" x14ac:dyDescent="0.2">
      <c r="A11059">
        <v>3000</v>
      </c>
      <c r="B11059">
        <v>9.9900000000000003E-2</v>
      </c>
      <c r="C11059" t="s">
        <v>5441</v>
      </c>
      <c r="D11059">
        <v>24000</v>
      </c>
      <c r="E11059">
        <v>36</v>
      </c>
      <c r="F11059">
        <v>5</v>
      </c>
      <c r="G11059">
        <v>0</v>
      </c>
    </row>
    <row r="11060" spans="1:7" x14ac:dyDescent="0.2">
      <c r="A11060">
        <v>16000</v>
      </c>
      <c r="B11060">
        <v>0.1399</v>
      </c>
      <c r="C11060" t="s">
        <v>5441</v>
      </c>
      <c r="D11060">
        <v>55000</v>
      </c>
      <c r="E11060">
        <v>60</v>
      </c>
      <c r="F11060">
        <v>3</v>
      </c>
      <c r="G11060">
        <v>0</v>
      </c>
    </row>
    <row r="11061" spans="1:7" x14ac:dyDescent="0.2">
      <c r="A11061">
        <v>21000</v>
      </c>
      <c r="B11061">
        <v>7.2599999999999998E-2</v>
      </c>
      <c r="C11061" t="s">
        <v>5441</v>
      </c>
      <c r="D11061">
        <v>50000</v>
      </c>
      <c r="E11061">
        <v>36</v>
      </c>
      <c r="F11061">
        <v>10</v>
      </c>
      <c r="G11061">
        <v>0</v>
      </c>
    </row>
    <row r="11062" spans="1:7" x14ac:dyDescent="0.2">
      <c r="A11062">
        <v>12500</v>
      </c>
      <c r="B11062">
        <v>0.1333</v>
      </c>
      <c r="C11062" t="s">
        <v>5441</v>
      </c>
      <c r="D11062">
        <v>70000</v>
      </c>
      <c r="E11062">
        <v>36</v>
      </c>
      <c r="F11062">
        <v>5</v>
      </c>
      <c r="G11062">
        <v>0</v>
      </c>
    </row>
    <row r="11063" spans="1:7" x14ac:dyDescent="0.2">
      <c r="A11063">
        <v>14250</v>
      </c>
      <c r="B11063">
        <v>0.17860000000000001</v>
      </c>
      <c r="C11063" t="s">
        <v>5441</v>
      </c>
      <c r="D11063">
        <v>155000</v>
      </c>
      <c r="E11063">
        <v>36</v>
      </c>
      <c r="F11063">
        <v>10</v>
      </c>
      <c r="G11063">
        <v>0</v>
      </c>
    </row>
    <row r="11064" spans="1:7" x14ac:dyDescent="0.2">
      <c r="A11064">
        <v>8650</v>
      </c>
      <c r="B11064">
        <v>0.1399</v>
      </c>
      <c r="C11064" t="s">
        <v>5441</v>
      </c>
      <c r="D11064">
        <v>35000</v>
      </c>
      <c r="E11064">
        <v>36</v>
      </c>
      <c r="F11064">
        <v>0.5</v>
      </c>
      <c r="G11064">
        <v>0</v>
      </c>
    </row>
    <row r="11065" spans="1:7" x14ac:dyDescent="0.2">
      <c r="A11065">
        <v>10000</v>
      </c>
      <c r="B11065">
        <v>0.1099</v>
      </c>
      <c r="C11065" t="s">
        <v>5440</v>
      </c>
      <c r="D11065">
        <v>80000</v>
      </c>
      <c r="E11065">
        <v>36</v>
      </c>
      <c r="F11065">
        <v>3</v>
      </c>
      <c r="G11065">
        <v>0</v>
      </c>
    </row>
    <row r="11066" spans="1:7" x14ac:dyDescent="0.2">
      <c r="A11066">
        <v>15000</v>
      </c>
      <c r="B11066">
        <v>0.1399</v>
      </c>
      <c r="C11066" t="s">
        <v>5442</v>
      </c>
      <c r="D11066">
        <v>122000</v>
      </c>
      <c r="E11066">
        <v>36</v>
      </c>
      <c r="F11066">
        <v>7</v>
      </c>
      <c r="G11066">
        <v>0</v>
      </c>
    </row>
    <row r="11067" spans="1:7" x14ac:dyDescent="0.2">
      <c r="A11067">
        <v>22875</v>
      </c>
      <c r="B11067">
        <v>0.1757</v>
      </c>
      <c r="C11067" t="s">
        <v>5441</v>
      </c>
      <c r="D11067">
        <v>52000</v>
      </c>
      <c r="E11067">
        <v>60</v>
      </c>
      <c r="F11067">
        <v>7</v>
      </c>
      <c r="G11067">
        <v>0</v>
      </c>
    </row>
    <row r="11068" spans="1:7" x14ac:dyDescent="0.2">
      <c r="A11068">
        <v>14000</v>
      </c>
      <c r="B11068">
        <v>7.2599999999999998E-2</v>
      </c>
      <c r="C11068" t="s">
        <v>5442</v>
      </c>
      <c r="D11068">
        <v>45000</v>
      </c>
      <c r="E11068">
        <v>36</v>
      </c>
      <c r="F11068">
        <v>10</v>
      </c>
      <c r="G11068">
        <v>0</v>
      </c>
    </row>
    <row r="11069" spans="1:7" x14ac:dyDescent="0.2">
      <c r="A11069">
        <v>6400</v>
      </c>
      <c r="B11069">
        <v>7.2599999999999998E-2</v>
      </c>
      <c r="C11069" t="s">
        <v>5442</v>
      </c>
      <c r="D11069">
        <v>74000</v>
      </c>
      <c r="E11069">
        <v>36</v>
      </c>
      <c r="F11069">
        <v>9</v>
      </c>
      <c r="G11069">
        <v>0</v>
      </c>
    </row>
    <row r="11070" spans="1:7" x14ac:dyDescent="0.2">
      <c r="A11070">
        <v>30000</v>
      </c>
      <c r="B11070">
        <v>0.1229</v>
      </c>
      <c r="C11070" t="s">
        <v>5440</v>
      </c>
      <c r="D11070">
        <v>70000</v>
      </c>
      <c r="E11070">
        <v>36</v>
      </c>
      <c r="F11070">
        <v>2</v>
      </c>
      <c r="G11070">
        <v>0</v>
      </c>
    </row>
    <row r="11071" spans="1:7" x14ac:dyDescent="0.2">
      <c r="A11071">
        <v>35000</v>
      </c>
      <c r="B11071">
        <v>0.1229</v>
      </c>
      <c r="C11071" t="s">
        <v>5440</v>
      </c>
      <c r="D11071">
        <v>87000</v>
      </c>
      <c r="E11071">
        <v>60</v>
      </c>
      <c r="F11071">
        <v>6</v>
      </c>
      <c r="G11071">
        <v>0</v>
      </c>
    </row>
    <row r="11072" spans="1:7" x14ac:dyDescent="0.2">
      <c r="A11072">
        <v>13000</v>
      </c>
      <c r="B11072">
        <v>7.8899999999999998E-2</v>
      </c>
      <c r="C11072" t="s">
        <v>5441</v>
      </c>
      <c r="D11072">
        <v>52000</v>
      </c>
      <c r="E11072">
        <v>36</v>
      </c>
      <c r="F11072">
        <v>0.5</v>
      </c>
      <c r="G11072">
        <v>0</v>
      </c>
    </row>
    <row r="11073" spans="1:7" x14ac:dyDescent="0.2">
      <c r="A11073">
        <v>10000</v>
      </c>
      <c r="B11073">
        <v>9.9900000000000003E-2</v>
      </c>
      <c r="C11073" t="s">
        <v>5441</v>
      </c>
      <c r="D11073">
        <v>120000</v>
      </c>
      <c r="E11073">
        <v>36</v>
      </c>
      <c r="F11073">
        <v>10</v>
      </c>
      <c r="G11073">
        <v>0</v>
      </c>
    </row>
    <row r="11074" spans="1:7" x14ac:dyDescent="0.2">
      <c r="A11074">
        <v>30000</v>
      </c>
      <c r="B11074">
        <v>0.12690000000000001</v>
      </c>
      <c r="C11074" t="s">
        <v>5441</v>
      </c>
      <c r="D11074">
        <v>73558.399999999994</v>
      </c>
      <c r="E11074">
        <v>60</v>
      </c>
      <c r="F11074">
        <v>0.5</v>
      </c>
      <c r="G11074">
        <v>0</v>
      </c>
    </row>
    <row r="11075" spans="1:7" x14ac:dyDescent="0.2">
      <c r="A11075">
        <v>14400</v>
      </c>
      <c r="B11075">
        <v>0.1399</v>
      </c>
      <c r="C11075" t="s">
        <v>5441</v>
      </c>
      <c r="D11075">
        <v>36000</v>
      </c>
      <c r="E11075">
        <v>36</v>
      </c>
      <c r="F11075">
        <v>7</v>
      </c>
      <c r="G11075">
        <v>0</v>
      </c>
    </row>
    <row r="11076" spans="1:7" x14ac:dyDescent="0.2">
      <c r="A11076">
        <v>26000</v>
      </c>
      <c r="B11076">
        <v>0.1399</v>
      </c>
      <c r="C11076" t="s">
        <v>5441</v>
      </c>
      <c r="D11076">
        <v>82000</v>
      </c>
      <c r="E11076">
        <v>36</v>
      </c>
      <c r="F11076">
        <v>10</v>
      </c>
      <c r="G11076">
        <v>0</v>
      </c>
    </row>
    <row r="11077" spans="1:7" x14ac:dyDescent="0.2">
      <c r="A11077">
        <v>12000</v>
      </c>
      <c r="B11077">
        <v>0.1153</v>
      </c>
      <c r="C11077" t="s">
        <v>5440</v>
      </c>
      <c r="D11077">
        <v>32000</v>
      </c>
      <c r="E11077">
        <v>36</v>
      </c>
      <c r="F11077">
        <v>2</v>
      </c>
      <c r="G11077">
        <v>0</v>
      </c>
    </row>
    <row r="11078" spans="1:7" x14ac:dyDescent="0.2">
      <c r="A11078">
        <v>14000</v>
      </c>
      <c r="B11078">
        <v>0.14649999999999999</v>
      </c>
      <c r="C11078" t="s">
        <v>5440</v>
      </c>
      <c r="D11078" s="79">
        <v>100000</v>
      </c>
      <c r="E11078">
        <v>60</v>
      </c>
      <c r="F11078">
        <v>4</v>
      </c>
      <c r="G11078">
        <v>0</v>
      </c>
    </row>
    <row r="11079" spans="1:7" x14ac:dyDescent="0.2">
      <c r="A11079">
        <v>10500</v>
      </c>
      <c r="B11079">
        <v>0.12690000000000001</v>
      </c>
      <c r="C11079" t="s">
        <v>5440</v>
      </c>
      <c r="D11079">
        <v>64000</v>
      </c>
      <c r="E11079">
        <v>36</v>
      </c>
      <c r="F11079">
        <v>10</v>
      </c>
      <c r="G11079">
        <v>0</v>
      </c>
    </row>
    <row r="11080" spans="1:7" x14ac:dyDescent="0.2">
      <c r="A11080">
        <v>11000</v>
      </c>
      <c r="B11080">
        <v>0.1099</v>
      </c>
      <c r="C11080" t="s">
        <v>5441</v>
      </c>
      <c r="D11080">
        <v>110000</v>
      </c>
      <c r="E11080">
        <v>36</v>
      </c>
      <c r="F11080">
        <v>7</v>
      </c>
      <c r="G11080">
        <v>0</v>
      </c>
    </row>
    <row r="11081" spans="1:7" x14ac:dyDescent="0.2">
      <c r="A11081">
        <v>27000</v>
      </c>
      <c r="B11081">
        <v>9.9900000000000003E-2</v>
      </c>
      <c r="C11081" t="s">
        <v>5441</v>
      </c>
      <c r="D11081">
        <v>427000</v>
      </c>
      <c r="E11081">
        <v>36</v>
      </c>
      <c r="F11081">
        <v>2</v>
      </c>
      <c r="G11081">
        <v>0</v>
      </c>
    </row>
    <row r="11082" spans="1:7" x14ac:dyDescent="0.2">
      <c r="A11082">
        <v>14400</v>
      </c>
      <c r="B11082">
        <v>5.3199999999999997E-2</v>
      </c>
      <c r="C11082" t="s">
        <v>5441</v>
      </c>
      <c r="D11082">
        <v>58000</v>
      </c>
      <c r="E11082">
        <v>36</v>
      </c>
      <c r="F11082">
        <v>10</v>
      </c>
      <c r="G11082">
        <v>0</v>
      </c>
    </row>
    <row r="11083" spans="1:7" x14ac:dyDescent="0.2">
      <c r="A11083">
        <v>14000</v>
      </c>
      <c r="B11083">
        <v>6.8900000000000003E-2</v>
      </c>
      <c r="C11083" t="s">
        <v>5441</v>
      </c>
      <c r="D11083">
        <v>55000</v>
      </c>
      <c r="E11083">
        <v>36</v>
      </c>
      <c r="F11083">
        <v>10</v>
      </c>
      <c r="G11083">
        <v>0</v>
      </c>
    </row>
    <row r="11084" spans="1:7" x14ac:dyDescent="0.2">
      <c r="A11084">
        <v>5000</v>
      </c>
      <c r="B11084">
        <v>0.12690000000000001</v>
      </c>
      <c r="C11084" t="s">
        <v>5440</v>
      </c>
      <c r="D11084">
        <v>50000</v>
      </c>
      <c r="E11084">
        <v>36</v>
      </c>
      <c r="F11084">
        <v>0.5</v>
      </c>
      <c r="G11084">
        <v>0</v>
      </c>
    </row>
    <row r="11085" spans="1:7" x14ac:dyDescent="0.2">
      <c r="A11085">
        <v>32000</v>
      </c>
      <c r="B11085">
        <v>0.1229</v>
      </c>
      <c r="C11085" t="s">
        <v>5440</v>
      </c>
      <c r="D11085">
        <v>180000</v>
      </c>
      <c r="E11085">
        <v>36</v>
      </c>
      <c r="F11085">
        <v>10</v>
      </c>
      <c r="G11085">
        <v>0</v>
      </c>
    </row>
    <row r="11086" spans="1:7" x14ac:dyDescent="0.2">
      <c r="A11086">
        <v>6000</v>
      </c>
      <c r="B11086">
        <v>8.1799999999999998E-2</v>
      </c>
      <c r="C11086" t="s">
        <v>5441</v>
      </c>
      <c r="D11086">
        <v>58000</v>
      </c>
      <c r="E11086">
        <v>36</v>
      </c>
      <c r="F11086">
        <v>10</v>
      </c>
      <c r="G11086">
        <v>0</v>
      </c>
    </row>
    <row r="11087" spans="1:7" x14ac:dyDescent="0.2">
      <c r="A11087">
        <v>10000</v>
      </c>
      <c r="B11087">
        <v>9.1700000000000004E-2</v>
      </c>
      <c r="C11087" t="s">
        <v>5440</v>
      </c>
      <c r="D11087">
        <v>77000</v>
      </c>
      <c r="E11087">
        <v>36</v>
      </c>
      <c r="F11087">
        <v>10</v>
      </c>
      <c r="G11087">
        <v>0</v>
      </c>
    </row>
    <row r="11088" spans="1:7" x14ac:dyDescent="0.2">
      <c r="A11088">
        <v>20625</v>
      </c>
      <c r="B11088">
        <v>0.1399</v>
      </c>
      <c r="C11088" t="s">
        <v>5441</v>
      </c>
      <c r="D11088">
        <v>140000</v>
      </c>
      <c r="E11088">
        <v>36</v>
      </c>
      <c r="F11088">
        <v>10</v>
      </c>
      <c r="G11088">
        <v>0</v>
      </c>
    </row>
    <row r="11089" spans="1:7" x14ac:dyDescent="0.2">
      <c r="A11089">
        <v>19200</v>
      </c>
      <c r="B11089">
        <v>8.1799999999999998E-2</v>
      </c>
      <c r="C11089" t="s">
        <v>5441</v>
      </c>
      <c r="D11089">
        <v>103530</v>
      </c>
      <c r="E11089">
        <v>36</v>
      </c>
      <c r="F11089">
        <v>10</v>
      </c>
      <c r="G11089">
        <v>0</v>
      </c>
    </row>
    <row r="11090" spans="1:7" x14ac:dyDescent="0.2">
      <c r="A11090">
        <v>13775</v>
      </c>
      <c r="B11090">
        <v>0.19189999999999999</v>
      </c>
      <c r="C11090" t="s">
        <v>5440</v>
      </c>
      <c r="D11090">
        <v>68000</v>
      </c>
      <c r="E11090">
        <v>60</v>
      </c>
      <c r="F11090">
        <v>2</v>
      </c>
      <c r="G11090">
        <v>0</v>
      </c>
    </row>
    <row r="11091" spans="1:7" x14ac:dyDescent="0.2">
      <c r="A11091">
        <v>26200</v>
      </c>
      <c r="B11091">
        <v>0.2099</v>
      </c>
      <c r="C11091" t="s">
        <v>5441</v>
      </c>
      <c r="D11091">
        <v>57000</v>
      </c>
      <c r="E11091">
        <v>60</v>
      </c>
      <c r="F11091">
        <v>10</v>
      </c>
      <c r="G11091">
        <v>0</v>
      </c>
    </row>
    <row r="11092" spans="1:7" x14ac:dyDescent="0.2">
      <c r="A11092">
        <v>10825</v>
      </c>
      <c r="B11092">
        <v>0.1229</v>
      </c>
      <c r="C11092" t="s">
        <v>5441</v>
      </c>
      <c r="D11092">
        <v>70600</v>
      </c>
      <c r="E11092">
        <v>60</v>
      </c>
      <c r="F11092">
        <v>7</v>
      </c>
      <c r="G11092">
        <v>0</v>
      </c>
    </row>
    <row r="11093" spans="1:7" x14ac:dyDescent="0.2">
      <c r="A11093">
        <v>22350</v>
      </c>
      <c r="B11093">
        <v>0.24990000000000001</v>
      </c>
      <c r="C11093" t="s">
        <v>5441</v>
      </c>
      <c r="D11093">
        <v>57000</v>
      </c>
      <c r="E11093">
        <v>60</v>
      </c>
      <c r="F11093">
        <v>2</v>
      </c>
      <c r="G11093">
        <v>0</v>
      </c>
    </row>
    <row r="11094" spans="1:7" x14ac:dyDescent="0.2">
      <c r="A11094">
        <v>6800</v>
      </c>
      <c r="B11094">
        <v>5.3199999999999997E-2</v>
      </c>
      <c r="C11094" t="s">
        <v>5441</v>
      </c>
      <c r="D11094">
        <v>60000</v>
      </c>
      <c r="E11094">
        <v>36</v>
      </c>
      <c r="F11094">
        <v>10</v>
      </c>
      <c r="G11094">
        <v>0</v>
      </c>
    </row>
    <row r="11095" spans="1:7" x14ac:dyDescent="0.2">
      <c r="A11095">
        <v>16000</v>
      </c>
      <c r="B11095">
        <v>8.1799999999999998E-2</v>
      </c>
      <c r="C11095" t="s">
        <v>5441</v>
      </c>
      <c r="D11095">
        <v>49000</v>
      </c>
      <c r="E11095">
        <v>36</v>
      </c>
      <c r="F11095">
        <v>9</v>
      </c>
      <c r="G11095">
        <v>0</v>
      </c>
    </row>
    <row r="11096" spans="1:7" x14ac:dyDescent="0.2">
      <c r="A11096">
        <v>7775</v>
      </c>
      <c r="B11096">
        <v>0.1229</v>
      </c>
      <c r="C11096" t="s">
        <v>5440</v>
      </c>
      <c r="D11096">
        <v>110000</v>
      </c>
      <c r="E11096">
        <v>36</v>
      </c>
      <c r="F11096">
        <v>3</v>
      </c>
      <c r="G11096">
        <v>0</v>
      </c>
    </row>
    <row r="11097" spans="1:7" x14ac:dyDescent="0.2">
      <c r="A11097">
        <v>6000</v>
      </c>
      <c r="B11097">
        <v>6.2399999999999997E-2</v>
      </c>
      <c r="C11097" t="s">
        <v>5441</v>
      </c>
      <c r="D11097">
        <v>58000</v>
      </c>
      <c r="E11097">
        <v>36</v>
      </c>
      <c r="F11097">
        <v>6</v>
      </c>
      <c r="G11097">
        <v>0</v>
      </c>
    </row>
    <row r="11098" spans="1:7" x14ac:dyDescent="0.2">
      <c r="A11098">
        <v>14450</v>
      </c>
      <c r="B11098">
        <v>0.1825</v>
      </c>
      <c r="C11098" t="s">
        <v>5440</v>
      </c>
      <c r="D11098">
        <v>64000</v>
      </c>
      <c r="E11098">
        <v>60</v>
      </c>
      <c r="F11098">
        <v>9</v>
      </c>
      <c r="G11098">
        <v>0</v>
      </c>
    </row>
    <row r="11099" spans="1:7" x14ac:dyDescent="0.2">
      <c r="A11099">
        <v>11750</v>
      </c>
      <c r="B11099">
        <v>0.1825</v>
      </c>
      <c r="C11099" t="s">
        <v>5440</v>
      </c>
      <c r="D11099">
        <v>67500</v>
      </c>
      <c r="E11099">
        <v>60</v>
      </c>
      <c r="F11099">
        <v>4</v>
      </c>
      <c r="G11099">
        <v>0</v>
      </c>
    </row>
    <row r="11100" spans="1:7" x14ac:dyDescent="0.2">
      <c r="A11100">
        <v>10000</v>
      </c>
      <c r="B11100">
        <v>0.15609999999999999</v>
      </c>
      <c r="C11100" t="s">
        <v>5440</v>
      </c>
      <c r="D11100">
        <v>190000</v>
      </c>
      <c r="E11100">
        <v>36</v>
      </c>
      <c r="F11100">
        <v>10</v>
      </c>
      <c r="G11100">
        <v>0</v>
      </c>
    </row>
    <row r="11101" spans="1:7" x14ac:dyDescent="0.2">
      <c r="A11101">
        <v>32225</v>
      </c>
      <c r="B11101">
        <v>0.17860000000000001</v>
      </c>
      <c r="C11101" t="s">
        <v>5441</v>
      </c>
      <c r="D11101">
        <v>85000</v>
      </c>
      <c r="E11101">
        <v>60</v>
      </c>
      <c r="F11101">
        <v>2</v>
      </c>
      <c r="G11101">
        <v>0</v>
      </c>
    </row>
    <row r="11102" spans="1:7" x14ac:dyDescent="0.2">
      <c r="A11102">
        <v>13200</v>
      </c>
      <c r="B11102">
        <v>0.1699</v>
      </c>
      <c r="C11102" t="s">
        <v>5440</v>
      </c>
      <c r="D11102">
        <v>45000</v>
      </c>
      <c r="E11102">
        <v>36</v>
      </c>
      <c r="F11102">
        <v>1</v>
      </c>
      <c r="G11102">
        <v>0</v>
      </c>
    </row>
    <row r="11103" spans="1:7" x14ac:dyDescent="0.2">
      <c r="A11103">
        <v>9000</v>
      </c>
      <c r="B11103">
        <v>9.1700000000000004E-2</v>
      </c>
      <c r="C11103" t="s">
        <v>5440</v>
      </c>
      <c r="D11103">
        <v>36000</v>
      </c>
      <c r="E11103">
        <v>36</v>
      </c>
      <c r="F11103">
        <v>1</v>
      </c>
      <c r="G11103">
        <v>0</v>
      </c>
    </row>
    <row r="11104" spans="1:7" x14ac:dyDescent="0.2">
      <c r="A11104">
        <v>35000</v>
      </c>
      <c r="B11104">
        <v>9.1700000000000004E-2</v>
      </c>
      <c r="C11104" t="s">
        <v>5441</v>
      </c>
      <c r="D11104">
        <v>175000</v>
      </c>
      <c r="E11104">
        <v>36</v>
      </c>
      <c r="F11104">
        <v>10</v>
      </c>
      <c r="G11104">
        <v>0</v>
      </c>
    </row>
    <row r="11105" spans="1:7" x14ac:dyDescent="0.2">
      <c r="A11105">
        <v>9000</v>
      </c>
      <c r="B11105">
        <v>0.1099</v>
      </c>
      <c r="C11105" t="s">
        <v>5441</v>
      </c>
      <c r="D11105">
        <v>52000</v>
      </c>
      <c r="E11105">
        <v>36</v>
      </c>
      <c r="F11105">
        <v>10</v>
      </c>
      <c r="G11105">
        <v>0</v>
      </c>
    </row>
    <row r="11106" spans="1:7" x14ac:dyDescent="0.2">
      <c r="A11106">
        <v>12000</v>
      </c>
      <c r="B11106">
        <v>0.1855</v>
      </c>
      <c r="C11106" t="s">
        <v>5440</v>
      </c>
      <c r="D11106">
        <v>75000</v>
      </c>
      <c r="E11106">
        <v>60</v>
      </c>
      <c r="F11106">
        <v>10</v>
      </c>
      <c r="G11106">
        <v>0</v>
      </c>
    </row>
    <row r="11107" spans="1:7" x14ac:dyDescent="0.2">
      <c r="A11107">
        <v>5750</v>
      </c>
      <c r="B11107">
        <v>0.15609999999999999</v>
      </c>
      <c r="C11107" t="s">
        <v>5440</v>
      </c>
      <c r="D11107">
        <v>104283</v>
      </c>
      <c r="E11107">
        <v>36</v>
      </c>
      <c r="F11107">
        <v>1</v>
      </c>
      <c r="G11107">
        <v>0</v>
      </c>
    </row>
    <row r="11108" spans="1:7" x14ac:dyDescent="0.2">
      <c r="A11108">
        <v>11000</v>
      </c>
      <c r="B11108">
        <v>0.1825</v>
      </c>
      <c r="C11108" t="s">
        <v>5440</v>
      </c>
      <c r="D11108">
        <v>44000</v>
      </c>
      <c r="E11108">
        <v>60</v>
      </c>
      <c r="F11108">
        <v>9</v>
      </c>
      <c r="G11108">
        <v>0</v>
      </c>
    </row>
    <row r="11109" spans="1:7" x14ac:dyDescent="0.2">
      <c r="A11109">
        <v>35000</v>
      </c>
      <c r="B11109">
        <v>0.14649999999999999</v>
      </c>
      <c r="C11109" t="s">
        <v>5440</v>
      </c>
      <c r="D11109">
        <v>75000</v>
      </c>
      <c r="E11109">
        <v>60</v>
      </c>
      <c r="F11109">
        <v>0.5</v>
      </c>
      <c r="G11109">
        <v>0</v>
      </c>
    </row>
    <row r="11110" spans="1:7" x14ac:dyDescent="0.2">
      <c r="A11110">
        <v>35000</v>
      </c>
      <c r="B11110">
        <v>0.1825</v>
      </c>
      <c r="C11110" t="s">
        <v>5441</v>
      </c>
      <c r="D11110">
        <v>125000</v>
      </c>
      <c r="E11110">
        <v>60</v>
      </c>
      <c r="F11110">
        <v>5</v>
      </c>
      <c r="G11110">
        <v>0</v>
      </c>
    </row>
    <row r="11111" spans="1:7" x14ac:dyDescent="0.2">
      <c r="A11111">
        <v>12000</v>
      </c>
      <c r="B11111">
        <v>6.2399999999999997E-2</v>
      </c>
      <c r="C11111" t="s">
        <v>5440</v>
      </c>
      <c r="D11111">
        <v>70000</v>
      </c>
      <c r="E11111">
        <v>36</v>
      </c>
      <c r="F11111">
        <v>6</v>
      </c>
      <c r="G11111">
        <v>0</v>
      </c>
    </row>
    <row r="11112" spans="1:7" x14ac:dyDescent="0.2">
      <c r="A11112">
        <v>30125</v>
      </c>
      <c r="B11112">
        <v>0.15609999999999999</v>
      </c>
      <c r="C11112" t="s">
        <v>5440</v>
      </c>
      <c r="D11112">
        <v>80000</v>
      </c>
      <c r="E11112">
        <v>36</v>
      </c>
      <c r="F11112">
        <v>3</v>
      </c>
      <c r="G11112">
        <v>0</v>
      </c>
    </row>
    <row r="11113" spans="1:7" x14ac:dyDescent="0.2">
      <c r="A11113">
        <v>9950</v>
      </c>
      <c r="B11113">
        <v>0.1153</v>
      </c>
      <c r="C11113" t="s">
        <v>5442</v>
      </c>
      <c r="D11113">
        <v>92000</v>
      </c>
      <c r="E11113">
        <v>36</v>
      </c>
      <c r="F11113">
        <v>10</v>
      </c>
      <c r="G11113">
        <v>0</v>
      </c>
    </row>
    <row r="11114" spans="1:7" x14ac:dyDescent="0.2">
      <c r="A11114">
        <v>6000</v>
      </c>
      <c r="B11114">
        <v>0.1757</v>
      </c>
      <c r="C11114" t="s">
        <v>5440</v>
      </c>
      <c r="D11114">
        <v>60000</v>
      </c>
      <c r="E11114">
        <v>36</v>
      </c>
      <c r="F11114">
        <v>7</v>
      </c>
      <c r="G11114">
        <v>0</v>
      </c>
    </row>
    <row r="11115" spans="1:7" x14ac:dyDescent="0.2">
      <c r="A11115">
        <v>9000</v>
      </c>
      <c r="B11115">
        <v>7.2599999999999998E-2</v>
      </c>
      <c r="C11115" t="s">
        <v>5440</v>
      </c>
      <c r="D11115">
        <v>90000</v>
      </c>
      <c r="E11115">
        <v>36</v>
      </c>
      <c r="F11115">
        <v>10</v>
      </c>
      <c r="G11115">
        <v>0</v>
      </c>
    </row>
    <row r="11116" spans="1:7" x14ac:dyDescent="0.2">
      <c r="A11116">
        <v>6400</v>
      </c>
      <c r="B11116">
        <v>9.1700000000000004E-2</v>
      </c>
      <c r="C11116" t="s">
        <v>5441</v>
      </c>
      <c r="D11116">
        <v>60000</v>
      </c>
      <c r="E11116">
        <v>36</v>
      </c>
      <c r="F11116">
        <v>10</v>
      </c>
      <c r="G11116">
        <v>0</v>
      </c>
    </row>
    <row r="11117" spans="1:7" x14ac:dyDescent="0.2">
      <c r="A11117">
        <v>14000</v>
      </c>
      <c r="B11117">
        <v>0.1333</v>
      </c>
      <c r="C11117" t="s">
        <v>5441</v>
      </c>
      <c r="D11117">
        <v>70000</v>
      </c>
      <c r="E11117">
        <v>60</v>
      </c>
      <c r="F11117">
        <v>10</v>
      </c>
      <c r="G11117">
        <v>0</v>
      </c>
    </row>
    <row r="11118" spans="1:7" x14ac:dyDescent="0.2">
      <c r="A11118">
        <v>14000</v>
      </c>
      <c r="B11118">
        <v>0.1399</v>
      </c>
      <c r="C11118" t="s">
        <v>5441</v>
      </c>
      <c r="D11118">
        <v>47000</v>
      </c>
      <c r="E11118">
        <v>60</v>
      </c>
      <c r="F11118">
        <v>2</v>
      </c>
      <c r="G11118">
        <v>0</v>
      </c>
    </row>
    <row r="11119" spans="1:7" x14ac:dyDescent="0.2">
      <c r="A11119">
        <v>7925</v>
      </c>
      <c r="B11119">
        <v>9.1700000000000004E-2</v>
      </c>
      <c r="C11119" t="s">
        <v>5440</v>
      </c>
      <c r="D11119">
        <v>40000</v>
      </c>
      <c r="E11119">
        <v>36</v>
      </c>
      <c r="F11119">
        <v>4</v>
      </c>
      <c r="G11119">
        <v>0</v>
      </c>
    </row>
    <row r="11120" spans="1:7" x14ac:dyDescent="0.2">
      <c r="A11120">
        <v>4875</v>
      </c>
      <c r="B11120">
        <v>0.1825</v>
      </c>
      <c r="C11120" t="s">
        <v>5440</v>
      </c>
      <c r="D11120">
        <v>30000</v>
      </c>
      <c r="E11120">
        <v>36</v>
      </c>
      <c r="F11120">
        <v>3</v>
      </c>
      <c r="G11120">
        <v>0</v>
      </c>
    </row>
    <row r="11121" spans="1:7" x14ac:dyDescent="0.2">
      <c r="A11121">
        <v>10000</v>
      </c>
      <c r="B11121">
        <v>0.1399</v>
      </c>
      <c r="C11121" t="s">
        <v>5441</v>
      </c>
      <c r="D11121">
        <v>69000</v>
      </c>
      <c r="E11121">
        <v>36</v>
      </c>
      <c r="F11121">
        <v>10</v>
      </c>
      <c r="G11121">
        <v>0</v>
      </c>
    </row>
    <row r="11122" spans="1:7" x14ac:dyDescent="0.2">
      <c r="A11122">
        <v>10000</v>
      </c>
      <c r="B11122">
        <v>0.1855</v>
      </c>
      <c r="C11122" t="s">
        <v>5440</v>
      </c>
      <c r="D11122">
        <v>25000</v>
      </c>
      <c r="E11122">
        <v>60</v>
      </c>
      <c r="F11122">
        <v>2</v>
      </c>
      <c r="G11122">
        <v>0</v>
      </c>
    </row>
    <row r="11123" spans="1:7" x14ac:dyDescent="0.2">
      <c r="A11123">
        <v>14400</v>
      </c>
      <c r="B11123">
        <v>0.1333</v>
      </c>
      <c r="C11123" t="s">
        <v>5441</v>
      </c>
      <c r="D11123">
        <v>34000</v>
      </c>
      <c r="E11123">
        <v>60</v>
      </c>
      <c r="F11123">
        <v>10</v>
      </c>
      <c r="G11123">
        <v>0</v>
      </c>
    </row>
    <row r="11124" spans="1:7" x14ac:dyDescent="0.2">
      <c r="A11124">
        <v>35000</v>
      </c>
      <c r="B11124">
        <v>8.1799999999999998E-2</v>
      </c>
      <c r="C11124" t="s">
        <v>5441</v>
      </c>
      <c r="D11124">
        <v>111000</v>
      </c>
      <c r="E11124">
        <v>36</v>
      </c>
      <c r="F11124">
        <v>10</v>
      </c>
      <c r="G11124">
        <v>0</v>
      </c>
    </row>
    <row r="11125" spans="1:7" x14ac:dyDescent="0.2">
      <c r="A11125">
        <v>32500</v>
      </c>
      <c r="B11125">
        <v>6.8900000000000003E-2</v>
      </c>
      <c r="C11125" t="s">
        <v>5441</v>
      </c>
      <c r="D11125">
        <v>120000</v>
      </c>
      <c r="E11125">
        <v>36</v>
      </c>
      <c r="F11125">
        <v>10</v>
      </c>
      <c r="G11125">
        <v>0</v>
      </c>
    </row>
    <row r="11126" spans="1:7" x14ac:dyDescent="0.2">
      <c r="A11126">
        <v>19800</v>
      </c>
      <c r="B11126">
        <v>0.1333</v>
      </c>
      <c r="C11126" t="s">
        <v>5440</v>
      </c>
      <c r="D11126">
        <v>95000</v>
      </c>
      <c r="E11126">
        <v>60</v>
      </c>
      <c r="F11126">
        <v>2</v>
      </c>
      <c r="G11126">
        <v>0</v>
      </c>
    </row>
    <row r="11127" spans="1:7" x14ac:dyDescent="0.2">
      <c r="A11127">
        <v>9600</v>
      </c>
      <c r="B11127">
        <v>0.15609999999999999</v>
      </c>
      <c r="C11127" t="s">
        <v>5440</v>
      </c>
      <c r="D11127">
        <v>75000</v>
      </c>
      <c r="E11127">
        <v>36</v>
      </c>
      <c r="F11127">
        <v>0.5</v>
      </c>
      <c r="G11127">
        <v>0</v>
      </c>
    </row>
    <row r="11128" spans="1:7" x14ac:dyDescent="0.2">
      <c r="A11128">
        <v>6000</v>
      </c>
      <c r="B11128">
        <v>0.17860000000000001</v>
      </c>
      <c r="C11128" t="s">
        <v>5442</v>
      </c>
      <c r="D11128">
        <v>40000</v>
      </c>
      <c r="E11128">
        <v>36</v>
      </c>
      <c r="F11128">
        <v>7</v>
      </c>
      <c r="G11128">
        <v>0</v>
      </c>
    </row>
    <row r="11129" spans="1:7" x14ac:dyDescent="0.2">
      <c r="A11129">
        <v>35000</v>
      </c>
      <c r="B11129">
        <v>0.14649999999999999</v>
      </c>
      <c r="C11129" t="s">
        <v>5440</v>
      </c>
      <c r="D11129">
        <v>145000</v>
      </c>
      <c r="E11129">
        <v>60</v>
      </c>
      <c r="F11129">
        <v>8</v>
      </c>
      <c r="G11129">
        <v>0</v>
      </c>
    </row>
    <row r="11130" spans="1:7" x14ac:dyDescent="0.2">
      <c r="A11130">
        <v>30000</v>
      </c>
      <c r="B11130">
        <v>0.17860000000000001</v>
      </c>
      <c r="C11130" t="s">
        <v>5442</v>
      </c>
      <c r="D11130">
        <v>70000</v>
      </c>
      <c r="E11130">
        <v>60</v>
      </c>
      <c r="F11130">
        <v>10</v>
      </c>
      <c r="G11130">
        <v>0</v>
      </c>
    </row>
    <row r="11131" spans="1:7" x14ac:dyDescent="0.2">
      <c r="A11131">
        <v>1000</v>
      </c>
      <c r="B11131">
        <v>0.1699</v>
      </c>
      <c r="C11131" t="s">
        <v>5440</v>
      </c>
      <c r="D11131">
        <v>62000</v>
      </c>
      <c r="E11131">
        <v>36</v>
      </c>
      <c r="F11131">
        <v>10</v>
      </c>
      <c r="G11131">
        <v>0</v>
      </c>
    </row>
    <row r="11132" spans="1:7" x14ac:dyDescent="0.2">
      <c r="A11132">
        <v>3500</v>
      </c>
      <c r="B11132">
        <v>0.1099</v>
      </c>
      <c r="C11132" t="s">
        <v>5440</v>
      </c>
      <c r="D11132">
        <v>75000</v>
      </c>
      <c r="E11132">
        <v>36</v>
      </c>
      <c r="F11132">
        <v>3</v>
      </c>
      <c r="G11132">
        <v>0</v>
      </c>
    </row>
    <row r="11133" spans="1:7" x14ac:dyDescent="0.2">
      <c r="A11133">
        <v>24000</v>
      </c>
      <c r="B11133">
        <v>6.2399999999999997E-2</v>
      </c>
      <c r="C11133" t="s">
        <v>5441</v>
      </c>
      <c r="D11133">
        <v>125000</v>
      </c>
      <c r="E11133">
        <v>36</v>
      </c>
      <c r="F11133">
        <v>3</v>
      </c>
      <c r="G11133">
        <v>0</v>
      </c>
    </row>
    <row r="11134" spans="1:7" x14ac:dyDescent="0.2">
      <c r="A11134">
        <v>10200</v>
      </c>
      <c r="B11134">
        <v>0.1757</v>
      </c>
      <c r="C11134" t="s">
        <v>5440</v>
      </c>
      <c r="D11134">
        <v>72500</v>
      </c>
      <c r="E11134">
        <v>36</v>
      </c>
      <c r="F11134">
        <v>10</v>
      </c>
      <c r="G11134">
        <v>0</v>
      </c>
    </row>
    <row r="11135" spans="1:7" x14ac:dyDescent="0.2">
      <c r="A11135">
        <v>25000</v>
      </c>
      <c r="B11135">
        <v>8.1799999999999998E-2</v>
      </c>
      <c r="C11135" t="s">
        <v>5442</v>
      </c>
      <c r="D11135">
        <v>130000</v>
      </c>
      <c r="E11135">
        <v>60</v>
      </c>
      <c r="F11135">
        <v>1</v>
      </c>
      <c r="G11135">
        <v>0</v>
      </c>
    </row>
    <row r="11136" spans="1:7" x14ac:dyDescent="0.2">
      <c r="A11136">
        <v>14000</v>
      </c>
      <c r="B11136">
        <v>0.2099</v>
      </c>
      <c r="C11136" t="s">
        <v>5440</v>
      </c>
      <c r="D11136">
        <v>67000</v>
      </c>
      <c r="E11136">
        <v>60</v>
      </c>
      <c r="F11136">
        <v>2</v>
      </c>
      <c r="G11136">
        <v>0</v>
      </c>
    </row>
    <row r="11137" spans="1:7" x14ac:dyDescent="0.2">
      <c r="A11137">
        <v>25000</v>
      </c>
      <c r="B11137">
        <v>0.17860000000000001</v>
      </c>
      <c r="C11137" t="s">
        <v>5441</v>
      </c>
      <c r="D11137">
        <v>72100</v>
      </c>
      <c r="E11137">
        <v>36</v>
      </c>
      <c r="F11137">
        <v>4</v>
      </c>
      <c r="G11137">
        <v>0</v>
      </c>
    </row>
    <row r="11138" spans="1:7" x14ac:dyDescent="0.2">
      <c r="A11138">
        <v>6500</v>
      </c>
      <c r="B11138">
        <v>7.8899999999999998E-2</v>
      </c>
      <c r="C11138" t="s">
        <v>5441</v>
      </c>
      <c r="D11138">
        <v>47700</v>
      </c>
      <c r="E11138">
        <v>36</v>
      </c>
      <c r="F11138">
        <v>2</v>
      </c>
      <c r="G11138">
        <v>0</v>
      </c>
    </row>
    <row r="11139" spans="1:7" x14ac:dyDescent="0.2">
      <c r="A11139">
        <v>7200</v>
      </c>
      <c r="B11139">
        <v>0.1229</v>
      </c>
      <c r="C11139" t="s">
        <v>5441</v>
      </c>
      <c r="D11139">
        <v>89000</v>
      </c>
      <c r="E11139">
        <v>36</v>
      </c>
      <c r="F11139">
        <v>10</v>
      </c>
      <c r="G11139">
        <v>0</v>
      </c>
    </row>
    <row r="11140" spans="1:7" x14ac:dyDescent="0.2">
      <c r="A11140">
        <v>13925</v>
      </c>
      <c r="B11140">
        <v>0.19189999999999999</v>
      </c>
      <c r="C11140" t="s">
        <v>5441</v>
      </c>
      <c r="D11140">
        <v>72000</v>
      </c>
      <c r="E11140">
        <v>36</v>
      </c>
      <c r="F11140">
        <v>9</v>
      </c>
      <c r="G11140">
        <v>0</v>
      </c>
    </row>
    <row r="11141" spans="1:7" x14ac:dyDescent="0.2">
      <c r="A11141">
        <v>12000</v>
      </c>
      <c r="B11141">
        <v>0.1399</v>
      </c>
      <c r="C11141" t="s">
        <v>5442</v>
      </c>
      <c r="D11141">
        <v>54820.18</v>
      </c>
      <c r="E11141">
        <v>36</v>
      </c>
      <c r="F11141">
        <v>2</v>
      </c>
      <c r="G11141">
        <v>0</v>
      </c>
    </row>
    <row r="11142" spans="1:7" x14ac:dyDescent="0.2">
      <c r="A11142">
        <v>10250</v>
      </c>
      <c r="B11142">
        <v>0.15609999999999999</v>
      </c>
      <c r="C11142" t="s">
        <v>5441</v>
      </c>
      <c r="D11142">
        <v>80000</v>
      </c>
      <c r="E11142">
        <v>60</v>
      </c>
      <c r="F11142">
        <v>10</v>
      </c>
      <c r="G11142">
        <v>0</v>
      </c>
    </row>
    <row r="11143" spans="1:7" x14ac:dyDescent="0.2">
      <c r="A11143">
        <v>35000</v>
      </c>
      <c r="B11143">
        <v>0.1099</v>
      </c>
      <c r="C11143" t="s">
        <v>5440</v>
      </c>
      <c r="D11143">
        <v>98000</v>
      </c>
      <c r="E11143">
        <v>36</v>
      </c>
      <c r="F11143">
        <v>10</v>
      </c>
      <c r="G11143">
        <v>0</v>
      </c>
    </row>
    <row r="11144" spans="1:7" x14ac:dyDescent="0.2">
      <c r="A11144">
        <v>7500</v>
      </c>
      <c r="B11144">
        <v>0.14649999999999999</v>
      </c>
      <c r="C11144" t="s">
        <v>5442</v>
      </c>
      <c r="D11144">
        <v>26500</v>
      </c>
      <c r="E11144">
        <v>36</v>
      </c>
      <c r="F11144">
        <v>7</v>
      </c>
      <c r="G11144">
        <v>0</v>
      </c>
    </row>
    <row r="11145" spans="1:7" x14ac:dyDescent="0.2">
      <c r="A11145">
        <v>8000</v>
      </c>
      <c r="B11145">
        <v>0.12690000000000001</v>
      </c>
      <c r="C11145" t="s">
        <v>5440</v>
      </c>
      <c r="D11145">
        <v>42500</v>
      </c>
      <c r="E11145">
        <v>36</v>
      </c>
      <c r="F11145">
        <v>2</v>
      </c>
      <c r="G11145">
        <v>0</v>
      </c>
    </row>
    <row r="11146" spans="1:7" x14ac:dyDescent="0.2">
      <c r="A11146">
        <v>16000</v>
      </c>
      <c r="B11146">
        <v>0.1855</v>
      </c>
      <c r="C11146" t="s">
        <v>5440</v>
      </c>
      <c r="D11146">
        <v>59000</v>
      </c>
      <c r="E11146">
        <v>60</v>
      </c>
      <c r="F11146">
        <v>10</v>
      </c>
      <c r="G11146">
        <v>0</v>
      </c>
    </row>
    <row r="11147" spans="1:7" x14ac:dyDescent="0.2">
      <c r="A11147">
        <v>15000</v>
      </c>
      <c r="B11147">
        <v>9.9900000000000003E-2</v>
      </c>
      <c r="C11147" t="s">
        <v>5440</v>
      </c>
      <c r="D11147">
        <v>53545</v>
      </c>
      <c r="E11147">
        <v>36</v>
      </c>
      <c r="F11147">
        <v>10</v>
      </c>
      <c r="G11147">
        <v>0</v>
      </c>
    </row>
    <row r="11148" spans="1:7" x14ac:dyDescent="0.2">
      <c r="A11148">
        <v>35000</v>
      </c>
      <c r="B11148">
        <v>9.1700000000000004E-2</v>
      </c>
      <c r="C11148" t="s">
        <v>5441</v>
      </c>
      <c r="D11148">
        <v>125000</v>
      </c>
      <c r="E11148">
        <v>36</v>
      </c>
      <c r="F11148">
        <v>8</v>
      </c>
      <c r="G11148">
        <v>0</v>
      </c>
    </row>
    <row r="11149" spans="1:7" x14ac:dyDescent="0.2">
      <c r="A11149">
        <v>8500</v>
      </c>
      <c r="B11149">
        <v>0.1153</v>
      </c>
      <c r="C11149" t="s">
        <v>5441</v>
      </c>
      <c r="D11149">
        <v>75000</v>
      </c>
      <c r="E11149">
        <v>36</v>
      </c>
      <c r="F11149">
        <v>10</v>
      </c>
      <c r="G11149">
        <v>0</v>
      </c>
    </row>
    <row r="11150" spans="1:7" x14ac:dyDescent="0.2">
      <c r="A11150">
        <v>8000</v>
      </c>
      <c r="B11150">
        <v>0.1229</v>
      </c>
      <c r="C11150" t="s">
        <v>5441</v>
      </c>
      <c r="D11150">
        <v>60000</v>
      </c>
      <c r="E11150">
        <v>36</v>
      </c>
      <c r="F11150">
        <v>10</v>
      </c>
      <c r="G11150">
        <v>0</v>
      </c>
    </row>
    <row r="11151" spans="1:7" x14ac:dyDescent="0.2">
      <c r="A11151">
        <v>35000</v>
      </c>
      <c r="B11151">
        <v>0.14649999999999999</v>
      </c>
      <c r="C11151" t="s">
        <v>5441</v>
      </c>
      <c r="D11151">
        <v>275000</v>
      </c>
      <c r="E11151">
        <v>60</v>
      </c>
      <c r="F11151">
        <v>0.5</v>
      </c>
      <c r="G11151">
        <v>0</v>
      </c>
    </row>
    <row r="11152" spans="1:7" x14ac:dyDescent="0.2">
      <c r="A11152">
        <v>2900</v>
      </c>
      <c r="B11152">
        <v>0.1153</v>
      </c>
      <c r="C11152" t="s">
        <v>5441</v>
      </c>
      <c r="D11152">
        <v>65000</v>
      </c>
      <c r="E11152">
        <v>36</v>
      </c>
      <c r="F11152">
        <v>10</v>
      </c>
      <c r="G11152">
        <v>0</v>
      </c>
    </row>
    <row r="11153" spans="1:7" x14ac:dyDescent="0.2">
      <c r="A11153">
        <v>23100</v>
      </c>
      <c r="B11153">
        <v>0.1229</v>
      </c>
      <c r="C11153" t="s">
        <v>5440</v>
      </c>
      <c r="D11153">
        <v>55000</v>
      </c>
      <c r="E11153">
        <v>36</v>
      </c>
      <c r="F11153">
        <v>0.5</v>
      </c>
      <c r="G11153">
        <v>0</v>
      </c>
    </row>
    <row r="11154" spans="1:7" x14ac:dyDescent="0.2">
      <c r="A11154">
        <v>26200</v>
      </c>
      <c r="B11154">
        <v>0.1333</v>
      </c>
      <c r="C11154" t="s">
        <v>5440</v>
      </c>
      <c r="D11154">
        <v>57000</v>
      </c>
      <c r="E11154">
        <v>36</v>
      </c>
      <c r="F11154">
        <v>10</v>
      </c>
      <c r="G11154">
        <v>0</v>
      </c>
    </row>
    <row r="11155" spans="1:7" x14ac:dyDescent="0.2">
      <c r="A11155">
        <v>26000</v>
      </c>
      <c r="B11155">
        <v>0.1099</v>
      </c>
      <c r="C11155" t="s">
        <v>5441</v>
      </c>
      <c r="D11155">
        <v>97000</v>
      </c>
      <c r="E11155">
        <v>36</v>
      </c>
      <c r="F11155">
        <v>9</v>
      </c>
      <c r="G11155">
        <v>0</v>
      </c>
    </row>
    <row r="11156" spans="1:7" x14ac:dyDescent="0.2">
      <c r="A11156">
        <v>16000</v>
      </c>
      <c r="B11156">
        <v>9.1700000000000004E-2</v>
      </c>
      <c r="C11156" t="s">
        <v>5441</v>
      </c>
      <c r="D11156">
        <v>75000</v>
      </c>
      <c r="E11156">
        <v>36</v>
      </c>
      <c r="F11156">
        <v>10</v>
      </c>
      <c r="G11156">
        <v>0</v>
      </c>
    </row>
    <row r="11157" spans="1:7" x14ac:dyDescent="0.2">
      <c r="A11157">
        <v>28000</v>
      </c>
      <c r="B11157">
        <v>0.17860000000000001</v>
      </c>
      <c r="C11157" t="s">
        <v>5441</v>
      </c>
      <c r="D11157">
        <v>110000</v>
      </c>
      <c r="E11157">
        <v>60</v>
      </c>
      <c r="F11157">
        <v>10</v>
      </c>
      <c r="G11157">
        <v>0</v>
      </c>
    </row>
    <row r="11158" spans="1:7" x14ac:dyDescent="0.2">
      <c r="A11158">
        <v>21600</v>
      </c>
      <c r="B11158">
        <v>7.8899999999999998E-2</v>
      </c>
      <c r="C11158" t="s">
        <v>5440</v>
      </c>
      <c r="D11158">
        <v>70096</v>
      </c>
      <c r="E11158">
        <v>36</v>
      </c>
      <c r="F11158">
        <v>10</v>
      </c>
      <c r="G11158">
        <v>0</v>
      </c>
    </row>
    <row r="11159" spans="1:7" x14ac:dyDescent="0.2">
      <c r="A11159">
        <v>7000</v>
      </c>
      <c r="B11159">
        <v>0.1757</v>
      </c>
      <c r="C11159" t="s">
        <v>5440</v>
      </c>
      <c r="D11159">
        <v>85000</v>
      </c>
      <c r="E11159">
        <v>36</v>
      </c>
      <c r="F11159">
        <v>10</v>
      </c>
      <c r="G11159">
        <v>0</v>
      </c>
    </row>
    <row r="11160" spans="1:7" x14ac:dyDescent="0.2">
      <c r="A11160">
        <v>15875</v>
      </c>
      <c r="B11160">
        <v>0.15609999999999999</v>
      </c>
      <c r="C11160" t="s">
        <v>5441</v>
      </c>
      <c r="D11160">
        <v>39700</v>
      </c>
      <c r="E11160">
        <v>36</v>
      </c>
      <c r="F11160">
        <v>10</v>
      </c>
      <c r="G11160">
        <v>0</v>
      </c>
    </row>
    <row r="11161" spans="1:7" x14ac:dyDescent="0.2">
      <c r="A11161">
        <v>6400</v>
      </c>
      <c r="B11161">
        <v>0.1153</v>
      </c>
      <c r="C11161" t="s">
        <v>5441</v>
      </c>
      <c r="D11161">
        <v>64000</v>
      </c>
      <c r="E11161">
        <v>36</v>
      </c>
      <c r="F11161">
        <v>8</v>
      </c>
      <c r="G11161">
        <v>0</v>
      </c>
    </row>
    <row r="11162" spans="1:7" x14ac:dyDescent="0.2">
      <c r="A11162">
        <v>10000</v>
      </c>
      <c r="B11162">
        <v>0.1099</v>
      </c>
      <c r="C11162" t="s">
        <v>5441</v>
      </c>
      <c r="D11162">
        <v>44000</v>
      </c>
      <c r="E11162">
        <v>36</v>
      </c>
      <c r="F11162">
        <v>10</v>
      </c>
      <c r="G11162">
        <v>0</v>
      </c>
    </row>
    <row r="11163" spans="1:7" x14ac:dyDescent="0.2">
      <c r="A11163">
        <v>16200</v>
      </c>
      <c r="B11163">
        <v>0.16550000000000001</v>
      </c>
      <c r="C11163" t="s">
        <v>5441</v>
      </c>
      <c r="D11163">
        <v>56300</v>
      </c>
      <c r="E11163">
        <v>60</v>
      </c>
      <c r="F11163">
        <v>9</v>
      </c>
      <c r="G11163">
        <v>0</v>
      </c>
    </row>
    <row r="11164" spans="1:7" x14ac:dyDescent="0.2">
      <c r="A11164">
        <v>11650</v>
      </c>
      <c r="B11164">
        <v>0.1699</v>
      </c>
      <c r="C11164" t="s">
        <v>5440</v>
      </c>
      <c r="D11164">
        <v>70000</v>
      </c>
      <c r="E11164">
        <v>60</v>
      </c>
      <c r="F11164">
        <v>8</v>
      </c>
      <c r="G11164">
        <v>0</v>
      </c>
    </row>
    <row r="11165" spans="1:7" x14ac:dyDescent="0.2">
      <c r="A11165">
        <v>19350</v>
      </c>
      <c r="B11165">
        <v>0.1855</v>
      </c>
      <c r="C11165" t="s">
        <v>5441</v>
      </c>
      <c r="D11165">
        <v>55000</v>
      </c>
      <c r="E11165">
        <v>60</v>
      </c>
      <c r="F11165">
        <v>10</v>
      </c>
      <c r="G11165">
        <v>0</v>
      </c>
    </row>
    <row r="11166" spans="1:7" x14ac:dyDescent="0.2">
      <c r="A11166">
        <v>24000</v>
      </c>
      <c r="B11166">
        <v>0.14649999999999999</v>
      </c>
      <c r="C11166" t="s">
        <v>5441</v>
      </c>
      <c r="D11166">
        <v>70000</v>
      </c>
      <c r="E11166">
        <v>60</v>
      </c>
      <c r="F11166">
        <v>10</v>
      </c>
      <c r="G11166">
        <v>1</v>
      </c>
    </row>
    <row r="11167" spans="1:7" x14ac:dyDescent="0.2">
      <c r="A11167">
        <v>15000</v>
      </c>
      <c r="B11167">
        <v>0.1099</v>
      </c>
      <c r="C11167" t="s">
        <v>5441</v>
      </c>
      <c r="D11167">
        <v>45000</v>
      </c>
      <c r="E11167">
        <v>36</v>
      </c>
      <c r="F11167">
        <v>10</v>
      </c>
      <c r="G11167">
        <v>0</v>
      </c>
    </row>
    <row r="11168" spans="1:7" x14ac:dyDescent="0.2">
      <c r="A11168">
        <v>6000</v>
      </c>
      <c r="B11168">
        <v>9.1700000000000004E-2</v>
      </c>
      <c r="C11168" t="s">
        <v>5440</v>
      </c>
      <c r="D11168">
        <v>63000</v>
      </c>
      <c r="E11168">
        <v>36</v>
      </c>
      <c r="F11168">
        <v>10</v>
      </c>
      <c r="G11168">
        <v>0</v>
      </c>
    </row>
    <row r="11169" spans="1:7" x14ac:dyDescent="0.2">
      <c r="A11169">
        <v>15000</v>
      </c>
      <c r="B11169">
        <v>9.1700000000000004E-2</v>
      </c>
      <c r="C11169" t="s">
        <v>5440</v>
      </c>
      <c r="D11169">
        <v>120000</v>
      </c>
      <c r="E11169">
        <v>36</v>
      </c>
      <c r="F11169">
        <v>1</v>
      </c>
      <c r="G11169">
        <v>0</v>
      </c>
    </row>
    <row r="11170" spans="1:7" x14ac:dyDescent="0.2">
      <c r="A11170">
        <v>15000</v>
      </c>
      <c r="B11170">
        <v>0.14649999999999999</v>
      </c>
      <c r="C11170" t="s">
        <v>5440</v>
      </c>
      <c r="D11170">
        <v>90000</v>
      </c>
      <c r="E11170">
        <v>36</v>
      </c>
      <c r="F11170">
        <v>8</v>
      </c>
      <c r="G11170">
        <v>0</v>
      </c>
    </row>
    <row r="11171" spans="1:7" x14ac:dyDescent="0.2">
      <c r="A11171">
        <v>10000</v>
      </c>
      <c r="B11171">
        <v>0.1399</v>
      </c>
      <c r="C11171" t="s">
        <v>5441</v>
      </c>
      <c r="D11171">
        <v>60000</v>
      </c>
      <c r="E11171">
        <v>36</v>
      </c>
      <c r="F11171">
        <v>8</v>
      </c>
      <c r="G11171">
        <v>0</v>
      </c>
    </row>
    <row r="11172" spans="1:7" x14ac:dyDescent="0.2">
      <c r="A11172">
        <v>34700</v>
      </c>
      <c r="B11172">
        <v>0.1825</v>
      </c>
      <c r="C11172" t="s">
        <v>5441</v>
      </c>
      <c r="D11172">
        <v>182000</v>
      </c>
      <c r="E11172">
        <v>36</v>
      </c>
      <c r="F11172">
        <v>5</v>
      </c>
      <c r="G11172">
        <v>0</v>
      </c>
    </row>
    <row r="11173" spans="1:7" x14ac:dyDescent="0.2">
      <c r="A11173">
        <v>12750</v>
      </c>
      <c r="B11173">
        <v>0.1099</v>
      </c>
      <c r="C11173" t="s">
        <v>5441</v>
      </c>
      <c r="D11173">
        <v>63000</v>
      </c>
      <c r="E11173">
        <v>36</v>
      </c>
      <c r="F11173">
        <v>5</v>
      </c>
      <c r="G11173">
        <v>0</v>
      </c>
    </row>
    <row r="11174" spans="1:7" x14ac:dyDescent="0.2">
      <c r="A11174">
        <v>18500</v>
      </c>
      <c r="B11174">
        <v>0.14649999999999999</v>
      </c>
      <c r="C11174" t="s">
        <v>5441</v>
      </c>
      <c r="D11174">
        <v>80634</v>
      </c>
      <c r="E11174">
        <v>60</v>
      </c>
      <c r="F11174">
        <v>10</v>
      </c>
      <c r="G11174">
        <v>0</v>
      </c>
    </row>
    <row r="11175" spans="1:7" x14ac:dyDescent="0.2">
      <c r="A11175">
        <v>35000</v>
      </c>
      <c r="B11175">
        <v>0.21990000000000001</v>
      </c>
      <c r="C11175" t="s">
        <v>5441</v>
      </c>
      <c r="D11175">
        <v>215000</v>
      </c>
      <c r="E11175">
        <v>60</v>
      </c>
      <c r="F11175">
        <v>6</v>
      </c>
      <c r="G11175">
        <v>0</v>
      </c>
    </row>
    <row r="11176" spans="1:7" x14ac:dyDescent="0.2">
      <c r="A11176">
        <v>6050</v>
      </c>
      <c r="B11176">
        <v>0.16550000000000001</v>
      </c>
      <c r="C11176" t="s">
        <v>5440</v>
      </c>
      <c r="D11176">
        <v>65000</v>
      </c>
      <c r="E11176">
        <v>36</v>
      </c>
      <c r="F11176">
        <v>6</v>
      </c>
      <c r="G11176">
        <v>0</v>
      </c>
    </row>
    <row r="11177" spans="1:7" x14ac:dyDescent="0.2">
      <c r="A11177">
        <v>15000</v>
      </c>
      <c r="B11177">
        <v>7.8899999999999998E-2</v>
      </c>
      <c r="C11177" t="s">
        <v>5441</v>
      </c>
      <c r="D11177">
        <v>105000</v>
      </c>
      <c r="E11177">
        <v>36</v>
      </c>
      <c r="F11177">
        <v>10</v>
      </c>
      <c r="G11177">
        <v>0</v>
      </c>
    </row>
    <row r="11178" spans="1:7" x14ac:dyDescent="0.2">
      <c r="A11178">
        <v>8050</v>
      </c>
      <c r="B11178">
        <v>0.15609999999999999</v>
      </c>
      <c r="C11178" t="s">
        <v>5442</v>
      </c>
      <c r="D11178">
        <v>48000</v>
      </c>
      <c r="E11178">
        <v>36</v>
      </c>
      <c r="F11178">
        <v>0.5</v>
      </c>
      <c r="G11178">
        <v>0</v>
      </c>
    </row>
    <row r="11179" spans="1:7" x14ac:dyDescent="0.2">
      <c r="A11179">
        <v>10525</v>
      </c>
      <c r="B11179">
        <v>0.1399</v>
      </c>
      <c r="C11179" t="s">
        <v>5442</v>
      </c>
      <c r="D11179">
        <v>77000</v>
      </c>
      <c r="E11179">
        <v>60</v>
      </c>
      <c r="F11179">
        <v>10</v>
      </c>
      <c r="G11179">
        <v>0</v>
      </c>
    </row>
    <row r="11180" spans="1:7" x14ac:dyDescent="0.2">
      <c r="A11180">
        <v>4150</v>
      </c>
      <c r="B11180">
        <v>0.14649999999999999</v>
      </c>
      <c r="C11180" t="s">
        <v>5441</v>
      </c>
      <c r="D11180">
        <v>122872</v>
      </c>
      <c r="E11180">
        <v>36</v>
      </c>
      <c r="F11180">
        <v>10</v>
      </c>
      <c r="G11180">
        <v>0</v>
      </c>
    </row>
    <row r="11181" spans="1:7" x14ac:dyDescent="0.2">
      <c r="A11181">
        <v>7000</v>
      </c>
      <c r="B11181">
        <v>9.1700000000000004E-2</v>
      </c>
      <c r="C11181" t="s">
        <v>5441</v>
      </c>
      <c r="D11181">
        <v>101000</v>
      </c>
      <c r="E11181">
        <v>36</v>
      </c>
      <c r="F11181">
        <v>2</v>
      </c>
      <c r="G11181">
        <v>0</v>
      </c>
    </row>
    <row r="11182" spans="1:7" x14ac:dyDescent="0.2">
      <c r="A11182">
        <v>10000</v>
      </c>
      <c r="B11182">
        <v>0.1229</v>
      </c>
      <c r="C11182" t="s">
        <v>5441</v>
      </c>
      <c r="D11182">
        <v>42000</v>
      </c>
      <c r="E11182">
        <v>36</v>
      </c>
      <c r="F11182">
        <v>8</v>
      </c>
      <c r="G11182">
        <v>0</v>
      </c>
    </row>
    <row r="11183" spans="1:7" x14ac:dyDescent="0.2">
      <c r="A11183">
        <v>10000</v>
      </c>
      <c r="B11183">
        <v>0.1333</v>
      </c>
      <c r="C11183" t="s">
        <v>5440</v>
      </c>
      <c r="D11183">
        <v>51000</v>
      </c>
      <c r="E11183">
        <v>36</v>
      </c>
      <c r="F11183">
        <v>8</v>
      </c>
      <c r="G11183">
        <v>0</v>
      </c>
    </row>
    <row r="11184" spans="1:7" x14ac:dyDescent="0.2">
      <c r="A11184">
        <v>25000</v>
      </c>
      <c r="B11184">
        <v>0.1699</v>
      </c>
      <c r="C11184" t="s">
        <v>5440</v>
      </c>
      <c r="D11184">
        <v>86000</v>
      </c>
      <c r="E11184">
        <v>60</v>
      </c>
      <c r="F11184">
        <v>10</v>
      </c>
      <c r="G11184">
        <v>0</v>
      </c>
    </row>
    <row r="11185" spans="1:7" x14ac:dyDescent="0.2">
      <c r="A11185">
        <v>23000</v>
      </c>
      <c r="B11185">
        <v>9.9900000000000003E-2</v>
      </c>
      <c r="C11185" t="s">
        <v>5442</v>
      </c>
      <c r="D11185">
        <v>102000</v>
      </c>
      <c r="E11185">
        <v>36</v>
      </c>
      <c r="F11185">
        <v>10</v>
      </c>
      <c r="G11185">
        <v>0</v>
      </c>
    </row>
    <row r="11186" spans="1:7" x14ac:dyDescent="0.2">
      <c r="A11186">
        <v>2500</v>
      </c>
      <c r="B11186">
        <v>0.15609999999999999</v>
      </c>
      <c r="C11186" t="s">
        <v>5440</v>
      </c>
      <c r="D11186">
        <v>24000</v>
      </c>
      <c r="E11186">
        <v>36</v>
      </c>
      <c r="F11186">
        <v>3</v>
      </c>
      <c r="G11186">
        <v>0</v>
      </c>
    </row>
    <row r="11187" spans="1:7" x14ac:dyDescent="0.2">
      <c r="A11187">
        <v>15000</v>
      </c>
      <c r="B11187">
        <v>0.1399</v>
      </c>
      <c r="C11187" t="s">
        <v>5440</v>
      </c>
      <c r="D11187">
        <v>50000</v>
      </c>
      <c r="E11187">
        <v>60</v>
      </c>
      <c r="F11187">
        <v>10</v>
      </c>
      <c r="G11187">
        <v>0</v>
      </c>
    </row>
    <row r="11188" spans="1:7" x14ac:dyDescent="0.2">
      <c r="A11188">
        <v>6000</v>
      </c>
      <c r="B11188">
        <v>0.1333</v>
      </c>
      <c r="C11188" t="s">
        <v>5441</v>
      </c>
      <c r="D11188">
        <v>43000</v>
      </c>
      <c r="E11188">
        <v>36</v>
      </c>
      <c r="F11188">
        <v>1</v>
      </c>
      <c r="G11188">
        <v>0</v>
      </c>
    </row>
    <row r="11189" spans="1:7" x14ac:dyDescent="0.2">
      <c r="A11189">
        <v>12000</v>
      </c>
      <c r="B11189">
        <v>0.1229</v>
      </c>
      <c r="C11189" t="s">
        <v>5441</v>
      </c>
      <c r="D11189">
        <v>55000</v>
      </c>
      <c r="E11189">
        <v>36</v>
      </c>
      <c r="F11189">
        <v>10</v>
      </c>
      <c r="G11189">
        <v>0</v>
      </c>
    </row>
    <row r="11190" spans="1:7" x14ac:dyDescent="0.2">
      <c r="A11190">
        <v>20000</v>
      </c>
      <c r="B11190">
        <v>9.9900000000000003E-2</v>
      </c>
      <c r="C11190" t="s">
        <v>5441</v>
      </c>
      <c r="D11190">
        <v>95000</v>
      </c>
      <c r="E11190">
        <v>60</v>
      </c>
      <c r="F11190">
        <v>10</v>
      </c>
      <c r="G11190">
        <v>0</v>
      </c>
    </row>
    <row r="11191" spans="1:7" x14ac:dyDescent="0.2">
      <c r="A11191">
        <v>5000</v>
      </c>
      <c r="B11191">
        <v>7.2599999999999998E-2</v>
      </c>
      <c r="C11191" t="s">
        <v>5441</v>
      </c>
      <c r="D11191">
        <v>50000</v>
      </c>
      <c r="E11191">
        <v>36</v>
      </c>
      <c r="F11191">
        <v>9</v>
      </c>
      <c r="G11191">
        <v>0</v>
      </c>
    </row>
    <row r="11192" spans="1:7" x14ac:dyDescent="0.2">
      <c r="A11192">
        <v>7300</v>
      </c>
      <c r="B11192">
        <v>6.2399999999999997E-2</v>
      </c>
      <c r="C11192" t="s">
        <v>5442</v>
      </c>
      <c r="D11192">
        <v>82720</v>
      </c>
      <c r="E11192">
        <v>36</v>
      </c>
      <c r="F11192">
        <v>6</v>
      </c>
      <c r="G11192">
        <v>1</v>
      </c>
    </row>
    <row r="11193" spans="1:7" x14ac:dyDescent="0.2">
      <c r="A11193">
        <v>27000</v>
      </c>
      <c r="B11193">
        <v>0.1699</v>
      </c>
      <c r="C11193" t="s">
        <v>5441</v>
      </c>
      <c r="D11193">
        <v>75000</v>
      </c>
      <c r="E11193">
        <v>60</v>
      </c>
      <c r="F11193">
        <v>10</v>
      </c>
      <c r="G11193">
        <v>0</v>
      </c>
    </row>
    <row r="11194" spans="1:7" x14ac:dyDescent="0.2">
      <c r="A11194">
        <v>14200</v>
      </c>
      <c r="B11194">
        <v>0.27310000000000001</v>
      </c>
      <c r="C11194" t="s">
        <v>5441</v>
      </c>
      <c r="D11194">
        <v>55000</v>
      </c>
      <c r="E11194">
        <v>60</v>
      </c>
      <c r="F11194">
        <v>10</v>
      </c>
      <c r="G11194">
        <v>0</v>
      </c>
    </row>
    <row r="11195" spans="1:7" x14ac:dyDescent="0.2">
      <c r="A11195">
        <v>12000</v>
      </c>
      <c r="B11195">
        <v>0.1229</v>
      </c>
      <c r="C11195" t="s">
        <v>5440</v>
      </c>
      <c r="D11195">
        <v>53400</v>
      </c>
      <c r="E11195">
        <v>60</v>
      </c>
      <c r="F11195">
        <v>7</v>
      </c>
      <c r="G11195">
        <v>0</v>
      </c>
    </row>
    <row r="11196" spans="1:7" x14ac:dyDescent="0.2">
      <c r="A11196">
        <v>3500</v>
      </c>
      <c r="B11196">
        <v>0.14649999999999999</v>
      </c>
      <c r="C11196" t="s">
        <v>5441</v>
      </c>
      <c r="D11196">
        <v>44000</v>
      </c>
      <c r="E11196">
        <v>36</v>
      </c>
      <c r="F11196">
        <v>9</v>
      </c>
      <c r="G11196">
        <v>0</v>
      </c>
    </row>
    <row r="11197" spans="1:7" x14ac:dyDescent="0.2">
      <c r="A11197">
        <v>10000</v>
      </c>
      <c r="B11197">
        <v>0.1229</v>
      </c>
      <c r="C11197" t="s">
        <v>5441</v>
      </c>
      <c r="D11197">
        <v>65000</v>
      </c>
      <c r="E11197">
        <v>60</v>
      </c>
      <c r="F11197">
        <v>2</v>
      </c>
      <c r="G11197">
        <v>0</v>
      </c>
    </row>
    <row r="11198" spans="1:7" x14ac:dyDescent="0.2">
      <c r="A11198">
        <v>4000</v>
      </c>
      <c r="B11198">
        <v>0.14649999999999999</v>
      </c>
      <c r="C11198" t="s">
        <v>5440</v>
      </c>
      <c r="D11198">
        <v>125000</v>
      </c>
      <c r="E11198">
        <v>36</v>
      </c>
      <c r="F11198">
        <v>2</v>
      </c>
      <c r="G11198">
        <v>0</v>
      </c>
    </row>
    <row r="11199" spans="1:7" x14ac:dyDescent="0.2">
      <c r="A11199">
        <v>20000</v>
      </c>
      <c r="B11199">
        <v>9.9900000000000003E-2</v>
      </c>
      <c r="C11199" t="s">
        <v>5441</v>
      </c>
      <c r="D11199">
        <v>60000</v>
      </c>
      <c r="E11199">
        <v>36</v>
      </c>
      <c r="F11199">
        <v>10</v>
      </c>
      <c r="G11199">
        <v>0</v>
      </c>
    </row>
    <row r="11200" spans="1:7" x14ac:dyDescent="0.2">
      <c r="A11200">
        <v>28000</v>
      </c>
      <c r="B11200">
        <v>0.1099</v>
      </c>
      <c r="C11200" t="s">
        <v>5441</v>
      </c>
      <c r="D11200">
        <v>118450</v>
      </c>
      <c r="E11200">
        <v>60</v>
      </c>
      <c r="F11200">
        <v>2</v>
      </c>
      <c r="G11200">
        <v>0</v>
      </c>
    </row>
    <row r="11201" spans="1:7" x14ac:dyDescent="0.2">
      <c r="A11201">
        <v>6000</v>
      </c>
      <c r="B11201">
        <v>0.12690000000000001</v>
      </c>
      <c r="C11201" t="s">
        <v>5440</v>
      </c>
      <c r="D11201">
        <v>31000</v>
      </c>
      <c r="E11201">
        <v>36</v>
      </c>
      <c r="F11201">
        <v>3</v>
      </c>
      <c r="G11201">
        <v>0</v>
      </c>
    </row>
    <row r="11202" spans="1:7" x14ac:dyDescent="0.2">
      <c r="A11202">
        <v>14000</v>
      </c>
      <c r="B11202">
        <v>0.12690000000000001</v>
      </c>
      <c r="C11202" t="s">
        <v>5440</v>
      </c>
      <c r="D11202">
        <v>33737.599999999999</v>
      </c>
      <c r="E11202">
        <v>60</v>
      </c>
      <c r="F11202">
        <v>2</v>
      </c>
      <c r="G11202">
        <v>0</v>
      </c>
    </row>
    <row r="11203" spans="1:7" x14ac:dyDescent="0.2">
      <c r="A11203">
        <v>4500</v>
      </c>
      <c r="B11203">
        <v>0.14649999999999999</v>
      </c>
      <c r="C11203" t="s">
        <v>5441</v>
      </c>
      <c r="D11203">
        <v>50000</v>
      </c>
      <c r="E11203">
        <v>36</v>
      </c>
      <c r="F11203">
        <v>4</v>
      </c>
      <c r="G11203">
        <v>0</v>
      </c>
    </row>
    <row r="11204" spans="1:7" x14ac:dyDescent="0.2">
      <c r="A11204">
        <v>24000</v>
      </c>
      <c r="B11204">
        <v>0.1699</v>
      </c>
      <c r="C11204" t="s">
        <v>5441</v>
      </c>
      <c r="D11204">
        <v>78000</v>
      </c>
      <c r="E11204">
        <v>60</v>
      </c>
      <c r="F11204">
        <v>0.5</v>
      </c>
      <c r="G11204">
        <v>0</v>
      </c>
    </row>
    <row r="11205" spans="1:7" x14ac:dyDescent="0.2">
      <c r="A11205">
        <v>19950</v>
      </c>
      <c r="B11205">
        <v>0.1825</v>
      </c>
      <c r="C11205" t="s">
        <v>5441</v>
      </c>
      <c r="D11205">
        <v>42000</v>
      </c>
      <c r="E11205">
        <v>60</v>
      </c>
      <c r="F11205">
        <v>10</v>
      </c>
      <c r="G11205">
        <v>0</v>
      </c>
    </row>
    <row r="11206" spans="1:7" x14ac:dyDescent="0.2">
      <c r="A11206">
        <v>2500</v>
      </c>
      <c r="B11206">
        <v>0.12690000000000001</v>
      </c>
      <c r="C11206" t="s">
        <v>5441</v>
      </c>
      <c r="D11206">
        <v>128000</v>
      </c>
      <c r="E11206">
        <v>36</v>
      </c>
      <c r="F11206">
        <v>2</v>
      </c>
      <c r="G11206">
        <v>0</v>
      </c>
    </row>
    <row r="11207" spans="1:7" x14ac:dyDescent="0.2">
      <c r="A11207">
        <v>6000</v>
      </c>
      <c r="B11207">
        <v>9.1700000000000004E-2</v>
      </c>
      <c r="C11207" t="s">
        <v>5440</v>
      </c>
      <c r="D11207">
        <v>41000</v>
      </c>
      <c r="E11207">
        <v>36</v>
      </c>
      <c r="F11207">
        <v>1</v>
      </c>
      <c r="G11207">
        <v>0</v>
      </c>
    </row>
    <row r="11208" spans="1:7" x14ac:dyDescent="0.2">
      <c r="A11208">
        <v>6200</v>
      </c>
      <c r="B11208">
        <v>7.8899999999999998E-2</v>
      </c>
      <c r="C11208" t="s">
        <v>5441</v>
      </c>
      <c r="D11208">
        <v>120000</v>
      </c>
      <c r="E11208">
        <v>36</v>
      </c>
      <c r="F11208">
        <v>10</v>
      </c>
      <c r="G11208">
        <v>0</v>
      </c>
    </row>
    <row r="11209" spans="1:7" x14ac:dyDescent="0.2">
      <c r="A11209">
        <v>15100</v>
      </c>
      <c r="B11209">
        <v>0.1699</v>
      </c>
      <c r="C11209" t="s">
        <v>5440</v>
      </c>
      <c r="D11209">
        <v>42000</v>
      </c>
      <c r="E11209">
        <v>36</v>
      </c>
      <c r="F11209">
        <v>2</v>
      </c>
      <c r="G11209">
        <v>0</v>
      </c>
    </row>
    <row r="11210" spans="1:7" x14ac:dyDescent="0.2">
      <c r="A11210">
        <v>6025</v>
      </c>
      <c r="B11210">
        <v>0.1825</v>
      </c>
      <c r="C11210" t="s">
        <v>5442</v>
      </c>
      <c r="D11210">
        <v>37500</v>
      </c>
      <c r="E11210">
        <v>36</v>
      </c>
      <c r="F11210">
        <v>1</v>
      </c>
      <c r="G11210">
        <v>0</v>
      </c>
    </row>
    <row r="11211" spans="1:7" x14ac:dyDescent="0.2">
      <c r="A11211">
        <v>15000</v>
      </c>
      <c r="B11211">
        <v>0.12690000000000001</v>
      </c>
      <c r="C11211" t="s">
        <v>5440</v>
      </c>
      <c r="D11211">
        <v>50400</v>
      </c>
      <c r="E11211">
        <v>36</v>
      </c>
      <c r="F11211">
        <v>2</v>
      </c>
      <c r="G11211">
        <v>0</v>
      </c>
    </row>
    <row r="11212" spans="1:7" x14ac:dyDescent="0.2">
      <c r="A11212">
        <v>4000</v>
      </c>
      <c r="B11212">
        <v>7.8899999999999998E-2</v>
      </c>
      <c r="C11212" t="s">
        <v>5440</v>
      </c>
      <c r="D11212">
        <v>16000</v>
      </c>
      <c r="E11212">
        <v>36</v>
      </c>
      <c r="F11212">
        <v>1</v>
      </c>
      <c r="G11212">
        <v>0</v>
      </c>
    </row>
    <row r="11213" spans="1:7" x14ac:dyDescent="0.2">
      <c r="A11213">
        <v>1000</v>
      </c>
      <c r="B11213">
        <v>0.19189999999999999</v>
      </c>
      <c r="C11213" t="s">
        <v>5440</v>
      </c>
      <c r="D11213">
        <v>32000</v>
      </c>
      <c r="E11213">
        <v>36</v>
      </c>
      <c r="F11213">
        <v>9</v>
      </c>
      <c r="G11213">
        <v>1</v>
      </c>
    </row>
    <row r="11214" spans="1:7" x14ac:dyDescent="0.2">
      <c r="A11214">
        <v>16800</v>
      </c>
      <c r="B11214">
        <v>0.1855</v>
      </c>
      <c r="C11214" t="s">
        <v>5440</v>
      </c>
      <c r="D11214">
        <v>95000</v>
      </c>
      <c r="E11214">
        <v>60</v>
      </c>
      <c r="F11214">
        <v>1</v>
      </c>
      <c r="G11214">
        <v>0</v>
      </c>
    </row>
    <row r="11215" spans="1:7" x14ac:dyDescent="0.2">
      <c r="A11215">
        <v>10825</v>
      </c>
      <c r="B11215">
        <v>0.1229</v>
      </c>
      <c r="C11215" t="s">
        <v>5440</v>
      </c>
      <c r="D11215">
        <v>35000</v>
      </c>
      <c r="E11215">
        <v>36</v>
      </c>
      <c r="F11215">
        <v>4</v>
      </c>
      <c r="G11215">
        <v>0</v>
      </c>
    </row>
    <row r="11216" spans="1:7" x14ac:dyDescent="0.2">
      <c r="A11216">
        <v>22175</v>
      </c>
      <c r="B11216">
        <v>0.19989999999999999</v>
      </c>
      <c r="C11216" t="s">
        <v>5440</v>
      </c>
      <c r="D11216">
        <v>55496</v>
      </c>
      <c r="E11216">
        <v>60</v>
      </c>
      <c r="F11216">
        <v>10</v>
      </c>
      <c r="G11216">
        <v>0</v>
      </c>
    </row>
    <row r="11217" spans="1:7" x14ac:dyDescent="0.2">
      <c r="A11217">
        <v>23500</v>
      </c>
      <c r="B11217">
        <v>0.1699</v>
      </c>
      <c r="C11217" t="s">
        <v>5440</v>
      </c>
      <c r="D11217">
        <v>47000</v>
      </c>
      <c r="E11217">
        <v>60</v>
      </c>
      <c r="F11217">
        <v>6</v>
      </c>
      <c r="G11217">
        <v>0</v>
      </c>
    </row>
    <row r="11218" spans="1:7" x14ac:dyDescent="0.2">
      <c r="A11218">
        <v>9600</v>
      </c>
      <c r="B11218">
        <v>0.17860000000000001</v>
      </c>
      <c r="C11218" t="s">
        <v>5440</v>
      </c>
      <c r="D11218">
        <v>39000</v>
      </c>
      <c r="E11218">
        <v>36</v>
      </c>
      <c r="F11218">
        <v>3</v>
      </c>
      <c r="G11218">
        <v>0</v>
      </c>
    </row>
    <row r="11219" spans="1:7" x14ac:dyDescent="0.2">
      <c r="A11219">
        <v>1200</v>
      </c>
      <c r="B11219">
        <v>9.1700000000000004E-2</v>
      </c>
      <c r="C11219" t="s">
        <v>5440</v>
      </c>
      <c r="D11219">
        <v>41000</v>
      </c>
      <c r="E11219">
        <v>36</v>
      </c>
      <c r="F11219">
        <v>4</v>
      </c>
      <c r="G11219">
        <v>0</v>
      </c>
    </row>
    <row r="11220" spans="1:7" x14ac:dyDescent="0.2">
      <c r="A11220">
        <v>10000</v>
      </c>
      <c r="B11220">
        <v>0.1229</v>
      </c>
      <c r="C11220" t="s">
        <v>5440</v>
      </c>
      <c r="D11220">
        <v>83000</v>
      </c>
      <c r="E11220">
        <v>60</v>
      </c>
      <c r="F11220">
        <v>10</v>
      </c>
      <c r="G11220">
        <v>0</v>
      </c>
    </row>
    <row r="11221" spans="1:7" x14ac:dyDescent="0.2">
      <c r="A11221">
        <v>21000</v>
      </c>
      <c r="B11221">
        <v>0.1399</v>
      </c>
      <c r="C11221" t="s">
        <v>5440</v>
      </c>
      <c r="D11221">
        <v>79293</v>
      </c>
      <c r="E11221">
        <v>60</v>
      </c>
      <c r="F11221">
        <v>1</v>
      </c>
      <c r="G11221">
        <v>0</v>
      </c>
    </row>
    <row r="11222" spans="1:7" x14ac:dyDescent="0.2">
      <c r="A11222">
        <v>6200</v>
      </c>
      <c r="B11222">
        <v>7.8899999999999998E-2</v>
      </c>
      <c r="C11222" t="s">
        <v>5441</v>
      </c>
      <c r="D11222">
        <v>109300</v>
      </c>
      <c r="E11222">
        <v>36</v>
      </c>
      <c r="F11222">
        <v>7</v>
      </c>
      <c r="G11222">
        <v>0</v>
      </c>
    </row>
    <row r="11223" spans="1:7" x14ac:dyDescent="0.2">
      <c r="A11223">
        <v>6400</v>
      </c>
      <c r="B11223">
        <v>7.2599999999999998E-2</v>
      </c>
      <c r="C11223" t="s">
        <v>5441</v>
      </c>
      <c r="D11223">
        <v>176000</v>
      </c>
      <c r="E11223">
        <v>36</v>
      </c>
      <c r="F11223">
        <v>3</v>
      </c>
      <c r="G11223">
        <v>0</v>
      </c>
    </row>
    <row r="11224" spans="1:7" x14ac:dyDescent="0.2">
      <c r="A11224">
        <v>22000</v>
      </c>
      <c r="B11224">
        <v>0.14649999999999999</v>
      </c>
      <c r="C11224" t="s">
        <v>5441</v>
      </c>
      <c r="D11224">
        <v>70000</v>
      </c>
      <c r="E11224">
        <v>36</v>
      </c>
      <c r="F11224">
        <v>7</v>
      </c>
      <c r="G11224">
        <v>0</v>
      </c>
    </row>
    <row r="11225" spans="1:7" x14ac:dyDescent="0.2">
      <c r="A11225">
        <v>5450</v>
      </c>
      <c r="B11225">
        <v>0.12690000000000001</v>
      </c>
      <c r="C11225" t="s">
        <v>5441</v>
      </c>
      <c r="D11225">
        <v>58440</v>
      </c>
      <c r="E11225">
        <v>36</v>
      </c>
      <c r="F11225">
        <v>10</v>
      </c>
      <c r="G11225">
        <v>0</v>
      </c>
    </row>
    <row r="11226" spans="1:7" x14ac:dyDescent="0.2">
      <c r="A11226">
        <v>14400</v>
      </c>
      <c r="B11226">
        <v>0.1757</v>
      </c>
      <c r="C11226" t="s">
        <v>5440</v>
      </c>
      <c r="D11226">
        <v>40000</v>
      </c>
      <c r="E11226">
        <v>36</v>
      </c>
      <c r="F11226">
        <v>4</v>
      </c>
      <c r="G11226">
        <v>0</v>
      </c>
    </row>
    <row r="11227" spans="1:7" x14ac:dyDescent="0.2">
      <c r="A11227">
        <v>14400</v>
      </c>
      <c r="B11227">
        <v>0.16550000000000001</v>
      </c>
      <c r="C11227" t="s">
        <v>5440</v>
      </c>
      <c r="D11227">
        <v>40000</v>
      </c>
      <c r="E11227">
        <v>36</v>
      </c>
      <c r="F11227">
        <v>10</v>
      </c>
      <c r="G11227">
        <v>0</v>
      </c>
    </row>
    <row r="11228" spans="1:7" x14ac:dyDescent="0.2">
      <c r="A11228">
        <v>18000</v>
      </c>
      <c r="B11228">
        <v>0.1229</v>
      </c>
      <c r="C11228" t="s">
        <v>5440</v>
      </c>
      <c r="D11228">
        <v>82000</v>
      </c>
      <c r="E11228">
        <v>36</v>
      </c>
      <c r="F11228">
        <v>10</v>
      </c>
      <c r="G11228">
        <v>0</v>
      </c>
    </row>
    <row r="11229" spans="1:7" x14ac:dyDescent="0.2">
      <c r="A11229">
        <v>5000</v>
      </c>
      <c r="B11229">
        <v>0.1333</v>
      </c>
      <c r="C11229" t="s">
        <v>5442</v>
      </c>
      <c r="D11229">
        <v>42000</v>
      </c>
      <c r="E11229">
        <v>36</v>
      </c>
      <c r="F11229">
        <v>2</v>
      </c>
      <c r="G11229">
        <v>0</v>
      </c>
    </row>
    <row r="11230" spans="1:7" x14ac:dyDescent="0.2">
      <c r="A11230">
        <v>16750</v>
      </c>
      <c r="B11230">
        <v>0.16550000000000001</v>
      </c>
      <c r="C11230" t="s">
        <v>5441</v>
      </c>
      <c r="D11230">
        <v>48000</v>
      </c>
      <c r="E11230">
        <v>60</v>
      </c>
      <c r="F11230">
        <v>4</v>
      </c>
      <c r="G11230">
        <v>0</v>
      </c>
    </row>
    <row r="11231" spans="1:7" x14ac:dyDescent="0.2">
      <c r="A11231">
        <v>11200</v>
      </c>
      <c r="B11231">
        <v>0.17860000000000001</v>
      </c>
      <c r="C11231" t="s">
        <v>5440</v>
      </c>
      <c r="D11231">
        <v>70000</v>
      </c>
      <c r="E11231">
        <v>60</v>
      </c>
      <c r="F11231">
        <v>8</v>
      </c>
      <c r="G11231">
        <v>0</v>
      </c>
    </row>
    <row r="11232" spans="1:7" x14ac:dyDescent="0.2">
      <c r="A11232">
        <v>28000</v>
      </c>
      <c r="B11232">
        <v>5.3199999999999997E-2</v>
      </c>
      <c r="C11232" t="s">
        <v>5441</v>
      </c>
      <c r="D11232">
        <v>120000</v>
      </c>
      <c r="E11232">
        <v>36</v>
      </c>
      <c r="F11232">
        <v>10</v>
      </c>
      <c r="G11232">
        <v>0</v>
      </c>
    </row>
    <row r="11233" spans="1:7" x14ac:dyDescent="0.2">
      <c r="A11233">
        <v>11000</v>
      </c>
      <c r="B11233">
        <v>0.14649999999999999</v>
      </c>
      <c r="C11233" t="s">
        <v>5441</v>
      </c>
      <c r="D11233">
        <v>82400</v>
      </c>
      <c r="E11233">
        <v>36</v>
      </c>
      <c r="F11233">
        <v>2</v>
      </c>
      <c r="G11233">
        <v>0</v>
      </c>
    </row>
    <row r="11234" spans="1:7" x14ac:dyDescent="0.2">
      <c r="A11234">
        <v>14000</v>
      </c>
      <c r="B11234">
        <v>0.15609999999999999</v>
      </c>
      <c r="C11234" t="s">
        <v>5440</v>
      </c>
      <c r="D11234">
        <v>67000</v>
      </c>
      <c r="E11234">
        <v>36</v>
      </c>
      <c r="F11234">
        <v>8</v>
      </c>
      <c r="G11234">
        <v>0</v>
      </c>
    </row>
    <row r="11235" spans="1:7" x14ac:dyDescent="0.2">
      <c r="A11235">
        <v>8800</v>
      </c>
      <c r="B11235">
        <v>7.2599999999999998E-2</v>
      </c>
      <c r="C11235" t="s">
        <v>5442</v>
      </c>
      <c r="D11235">
        <v>20000</v>
      </c>
      <c r="E11235">
        <v>36</v>
      </c>
      <c r="F11235">
        <v>5</v>
      </c>
      <c r="G11235">
        <v>0</v>
      </c>
    </row>
    <row r="11236" spans="1:7" x14ac:dyDescent="0.2">
      <c r="A11236">
        <v>12000</v>
      </c>
      <c r="B11236">
        <v>0.1757</v>
      </c>
      <c r="C11236" t="s">
        <v>5440</v>
      </c>
      <c r="D11236">
        <v>57000</v>
      </c>
      <c r="E11236">
        <v>60</v>
      </c>
      <c r="F11236">
        <v>0.5</v>
      </c>
      <c r="G11236">
        <v>0</v>
      </c>
    </row>
    <row r="11237" spans="1:7" x14ac:dyDescent="0.2">
      <c r="A11237">
        <v>9000</v>
      </c>
      <c r="B11237">
        <v>9.9900000000000003E-2</v>
      </c>
      <c r="C11237" t="s">
        <v>5440</v>
      </c>
      <c r="D11237">
        <v>52000</v>
      </c>
      <c r="E11237">
        <v>36</v>
      </c>
      <c r="F11237">
        <v>4</v>
      </c>
      <c r="G11237">
        <v>0</v>
      </c>
    </row>
    <row r="11238" spans="1:7" x14ac:dyDescent="0.2">
      <c r="A11238">
        <v>8425</v>
      </c>
      <c r="B11238">
        <v>0.17860000000000001</v>
      </c>
      <c r="C11238" t="s">
        <v>5440</v>
      </c>
      <c r="D11238">
        <v>37000</v>
      </c>
      <c r="E11238">
        <v>36</v>
      </c>
      <c r="F11238">
        <v>0.5</v>
      </c>
      <c r="G11238">
        <v>0</v>
      </c>
    </row>
    <row r="11239" spans="1:7" x14ac:dyDescent="0.2">
      <c r="A11239">
        <v>1200</v>
      </c>
      <c r="B11239">
        <v>0.12690000000000001</v>
      </c>
      <c r="C11239" t="s">
        <v>5440</v>
      </c>
      <c r="D11239">
        <v>50000</v>
      </c>
      <c r="E11239">
        <v>36</v>
      </c>
      <c r="F11239">
        <v>7</v>
      </c>
      <c r="G11239">
        <v>0</v>
      </c>
    </row>
    <row r="11240" spans="1:7" x14ac:dyDescent="0.2">
      <c r="A11240">
        <v>24000</v>
      </c>
      <c r="B11240">
        <v>6.8900000000000003E-2</v>
      </c>
      <c r="C11240" t="s">
        <v>5441</v>
      </c>
      <c r="D11240">
        <v>127000</v>
      </c>
      <c r="E11240">
        <v>36</v>
      </c>
      <c r="F11240">
        <v>3</v>
      </c>
      <c r="G11240">
        <v>0</v>
      </c>
    </row>
    <row r="11241" spans="1:7" x14ac:dyDescent="0.2">
      <c r="A11241">
        <v>15000</v>
      </c>
      <c r="B11241">
        <v>9.9900000000000003E-2</v>
      </c>
      <c r="C11241" t="s">
        <v>5441</v>
      </c>
      <c r="D11241">
        <v>63000</v>
      </c>
      <c r="E11241">
        <v>36</v>
      </c>
      <c r="F11241">
        <v>10</v>
      </c>
      <c r="G11241">
        <v>0</v>
      </c>
    </row>
    <row r="11242" spans="1:7" x14ac:dyDescent="0.2">
      <c r="A11242">
        <v>13225</v>
      </c>
      <c r="B11242">
        <v>7.8899999999999998E-2</v>
      </c>
      <c r="C11242" t="s">
        <v>5441</v>
      </c>
      <c r="D11242">
        <v>42000</v>
      </c>
      <c r="E11242">
        <v>36</v>
      </c>
      <c r="F11242">
        <v>4</v>
      </c>
      <c r="G11242">
        <v>0</v>
      </c>
    </row>
    <row r="11243" spans="1:7" x14ac:dyDescent="0.2">
      <c r="A11243">
        <v>12000</v>
      </c>
      <c r="B11243">
        <v>0.1399</v>
      </c>
      <c r="C11243" t="s">
        <v>5441</v>
      </c>
      <c r="D11243">
        <v>96000</v>
      </c>
      <c r="E11243">
        <v>36</v>
      </c>
      <c r="F11243">
        <v>8</v>
      </c>
      <c r="G11243">
        <v>0</v>
      </c>
    </row>
    <row r="11244" spans="1:7" x14ac:dyDescent="0.2">
      <c r="A11244">
        <v>17000</v>
      </c>
      <c r="B11244">
        <v>0.1399</v>
      </c>
      <c r="C11244" t="s">
        <v>5440</v>
      </c>
      <c r="D11244">
        <v>55000</v>
      </c>
      <c r="E11244">
        <v>36</v>
      </c>
      <c r="F11244">
        <v>5</v>
      </c>
      <c r="G11244">
        <v>0</v>
      </c>
    </row>
    <row r="11245" spans="1:7" x14ac:dyDescent="0.2">
      <c r="A11245">
        <v>19700</v>
      </c>
      <c r="B11245">
        <v>0.14649999999999999</v>
      </c>
      <c r="C11245" t="s">
        <v>5440</v>
      </c>
      <c r="D11245">
        <v>80000</v>
      </c>
      <c r="E11245">
        <v>36</v>
      </c>
      <c r="F11245">
        <v>9</v>
      </c>
      <c r="G11245">
        <v>0</v>
      </c>
    </row>
    <row r="11246" spans="1:7" x14ac:dyDescent="0.2">
      <c r="A11246">
        <v>16000</v>
      </c>
      <c r="B11246">
        <v>0.19989999999999999</v>
      </c>
      <c r="C11246" t="s">
        <v>5441</v>
      </c>
      <c r="D11246">
        <v>115000</v>
      </c>
      <c r="E11246">
        <v>60</v>
      </c>
      <c r="F11246">
        <v>1</v>
      </c>
      <c r="G11246">
        <v>0</v>
      </c>
    </row>
    <row r="11247" spans="1:7" x14ac:dyDescent="0.2">
      <c r="A11247">
        <v>20400</v>
      </c>
      <c r="B11247">
        <v>0.1099</v>
      </c>
      <c r="C11247" t="s">
        <v>5440</v>
      </c>
      <c r="D11247">
        <v>57000</v>
      </c>
      <c r="E11247">
        <v>36</v>
      </c>
      <c r="F11247">
        <v>10</v>
      </c>
      <c r="G11247">
        <v>0</v>
      </c>
    </row>
    <row r="11248" spans="1:7" x14ac:dyDescent="0.2">
      <c r="A11248">
        <v>25750</v>
      </c>
      <c r="B11248">
        <v>0.17860000000000001</v>
      </c>
      <c r="C11248" t="s">
        <v>5441</v>
      </c>
      <c r="D11248">
        <v>110000</v>
      </c>
      <c r="E11248">
        <v>36</v>
      </c>
      <c r="F11248">
        <v>3</v>
      </c>
      <c r="G11248">
        <v>0</v>
      </c>
    </row>
    <row r="11249" spans="1:7" x14ac:dyDescent="0.2">
      <c r="A11249">
        <v>14000</v>
      </c>
      <c r="B11249">
        <v>7.2599999999999998E-2</v>
      </c>
      <c r="C11249" t="s">
        <v>5440</v>
      </c>
      <c r="D11249">
        <v>140000</v>
      </c>
      <c r="E11249">
        <v>36</v>
      </c>
      <c r="F11249">
        <v>1</v>
      </c>
      <c r="G11249">
        <v>0</v>
      </c>
    </row>
    <row r="11250" spans="1:7" x14ac:dyDescent="0.2">
      <c r="A11250">
        <v>2600</v>
      </c>
      <c r="B11250">
        <v>0.1825</v>
      </c>
      <c r="C11250" t="s">
        <v>5440</v>
      </c>
      <c r="D11250">
        <v>160000</v>
      </c>
      <c r="E11250">
        <v>36</v>
      </c>
      <c r="F11250">
        <v>3</v>
      </c>
      <c r="G11250">
        <v>0</v>
      </c>
    </row>
    <row r="11251" spans="1:7" x14ac:dyDescent="0.2">
      <c r="A11251">
        <v>12475</v>
      </c>
      <c r="B11251">
        <v>0.1333</v>
      </c>
      <c r="C11251" t="s">
        <v>5440</v>
      </c>
      <c r="D11251">
        <v>54500</v>
      </c>
      <c r="E11251">
        <v>60</v>
      </c>
      <c r="F11251">
        <v>1</v>
      </c>
      <c r="G11251">
        <v>0</v>
      </c>
    </row>
    <row r="11252" spans="1:7" x14ac:dyDescent="0.2">
      <c r="A11252">
        <v>3000</v>
      </c>
      <c r="B11252">
        <v>0.1229</v>
      </c>
      <c r="C11252" t="s">
        <v>5441</v>
      </c>
      <c r="D11252">
        <v>62500</v>
      </c>
      <c r="E11252">
        <v>36</v>
      </c>
      <c r="F11252">
        <v>1</v>
      </c>
      <c r="G11252">
        <v>0</v>
      </c>
    </row>
    <row r="11253" spans="1:7" x14ac:dyDescent="0.2">
      <c r="A11253">
        <v>8000</v>
      </c>
      <c r="B11253">
        <v>0.17860000000000001</v>
      </c>
      <c r="C11253" t="s">
        <v>5440</v>
      </c>
      <c r="D11253">
        <v>32000</v>
      </c>
      <c r="E11253">
        <v>36</v>
      </c>
      <c r="F11253">
        <v>1</v>
      </c>
      <c r="G11253">
        <v>0</v>
      </c>
    </row>
    <row r="11254" spans="1:7" x14ac:dyDescent="0.2">
      <c r="A11254">
        <v>2400</v>
      </c>
      <c r="B11254">
        <v>8.1799999999999998E-2</v>
      </c>
      <c r="C11254" t="s">
        <v>5440</v>
      </c>
      <c r="D11254">
        <v>45000</v>
      </c>
      <c r="E11254">
        <v>36</v>
      </c>
      <c r="F11254">
        <v>3</v>
      </c>
      <c r="G11254">
        <v>0</v>
      </c>
    </row>
    <row r="11255" spans="1:7" x14ac:dyDescent="0.2">
      <c r="A11255">
        <v>12000</v>
      </c>
      <c r="B11255">
        <v>0.12690000000000001</v>
      </c>
      <c r="C11255" t="s">
        <v>5441</v>
      </c>
      <c r="D11255">
        <v>70000</v>
      </c>
      <c r="E11255">
        <v>60</v>
      </c>
      <c r="F11255">
        <v>10</v>
      </c>
      <c r="G11255">
        <v>0</v>
      </c>
    </row>
    <row r="11256" spans="1:7" x14ac:dyDescent="0.2">
      <c r="A11256">
        <v>21000</v>
      </c>
      <c r="B11256">
        <v>0.1333</v>
      </c>
      <c r="C11256" t="s">
        <v>5442</v>
      </c>
      <c r="D11256" s="79">
        <v>100000</v>
      </c>
      <c r="E11256">
        <v>60</v>
      </c>
      <c r="F11256">
        <v>2</v>
      </c>
      <c r="G11256">
        <v>0</v>
      </c>
    </row>
    <row r="11257" spans="1:7" x14ac:dyDescent="0.2">
      <c r="A11257">
        <v>28000</v>
      </c>
      <c r="B11257">
        <v>9.9900000000000003E-2</v>
      </c>
      <c r="C11257" t="s">
        <v>5442</v>
      </c>
      <c r="D11257">
        <v>102000</v>
      </c>
      <c r="E11257">
        <v>60</v>
      </c>
      <c r="F11257">
        <v>10</v>
      </c>
      <c r="G11257">
        <v>0</v>
      </c>
    </row>
    <row r="11258" spans="1:7" x14ac:dyDescent="0.2">
      <c r="A11258">
        <v>12250</v>
      </c>
      <c r="B11258">
        <v>0.16550000000000001</v>
      </c>
      <c r="C11258" t="s">
        <v>5440</v>
      </c>
      <c r="D11258">
        <v>39000</v>
      </c>
      <c r="E11258">
        <v>36</v>
      </c>
      <c r="F11258">
        <v>2</v>
      </c>
      <c r="G11258">
        <v>0</v>
      </c>
    </row>
    <row r="11259" spans="1:7" x14ac:dyDescent="0.2">
      <c r="A11259">
        <v>10400</v>
      </c>
      <c r="B11259">
        <v>0.14649999999999999</v>
      </c>
      <c r="C11259" t="s">
        <v>5441</v>
      </c>
      <c r="D11259">
        <v>36579</v>
      </c>
      <c r="E11259">
        <v>60</v>
      </c>
      <c r="F11259">
        <v>6</v>
      </c>
      <c r="G11259">
        <v>0</v>
      </c>
    </row>
    <row r="11260" spans="1:7" x14ac:dyDescent="0.2">
      <c r="A11260">
        <v>8000</v>
      </c>
      <c r="B11260">
        <v>7.2599999999999998E-2</v>
      </c>
      <c r="C11260" t="s">
        <v>5441</v>
      </c>
      <c r="D11260">
        <v>47000</v>
      </c>
      <c r="E11260">
        <v>36</v>
      </c>
      <c r="F11260">
        <v>10</v>
      </c>
      <c r="G11260">
        <v>0</v>
      </c>
    </row>
    <row r="11261" spans="1:7" x14ac:dyDescent="0.2">
      <c r="A11261">
        <v>10800</v>
      </c>
      <c r="B11261">
        <v>0.15609999999999999</v>
      </c>
      <c r="C11261" t="s">
        <v>5442</v>
      </c>
      <c r="D11261">
        <v>62000</v>
      </c>
      <c r="E11261">
        <v>60</v>
      </c>
      <c r="F11261">
        <v>10</v>
      </c>
      <c r="G11261">
        <v>0</v>
      </c>
    </row>
    <row r="11262" spans="1:7" x14ac:dyDescent="0.2">
      <c r="A11262">
        <v>12800</v>
      </c>
      <c r="B11262">
        <v>0.14649999999999999</v>
      </c>
      <c r="C11262" t="s">
        <v>5441</v>
      </c>
      <c r="D11262">
        <v>105000</v>
      </c>
      <c r="E11262">
        <v>36</v>
      </c>
      <c r="F11262">
        <v>3</v>
      </c>
      <c r="G11262">
        <v>0</v>
      </c>
    </row>
    <row r="11263" spans="1:7" x14ac:dyDescent="0.2">
      <c r="A11263">
        <v>6825</v>
      </c>
      <c r="B11263">
        <v>0.21990000000000001</v>
      </c>
      <c r="C11263" t="s">
        <v>5440</v>
      </c>
      <c r="D11263">
        <v>19000</v>
      </c>
      <c r="E11263">
        <v>36</v>
      </c>
      <c r="F11263">
        <v>8</v>
      </c>
      <c r="G11263">
        <v>1</v>
      </c>
    </row>
    <row r="11264" spans="1:7" x14ac:dyDescent="0.2">
      <c r="A11264">
        <v>5500</v>
      </c>
      <c r="B11264">
        <v>7.2599999999999998E-2</v>
      </c>
      <c r="C11264" t="s">
        <v>5441</v>
      </c>
      <c r="D11264">
        <v>60000</v>
      </c>
      <c r="E11264">
        <v>36</v>
      </c>
      <c r="F11264">
        <v>8</v>
      </c>
      <c r="G11264">
        <v>0</v>
      </c>
    </row>
    <row r="11265" spans="1:7" x14ac:dyDescent="0.2">
      <c r="A11265">
        <v>23250</v>
      </c>
      <c r="B11265">
        <v>0.1099</v>
      </c>
      <c r="C11265" t="s">
        <v>5441</v>
      </c>
      <c r="D11265">
        <v>87000</v>
      </c>
      <c r="E11265">
        <v>60</v>
      </c>
      <c r="F11265">
        <v>10</v>
      </c>
      <c r="G11265">
        <v>1</v>
      </c>
    </row>
    <row r="11266" spans="1:7" x14ac:dyDescent="0.2">
      <c r="A11266">
        <v>3000</v>
      </c>
      <c r="B11266">
        <v>7.8899999999999998E-2</v>
      </c>
      <c r="C11266" t="s">
        <v>5441</v>
      </c>
      <c r="D11266">
        <v>35654</v>
      </c>
      <c r="E11266">
        <v>36</v>
      </c>
      <c r="F11266">
        <v>0.5</v>
      </c>
      <c r="G11266">
        <v>0</v>
      </c>
    </row>
    <row r="11267" spans="1:7" x14ac:dyDescent="0.2">
      <c r="A11267">
        <v>5000</v>
      </c>
      <c r="B11267">
        <v>9.9900000000000003E-2</v>
      </c>
      <c r="C11267" t="s">
        <v>5440</v>
      </c>
      <c r="D11267">
        <v>47500</v>
      </c>
      <c r="E11267">
        <v>36</v>
      </c>
      <c r="F11267">
        <v>10</v>
      </c>
      <c r="G11267">
        <v>0</v>
      </c>
    </row>
    <row r="11268" spans="1:7" x14ac:dyDescent="0.2">
      <c r="A11268">
        <v>10000</v>
      </c>
      <c r="B11268">
        <v>0.1099</v>
      </c>
      <c r="C11268" t="s">
        <v>5440</v>
      </c>
      <c r="D11268">
        <v>25200</v>
      </c>
      <c r="E11268">
        <v>36</v>
      </c>
      <c r="F11268">
        <v>3</v>
      </c>
      <c r="G11268">
        <v>0</v>
      </c>
    </row>
    <row r="11269" spans="1:7" x14ac:dyDescent="0.2">
      <c r="A11269">
        <v>10000</v>
      </c>
      <c r="B11269">
        <v>6.2399999999999997E-2</v>
      </c>
      <c r="C11269" t="s">
        <v>5441</v>
      </c>
      <c r="D11269">
        <v>61000</v>
      </c>
      <c r="E11269">
        <v>36</v>
      </c>
      <c r="F11269">
        <v>9</v>
      </c>
      <c r="G11269">
        <v>0</v>
      </c>
    </row>
    <row r="11270" spans="1:7" x14ac:dyDescent="0.2">
      <c r="A11270">
        <v>15600</v>
      </c>
      <c r="B11270">
        <v>0.12690000000000001</v>
      </c>
      <c r="C11270" t="s">
        <v>5441</v>
      </c>
      <c r="D11270">
        <v>115000</v>
      </c>
      <c r="E11270">
        <v>60</v>
      </c>
      <c r="F11270">
        <v>0.5</v>
      </c>
      <c r="G11270">
        <v>0</v>
      </c>
    </row>
    <row r="11271" spans="1:7" x14ac:dyDescent="0.2">
      <c r="A11271">
        <v>15000</v>
      </c>
      <c r="B11271">
        <v>0.1229</v>
      </c>
      <c r="C11271" t="s">
        <v>5440</v>
      </c>
      <c r="D11271">
        <v>80000</v>
      </c>
      <c r="E11271">
        <v>36</v>
      </c>
      <c r="F11271">
        <v>10</v>
      </c>
      <c r="G11271">
        <v>0</v>
      </c>
    </row>
    <row r="11272" spans="1:7" x14ac:dyDescent="0.2">
      <c r="A11272">
        <v>9600</v>
      </c>
      <c r="B11272">
        <v>0.1399</v>
      </c>
      <c r="C11272" t="s">
        <v>5441</v>
      </c>
      <c r="D11272">
        <v>87000</v>
      </c>
      <c r="E11272">
        <v>36</v>
      </c>
      <c r="F11272">
        <v>10</v>
      </c>
      <c r="G11272">
        <v>0</v>
      </c>
    </row>
    <row r="11273" spans="1:7" x14ac:dyDescent="0.2">
      <c r="A11273">
        <v>30000</v>
      </c>
      <c r="B11273">
        <v>0.1757</v>
      </c>
      <c r="C11273" t="s">
        <v>5442</v>
      </c>
      <c r="D11273">
        <v>120000</v>
      </c>
      <c r="E11273">
        <v>60</v>
      </c>
      <c r="F11273">
        <v>3</v>
      </c>
      <c r="G11273">
        <v>0</v>
      </c>
    </row>
    <row r="11274" spans="1:7" x14ac:dyDescent="0.2">
      <c r="A11274">
        <v>17100</v>
      </c>
      <c r="B11274">
        <v>0.21990000000000001</v>
      </c>
      <c r="C11274" t="s">
        <v>5440</v>
      </c>
      <c r="D11274">
        <v>80000</v>
      </c>
      <c r="E11274">
        <v>60</v>
      </c>
      <c r="F11274">
        <v>3</v>
      </c>
      <c r="G11274">
        <v>0</v>
      </c>
    </row>
    <row r="11275" spans="1:7" x14ac:dyDescent="0.2">
      <c r="A11275">
        <v>28000</v>
      </c>
      <c r="B11275">
        <v>6.2399999999999997E-2</v>
      </c>
      <c r="C11275" t="s">
        <v>5441</v>
      </c>
      <c r="D11275">
        <v>204000</v>
      </c>
      <c r="E11275">
        <v>36</v>
      </c>
      <c r="F11275">
        <v>5</v>
      </c>
      <c r="G11275">
        <v>0</v>
      </c>
    </row>
    <row r="11276" spans="1:7" x14ac:dyDescent="0.2">
      <c r="A11276">
        <v>9600</v>
      </c>
      <c r="B11276">
        <v>0.1153</v>
      </c>
      <c r="C11276" t="s">
        <v>5442</v>
      </c>
      <c r="D11276">
        <v>25000</v>
      </c>
      <c r="E11276">
        <v>36</v>
      </c>
      <c r="F11276">
        <v>2</v>
      </c>
      <c r="G11276">
        <v>0</v>
      </c>
    </row>
    <row r="11277" spans="1:7" x14ac:dyDescent="0.2">
      <c r="A11277">
        <v>15000</v>
      </c>
      <c r="B11277">
        <v>0.12690000000000001</v>
      </c>
      <c r="C11277" t="s">
        <v>5441</v>
      </c>
      <c r="D11277">
        <v>118000</v>
      </c>
      <c r="E11277">
        <v>36</v>
      </c>
      <c r="F11277">
        <v>10</v>
      </c>
      <c r="G11277">
        <v>0</v>
      </c>
    </row>
    <row r="11278" spans="1:7" x14ac:dyDescent="0.2">
      <c r="A11278">
        <v>12000</v>
      </c>
      <c r="B11278">
        <v>0.1153</v>
      </c>
      <c r="C11278" t="s">
        <v>5440</v>
      </c>
      <c r="D11278">
        <v>50000</v>
      </c>
      <c r="E11278">
        <v>36</v>
      </c>
      <c r="F11278">
        <v>0.5</v>
      </c>
      <c r="G11278">
        <v>0</v>
      </c>
    </row>
    <row r="11279" spans="1:7" x14ac:dyDescent="0.2">
      <c r="A11279">
        <v>2400</v>
      </c>
      <c r="B11279">
        <v>8.1799999999999998E-2</v>
      </c>
      <c r="C11279" t="s">
        <v>5440</v>
      </c>
      <c r="D11279">
        <v>40000</v>
      </c>
      <c r="E11279">
        <v>36</v>
      </c>
      <c r="F11279">
        <v>0.5</v>
      </c>
      <c r="G11279">
        <v>0</v>
      </c>
    </row>
    <row r="11280" spans="1:7" x14ac:dyDescent="0.2">
      <c r="A11280">
        <v>10000</v>
      </c>
      <c r="B11280">
        <v>0.12690000000000001</v>
      </c>
      <c r="C11280" t="s">
        <v>5440</v>
      </c>
      <c r="D11280">
        <v>61000</v>
      </c>
      <c r="E11280">
        <v>36</v>
      </c>
      <c r="F11280">
        <v>2</v>
      </c>
      <c r="G11280">
        <v>0</v>
      </c>
    </row>
    <row r="11281" spans="1:7" x14ac:dyDescent="0.2">
      <c r="A11281">
        <v>5600</v>
      </c>
      <c r="B11281">
        <v>0.1099</v>
      </c>
      <c r="C11281" t="s">
        <v>5440</v>
      </c>
      <c r="D11281">
        <v>65000</v>
      </c>
      <c r="E11281">
        <v>36</v>
      </c>
      <c r="F11281">
        <v>0.5</v>
      </c>
      <c r="G11281">
        <v>0</v>
      </c>
    </row>
    <row r="11282" spans="1:7" x14ac:dyDescent="0.2">
      <c r="A11282">
        <v>35000</v>
      </c>
      <c r="B11282">
        <v>0.1825</v>
      </c>
      <c r="C11282" t="s">
        <v>5441</v>
      </c>
      <c r="D11282">
        <v>90000</v>
      </c>
      <c r="E11282">
        <v>60</v>
      </c>
      <c r="F11282">
        <v>10</v>
      </c>
      <c r="G11282">
        <v>0</v>
      </c>
    </row>
    <row r="11283" spans="1:7" x14ac:dyDescent="0.2">
      <c r="A11283">
        <v>15800</v>
      </c>
      <c r="B11283">
        <v>0.16550000000000001</v>
      </c>
      <c r="C11283" t="s">
        <v>5441</v>
      </c>
      <c r="D11283">
        <v>65000</v>
      </c>
      <c r="E11283">
        <v>36</v>
      </c>
      <c r="F11283">
        <v>7</v>
      </c>
      <c r="G11283">
        <v>0</v>
      </c>
    </row>
    <row r="11284" spans="1:7" x14ac:dyDescent="0.2">
      <c r="A11284">
        <v>12000</v>
      </c>
      <c r="B11284">
        <v>0.15609999999999999</v>
      </c>
      <c r="C11284" t="s">
        <v>5441</v>
      </c>
      <c r="D11284">
        <v>50000</v>
      </c>
      <c r="E11284">
        <v>60</v>
      </c>
      <c r="F11284">
        <v>10</v>
      </c>
      <c r="G11284">
        <v>0</v>
      </c>
    </row>
    <row r="11285" spans="1:7" x14ac:dyDescent="0.2">
      <c r="A11285">
        <v>3600</v>
      </c>
      <c r="B11285">
        <v>9.1700000000000004E-2</v>
      </c>
      <c r="C11285" t="s">
        <v>5440</v>
      </c>
      <c r="D11285">
        <v>35000</v>
      </c>
      <c r="E11285">
        <v>36</v>
      </c>
      <c r="F11285">
        <v>2</v>
      </c>
      <c r="G11285">
        <v>0</v>
      </c>
    </row>
    <row r="11286" spans="1:7" x14ac:dyDescent="0.2">
      <c r="A11286">
        <v>34950</v>
      </c>
      <c r="B11286">
        <v>0.1825</v>
      </c>
      <c r="C11286" t="s">
        <v>5440</v>
      </c>
      <c r="D11286">
        <v>77800</v>
      </c>
      <c r="E11286">
        <v>36</v>
      </c>
      <c r="F11286">
        <v>3</v>
      </c>
      <c r="G11286">
        <v>0</v>
      </c>
    </row>
    <row r="11287" spans="1:7" x14ac:dyDescent="0.2">
      <c r="A11287">
        <v>18000</v>
      </c>
      <c r="B11287">
        <v>9.1700000000000004E-2</v>
      </c>
      <c r="C11287" t="s">
        <v>5442</v>
      </c>
      <c r="D11287">
        <v>70000</v>
      </c>
      <c r="E11287">
        <v>60</v>
      </c>
      <c r="F11287">
        <v>0.5</v>
      </c>
      <c r="G11287">
        <v>0</v>
      </c>
    </row>
    <row r="11288" spans="1:7" x14ac:dyDescent="0.2">
      <c r="A11288">
        <v>13000</v>
      </c>
      <c r="B11288">
        <v>9.1700000000000004E-2</v>
      </c>
      <c r="C11288" t="s">
        <v>5441</v>
      </c>
      <c r="D11288">
        <v>53000</v>
      </c>
      <c r="E11288">
        <v>36</v>
      </c>
      <c r="F11288">
        <v>10</v>
      </c>
      <c r="G11288">
        <v>0</v>
      </c>
    </row>
    <row r="11289" spans="1:7" x14ac:dyDescent="0.2">
      <c r="A11289">
        <v>8000</v>
      </c>
      <c r="B11289">
        <v>8.1799999999999998E-2</v>
      </c>
      <c r="C11289" t="s">
        <v>5442</v>
      </c>
      <c r="D11289">
        <v>75000</v>
      </c>
      <c r="E11289">
        <v>36</v>
      </c>
      <c r="F11289">
        <v>1</v>
      </c>
      <c r="G11289">
        <v>0</v>
      </c>
    </row>
    <row r="11290" spans="1:7" x14ac:dyDescent="0.2">
      <c r="A11290">
        <v>35000</v>
      </c>
      <c r="B11290">
        <v>0.25779999999999997</v>
      </c>
      <c r="C11290" t="s">
        <v>5440</v>
      </c>
      <c r="D11290">
        <v>180000</v>
      </c>
      <c r="E11290">
        <v>60</v>
      </c>
      <c r="F11290">
        <v>10</v>
      </c>
      <c r="G11290">
        <v>1</v>
      </c>
    </row>
    <row r="11291" spans="1:7" x14ac:dyDescent="0.2">
      <c r="A11291">
        <v>30000</v>
      </c>
      <c r="B11291">
        <v>0.1229</v>
      </c>
      <c r="C11291" t="s">
        <v>5440</v>
      </c>
      <c r="D11291">
        <v>80000</v>
      </c>
      <c r="E11291">
        <v>36</v>
      </c>
      <c r="F11291">
        <v>4</v>
      </c>
      <c r="G11291">
        <v>0</v>
      </c>
    </row>
    <row r="11292" spans="1:7" x14ac:dyDescent="0.2">
      <c r="A11292">
        <v>10000</v>
      </c>
      <c r="B11292">
        <v>0.15609999999999999</v>
      </c>
      <c r="C11292" t="s">
        <v>5440</v>
      </c>
      <c r="D11292">
        <v>90000</v>
      </c>
      <c r="E11292">
        <v>36</v>
      </c>
      <c r="F11292">
        <v>2</v>
      </c>
      <c r="G11292">
        <v>0</v>
      </c>
    </row>
    <row r="11293" spans="1:7" x14ac:dyDescent="0.2">
      <c r="A11293">
        <v>35000</v>
      </c>
      <c r="B11293">
        <v>0.1229</v>
      </c>
      <c r="C11293" t="s">
        <v>5441</v>
      </c>
      <c r="D11293">
        <v>125000</v>
      </c>
      <c r="E11293">
        <v>60</v>
      </c>
      <c r="F11293">
        <v>10</v>
      </c>
      <c r="G11293">
        <v>0</v>
      </c>
    </row>
    <row r="11294" spans="1:7" x14ac:dyDescent="0.2">
      <c r="A11294">
        <v>35000</v>
      </c>
      <c r="B11294">
        <v>0.15609999999999999</v>
      </c>
      <c r="C11294" t="s">
        <v>5442</v>
      </c>
      <c r="D11294">
        <v>230000</v>
      </c>
      <c r="E11294">
        <v>60</v>
      </c>
      <c r="F11294">
        <v>1</v>
      </c>
      <c r="G11294">
        <v>0</v>
      </c>
    </row>
    <row r="11295" spans="1:7" x14ac:dyDescent="0.2">
      <c r="A11295">
        <v>11850</v>
      </c>
      <c r="B11295">
        <v>0.1399</v>
      </c>
      <c r="C11295" t="s">
        <v>5440</v>
      </c>
      <c r="D11295">
        <v>36480</v>
      </c>
      <c r="E11295">
        <v>60</v>
      </c>
      <c r="F11295">
        <v>3</v>
      </c>
      <c r="G11295">
        <v>0</v>
      </c>
    </row>
    <row r="11296" spans="1:7" x14ac:dyDescent="0.2">
      <c r="A11296">
        <v>4800</v>
      </c>
      <c r="B11296">
        <v>0.1699</v>
      </c>
      <c r="C11296" t="s">
        <v>5440</v>
      </c>
      <c r="D11296">
        <v>48000</v>
      </c>
      <c r="E11296">
        <v>36</v>
      </c>
      <c r="F11296">
        <v>9</v>
      </c>
      <c r="G11296">
        <v>0</v>
      </c>
    </row>
    <row r="11297" spans="1:7" x14ac:dyDescent="0.2">
      <c r="A11297">
        <v>8000</v>
      </c>
      <c r="B11297">
        <v>8.1799999999999998E-2</v>
      </c>
      <c r="C11297" t="s">
        <v>5441</v>
      </c>
      <c r="D11297">
        <v>60000</v>
      </c>
      <c r="E11297">
        <v>36</v>
      </c>
      <c r="F11297">
        <v>10</v>
      </c>
      <c r="G11297">
        <v>0</v>
      </c>
    </row>
    <row r="11298" spans="1:7" x14ac:dyDescent="0.2">
      <c r="A11298">
        <v>9600</v>
      </c>
      <c r="B11298">
        <v>0.1099</v>
      </c>
      <c r="C11298" t="s">
        <v>5441</v>
      </c>
      <c r="D11298">
        <v>110000</v>
      </c>
      <c r="E11298">
        <v>36</v>
      </c>
      <c r="F11298">
        <v>10</v>
      </c>
      <c r="G11298">
        <v>0</v>
      </c>
    </row>
    <row r="11299" spans="1:7" x14ac:dyDescent="0.2">
      <c r="A11299">
        <v>8000</v>
      </c>
      <c r="B11299">
        <v>6.8900000000000003E-2</v>
      </c>
      <c r="C11299" t="s">
        <v>5441</v>
      </c>
      <c r="D11299">
        <v>65000</v>
      </c>
      <c r="E11299">
        <v>36</v>
      </c>
      <c r="F11299">
        <v>10</v>
      </c>
      <c r="G11299">
        <v>0</v>
      </c>
    </row>
    <row r="11300" spans="1:7" x14ac:dyDescent="0.2">
      <c r="A11300">
        <v>8400</v>
      </c>
      <c r="B11300">
        <v>0.1757</v>
      </c>
      <c r="C11300" t="s">
        <v>5440</v>
      </c>
      <c r="D11300">
        <v>44000</v>
      </c>
      <c r="E11300">
        <v>36</v>
      </c>
      <c r="F11300">
        <v>3</v>
      </c>
      <c r="G11300">
        <v>0</v>
      </c>
    </row>
    <row r="11301" spans="1:7" x14ac:dyDescent="0.2">
      <c r="A11301">
        <v>35000</v>
      </c>
      <c r="B11301">
        <v>0.15609999999999999</v>
      </c>
      <c r="C11301" t="s">
        <v>5442</v>
      </c>
      <c r="D11301">
        <v>78000</v>
      </c>
      <c r="E11301">
        <v>36</v>
      </c>
      <c r="F11301">
        <v>10</v>
      </c>
      <c r="G11301">
        <v>0</v>
      </c>
    </row>
    <row r="11302" spans="1:7" x14ac:dyDescent="0.2">
      <c r="A11302">
        <v>25000</v>
      </c>
      <c r="B11302">
        <v>0.12690000000000001</v>
      </c>
      <c r="C11302" t="s">
        <v>5441</v>
      </c>
      <c r="D11302">
        <v>125000</v>
      </c>
      <c r="E11302">
        <v>36</v>
      </c>
      <c r="F11302">
        <v>10</v>
      </c>
      <c r="G11302">
        <v>0</v>
      </c>
    </row>
    <row r="11303" spans="1:7" x14ac:dyDescent="0.2">
      <c r="A11303">
        <v>2400</v>
      </c>
      <c r="B11303">
        <v>0.1333</v>
      </c>
      <c r="C11303" t="s">
        <v>5440</v>
      </c>
      <c r="D11303">
        <v>55000</v>
      </c>
      <c r="E11303">
        <v>36</v>
      </c>
      <c r="F11303">
        <v>10</v>
      </c>
      <c r="G11303">
        <v>0</v>
      </c>
    </row>
    <row r="11304" spans="1:7" x14ac:dyDescent="0.2">
      <c r="A11304">
        <v>12000</v>
      </c>
      <c r="B11304">
        <v>9.1700000000000004E-2</v>
      </c>
      <c r="C11304" t="s">
        <v>5441</v>
      </c>
      <c r="D11304">
        <v>84000</v>
      </c>
      <c r="E11304">
        <v>60</v>
      </c>
      <c r="F11304">
        <v>4</v>
      </c>
      <c r="G11304">
        <v>0</v>
      </c>
    </row>
    <row r="11305" spans="1:7" x14ac:dyDescent="0.2">
      <c r="A11305">
        <v>24000</v>
      </c>
      <c r="B11305">
        <v>9.9900000000000003E-2</v>
      </c>
      <c r="C11305" t="s">
        <v>5441</v>
      </c>
      <c r="D11305">
        <v>180000</v>
      </c>
      <c r="E11305">
        <v>36</v>
      </c>
      <c r="F11305">
        <v>10</v>
      </c>
      <c r="G11305">
        <v>0</v>
      </c>
    </row>
    <row r="11306" spans="1:7" x14ac:dyDescent="0.2">
      <c r="A11306">
        <v>15000</v>
      </c>
      <c r="B11306">
        <v>0.1757</v>
      </c>
      <c r="C11306" t="s">
        <v>5441</v>
      </c>
      <c r="D11306">
        <v>30000</v>
      </c>
      <c r="E11306">
        <v>36</v>
      </c>
      <c r="F11306">
        <v>0.5</v>
      </c>
      <c r="G11306">
        <v>0</v>
      </c>
    </row>
    <row r="11307" spans="1:7" x14ac:dyDescent="0.2">
      <c r="A11307">
        <v>21000</v>
      </c>
      <c r="B11307">
        <v>8.1799999999999998E-2</v>
      </c>
      <c r="C11307" t="s">
        <v>5441</v>
      </c>
      <c r="D11307">
        <v>125000</v>
      </c>
      <c r="E11307">
        <v>60</v>
      </c>
      <c r="F11307">
        <v>4</v>
      </c>
      <c r="G11307">
        <v>0</v>
      </c>
    </row>
    <row r="11308" spans="1:7" x14ac:dyDescent="0.2">
      <c r="A11308">
        <v>17000</v>
      </c>
      <c r="B11308">
        <v>0.15609999999999999</v>
      </c>
      <c r="C11308" t="s">
        <v>5441</v>
      </c>
      <c r="D11308">
        <v>120000</v>
      </c>
      <c r="E11308">
        <v>36</v>
      </c>
      <c r="F11308">
        <v>10</v>
      </c>
      <c r="G11308">
        <v>0</v>
      </c>
    </row>
    <row r="11309" spans="1:7" x14ac:dyDescent="0.2">
      <c r="A11309">
        <v>12600</v>
      </c>
      <c r="B11309">
        <v>0.2099</v>
      </c>
      <c r="C11309" t="s">
        <v>5441</v>
      </c>
      <c r="D11309">
        <v>35000</v>
      </c>
      <c r="E11309">
        <v>60</v>
      </c>
      <c r="F11309">
        <v>10</v>
      </c>
      <c r="G11309">
        <v>0</v>
      </c>
    </row>
    <row r="11310" spans="1:7" x14ac:dyDescent="0.2">
      <c r="A11310">
        <v>22750</v>
      </c>
      <c r="B11310">
        <v>0.2099</v>
      </c>
      <c r="C11310" t="s">
        <v>5441</v>
      </c>
      <c r="D11310">
        <v>68000</v>
      </c>
      <c r="E11310">
        <v>60</v>
      </c>
      <c r="F11310">
        <v>7</v>
      </c>
      <c r="G11310">
        <v>0</v>
      </c>
    </row>
    <row r="11311" spans="1:7" x14ac:dyDescent="0.2">
      <c r="A11311">
        <v>5000</v>
      </c>
      <c r="B11311">
        <v>0.15609999999999999</v>
      </c>
      <c r="C11311" t="s">
        <v>5440</v>
      </c>
      <c r="D11311">
        <v>117800</v>
      </c>
      <c r="E11311">
        <v>36</v>
      </c>
      <c r="F11311">
        <v>10</v>
      </c>
      <c r="G11311">
        <v>1</v>
      </c>
    </row>
    <row r="11312" spans="1:7" x14ac:dyDescent="0.2">
      <c r="A11312">
        <v>35000</v>
      </c>
      <c r="B11312">
        <v>7.8899999999999998E-2</v>
      </c>
      <c r="C11312" t="s">
        <v>5441</v>
      </c>
      <c r="D11312">
        <v>170000</v>
      </c>
      <c r="E11312">
        <v>36</v>
      </c>
      <c r="F11312">
        <v>10</v>
      </c>
      <c r="G11312">
        <v>0</v>
      </c>
    </row>
    <row r="11313" spans="1:7" x14ac:dyDescent="0.2">
      <c r="A11313">
        <v>25675</v>
      </c>
      <c r="B11313">
        <v>0.1229</v>
      </c>
      <c r="C11313" t="s">
        <v>5441</v>
      </c>
      <c r="D11313">
        <v>74000</v>
      </c>
      <c r="E11313">
        <v>60</v>
      </c>
      <c r="F11313">
        <v>7</v>
      </c>
      <c r="G11313">
        <v>0</v>
      </c>
    </row>
    <row r="11314" spans="1:7" x14ac:dyDescent="0.2">
      <c r="A11314">
        <v>3000</v>
      </c>
      <c r="B11314">
        <v>0.16550000000000001</v>
      </c>
      <c r="C11314" t="s">
        <v>5440</v>
      </c>
      <c r="D11314">
        <v>36000</v>
      </c>
      <c r="E11314">
        <v>36</v>
      </c>
      <c r="F11314">
        <v>1</v>
      </c>
      <c r="G11314">
        <v>1</v>
      </c>
    </row>
    <row r="11315" spans="1:7" x14ac:dyDescent="0.2">
      <c r="A11315">
        <v>35000</v>
      </c>
      <c r="B11315">
        <v>0.12690000000000001</v>
      </c>
      <c r="C11315" t="s">
        <v>5440</v>
      </c>
      <c r="D11315">
        <v>165000</v>
      </c>
      <c r="E11315">
        <v>36</v>
      </c>
      <c r="F11315">
        <v>10</v>
      </c>
      <c r="G11315">
        <v>0</v>
      </c>
    </row>
    <row r="11316" spans="1:7" x14ac:dyDescent="0.2">
      <c r="A11316">
        <v>20000</v>
      </c>
      <c r="B11316">
        <v>0.14649999999999999</v>
      </c>
      <c r="C11316" t="s">
        <v>5441</v>
      </c>
      <c r="D11316">
        <v>95000</v>
      </c>
      <c r="E11316">
        <v>60</v>
      </c>
      <c r="F11316">
        <v>10</v>
      </c>
      <c r="G11316">
        <v>0</v>
      </c>
    </row>
    <row r="11317" spans="1:7" x14ac:dyDescent="0.2">
      <c r="A11317">
        <v>7225</v>
      </c>
      <c r="B11317">
        <v>0.16550000000000001</v>
      </c>
      <c r="C11317" t="s">
        <v>5442</v>
      </c>
      <c r="D11317">
        <v>35500</v>
      </c>
      <c r="E11317">
        <v>36</v>
      </c>
      <c r="F11317">
        <v>3</v>
      </c>
      <c r="G11317">
        <v>0</v>
      </c>
    </row>
    <row r="11318" spans="1:7" x14ac:dyDescent="0.2">
      <c r="A11318">
        <v>6000</v>
      </c>
      <c r="B11318">
        <v>7.8899999999999998E-2</v>
      </c>
      <c r="C11318" t="s">
        <v>5441</v>
      </c>
      <c r="D11318">
        <v>67000</v>
      </c>
      <c r="E11318">
        <v>36</v>
      </c>
      <c r="F11318">
        <v>10</v>
      </c>
      <c r="G11318">
        <v>0</v>
      </c>
    </row>
    <row r="11319" spans="1:7" x14ac:dyDescent="0.2">
      <c r="A11319">
        <v>1800</v>
      </c>
      <c r="B11319">
        <v>0.16550000000000001</v>
      </c>
      <c r="C11319" t="s">
        <v>5441</v>
      </c>
      <c r="D11319">
        <v>49000</v>
      </c>
      <c r="E11319">
        <v>36</v>
      </c>
      <c r="F11319">
        <v>4</v>
      </c>
      <c r="G11319">
        <v>0</v>
      </c>
    </row>
    <row r="11320" spans="1:7" x14ac:dyDescent="0.2">
      <c r="A11320">
        <v>15550</v>
      </c>
      <c r="B11320">
        <v>0.1757</v>
      </c>
      <c r="C11320" t="s">
        <v>5440</v>
      </c>
      <c r="D11320">
        <v>43200</v>
      </c>
      <c r="E11320">
        <v>36</v>
      </c>
      <c r="F11320">
        <v>2</v>
      </c>
      <c r="G11320">
        <v>1</v>
      </c>
    </row>
    <row r="11321" spans="1:7" x14ac:dyDescent="0.2">
      <c r="A11321">
        <v>11325</v>
      </c>
      <c r="B11321">
        <v>0.19189999999999999</v>
      </c>
      <c r="C11321" t="s">
        <v>5440</v>
      </c>
      <c r="D11321">
        <v>60000</v>
      </c>
      <c r="E11321">
        <v>36</v>
      </c>
      <c r="F11321">
        <v>10</v>
      </c>
      <c r="G11321">
        <v>0</v>
      </c>
    </row>
    <row r="11322" spans="1:7" x14ac:dyDescent="0.2">
      <c r="A11322">
        <v>12950</v>
      </c>
      <c r="B11322">
        <v>0.24990000000000001</v>
      </c>
      <c r="C11322" t="s">
        <v>5442</v>
      </c>
      <c r="D11322">
        <v>36000</v>
      </c>
      <c r="E11322">
        <v>60</v>
      </c>
      <c r="F11322">
        <v>10</v>
      </c>
      <c r="G11322">
        <v>0</v>
      </c>
    </row>
    <row r="11323" spans="1:7" x14ac:dyDescent="0.2">
      <c r="A11323">
        <v>15000</v>
      </c>
      <c r="B11323">
        <v>0.1333</v>
      </c>
      <c r="C11323" t="s">
        <v>5440</v>
      </c>
      <c r="D11323">
        <v>55000</v>
      </c>
      <c r="E11323">
        <v>60</v>
      </c>
      <c r="F11323">
        <v>6</v>
      </c>
      <c r="G11323">
        <v>0</v>
      </c>
    </row>
    <row r="11324" spans="1:7" x14ac:dyDescent="0.2">
      <c r="A11324">
        <v>35000</v>
      </c>
      <c r="B11324">
        <v>0.1825</v>
      </c>
      <c r="C11324" t="s">
        <v>5440</v>
      </c>
      <c r="D11324">
        <v>125000</v>
      </c>
      <c r="E11324">
        <v>36</v>
      </c>
      <c r="F11324">
        <v>10</v>
      </c>
      <c r="G11324">
        <v>0</v>
      </c>
    </row>
    <row r="11325" spans="1:7" x14ac:dyDescent="0.2">
      <c r="A11325">
        <v>9600</v>
      </c>
      <c r="B11325">
        <v>0.15609999999999999</v>
      </c>
      <c r="C11325" t="s">
        <v>5440</v>
      </c>
      <c r="D11325">
        <v>34000</v>
      </c>
      <c r="E11325">
        <v>36</v>
      </c>
      <c r="F11325">
        <v>1</v>
      </c>
      <c r="G11325">
        <v>0</v>
      </c>
    </row>
    <row r="11326" spans="1:7" x14ac:dyDescent="0.2">
      <c r="A11326">
        <v>1400</v>
      </c>
      <c r="B11326">
        <v>0.1333</v>
      </c>
      <c r="C11326" t="s">
        <v>5440</v>
      </c>
      <c r="D11326">
        <v>45000</v>
      </c>
      <c r="E11326">
        <v>36</v>
      </c>
      <c r="F11326">
        <v>3</v>
      </c>
      <c r="G11326">
        <v>0</v>
      </c>
    </row>
    <row r="11327" spans="1:7" x14ac:dyDescent="0.2">
      <c r="A11327">
        <v>15000</v>
      </c>
      <c r="B11327">
        <v>0.1399</v>
      </c>
      <c r="C11327" t="s">
        <v>5441</v>
      </c>
      <c r="D11327">
        <v>45000</v>
      </c>
      <c r="E11327">
        <v>60</v>
      </c>
      <c r="F11327">
        <v>1</v>
      </c>
      <c r="G11327">
        <v>0</v>
      </c>
    </row>
    <row r="11328" spans="1:7" x14ac:dyDescent="0.2">
      <c r="A11328">
        <v>33000</v>
      </c>
      <c r="B11328">
        <v>0.1757</v>
      </c>
      <c r="C11328" t="s">
        <v>5441</v>
      </c>
      <c r="D11328">
        <v>150000</v>
      </c>
      <c r="E11328">
        <v>60</v>
      </c>
      <c r="F11328">
        <v>1</v>
      </c>
      <c r="G11328">
        <v>0</v>
      </c>
    </row>
    <row r="11329" spans="1:7" x14ac:dyDescent="0.2">
      <c r="A11329">
        <v>3000</v>
      </c>
      <c r="B11329">
        <v>6.8900000000000003E-2</v>
      </c>
      <c r="C11329" t="s">
        <v>5441</v>
      </c>
      <c r="D11329">
        <v>64000</v>
      </c>
      <c r="E11329">
        <v>36</v>
      </c>
      <c r="F11329">
        <v>10</v>
      </c>
      <c r="G11329">
        <v>0</v>
      </c>
    </row>
    <row r="11330" spans="1:7" x14ac:dyDescent="0.2">
      <c r="A11330">
        <v>14400</v>
      </c>
      <c r="B11330">
        <v>9.1700000000000004E-2</v>
      </c>
      <c r="C11330" t="s">
        <v>5440</v>
      </c>
      <c r="D11330">
        <v>95000</v>
      </c>
      <c r="E11330">
        <v>36</v>
      </c>
      <c r="F11330">
        <v>10</v>
      </c>
      <c r="G11330">
        <v>0</v>
      </c>
    </row>
    <row r="11331" spans="1:7" x14ac:dyDescent="0.2">
      <c r="A11331">
        <v>10000</v>
      </c>
      <c r="B11331">
        <v>8.1799999999999998E-2</v>
      </c>
      <c r="C11331" t="s">
        <v>5440</v>
      </c>
      <c r="D11331">
        <v>55000</v>
      </c>
      <c r="E11331">
        <v>60</v>
      </c>
      <c r="F11331">
        <v>10</v>
      </c>
      <c r="G11331">
        <v>0</v>
      </c>
    </row>
    <row r="11332" spans="1:7" x14ac:dyDescent="0.2">
      <c r="A11332">
        <v>13000</v>
      </c>
      <c r="B11332">
        <v>0.15609999999999999</v>
      </c>
      <c r="C11332" t="s">
        <v>5441</v>
      </c>
      <c r="D11332">
        <v>84000</v>
      </c>
      <c r="E11332">
        <v>60</v>
      </c>
      <c r="F11332">
        <v>10</v>
      </c>
      <c r="G11332">
        <v>0</v>
      </c>
    </row>
    <row r="11333" spans="1:7" x14ac:dyDescent="0.2">
      <c r="A11333">
        <v>20000</v>
      </c>
      <c r="B11333">
        <v>0.2099</v>
      </c>
      <c r="C11333" t="s">
        <v>5442</v>
      </c>
      <c r="D11333">
        <v>96000</v>
      </c>
      <c r="E11333">
        <v>60</v>
      </c>
      <c r="F11333">
        <v>6</v>
      </c>
      <c r="G11333">
        <v>0</v>
      </c>
    </row>
    <row r="11334" spans="1:7" x14ac:dyDescent="0.2">
      <c r="A11334">
        <v>30000</v>
      </c>
      <c r="B11334">
        <v>0.15609999999999999</v>
      </c>
      <c r="C11334" t="s">
        <v>5441</v>
      </c>
      <c r="D11334">
        <v>120000</v>
      </c>
      <c r="E11334">
        <v>36</v>
      </c>
      <c r="F11334">
        <v>10</v>
      </c>
      <c r="G11334">
        <v>0</v>
      </c>
    </row>
    <row r="11335" spans="1:7" x14ac:dyDescent="0.2">
      <c r="A11335">
        <v>12000</v>
      </c>
      <c r="B11335">
        <v>6.2399999999999997E-2</v>
      </c>
      <c r="C11335" t="s">
        <v>5440</v>
      </c>
      <c r="D11335">
        <v>95000</v>
      </c>
      <c r="E11335">
        <v>36</v>
      </c>
      <c r="F11335">
        <v>10</v>
      </c>
      <c r="G11335">
        <v>0</v>
      </c>
    </row>
    <row r="11336" spans="1:7" x14ac:dyDescent="0.2">
      <c r="A11336">
        <v>7800</v>
      </c>
      <c r="B11336">
        <v>0.1099</v>
      </c>
      <c r="C11336" t="s">
        <v>5440</v>
      </c>
      <c r="D11336">
        <v>32000</v>
      </c>
      <c r="E11336">
        <v>36</v>
      </c>
      <c r="F11336">
        <v>1</v>
      </c>
      <c r="G11336">
        <v>0</v>
      </c>
    </row>
    <row r="11337" spans="1:7" x14ac:dyDescent="0.2">
      <c r="A11337">
        <v>2800</v>
      </c>
      <c r="B11337">
        <v>8.1799999999999998E-2</v>
      </c>
      <c r="C11337" t="s">
        <v>5441</v>
      </c>
      <c r="D11337">
        <v>110000</v>
      </c>
      <c r="E11337">
        <v>36</v>
      </c>
      <c r="F11337">
        <v>1</v>
      </c>
      <c r="G11337">
        <v>0</v>
      </c>
    </row>
    <row r="11338" spans="1:7" x14ac:dyDescent="0.2">
      <c r="A11338">
        <v>9500</v>
      </c>
      <c r="B11338">
        <v>7.2599999999999998E-2</v>
      </c>
      <c r="C11338" t="s">
        <v>5441</v>
      </c>
      <c r="D11338">
        <v>60000</v>
      </c>
      <c r="E11338">
        <v>36</v>
      </c>
      <c r="F11338">
        <v>7</v>
      </c>
      <c r="G11338">
        <v>0</v>
      </c>
    </row>
    <row r="11339" spans="1:7" x14ac:dyDescent="0.2">
      <c r="A11339">
        <v>10000</v>
      </c>
      <c r="B11339">
        <v>0.1099</v>
      </c>
      <c r="C11339" t="s">
        <v>5441</v>
      </c>
      <c r="D11339">
        <v>55000</v>
      </c>
      <c r="E11339">
        <v>36</v>
      </c>
      <c r="F11339">
        <v>6</v>
      </c>
      <c r="G11339">
        <v>0</v>
      </c>
    </row>
    <row r="11340" spans="1:7" x14ac:dyDescent="0.2">
      <c r="A11340">
        <v>8000</v>
      </c>
      <c r="B11340">
        <v>0.1099</v>
      </c>
      <c r="C11340" t="s">
        <v>5441</v>
      </c>
      <c r="D11340">
        <v>40000</v>
      </c>
      <c r="E11340">
        <v>36</v>
      </c>
      <c r="F11340">
        <v>3</v>
      </c>
      <c r="G11340">
        <v>0</v>
      </c>
    </row>
    <row r="11341" spans="1:7" x14ac:dyDescent="0.2">
      <c r="A11341">
        <v>4500</v>
      </c>
      <c r="B11341">
        <v>0.16550000000000001</v>
      </c>
      <c r="C11341" t="s">
        <v>5441</v>
      </c>
      <c r="D11341">
        <v>35500</v>
      </c>
      <c r="E11341">
        <v>36</v>
      </c>
      <c r="F11341">
        <v>2</v>
      </c>
      <c r="G11341">
        <v>0</v>
      </c>
    </row>
    <row r="11342" spans="1:7" x14ac:dyDescent="0.2">
      <c r="A11342">
        <v>13000</v>
      </c>
      <c r="B11342">
        <v>0.1699</v>
      </c>
      <c r="C11342" t="s">
        <v>5441</v>
      </c>
      <c r="D11342">
        <v>31000</v>
      </c>
      <c r="E11342">
        <v>60</v>
      </c>
      <c r="F11342">
        <v>10</v>
      </c>
      <c r="G11342">
        <v>0</v>
      </c>
    </row>
    <row r="11343" spans="1:7" x14ac:dyDescent="0.2">
      <c r="A11343">
        <v>8975</v>
      </c>
      <c r="B11343">
        <v>0.1399</v>
      </c>
      <c r="C11343" t="s">
        <v>5442</v>
      </c>
      <c r="D11343">
        <v>51281.64</v>
      </c>
      <c r="E11343">
        <v>36</v>
      </c>
      <c r="F11343">
        <v>7</v>
      </c>
      <c r="G11343">
        <v>0</v>
      </c>
    </row>
    <row r="11344" spans="1:7" x14ac:dyDescent="0.2">
      <c r="A11344">
        <v>10000</v>
      </c>
      <c r="B11344">
        <v>0.24990000000000001</v>
      </c>
      <c r="C11344" t="s">
        <v>5440</v>
      </c>
      <c r="D11344">
        <v>40000</v>
      </c>
      <c r="E11344">
        <v>60</v>
      </c>
      <c r="F11344">
        <v>6</v>
      </c>
      <c r="G11344">
        <v>0</v>
      </c>
    </row>
    <row r="11345" spans="1:7" x14ac:dyDescent="0.2">
      <c r="A11345">
        <v>35000</v>
      </c>
      <c r="B11345">
        <v>0.2099</v>
      </c>
      <c r="C11345" t="s">
        <v>5441</v>
      </c>
      <c r="D11345">
        <v>125000</v>
      </c>
      <c r="E11345">
        <v>60</v>
      </c>
      <c r="F11345">
        <v>10</v>
      </c>
      <c r="G11345">
        <v>0</v>
      </c>
    </row>
    <row r="11346" spans="1:7" x14ac:dyDescent="0.2">
      <c r="A11346">
        <v>15000</v>
      </c>
      <c r="B11346">
        <v>0.19989999999999999</v>
      </c>
      <c r="C11346" t="s">
        <v>5441</v>
      </c>
      <c r="D11346">
        <v>60000</v>
      </c>
      <c r="E11346">
        <v>60</v>
      </c>
      <c r="F11346">
        <v>5</v>
      </c>
      <c r="G11346">
        <v>0</v>
      </c>
    </row>
    <row r="11347" spans="1:7" x14ac:dyDescent="0.2">
      <c r="A11347">
        <v>12000</v>
      </c>
      <c r="B11347">
        <v>0.1099</v>
      </c>
      <c r="C11347" t="s">
        <v>5441</v>
      </c>
      <c r="D11347">
        <v>57000</v>
      </c>
      <c r="E11347">
        <v>36</v>
      </c>
      <c r="F11347">
        <v>10</v>
      </c>
      <c r="G11347">
        <v>0</v>
      </c>
    </row>
    <row r="11348" spans="1:7" x14ac:dyDescent="0.2">
      <c r="A11348">
        <v>1600</v>
      </c>
      <c r="B11348">
        <v>0.1699</v>
      </c>
      <c r="C11348" t="s">
        <v>5442</v>
      </c>
      <c r="D11348">
        <v>38525</v>
      </c>
      <c r="E11348">
        <v>36</v>
      </c>
      <c r="F11348">
        <v>8</v>
      </c>
      <c r="G11348">
        <v>0</v>
      </c>
    </row>
    <row r="11349" spans="1:7" x14ac:dyDescent="0.2">
      <c r="A11349">
        <v>18000</v>
      </c>
      <c r="B11349">
        <v>0.2099</v>
      </c>
      <c r="C11349" t="s">
        <v>5440</v>
      </c>
      <c r="D11349">
        <v>72000</v>
      </c>
      <c r="E11349">
        <v>60</v>
      </c>
      <c r="F11349">
        <v>3</v>
      </c>
      <c r="G11349">
        <v>0</v>
      </c>
    </row>
    <row r="11350" spans="1:7" x14ac:dyDescent="0.2">
      <c r="A11350">
        <v>22500</v>
      </c>
      <c r="B11350">
        <v>0.25779999999999997</v>
      </c>
      <c r="C11350" t="s">
        <v>5440</v>
      </c>
      <c r="D11350">
        <v>45000</v>
      </c>
      <c r="E11350">
        <v>60</v>
      </c>
      <c r="F11350">
        <v>10</v>
      </c>
      <c r="G11350">
        <v>0</v>
      </c>
    </row>
    <row r="11351" spans="1:7" x14ac:dyDescent="0.2">
      <c r="A11351">
        <v>4000</v>
      </c>
      <c r="B11351">
        <v>0.1333</v>
      </c>
      <c r="C11351" t="s">
        <v>5440</v>
      </c>
      <c r="D11351">
        <v>78000</v>
      </c>
      <c r="E11351">
        <v>36</v>
      </c>
      <c r="F11351">
        <v>0.5</v>
      </c>
      <c r="G11351">
        <v>0</v>
      </c>
    </row>
    <row r="11352" spans="1:7" x14ac:dyDescent="0.2">
      <c r="A11352">
        <v>7000</v>
      </c>
      <c r="B11352">
        <v>0.1229</v>
      </c>
      <c r="C11352" t="s">
        <v>5440</v>
      </c>
      <c r="D11352">
        <v>39000</v>
      </c>
      <c r="E11352">
        <v>36</v>
      </c>
      <c r="F11352">
        <v>10</v>
      </c>
      <c r="G11352">
        <v>0</v>
      </c>
    </row>
    <row r="11353" spans="1:7" x14ac:dyDescent="0.2">
      <c r="A11353">
        <v>6000</v>
      </c>
      <c r="B11353">
        <v>7.8899999999999998E-2</v>
      </c>
      <c r="C11353" t="s">
        <v>5441</v>
      </c>
      <c r="D11353">
        <v>57000</v>
      </c>
      <c r="E11353">
        <v>36</v>
      </c>
      <c r="F11353">
        <v>0.5</v>
      </c>
      <c r="G11353">
        <v>0</v>
      </c>
    </row>
    <row r="11354" spans="1:7" x14ac:dyDescent="0.2">
      <c r="A11354">
        <v>4000</v>
      </c>
      <c r="B11354">
        <v>0.1099</v>
      </c>
      <c r="C11354" t="s">
        <v>5440</v>
      </c>
      <c r="D11354">
        <v>69000</v>
      </c>
      <c r="E11354">
        <v>36</v>
      </c>
      <c r="F11354">
        <v>10</v>
      </c>
      <c r="G11354">
        <v>0</v>
      </c>
    </row>
    <row r="11355" spans="1:7" x14ac:dyDescent="0.2">
      <c r="A11355">
        <v>8000</v>
      </c>
      <c r="B11355">
        <v>7.8899999999999998E-2</v>
      </c>
      <c r="C11355" t="s">
        <v>5441</v>
      </c>
      <c r="D11355">
        <v>70000</v>
      </c>
      <c r="E11355">
        <v>36</v>
      </c>
      <c r="F11355">
        <v>0.5</v>
      </c>
      <c r="G11355">
        <v>1</v>
      </c>
    </row>
    <row r="11356" spans="1:7" x14ac:dyDescent="0.2">
      <c r="A11356">
        <v>8000</v>
      </c>
      <c r="B11356">
        <v>0.12690000000000001</v>
      </c>
      <c r="C11356" t="s">
        <v>5440</v>
      </c>
      <c r="D11356">
        <v>58000</v>
      </c>
      <c r="E11356">
        <v>36</v>
      </c>
      <c r="F11356">
        <v>0.5</v>
      </c>
      <c r="G11356">
        <v>0</v>
      </c>
    </row>
    <row r="11357" spans="1:7" x14ac:dyDescent="0.2">
      <c r="A11357">
        <v>7450</v>
      </c>
      <c r="B11357">
        <v>7.2599999999999998E-2</v>
      </c>
      <c r="C11357" t="s">
        <v>5440</v>
      </c>
      <c r="D11357">
        <v>39700</v>
      </c>
      <c r="E11357">
        <v>36</v>
      </c>
      <c r="F11357">
        <v>2</v>
      </c>
      <c r="G11357">
        <v>0</v>
      </c>
    </row>
    <row r="11358" spans="1:7" x14ac:dyDescent="0.2">
      <c r="A11358">
        <v>16000</v>
      </c>
      <c r="B11358">
        <v>8.1799999999999998E-2</v>
      </c>
      <c r="C11358" t="s">
        <v>5440</v>
      </c>
      <c r="D11358">
        <v>35000</v>
      </c>
      <c r="E11358">
        <v>60</v>
      </c>
      <c r="F11358">
        <v>6</v>
      </c>
      <c r="G11358">
        <v>0</v>
      </c>
    </row>
    <row r="11359" spans="1:7" x14ac:dyDescent="0.2">
      <c r="A11359">
        <v>18000</v>
      </c>
      <c r="B11359">
        <v>7.2599999999999998E-2</v>
      </c>
      <c r="C11359" t="s">
        <v>5442</v>
      </c>
      <c r="D11359">
        <v>135000</v>
      </c>
      <c r="E11359">
        <v>36</v>
      </c>
      <c r="F11359">
        <v>10</v>
      </c>
      <c r="G11359">
        <v>1</v>
      </c>
    </row>
    <row r="11360" spans="1:7" x14ac:dyDescent="0.2">
      <c r="A11360">
        <v>10000</v>
      </c>
      <c r="B11360">
        <v>0.1399</v>
      </c>
      <c r="C11360" t="s">
        <v>5441</v>
      </c>
      <c r="D11360">
        <v>55000</v>
      </c>
      <c r="E11360">
        <v>36</v>
      </c>
      <c r="F11360">
        <v>4</v>
      </c>
      <c r="G11360">
        <v>0</v>
      </c>
    </row>
    <row r="11361" spans="1:7" x14ac:dyDescent="0.2">
      <c r="A11361">
        <v>20000</v>
      </c>
      <c r="B11361">
        <v>5.3199999999999997E-2</v>
      </c>
      <c r="C11361" t="s">
        <v>5441</v>
      </c>
      <c r="D11361">
        <v>72000</v>
      </c>
      <c r="E11361">
        <v>36</v>
      </c>
      <c r="F11361">
        <v>3</v>
      </c>
      <c r="G11361">
        <v>0</v>
      </c>
    </row>
    <row r="11362" spans="1:7" x14ac:dyDescent="0.2">
      <c r="A11362">
        <v>24000</v>
      </c>
      <c r="B11362">
        <v>0.15609999999999999</v>
      </c>
      <c r="C11362" t="s">
        <v>5441</v>
      </c>
      <c r="D11362">
        <v>80000</v>
      </c>
      <c r="E11362">
        <v>60</v>
      </c>
      <c r="F11362">
        <v>10</v>
      </c>
      <c r="G11362">
        <v>1</v>
      </c>
    </row>
    <row r="11363" spans="1:7" x14ac:dyDescent="0.2">
      <c r="A11363">
        <v>7200</v>
      </c>
      <c r="B11363">
        <v>0.1229</v>
      </c>
      <c r="C11363" t="s">
        <v>5440</v>
      </c>
      <c r="D11363">
        <v>30000</v>
      </c>
      <c r="E11363">
        <v>36</v>
      </c>
      <c r="F11363">
        <v>4</v>
      </c>
      <c r="G11363">
        <v>0</v>
      </c>
    </row>
    <row r="11364" spans="1:7" x14ac:dyDescent="0.2">
      <c r="A11364">
        <v>10000</v>
      </c>
      <c r="B11364">
        <v>0.16550000000000001</v>
      </c>
      <c r="C11364" t="s">
        <v>5440</v>
      </c>
      <c r="D11364">
        <v>80000</v>
      </c>
      <c r="E11364">
        <v>36</v>
      </c>
      <c r="F11364">
        <v>10</v>
      </c>
      <c r="G11364">
        <v>0</v>
      </c>
    </row>
    <row r="11365" spans="1:7" x14ac:dyDescent="0.2">
      <c r="A11365">
        <v>8000</v>
      </c>
      <c r="B11365">
        <v>9.1700000000000004E-2</v>
      </c>
      <c r="C11365" t="s">
        <v>5440</v>
      </c>
      <c r="D11365">
        <v>43000</v>
      </c>
      <c r="E11365">
        <v>36</v>
      </c>
      <c r="F11365">
        <v>10</v>
      </c>
      <c r="G11365">
        <v>0</v>
      </c>
    </row>
    <row r="11366" spans="1:7" x14ac:dyDescent="0.2">
      <c r="A11366">
        <v>4000</v>
      </c>
      <c r="B11366">
        <v>0.14649999999999999</v>
      </c>
      <c r="C11366" t="s">
        <v>5441</v>
      </c>
      <c r="D11366">
        <v>40000</v>
      </c>
      <c r="E11366">
        <v>36</v>
      </c>
      <c r="F11366">
        <v>3</v>
      </c>
      <c r="G11366">
        <v>0</v>
      </c>
    </row>
    <row r="11367" spans="1:7" x14ac:dyDescent="0.2">
      <c r="A11367">
        <v>13000</v>
      </c>
      <c r="B11367">
        <v>7.2599999999999998E-2</v>
      </c>
      <c r="C11367" t="s">
        <v>5441</v>
      </c>
      <c r="D11367">
        <v>85000</v>
      </c>
      <c r="E11367">
        <v>36</v>
      </c>
      <c r="F11367">
        <v>10</v>
      </c>
      <c r="G11367">
        <v>0</v>
      </c>
    </row>
    <row r="11368" spans="1:7" x14ac:dyDescent="0.2">
      <c r="A11368">
        <v>6350</v>
      </c>
      <c r="B11368">
        <v>0.15609999999999999</v>
      </c>
      <c r="C11368" t="s">
        <v>5441</v>
      </c>
      <c r="D11368">
        <v>117500</v>
      </c>
      <c r="E11368">
        <v>36</v>
      </c>
      <c r="F11368">
        <v>8</v>
      </c>
      <c r="G11368">
        <v>0</v>
      </c>
    </row>
    <row r="11369" spans="1:7" x14ac:dyDescent="0.2">
      <c r="A11369">
        <v>35000</v>
      </c>
      <c r="B11369">
        <v>7.2599999999999998E-2</v>
      </c>
      <c r="C11369" t="s">
        <v>5441</v>
      </c>
      <c r="D11369">
        <v>165000</v>
      </c>
      <c r="E11369">
        <v>36</v>
      </c>
      <c r="F11369">
        <v>5</v>
      </c>
      <c r="G11369">
        <v>0</v>
      </c>
    </row>
    <row r="11370" spans="1:7" x14ac:dyDescent="0.2">
      <c r="A11370">
        <v>10000</v>
      </c>
      <c r="B11370">
        <v>0.1333</v>
      </c>
      <c r="C11370" t="s">
        <v>5440</v>
      </c>
      <c r="D11370">
        <v>38000</v>
      </c>
      <c r="E11370">
        <v>36</v>
      </c>
      <c r="F11370">
        <v>10</v>
      </c>
      <c r="G11370">
        <v>0</v>
      </c>
    </row>
    <row r="11371" spans="1:7" x14ac:dyDescent="0.2">
      <c r="A11371">
        <v>10000</v>
      </c>
      <c r="B11371">
        <v>9.1700000000000004E-2</v>
      </c>
      <c r="C11371" t="s">
        <v>5440</v>
      </c>
      <c r="D11371">
        <v>130000</v>
      </c>
      <c r="E11371">
        <v>36</v>
      </c>
      <c r="F11371">
        <v>10</v>
      </c>
      <c r="G11371">
        <v>0</v>
      </c>
    </row>
    <row r="11372" spans="1:7" x14ac:dyDescent="0.2">
      <c r="A11372">
        <v>2400</v>
      </c>
      <c r="B11372">
        <v>0.17860000000000001</v>
      </c>
      <c r="C11372" t="s">
        <v>5441</v>
      </c>
      <c r="D11372">
        <v>120000</v>
      </c>
      <c r="E11372">
        <v>36</v>
      </c>
      <c r="F11372">
        <v>2</v>
      </c>
      <c r="G11372">
        <v>0</v>
      </c>
    </row>
    <row r="11373" spans="1:7" x14ac:dyDescent="0.2">
      <c r="A11373">
        <v>12800</v>
      </c>
      <c r="B11373">
        <v>0.1399</v>
      </c>
      <c r="C11373" t="s">
        <v>5440</v>
      </c>
      <c r="D11373">
        <v>48500</v>
      </c>
      <c r="E11373">
        <v>60</v>
      </c>
      <c r="F11373">
        <v>1</v>
      </c>
      <c r="G11373">
        <v>0</v>
      </c>
    </row>
    <row r="11374" spans="1:7" x14ac:dyDescent="0.2">
      <c r="A11374">
        <v>3600</v>
      </c>
      <c r="B11374">
        <v>9.9900000000000003E-2</v>
      </c>
      <c r="C11374" t="s">
        <v>5440</v>
      </c>
      <c r="D11374">
        <v>35000</v>
      </c>
      <c r="E11374">
        <v>36</v>
      </c>
      <c r="F11374">
        <v>10</v>
      </c>
      <c r="G11374">
        <v>0</v>
      </c>
    </row>
    <row r="11375" spans="1:7" x14ac:dyDescent="0.2">
      <c r="A11375">
        <v>10000</v>
      </c>
      <c r="B11375">
        <v>0.1229</v>
      </c>
      <c r="C11375" t="s">
        <v>5440</v>
      </c>
      <c r="D11375">
        <v>225000</v>
      </c>
      <c r="E11375">
        <v>36</v>
      </c>
      <c r="F11375">
        <v>10</v>
      </c>
      <c r="G11375">
        <v>0</v>
      </c>
    </row>
    <row r="11376" spans="1:7" x14ac:dyDescent="0.2">
      <c r="A11376">
        <v>16000</v>
      </c>
      <c r="B11376">
        <v>0.12690000000000001</v>
      </c>
      <c r="C11376" t="s">
        <v>5440</v>
      </c>
      <c r="D11376">
        <v>147000</v>
      </c>
      <c r="E11376">
        <v>36</v>
      </c>
      <c r="F11376">
        <v>10</v>
      </c>
      <c r="G11376">
        <v>0</v>
      </c>
    </row>
    <row r="11377" spans="1:7" x14ac:dyDescent="0.2">
      <c r="A11377">
        <v>10000</v>
      </c>
      <c r="B11377">
        <v>0.1333</v>
      </c>
      <c r="C11377" t="s">
        <v>5440</v>
      </c>
      <c r="D11377">
        <v>69000</v>
      </c>
      <c r="E11377">
        <v>36</v>
      </c>
      <c r="F11377">
        <v>9</v>
      </c>
      <c r="G11377">
        <v>0</v>
      </c>
    </row>
    <row r="11378" spans="1:7" x14ac:dyDescent="0.2">
      <c r="A11378">
        <v>20000</v>
      </c>
      <c r="B11378">
        <v>0.15609999999999999</v>
      </c>
      <c r="C11378" t="s">
        <v>5440</v>
      </c>
      <c r="D11378">
        <v>60000</v>
      </c>
      <c r="E11378">
        <v>36</v>
      </c>
      <c r="F11378">
        <v>6</v>
      </c>
      <c r="G11378">
        <v>1</v>
      </c>
    </row>
    <row r="11379" spans="1:7" x14ac:dyDescent="0.2">
      <c r="A11379">
        <v>8000</v>
      </c>
      <c r="B11379">
        <v>7.2599999999999998E-2</v>
      </c>
      <c r="C11379" t="s">
        <v>5441</v>
      </c>
      <c r="D11379">
        <v>116600</v>
      </c>
      <c r="E11379">
        <v>36</v>
      </c>
      <c r="F11379">
        <v>10</v>
      </c>
      <c r="G11379">
        <v>0</v>
      </c>
    </row>
    <row r="11380" spans="1:7" x14ac:dyDescent="0.2">
      <c r="A11380">
        <v>21000</v>
      </c>
      <c r="B11380">
        <v>7.8899999999999998E-2</v>
      </c>
      <c r="C11380" t="s">
        <v>5441</v>
      </c>
      <c r="D11380">
        <v>80000</v>
      </c>
      <c r="E11380">
        <v>36</v>
      </c>
      <c r="F11380">
        <v>0.5</v>
      </c>
      <c r="G11380">
        <v>0</v>
      </c>
    </row>
    <row r="11381" spans="1:7" x14ac:dyDescent="0.2">
      <c r="A11381">
        <v>10000</v>
      </c>
      <c r="B11381">
        <v>0.1333</v>
      </c>
      <c r="C11381" t="s">
        <v>5440</v>
      </c>
      <c r="D11381">
        <v>45000</v>
      </c>
      <c r="E11381">
        <v>60</v>
      </c>
      <c r="F11381">
        <v>10</v>
      </c>
      <c r="G11381">
        <v>0</v>
      </c>
    </row>
    <row r="11382" spans="1:7" x14ac:dyDescent="0.2">
      <c r="A11382">
        <v>29000</v>
      </c>
      <c r="B11382">
        <v>0.1855</v>
      </c>
      <c r="C11382" t="s">
        <v>5440</v>
      </c>
      <c r="D11382">
        <v>58000</v>
      </c>
      <c r="E11382">
        <v>60</v>
      </c>
      <c r="F11382">
        <v>6</v>
      </c>
      <c r="G11382">
        <v>0</v>
      </c>
    </row>
    <row r="11383" spans="1:7" x14ac:dyDescent="0.2">
      <c r="A11383">
        <v>10000</v>
      </c>
      <c r="B11383">
        <v>0.12690000000000001</v>
      </c>
      <c r="C11383" t="s">
        <v>5441</v>
      </c>
      <c r="D11383">
        <v>60000</v>
      </c>
      <c r="E11383">
        <v>36</v>
      </c>
      <c r="F11383">
        <v>10</v>
      </c>
      <c r="G11383">
        <v>0</v>
      </c>
    </row>
    <row r="11384" spans="1:7" x14ac:dyDescent="0.2">
      <c r="A11384">
        <v>15000</v>
      </c>
      <c r="B11384">
        <v>0.1229</v>
      </c>
      <c r="C11384" t="s">
        <v>5440</v>
      </c>
      <c r="D11384">
        <v>55000</v>
      </c>
      <c r="E11384">
        <v>36</v>
      </c>
      <c r="F11384">
        <v>8</v>
      </c>
      <c r="G11384">
        <v>0</v>
      </c>
    </row>
    <row r="11385" spans="1:7" x14ac:dyDescent="0.2">
      <c r="A11385">
        <v>10000</v>
      </c>
      <c r="B11385">
        <v>0.1153</v>
      </c>
      <c r="C11385" t="s">
        <v>5441</v>
      </c>
      <c r="D11385">
        <v>105000</v>
      </c>
      <c r="E11385">
        <v>36</v>
      </c>
      <c r="F11385">
        <v>10</v>
      </c>
      <c r="G11385">
        <v>0</v>
      </c>
    </row>
    <row r="11386" spans="1:7" x14ac:dyDescent="0.2">
      <c r="A11386">
        <v>10000</v>
      </c>
      <c r="B11386">
        <v>5.3199999999999997E-2</v>
      </c>
      <c r="C11386" t="s">
        <v>5441</v>
      </c>
      <c r="D11386">
        <v>70000</v>
      </c>
      <c r="E11386">
        <v>36</v>
      </c>
      <c r="F11386">
        <v>7</v>
      </c>
      <c r="G11386">
        <v>0</v>
      </c>
    </row>
    <row r="11387" spans="1:7" x14ac:dyDescent="0.2">
      <c r="A11387">
        <v>10000</v>
      </c>
      <c r="B11387">
        <v>0.1229</v>
      </c>
      <c r="C11387" t="s">
        <v>5442</v>
      </c>
      <c r="D11387">
        <v>34000</v>
      </c>
      <c r="E11387">
        <v>36</v>
      </c>
      <c r="F11387">
        <v>4</v>
      </c>
      <c r="G11387">
        <v>0</v>
      </c>
    </row>
    <row r="11388" spans="1:7" x14ac:dyDescent="0.2">
      <c r="A11388">
        <v>7200</v>
      </c>
      <c r="B11388">
        <v>0.1399</v>
      </c>
      <c r="C11388" t="s">
        <v>5441</v>
      </c>
      <c r="D11388">
        <v>64000</v>
      </c>
      <c r="E11388">
        <v>36</v>
      </c>
      <c r="F11388">
        <v>10</v>
      </c>
      <c r="G11388">
        <v>0</v>
      </c>
    </row>
    <row r="11389" spans="1:7" x14ac:dyDescent="0.2">
      <c r="A11389">
        <v>24000</v>
      </c>
      <c r="B11389">
        <v>0.14649999999999999</v>
      </c>
      <c r="C11389" t="s">
        <v>5441</v>
      </c>
      <c r="D11389">
        <v>140000</v>
      </c>
      <c r="E11389">
        <v>60</v>
      </c>
      <c r="F11389">
        <v>7</v>
      </c>
      <c r="G11389">
        <v>0</v>
      </c>
    </row>
    <row r="11390" spans="1:7" x14ac:dyDescent="0.2">
      <c r="A11390">
        <v>30025</v>
      </c>
      <c r="B11390">
        <v>0.19189999999999999</v>
      </c>
      <c r="C11390" t="s">
        <v>5441</v>
      </c>
      <c r="D11390">
        <v>60078.58</v>
      </c>
      <c r="E11390">
        <v>60</v>
      </c>
      <c r="F11390">
        <v>1</v>
      </c>
      <c r="G11390">
        <v>0</v>
      </c>
    </row>
    <row r="11391" spans="1:7" x14ac:dyDescent="0.2">
      <c r="A11391">
        <v>27000</v>
      </c>
      <c r="B11391">
        <v>7.8899999999999998E-2</v>
      </c>
      <c r="C11391" t="s">
        <v>5441</v>
      </c>
      <c r="D11391">
        <v>528000</v>
      </c>
      <c r="E11391">
        <v>60</v>
      </c>
      <c r="F11391">
        <v>6</v>
      </c>
      <c r="G11391">
        <v>0</v>
      </c>
    </row>
    <row r="11392" spans="1:7" x14ac:dyDescent="0.2">
      <c r="A11392">
        <v>10000</v>
      </c>
      <c r="B11392">
        <v>9.1700000000000004E-2</v>
      </c>
      <c r="C11392" t="s">
        <v>5441</v>
      </c>
      <c r="D11392">
        <v>150000</v>
      </c>
      <c r="E11392">
        <v>36</v>
      </c>
      <c r="F11392">
        <v>6</v>
      </c>
      <c r="G11392">
        <v>0</v>
      </c>
    </row>
    <row r="11393" spans="1:7" x14ac:dyDescent="0.2">
      <c r="A11393">
        <v>16000</v>
      </c>
      <c r="B11393">
        <v>0.1229</v>
      </c>
      <c r="C11393" t="s">
        <v>5441</v>
      </c>
      <c r="D11393">
        <v>71000</v>
      </c>
      <c r="E11393">
        <v>60</v>
      </c>
      <c r="F11393">
        <v>8</v>
      </c>
      <c r="G11393">
        <v>0</v>
      </c>
    </row>
    <row r="11394" spans="1:7" x14ac:dyDescent="0.2">
      <c r="A11394">
        <v>8400</v>
      </c>
      <c r="B11394">
        <v>0.16550000000000001</v>
      </c>
      <c r="C11394" t="s">
        <v>5441</v>
      </c>
      <c r="D11394">
        <v>42000</v>
      </c>
      <c r="E11394">
        <v>36</v>
      </c>
      <c r="F11394">
        <v>10</v>
      </c>
      <c r="G11394">
        <v>0</v>
      </c>
    </row>
    <row r="11395" spans="1:7" x14ac:dyDescent="0.2">
      <c r="A11395">
        <v>24000</v>
      </c>
      <c r="B11395">
        <v>0.14649999999999999</v>
      </c>
      <c r="C11395" t="s">
        <v>5441</v>
      </c>
      <c r="D11395">
        <v>56000</v>
      </c>
      <c r="E11395">
        <v>36</v>
      </c>
      <c r="F11395">
        <v>2</v>
      </c>
      <c r="G11395">
        <v>0</v>
      </c>
    </row>
    <row r="11396" spans="1:7" x14ac:dyDescent="0.2">
      <c r="A11396">
        <v>5300</v>
      </c>
      <c r="B11396">
        <v>9.1700000000000004E-2</v>
      </c>
      <c r="C11396" t="s">
        <v>5441</v>
      </c>
      <c r="D11396">
        <v>140000</v>
      </c>
      <c r="E11396">
        <v>36</v>
      </c>
      <c r="F11396">
        <v>10</v>
      </c>
      <c r="G11396">
        <v>0</v>
      </c>
    </row>
    <row r="11397" spans="1:7" x14ac:dyDescent="0.2">
      <c r="A11397">
        <v>25000</v>
      </c>
      <c r="B11397">
        <v>0.19989999999999999</v>
      </c>
      <c r="C11397" t="s">
        <v>5441</v>
      </c>
      <c r="D11397">
        <v>125000</v>
      </c>
      <c r="E11397">
        <v>60</v>
      </c>
      <c r="F11397">
        <v>5</v>
      </c>
      <c r="G11397">
        <v>0</v>
      </c>
    </row>
    <row r="11398" spans="1:7" x14ac:dyDescent="0.2">
      <c r="A11398">
        <v>20000</v>
      </c>
      <c r="B11398">
        <v>8.1799999999999998E-2</v>
      </c>
      <c r="C11398" t="s">
        <v>5441</v>
      </c>
      <c r="D11398">
        <v>55000</v>
      </c>
      <c r="E11398">
        <v>36</v>
      </c>
      <c r="F11398">
        <v>10</v>
      </c>
      <c r="G11398">
        <v>0</v>
      </c>
    </row>
    <row r="11399" spans="1:7" x14ac:dyDescent="0.2">
      <c r="A11399">
        <v>6000</v>
      </c>
      <c r="B11399">
        <v>0.1153</v>
      </c>
      <c r="C11399" t="s">
        <v>5441</v>
      </c>
      <c r="D11399">
        <v>46000</v>
      </c>
      <c r="E11399">
        <v>36</v>
      </c>
      <c r="F11399">
        <v>4</v>
      </c>
      <c r="G11399">
        <v>0</v>
      </c>
    </row>
    <row r="11400" spans="1:7" x14ac:dyDescent="0.2">
      <c r="A11400">
        <v>22500</v>
      </c>
      <c r="B11400">
        <v>0.1699</v>
      </c>
      <c r="C11400" t="s">
        <v>5440</v>
      </c>
      <c r="D11400">
        <v>130000</v>
      </c>
      <c r="E11400">
        <v>36</v>
      </c>
      <c r="F11400">
        <v>10</v>
      </c>
      <c r="G11400">
        <v>0</v>
      </c>
    </row>
    <row r="11401" spans="1:7" x14ac:dyDescent="0.2">
      <c r="A11401">
        <v>7200</v>
      </c>
      <c r="B11401">
        <v>0.16550000000000001</v>
      </c>
      <c r="C11401" t="s">
        <v>5441</v>
      </c>
      <c r="D11401">
        <v>85000</v>
      </c>
      <c r="E11401">
        <v>36</v>
      </c>
      <c r="F11401">
        <v>10</v>
      </c>
      <c r="G11401">
        <v>0</v>
      </c>
    </row>
    <row r="11402" spans="1:7" x14ac:dyDescent="0.2">
      <c r="A11402">
        <v>3875</v>
      </c>
      <c r="B11402">
        <v>0.1699</v>
      </c>
      <c r="C11402" t="s">
        <v>5440</v>
      </c>
      <c r="D11402">
        <v>54000</v>
      </c>
      <c r="E11402">
        <v>36</v>
      </c>
      <c r="F11402">
        <v>10</v>
      </c>
      <c r="G11402">
        <v>0</v>
      </c>
    </row>
    <row r="11403" spans="1:7" x14ac:dyDescent="0.2">
      <c r="A11403">
        <v>8000</v>
      </c>
      <c r="B11403">
        <v>0.1099</v>
      </c>
      <c r="C11403" t="s">
        <v>5441</v>
      </c>
      <c r="D11403">
        <v>55000</v>
      </c>
      <c r="E11403">
        <v>36</v>
      </c>
      <c r="F11403">
        <v>4</v>
      </c>
      <c r="G11403">
        <v>0</v>
      </c>
    </row>
    <row r="11404" spans="1:7" x14ac:dyDescent="0.2">
      <c r="A11404">
        <v>5175</v>
      </c>
      <c r="B11404">
        <v>0.1825</v>
      </c>
      <c r="C11404" t="s">
        <v>5440</v>
      </c>
      <c r="D11404">
        <v>37500</v>
      </c>
      <c r="E11404">
        <v>36</v>
      </c>
      <c r="F11404">
        <v>10</v>
      </c>
      <c r="G11404">
        <v>0</v>
      </c>
    </row>
    <row r="11405" spans="1:7" x14ac:dyDescent="0.2">
      <c r="A11405">
        <v>12000</v>
      </c>
      <c r="B11405">
        <v>7.8899999999999998E-2</v>
      </c>
      <c r="C11405" t="s">
        <v>5441</v>
      </c>
      <c r="D11405">
        <v>130000</v>
      </c>
      <c r="E11405">
        <v>36</v>
      </c>
      <c r="F11405">
        <v>10</v>
      </c>
      <c r="G11405">
        <v>0</v>
      </c>
    </row>
    <row r="11406" spans="1:7" x14ac:dyDescent="0.2">
      <c r="A11406">
        <v>24425</v>
      </c>
      <c r="B11406">
        <v>0.1855</v>
      </c>
      <c r="C11406" t="s">
        <v>5440</v>
      </c>
      <c r="D11406">
        <v>60000</v>
      </c>
      <c r="E11406">
        <v>60</v>
      </c>
      <c r="F11406">
        <v>3</v>
      </c>
      <c r="G11406">
        <v>0</v>
      </c>
    </row>
    <row r="11407" spans="1:7" x14ac:dyDescent="0.2">
      <c r="A11407">
        <v>25000</v>
      </c>
      <c r="B11407">
        <v>0.14649999999999999</v>
      </c>
      <c r="C11407" t="s">
        <v>5440</v>
      </c>
      <c r="D11407">
        <v>59000</v>
      </c>
      <c r="E11407">
        <v>36</v>
      </c>
      <c r="F11407">
        <v>9</v>
      </c>
      <c r="G11407">
        <v>0</v>
      </c>
    </row>
    <row r="11408" spans="1:7" x14ac:dyDescent="0.2">
      <c r="A11408">
        <v>11400</v>
      </c>
      <c r="B11408">
        <v>0.1333</v>
      </c>
      <c r="C11408" t="s">
        <v>5441</v>
      </c>
      <c r="D11408">
        <v>128000</v>
      </c>
      <c r="E11408">
        <v>36</v>
      </c>
      <c r="F11408">
        <v>10</v>
      </c>
      <c r="G11408">
        <v>0</v>
      </c>
    </row>
    <row r="11409" spans="1:7" x14ac:dyDescent="0.2">
      <c r="A11409">
        <v>5000</v>
      </c>
      <c r="B11409">
        <v>7.8899999999999998E-2</v>
      </c>
      <c r="C11409" t="s">
        <v>5441</v>
      </c>
      <c r="D11409">
        <v>52000</v>
      </c>
      <c r="E11409">
        <v>36</v>
      </c>
      <c r="F11409">
        <v>10</v>
      </c>
      <c r="G11409">
        <v>0</v>
      </c>
    </row>
    <row r="11410" spans="1:7" x14ac:dyDescent="0.2">
      <c r="A11410">
        <v>10000</v>
      </c>
      <c r="B11410">
        <v>6.8900000000000003E-2</v>
      </c>
      <c r="C11410" t="s">
        <v>5441</v>
      </c>
      <c r="D11410">
        <v>65000</v>
      </c>
      <c r="E11410">
        <v>36</v>
      </c>
      <c r="F11410">
        <v>0.5</v>
      </c>
      <c r="G11410">
        <v>0</v>
      </c>
    </row>
    <row r="11411" spans="1:7" x14ac:dyDescent="0.2">
      <c r="A11411">
        <v>10000</v>
      </c>
      <c r="B11411">
        <v>0.1699</v>
      </c>
      <c r="C11411" t="s">
        <v>5440</v>
      </c>
      <c r="D11411">
        <v>32000</v>
      </c>
      <c r="E11411">
        <v>60</v>
      </c>
      <c r="F11411">
        <v>3</v>
      </c>
      <c r="G11411">
        <v>1</v>
      </c>
    </row>
    <row r="11412" spans="1:7" x14ac:dyDescent="0.2">
      <c r="A11412">
        <v>35000</v>
      </c>
      <c r="B11412">
        <v>7.8899999999999998E-2</v>
      </c>
      <c r="C11412" t="s">
        <v>5442</v>
      </c>
      <c r="D11412">
        <v>1300000</v>
      </c>
      <c r="E11412">
        <v>36</v>
      </c>
      <c r="F11412">
        <v>5</v>
      </c>
      <c r="G11412">
        <v>1</v>
      </c>
    </row>
    <row r="11413" spans="1:7" x14ac:dyDescent="0.2">
      <c r="A11413">
        <v>13000</v>
      </c>
      <c r="B11413">
        <v>0.1153</v>
      </c>
      <c r="C11413" t="s">
        <v>5440</v>
      </c>
      <c r="D11413">
        <v>95000</v>
      </c>
      <c r="E11413">
        <v>60</v>
      </c>
      <c r="F11413">
        <v>0.5</v>
      </c>
      <c r="G11413">
        <v>0</v>
      </c>
    </row>
    <row r="11414" spans="1:7" x14ac:dyDescent="0.2">
      <c r="A11414">
        <v>35000</v>
      </c>
      <c r="B11414">
        <v>0.24990000000000001</v>
      </c>
      <c r="C11414" t="s">
        <v>5442</v>
      </c>
      <c r="D11414">
        <v>120000</v>
      </c>
      <c r="E11414">
        <v>60</v>
      </c>
      <c r="F11414">
        <v>6</v>
      </c>
      <c r="G11414">
        <v>0</v>
      </c>
    </row>
    <row r="11415" spans="1:7" x14ac:dyDescent="0.2">
      <c r="A11415">
        <v>10000</v>
      </c>
      <c r="B11415">
        <v>9.1700000000000004E-2</v>
      </c>
      <c r="C11415" t="s">
        <v>5440</v>
      </c>
      <c r="D11415">
        <v>56000</v>
      </c>
      <c r="E11415">
        <v>36</v>
      </c>
      <c r="F11415">
        <v>10</v>
      </c>
      <c r="G11415">
        <v>0</v>
      </c>
    </row>
    <row r="11416" spans="1:7" x14ac:dyDescent="0.2">
      <c r="A11416">
        <v>6025</v>
      </c>
      <c r="B11416">
        <v>0.1333</v>
      </c>
      <c r="C11416" t="s">
        <v>5440</v>
      </c>
      <c r="D11416">
        <v>32500</v>
      </c>
      <c r="E11416">
        <v>36</v>
      </c>
      <c r="F11416">
        <v>5</v>
      </c>
      <c r="G11416">
        <v>0</v>
      </c>
    </row>
    <row r="11417" spans="1:7" x14ac:dyDescent="0.2">
      <c r="A11417">
        <v>9000</v>
      </c>
      <c r="B11417">
        <v>0.15609999999999999</v>
      </c>
      <c r="C11417" t="s">
        <v>5440</v>
      </c>
      <c r="D11417">
        <v>45000</v>
      </c>
      <c r="E11417">
        <v>36</v>
      </c>
      <c r="F11417">
        <v>3</v>
      </c>
      <c r="G11417">
        <v>0</v>
      </c>
    </row>
    <row r="11418" spans="1:7" x14ac:dyDescent="0.2">
      <c r="A11418">
        <v>12000</v>
      </c>
      <c r="B11418">
        <v>0.12690000000000001</v>
      </c>
      <c r="C11418" t="s">
        <v>5440</v>
      </c>
      <c r="D11418">
        <v>38000</v>
      </c>
      <c r="E11418">
        <v>60</v>
      </c>
      <c r="F11418">
        <v>1</v>
      </c>
      <c r="G11418">
        <v>0</v>
      </c>
    </row>
    <row r="11419" spans="1:7" x14ac:dyDescent="0.2">
      <c r="A11419">
        <v>28000</v>
      </c>
      <c r="B11419">
        <v>6.2399999999999997E-2</v>
      </c>
      <c r="C11419" t="s">
        <v>5440</v>
      </c>
      <c r="D11419">
        <v>150000</v>
      </c>
      <c r="E11419">
        <v>36</v>
      </c>
      <c r="F11419">
        <v>10</v>
      </c>
      <c r="G11419">
        <v>0</v>
      </c>
    </row>
    <row r="11420" spans="1:7" x14ac:dyDescent="0.2">
      <c r="A11420">
        <v>16000</v>
      </c>
      <c r="B11420">
        <v>0.1699</v>
      </c>
      <c r="C11420" t="s">
        <v>5440</v>
      </c>
      <c r="D11420">
        <v>85000</v>
      </c>
      <c r="E11420">
        <v>60</v>
      </c>
      <c r="F11420">
        <v>0.5</v>
      </c>
      <c r="G11420">
        <v>0</v>
      </c>
    </row>
    <row r="11421" spans="1:7" x14ac:dyDescent="0.2">
      <c r="A11421">
        <v>35000</v>
      </c>
      <c r="B11421">
        <v>0.12690000000000001</v>
      </c>
      <c r="C11421" t="s">
        <v>5441</v>
      </c>
      <c r="D11421">
        <v>155300</v>
      </c>
      <c r="E11421">
        <v>60</v>
      </c>
      <c r="F11421">
        <v>2</v>
      </c>
      <c r="G11421">
        <v>0</v>
      </c>
    </row>
    <row r="11422" spans="1:7" x14ac:dyDescent="0.2">
      <c r="A11422">
        <v>35000</v>
      </c>
      <c r="B11422">
        <v>0.21990000000000001</v>
      </c>
      <c r="C11422" t="s">
        <v>5440</v>
      </c>
      <c r="D11422">
        <v>250000</v>
      </c>
      <c r="E11422">
        <v>60</v>
      </c>
      <c r="F11422">
        <v>3</v>
      </c>
      <c r="G11422">
        <v>1</v>
      </c>
    </row>
    <row r="11423" spans="1:7" x14ac:dyDescent="0.2">
      <c r="A11423">
        <v>20000</v>
      </c>
      <c r="B11423">
        <v>8.1799999999999998E-2</v>
      </c>
      <c r="C11423" t="s">
        <v>5441</v>
      </c>
      <c r="D11423">
        <v>140000</v>
      </c>
      <c r="E11423">
        <v>60</v>
      </c>
      <c r="F11423">
        <v>10</v>
      </c>
      <c r="G11423">
        <v>0</v>
      </c>
    </row>
    <row r="11424" spans="1:7" x14ac:dyDescent="0.2">
      <c r="A11424">
        <v>24000</v>
      </c>
      <c r="B11424">
        <v>0.1825</v>
      </c>
      <c r="C11424" t="s">
        <v>5441</v>
      </c>
      <c r="D11424">
        <v>124176</v>
      </c>
      <c r="E11424">
        <v>60</v>
      </c>
      <c r="F11424">
        <v>10</v>
      </c>
      <c r="G11424">
        <v>0</v>
      </c>
    </row>
    <row r="11425" spans="1:7" x14ac:dyDescent="0.2">
      <c r="A11425">
        <v>11000</v>
      </c>
      <c r="B11425">
        <v>0.1699</v>
      </c>
      <c r="C11425" t="s">
        <v>5441</v>
      </c>
      <c r="D11425">
        <v>25000</v>
      </c>
      <c r="E11425">
        <v>36</v>
      </c>
      <c r="F11425">
        <v>1</v>
      </c>
      <c r="G11425">
        <v>0</v>
      </c>
    </row>
    <row r="11426" spans="1:7" x14ac:dyDescent="0.2">
      <c r="A11426">
        <v>16000</v>
      </c>
      <c r="B11426">
        <v>0.16550000000000001</v>
      </c>
      <c r="C11426" t="s">
        <v>5441</v>
      </c>
      <c r="D11426">
        <v>58000</v>
      </c>
      <c r="E11426">
        <v>60</v>
      </c>
      <c r="F11426">
        <v>10</v>
      </c>
      <c r="G11426">
        <v>0</v>
      </c>
    </row>
    <row r="11427" spans="1:7" x14ac:dyDescent="0.2">
      <c r="A11427">
        <v>20000</v>
      </c>
      <c r="B11427">
        <v>0.1399</v>
      </c>
      <c r="C11427" t="s">
        <v>5440</v>
      </c>
      <c r="D11427">
        <v>70000</v>
      </c>
      <c r="E11427">
        <v>60</v>
      </c>
      <c r="F11427">
        <v>3</v>
      </c>
      <c r="G11427">
        <v>0</v>
      </c>
    </row>
    <row r="11428" spans="1:7" x14ac:dyDescent="0.2">
      <c r="A11428">
        <v>4000</v>
      </c>
      <c r="B11428">
        <v>0.1153</v>
      </c>
      <c r="C11428" t="s">
        <v>5441</v>
      </c>
      <c r="D11428">
        <v>45000</v>
      </c>
      <c r="E11428">
        <v>36</v>
      </c>
      <c r="F11428">
        <v>5</v>
      </c>
      <c r="G11428">
        <v>0</v>
      </c>
    </row>
    <row r="11429" spans="1:7" x14ac:dyDescent="0.2">
      <c r="A11429">
        <v>10000</v>
      </c>
      <c r="B11429">
        <v>0.17860000000000001</v>
      </c>
      <c r="C11429" t="s">
        <v>5440</v>
      </c>
      <c r="D11429">
        <v>40560</v>
      </c>
      <c r="E11429">
        <v>60</v>
      </c>
      <c r="F11429">
        <v>1</v>
      </c>
      <c r="G11429">
        <v>0</v>
      </c>
    </row>
    <row r="11430" spans="1:7" x14ac:dyDescent="0.2">
      <c r="A11430">
        <v>24825</v>
      </c>
      <c r="B11430">
        <v>0.1699</v>
      </c>
      <c r="C11430" t="s">
        <v>5441</v>
      </c>
      <c r="D11430">
        <v>92000</v>
      </c>
      <c r="E11430">
        <v>36</v>
      </c>
      <c r="F11430">
        <v>10</v>
      </c>
      <c r="G11430">
        <v>1</v>
      </c>
    </row>
    <row r="11431" spans="1:7" x14ac:dyDescent="0.2">
      <c r="A11431">
        <v>20000</v>
      </c>
      <c r="B11431">
        <v>0.1099</v>
      </c>
      <c r="C11431" t="s">
        <v>5441</v>
      </c>
      <c r="D11431">
        <v>114599.27</v>
      </c>
      <c r="E11431">
        <v>36</v>
      </c>
      <c r="F11431">
        <v>2</v>
      </c>
      <c r="G11431">
        <v>0</v>
      </c>
    </row>
    <row r="11432" spans="1:7" x14ac:dyDescent="0.2">
      <c r="A11432">
        <v>7000</v>
      </c>
      <c r="B11432">
        <v>0.1399</v>
      </c>
      <c r="C11432" t="s">
        <v>5440</v>
      </c>
      <c r="D11432">
        <v>63000</v>
      </c>
      <c r="E11432">
        <v>36</v>
      </c>
      <c r="F11432">
        <v>10</v>
      </c>
      <c r="G11432">
        <v>0</v>
      </c>
    </row>
    <row r="11433" spans="1:7" x14ac:dyDescent="0.2">
      <c r="A11433">
        <v>11075</v>
      </c>
      <c r="B11433">
        <v>0.12690000000000001</v>
      </c>
      <c r="C11433" t="s">
        <v>5441</v>
      </c>
      <c r="D11433">
        <v>55000</v>
      </c>
      <c r="E11433">
        <v>36</v>
      </c>
      <c r="F11433">
        <v>3</v>
      </c>
      <c r="G11433">
        <v>0</v>
      </c>
    </row>
    <row r="11434" spans="1:7" x14ac:dyDescent="0.2">
      <c r="A11434">
        <v>19525</v>
      </c>
      <c r="B11434">
        <v>0.1699</v>
      </c>
      <c r="C11434" t="s">
        <v>5441</v>
      </c>
      <c r="D11434">
        <v>62000</v>
      </c>
      <c r="E11434">
        <v>60</v>
      </c>
      <c r="F11434">
        <v>10</v>
      </c>
      <c r="G11434">
        <v>0</v>
      </c>
    </row>
    <row r="11435" spans="1:7" x14ac:dyDescent="0.2">
      <c r="A11435">
        <v>20000</v>
      </c>
      <c r="B11435">
        <v>0.1699</v>
      </c>
      <c r="C11435" t="s">
        <v>5441</v>
      </c>
      <c r="D11435">
        <v>140000</v>
      </c>
      <c r="E11435">
        <v>60</v>
      </c>
      <c r="F11435">
        <v>8</v>
      </c>
      <c r="G11435">
        <v>0</v>
      </c>
    </row>
    <row r="11436" spans="1:7" x14ac:dyDescent="0.2">
      <c r="A11436">
        <v>15600</v>
      </c>
      <c r="B11436">
        <v>9.9900000000000003E-2</v>
      </c>
      <c r="C11436" t="s">
        <v>5440</v>
      </c>
      <c r="D11436">
        <v>120000</v>
      </c>
      <c r="E11436">
        <v>36</v>
      </c>
      <c r="F11436">
        <v>5</v>
      </c>
      <c r="G11436">
        <v>0</v>
      </c>
    </row>
    <row r="11437" spans="1:7" x14ac:dyDescent="0.2">
      <c r="A11437">
        <v>26400</v>
      </c>
      <c r="B11437">
        <v>7.2599999999999998E-2</v>
      </c>
      <c r="C11437" t="s">
        <v>5440</v>
      </c>
      <c r="D11437">
        <v>335000</v>
      </c>
      <c r="E11437">
        <v>36</v>
      </c>
      <c r="F11437">
        <v>5</v>
      </c>
      <c r="G11437">
        <v>0</v>
      </c>
    </row>
    <row r="11438" spans="1:7" x14ac:dyDescent="0.2">
      <c r="A11438">
        <v>4800</v>
      </c>
      <c r="B11438">
        <v>0.14649999999999999</v>
      </c>
      <c r="C11438" t="s">
        <v>5441</v>
      </c>
      <c r="D11438">
        <v>51000</v>
      </c>
      <c r="E11438">
        <v>36</v>
      </c>
      <c r="F11438">
        <v>10</v>
      </c>
      <c r="G11438">
        <v>0</v>
      </c>
    </row>
    <row r="11439" spans="1:7" x14ac:dyDescent="0.2">
      <c r="A11439">
        <v>18000</v>
      </c>
      <c r="B11439">
        <v>0.1699</v>
      </c>
      <c r="C11439" t="s">
        <v>5440</v>
      </c>
      <c r="D11439">
        <v>84000</v>
      </c>
      <c r="E11439">
        <v>60</v>
      </c>
      <c r="F11439">
        <v>6</v>
      </c>
      <c r="G11439">
        <v>0</v>
      </c>
    </row>
    <row r="11440" spans="1:7" x14ac:dyDescent="0.2">
      <c r="A11440">
        <v>9700</v>
      </c>
      <c r="B11440">
        <v>0.1855</v>
      </c>
      <c r="C11440" t="s">
        <v>5441</v>
      </c>
      <c r="D11440">
        <v>27000</v>
      </c>
      <c r="E11440">
        <v>36</v>
      </c>
      <c r="F11440">
        <v>10</v>
      </c>
      <c r="G11440">
        <v>0</v>
      </c>
    </row>
    <row r="11441" spans="1:7" x14ac:dyDescent="0.2">
      <c r="A11441">
        <v>11400</v>
      </c>
      <c r="B11441">
        <v>0.2399</v>
      </c>
      <c r="C11441" t="s">
        <v>5440</v>
      </c>
      <c r="D11441">
        <v>32000</v>
      </c>
      <c r="E11441">
        <v>60</v>
      </c>
      <c r="F11441">
        <v>5</v>
      </c>
      <c r="G11441">
        <v>0</v>
      </c>
    </row>
    <row r="11442" spans="1:7" x14ac:dyDescent="0.2">
      <c r="A11442">
        <v>20000</v>
      </c>
      <c r="B11442">
        <v>0.1757</v>
      </c>
      <c r="C11442" t="s">
        <v>5441</v>
      </c>
      <c r="D11442">
        <v>60000</v>
      </c>
      <c r="E11442">
        <v>60</v>
      </c>
      <c r="F11442">
        <v>10</v>
      </c>
      <c r="G11442">
        <v>0</v>
      </c>
    </row>
    <row r="11443" spans="1:7" x14ac:dyDescent="0.2">
      <c r="A11443">
        <v>6000</v>
      </c>
      <c r="B11443">
        <v>0.16550000000000001</v>
      </c>
      <c r="C11443" t="s">
        <v>5441</v>
      </c>
      <c r="D11443">
        <v>55000</v>
      </c>
      <c r="E11443">
        <v>36</v>
      </c>
      <c r="F11443">
        <v>3</v>
      </c>
      <c r="G11443">
        <v>0</v>
      </c>
    </row>
    <row r="11444" spans="1:7" x14ac:dyDescent="0.2">
      <c r="A11444">
        <v>20000</v>
      </c>
      <c r="B11444">
        <v>0.1825</v>
      </c>
      <c r="C11444" t="s">
        <v>5441</v>
      </c>
      <c r="D11444">
        <v>230000</v>
      </c>
      <c r="E11444">
        <v>60</v>
      </c>
      <c r="F11444">
        <v>0.5</v>
      </c>
      <c r="G11444">
        <v>0</v>
      </c>
    </row>
    <row r="11445" spans="1:7" x14ac:dyDescent="0.2">
      <c r="A11445">
        <v>20000</v>
      </c>
      <c r="B11445">
        <v>7.8899999999999998E-2</v>
      </c>
      <c r="C11445" t="s">
        <v>5441</v>
      </c>
      <c r="D11445">
        <v>103000</v>
      </c>
      <c r="E11445">
        <v>60</v>
      </c>
      <c r="F11445">
        <v>10</v>
      </c>
      <c r="G11445">
        <v>0</v>
      </c>
    </row>
    <row r="11446" spans="1:7" x14ac:dyDescent="0.2">
      <c r="A11446">
        <v>12000</v>
      </c>
      <c r="B11446">
        <v>7.8899999999999998E-2</v>
      </c>
      <c r="C11446" t="s">
        <v>5440</v>
      </c>
      <c r="D11446">
        <v>84000</v>
      </c>
      <c r="E11446">
        <v>36</v>
      </c>
      <c r="F11446">
        <v>10</v>
      </c>
      <c r="G11446">
        <v>0</v>
      </c>
    </row>
    <row r="11447" spans="1:7" x14ac:dyDescent="0.2">
      <c r="A11447">
        <v>11000</v>
      </c>
      <c r="B11447">
        <v>0.1333</v>
      </c>
      <c r="C11447" t="s">
        <v>5441</v>
      </c>
      <c r="D11447">
        <v>64000</v>
      </c>
      <c r="E11447">
        <v>36</v>
      </c>
      <c r="F11447">
        <v>10</v>
      </c>
      <c r="G11447">
        <v>0</v>
      </c>
    </row>
    <row r="11448" spans="1:7" x14ac:dyDescent="0.2">
      <c r="A11448">
        <v>29600</v>
      </c>
      <c r="B11448">
        <v>0.21990000000000001</v>
      </c>
      <c r="C11448" t="s">
        <v>5441</v>
      </c>
      <c r="D11448">
        <v>74000</v>
      </c>
      <c r="E11448">
        <v>60</v>
      </c>
      <c r="F11448">
        <v>10</v>
      </c>
      <c r="G11448">
        <v>0</v>
      </c>
    </row>
    <row r="11449" spans="1:7" x14ac:dyDescent="0.2">
      <c r="A11449">
        <v>14000</v>
      </c>
      <c r="B11449">
        <v>0.12690000000000001</v>
      </c>
      <c r="C11449" t="s">
        <v>5440</v>
      </c>
      <c r="D11449">
        <v>48000</v>
      </c>
      <c r="E11449">
        <v>36</v>
      </c>
      <c r="F11449">
        <v>3</v>
      </c>
      <c r="G11449">
        <v>0</v>
      </c>
    </row>
    <row r="11450" spans="1:7" x14ac:dyDescent="0.2">
      <c r="A11450">
        <v>12000</v>
      </c>
      <c r="B11450">
        <v>0.1229</v>
      </c>
      <c r="C11450" t="s">
        <v>5441</v>
      </c>
      <c r="D11450">
        <v>60000</v>
      </c>
      <c r="E11450">
        <v>36</v>
      </c>
      <c r="F11450">
        <v>10</v>
      </c>
      <c r="G11450">
        <v>0</v>
      </c>
    </row>
    <row r="11451" spans="1:7" x14ac:dyDescent="0.2">
      <c r="A11451">
        <v>33000</v>
      </c>
      <c r="B11451">
        <v>8.1799999999999998E-2</v>
      </c>
      <c r="C11451" t="s">
        <v>5440</v>
      </c>
      <c r="D11451">
        <v>95000</v>
      </c>
      <c r="E11451">
        <v>36</v>
      </c>
      <c r="F11451">
        <v>4</v>
      </c>
      <c r="G11451">
        <v>0</v>
      </c>
    </row>
    <row r="11452" spans="1:7" x14ac:dyDescent="0.2">
      <c r="A11452">
        <v>24000</v>
      </c>
      <c r="B11452">
        <v>0.14649999999999999</v>
      </c>
      <c r="C11452" t="s">
        <v>5441</v>
      </c>
      <c r="D11452">
        <v>111100</v>
      </c>
      <c r="E11452">
        <v>60</v>
      </c>
      <c r="F11452">
        <v>10</v>
      </c>
      <c r="G11452">
        <v>0</v>
      </c>
    </row>
    <row r="11453" spans="1:7" x14ac:dyDescent="0.2">
      <c r="A11453">
        <v>7200</v>
      </c>
      <c r="B11453">
        <v>0.1333</v>
      </c>
      <c r="C11453" t="s">
        <v>5440</v>
      </c>
      <c r="D11453">
        <v>65000</v>
      </c>
      <c r="E11453">
        <v>36</v>
      </c>
      <c r="F11453">
        <v>10</v>
      </c>
      <c r="G11453">
        <v>0</v>
      </c>
    </row>
    <row r="11454" spans="1:7" x14ac:dyDescent="0.2">
      <c r="A11454">
        <v>7025</v>
      </c>
      <c r="B11454">
        <v>0.1399</v>
      </c>
      <c r="C11454" t="s">
        <v>5442</v>
      </c>
      <c r="D11454">
        <v>50000</v>
      </c>
      <c r="E11454">
        <v>36</v>
      </c>
      <c r="F11454">
        <v>10</v>
      </c>
      <c r="G11454">
        <v>1</v>
      </c>
    </row>
    <row r="11455" spans="1:7" x14ac:dyDescent="0.2">
      <c r="A11455">
        <v>10475</v>
      </c>
      <c r="B11455">
        <v>0.1399</v>
      </c>
      <c r="C11455" t="s">
        <v>5441</v>
      </c>
      <c r="D11455">
        <v>93000</v>
      </c>
      <c r="E11455">
        <v>36</v>
      </c>
      <c r="F11455">
        <v>1</v>
      </c>
      <c r="G11455">
        <v>0</v>
      </c>
    </row>
    <row r="11456" spans="1:7" x14ac:dyDescent="0.2">
      <c r="A11456">
        <v>19600</v>
      </c>
      <c r="B11456">
        <v>7.2599999999999998E-2</v>
      </c>
      <c r="C11456" t="s">
        <v>5440</v>
      </c>
      <c r="D11456">
        <v>65000</v>
      </c>
      <c r="E11456">
        <v>36</v>
      </c>
      <c r="F11456">
        <v>0.5</v>
      </c>
      <c r="G11456">
        <v>0</v>
      </c>
    </row>
    <row r="11457" spans="1:7" x14ac:dyDescent="0.2">
      <c r="A11457">
        <v>34000</v>
      </c>
      <c r="B11457">
        <v>0.21990000000000001</v>
      </c>
      <c r="C11457" t="s">
        <v>5440</v>
      </c>
      <c r="D11457">
        <v>120000</v>
      </c>
      <c r="E11457">
        <v>60</v>
      </c>
      <c r="F11457">
        <v>8</v>
      </c>
      <c r="G11457">
        <v>0</v>
      </c>
    </row>
    <row r="11458" spans="1:7" x14ac:dyDescent="0.2">
      <c r="A11458">
        <v>7000</v>
      </c>
      <c r="B11458">
        <v>0.1229</v>
      </c>
      <c r="C11458" t="s">
        <v>5440</v>
      </c>
      <c r="D11458">
        <v>36000</v>
      </c>
      <c r="E11458">
        <v>36</v>
      </c>
      <c r="F11458">
        <v>10</v>
      </c>
      <c r="G11458">
        <v>0</v>
      </c>
    </row>
    <row r="11459" spans="1:7" x14ac:dyDescent="0.2">
      <c r="A11459">
        <v>9600</v>
      </c>
      <c r="B11459">
        <v>0.1333</v>
      </c>
      <c r="C11459" t="s">
        <v>5441</v>
      </c>
      <c r="D11459">
        <v>57000</v>
      </c>
      <c r="E11459">
        <v>36</v>
      </c>
      <c r="F11459">
        <v>1</v>
      </c>
      <c r="G11459">
        <v>1</v>
      </c>
    </row>
    <row r="11460" spans="1:7" x14ac:dyDescent="0.2">
      <c r="A11460">
        <v>25200</v>
      </c>
      <c r="B11460">
        <v>0.15609999999999999</v>
      </c>
      <c r="C11460" t="s">
        <v>5440</v>
      </c>
      <c r="D11460">
        <v>62000</v>
      </c>
      <c r="E11460">
        <v>60</v>
      </c>
      <c r="F11460">
        <v>2</v>
      </c>
      <c r="G11460">
        <v>0</v>
      </c>
    </row>
    <row r="11461" spans="1:7" x14ac:dyDescent="0.2">
      <c r="A11461">
        <v>12875</v>
      </c>
      <c r="B11461">
        <v>0.17860000000000001</v>
      </c>
      <c r="C11461" t="s">
        <v>5441</v>
      </c>
      <c r="D11461">
        <v>65000</v>
      </c>
      <c r="E11461">
        <v>36</v>
      </c>
      <c r="F11461">
        <v>2</v>
      </c>
      <c r="G11461">
        <v>0</v>
      </c>
    </row>
    <row r="11462" spans="1:7" x14ac:dyDescent="0.2">
      <c r="A11462">
        <v>16000</v>
      </c>
      <c r="B11462">
        <v>0.14649999999999999</v>
      </c>
      <c r="C11462" t="s">
        <v>5441</v>
      </c>
      <c r="D11462">
        <v>80000</v>
      </c>
      <c r="E11462">
        <v>60</v>
      </c>
      <c r="F11462">
        <v>2</v>
      </c>
      <c r="G11462">
        <v>0</v>
      </c>
    </row>
    <row r="11463" spans="1:7" x14ac:dyDescent="0.2">
      <c r="A11463">
        <v>35000</v>
      </c>
      <c r="B11463">
        <v>0.15609999999999999</v>
      </c>
      <c r="C11463" t="s">
        <v>5441</v>
      </c>
      <c r="D11463">
        <v>90000</v>
      </c>
      <c r="E11463">
        <v>36</v>
      </c>
      <c r="F11463">
        <v>10</v>
      </c>
      <c r="G11463">
        <v>0</v>
      </c>
    </row>
    <row r="11464" spans="1:7" x14ac:dyDescent="0.2">
      <c r="A11464">
        <v>21600</v>
      </c>
      <c r="B11464">
        <v>0.28489999999999999</v>
      </c>
      <c r="C11464" t="s">
        <v>5441</v>
      </c>
      <c r="D11464">
        <v>60000</v>
      </c>
      <c r="E11464">
        <v>60</v>
      </c>
      <c r="F11464">
        <v>10</v>
      </c>
      <c r="G11464">
        <v>0</v>
      </c>
    </row>
    <row r="11465" spans="1:7" x14ac:dyDescent="0.2">
      <c r="A11465">
        <v>7200</v>
      </c>
      <c r="B11465">
        <v>0.1757</v>
      </c>
      <c r="C11465" t="s">
        <v>5440</v>
      </c>
      <c r="D11465">
        <v>80000</v>
      </c>
      <c r="E11465">
        <v>36</v>
      </c>
      <c r="F11465">
        <v>3</v>
      </c>
      <c r="G11465">
        <v>1</v>
      </c>
    </row>
    <row r="11466" spans="1:7" x14ac:dyDescent="0.2">
      <c r="A11466">
        <v>7425</v>
      </c>
      <c r="B11466">
        <v>0.1333</v>
      </c>
      <c r="C11466" t="s">
        <v>5440</v>
      </c>
      <c r="D11466">
        <v>110000</v>
      </c>
      <c r="E11466">
        <v>36</v>
      </c>
      <c r="F11466">
        <v>10</v>
      </c>
      <c r="G11466">
        <v>0</v>
      </c>
    </row>
    <row r="11467" spans="1:7" x14ac:dyDescent="0.2">
      <c r="A11467">
        <v>35000</v>
      </c>
      <c r="B11467">
        <v>0.1153</v>
      </c>
      <c r="C11467" t="s">
        <v>5441</v>
      </c>
      <c r="D11467">
        <v>233000</v>
      </c>
      <c r="E11467">
        <v>36</v>
      </c>
      <c r="F11467">
        <v>10</v>
      </c>
      <c r="G11467">
        <v>0</v>
      </c>
    </row>
    <row r="11468" spans="1:7" x14ac:dyDescent="0.2">
      <c r="A11468">
        <v>8400</v>
      </c>
      <c r="B11468">
        <v>0.1333</v>
      </c>
      <c r="C11468" t="s">
        <v>5441</v>
      </c>
      <c r="D11468">
        <v>50000</v>
      </c>
      <c r="E11468">
        <v>36</v>
      </c>
      <c r="F11468">
        <v>7</v>
      </c>
      <c r="G11468">
        <v>0</v>
      </c>
    </row>
    <row r="11469" spans="1:7" x14ac:dyDescent="0.2">
      <c r="A11469">
        <v>4200</v>
      </c>
      <c r="B11469">
        <v>0.1399</v>
      </c>
      <c r="C11469" t="s">
        <v>5441</v>
      </c>
      <c r="D11469">
        <v>240000</v>
      </c>
      <c r="E11469">
        <v>36</v>
      </c>
      <c r="F11469">
        <v>0.5</v>
      </c>
      <c r="G11469">
        <v>1</v>
      </c>
    </row>
    <row r="11470" spans="1:7" x14ac:dyDescent="0.2">
      <c r="A11470">
        <v>4800</v>
      </c>
      <c r="B11470">
        <v>6.2399999999999997E-2</v>
      </c>
      <c r="C11470" t="s">
        <v>5441</v>
      </c>
      <c r="D11470">
        <v>170000</v>
      </c>
      <c r="E11470">
        <v>36</v>
      </c>
      <c r="F11470">
        <v>3</v>
      </c>
      <c r="G11470">
        <v>0</v>
      </c>
    </row>
    <row r="11471" spans="1:7" x14ac:dyDescent="0.2">
      <c r="A11471">
        <v>14000</v>
      </c>
      <c r="B11471">
        <v>0.1153</v>
      </c>
      <c r="C11471" t="s">
        <v>5442</v>
      </c>
      <c r="D11471">
        <v>78000</v>
      </c>
      <c r="E11471">
        <v>60</v>
      </c>
      <c r="F11471">
        <v>5</v>
      </c>
      <c r="G11471">
        <v>0</v>
      </c>
    </row>
    <row r="11472" spans="1:7" x14ac:dyDescent="0.2">
      <c r="A11472">
        <v>10000</v>
      </c>
      <c r="B11472">
        <v>0.14649999999999999</v>
      </c>
      <c r="C11472" t="s">
        <v>5440</v>
      </c>
      <c r="D11472">
        <v>35000</v>
      </c>
      <c r="E11472">
        <v>36</v>
      </c>
      <c r="F11472">
        <v>0.5</v>
      </c>
      <c r="G11472">
        <v>0</v>
      </c>
    </row>
    <row r="11473" spans="1:7" x14ac:dyDescent="0.2">
      <c r="A11473">
        <v>7200</v>
      </c>
      <c r="B11473">
        <v>0.15609999999999999</v>
      </c>
      <c r="C11473" t="s">
        <v>5440</v>
      </c>
      <c r="D11473">
        <v>42000</v>
      </c>
      <c r="E11473">
        <v>36</v>
      </c>
      <c r="F11473">
        <v>1</v>
      </c>
      <c r="G11473">
        <v>0</v>
      </c>
    </row>
    <row r="11474" spans="1:7" x14ac:dyDescent="0.2">
      <c r="A11474">
        <v>14000</v>
      </c>
      <c r="B11474">
        <v>9.1700000000000004E-2</v>
      </c>
      <c r="C11474" t="s">
        <v>5440</v>
      </c>
      <c r="D11474">
        <v>72000</v>
      </c>
      <c r="E11474">
        <v>36</v>
      </c>
      <c r="F11474">
        <v>10</v>
      </c>
      <c r="G11474">
        <v>0</v>
      </c>
    </row>
    <row r="11475" spans="1:7" x14ac:dyDescent="0.2">
      <c r="A11475">
        <v>11800</v>
      </c>
      <c r="B11475">
        <v>0.27879999999999999</v>
      </c>
      <c r="C11475" t="s">
        <v>5440</v>
      </c>
      <c r="D11475">
        <v>60000</v>
      </c>
      <c r="E11475">
        <v>60</v>
      </c>
      <c r="F11475">
        <v>7</v>
      </c>
      <c r="G11475">
        <v>0</v>
      </c>
    </row>
    <row r="11476" spans="1:7" x14ac:dyDescent="0.2">
      <c r="A11476">
        <v>3500</v>
      </c>
      <c r="B11476">
        <v>8.1799999999999998E-2</v>
      </c>
      <c r="C11476" t="s">
        <v>5441</v>
      </c>
      <c r="D11476">
        <v>26500</v>
      </c>
      <c r="E11476">
        <v>36</v>
      </c>
      <c r="F11476">
        <v>5</v>
      </c>
      <c r="G11476">
        <v>0</v>
      </c>
    </row>
    <row r="11477" spans="1:7" x14ac:dyDescent="0.2">
      <c r="A11477">
        <v>9000</v>
      </c>
      <c r="B11477">
        <v>0.1229</v>
      </c>
      <c r="C11477" t="s">
        <v>5440</v>
      </c>
      <c r="D11477">
        <v>75000</v>
      </c>
      <c r="E11477">
        <v>36</v>
      </c>
      <c r="F11477">
        <v>10</v>
      </c>
      <c r="G11477">
        <v>0</v>
      </c>
    </row>
    <row r="11478" spans="1:7" x14ac:dyDescent="0.2">
      <c r="A11478">
        <v>2400</v>
      </c>
      <c r="B11478">
        <v>0.1153</v>
      </c>
      <c r="C11478" t="s">
        <v>5441</v>
      </c>
      <c r="D11478">
        <v>44000</v>
      </c>
      <c r="E11478">
        <v>36</v>
      </c>
      <c r="F11478">
        <v>3</v>
      </c>
      <c r="G11478">
        <v>0</v>
      </c>
    </row>
    <row r="11479" spans="1:7" x14ac:dyDescent="0.2">
      <c r="A11479">
        <v>12150</v>
      </c>
      <c r="B11479">
        <v>0.15609999999999999</v>
      </c>
      <c r="C11479" t="s">
        <v>5440</v>
      </c>
      <c r="D11479">
        <v>33036</v>
      </c>
      <c r="E11479">
        <v>60</v>
      </c>
      <c r="F11479">
        <v>3</v>
      </c>
      <c r="G11479">
        <v>0</v>
      </c>
    </row>
    <row r="11480" spans="1:7" x14ac:dyDescent="0.2">
      <c r="A11480">
        <v>35000</v>
      </c>
      <c r="B11480">
        <v>0.1333</v>
      </c>
      <c r="C11480" t="s">
        <v>5441</v>
      </c>
      <c r="D11480">
        <v>152389</v>
      </c>
      <c r="E11480">
        <v>60</v>
      </c>
      <c r="F11480">
        <v>10</v>
      </c>
      <c r="G11480">
        <v>0</v>
      </c>
    </row>
    <row r="11481" spans="1:7" x14ac:dyDescent="0.2">
      <c r="A11481">
        <v>10000</v>
      </c>
      <c r="B11481">
        <v>9.1700000000000004E-2</v>
      </c>
      <c r="C11481" t="s">
        <v>5441</v>
      </c>
      <c r="D11481">
        <v>45000</v>
      </c>
      <c r="E11481">
        <v>60</v>
      </c>
      <c r="F11481">
        <v>5</v>
      </c>
      <c r="G11481">
        <v>0</v>
      </c>
    </row>
    <row r="11482" spans="1:7" x14ac:dyDescent="0.2">
      <c r="A11482">
        <v>1000</v>
      </c>
      <c r="B11482">
        <v>0.1229</v>
      </c>
      <c r="C11482" t="s">
        <v>5441</v>
      </c>
      <c r="D11482">
        <v>33000</v>
      </c>
      <c r="E11482">
        <v>36</v>
      </c>
      <c r="F11482">
        <v>10</v>
      </c>
      <c r="G11482">
        <v>0</v>
      </c>
    </row>
    <row r="11483" spans="1:7" x14ac:dyDescent="0.2">
      <c r="A11483">
        <v>17500</v>
      </c>
      <c r="B11483">
        <v>0.1333</v>
      </c>
      <c r="C11483" t="s">
        <v>5440</v>
      </c>
      <c r="D11483">
        <v>80000</v>
      </c>
      <c r="E11483">
        <v>36</v>
      </c>
      <c r="F11483">
        <v>4</v>
      </c>
      <c r="G11483">
        <v>0</v>
      </c>
    </row>
    <row r="11484" spans="1:7" x14ac:dyDescent="0.2">
      <c r="A11484">
        <v>10900</v>
      </c>
      <c r="B11484">
        <v>0.1699</v>
      </c>
      <c r="C11484" t="s">
        <v>5440</v>
      </c>
      <c r="D11484">
        <v>51000</v>
      </c>
      <c r="E11484">
        <v>36</v>
      </c>
      <c r="F11484">
        <v>10</v>
      </c>
      <c r="G11484">
        <v>0</v>
      </c>
    </row>
    <row r="11485" spans="1:7" x14ac:dyDescent="0.2">
      <c r="A11485">
        <v>6500</v>
      </c>
      <c r="B11485">
        <v>0.1333</v>
      </c>
      <c r="C11485" t="s">
        <v>5440</v>
      </c>
      <c r="D11485">
        <v>116000</v>
      </c>
      <c r="E11485">
        <v>36</v>
      </c>
      <c r="F11485">
        <v>7</v>
      </c>
      <c r="G11485">
        <v>0</v>
      </c>
    </row>
    <row r="11486" spans="1:7" x14ac:dyDescent="0.2">
      <c r="A11486">
        <v>5000</v>
      </c>
      <c r="B11486">
        <v>0.16550000000000001</v>
      </c>
      <c r="C11486" t="s">
        <v>5440</v>
      </c>
      <c r="D11486">
        <v>70000</v>
      </c>
      <c r="E11486">
        <v>36</v>
      </c>
      <c r="F11486">
        <v>10</v>
      </c>
      <c r="G11486">
        <v>0</v>
      </c>
    </row>
    <row r="11487" spans="1:7" x14ac:dyDescent="0.2">
      <c r="A11487">
        <v>17000</v>
      </c>
      <c r="B11487">
        <v>9.1700000000000004E-2</v>
      </c>
      <c r="C11487" t="s">
        <v>5440</v>
      </c>
      <c r="D11487">
        <v>62000</v>
      </c>
      <c r="E11487">
        <v>36</v>
      </c>
      <c r="F11487">
        <v>4</v>
      </c>
      <c r="G11487">
        <v>0</v>
      </c>
    </row>
    <row r="11488" spans="1:7" x14ac:dyDescent="0.2">
      <c r="A11488">
        <v>16000</v>
      </c>
      <c r="B11488">
        <v>0.1333</v>
      </c>
      <c r="C11488" t="s">
        <v>5441</v>
      </c>
      <c r="D11488">
        <v>110000</v>
      </c>
      <c r="E11488">
        <v>36</v>
      </c>
      <c r="F11488">
        <v>10</v>
      </c>
      <c r="G11488">
        <v>0</v>
      </c>
    </row>
    <row r="11489" spans="1:7" x14ac:dyDescent="0.2">
      <c r="A11489">
        <v>8000</v>
      </c>
      <c r="B11489">
        <v>0.1153</v>
      </c>
      <c r="C11489" t="s">
        <v>5441</v>
      </c>
      <c r="D11489">
        <v>55000</v>
      </c>
      <c r="E11489">
        <v>36</v>
      </c>
      <c r="F11489">
        <v>10</v>
      </c>
      <c r="G11489">
        <v>0</v>
      </c>
    </row>
    <row r="11490" spans="1:7" x14ac:dyDescent="0.2">
      <c r="A11490">
        <v>15000</v>
      </c>
      <c r="B11490">
        <v>0.15609999999999999</v>
      </c>
      <c r="C11490" t="s">
        <v>5441</v>
      </c>
      <c r="D11490">
        <v>65000</v>
      </c>
      <c r="E11490">
        <v>60</v>
      </c>
      <c r="F11490">
        <v>7</v>
      </c>
      <c r="G11490">
        <v>0</v>
      </c>
    </row>
    <row r="11491" spans="1:7" x14ac:dyDescent="0.2">
      <c r="A11491">
        <v>18000</v>
      </c>
      <c r="B11491">
        <v>0.22989999999999999</v>
      </c>
      <c r="C11491" t="s">
        <v>5442</v>
      </c>
      <c r="D11491">
        <v>50000</v>
      </c>
      <c r="E11491">
        <v>60</v>
      </c>
      <c r="F11491">
        <v>1</v>
      </c>
      <c r="G11491">
        <v>0</v>
      </c>
    </row>
    <row r="11492" spans="1:7" x14ac:dyDescent="0.2">
      <c r="A11492">
        <v>20000</v>
      </c>
      <c r="B11492">
        <v>9.1700000000000004E-2</v>
      </c>
      <c r="C11492" t="s">
        <v>5441</v>
      </c>
      <c r="D11492">
        <v>220000</v>
      </c>
      <c r="E11492">
        <v>36</v>
      </c>
      <c r="F11492">
        <v>10</v>
      </c>
      <c r="G11492">
        <v>0</v>
      </c>
    </row>
    <row r="11493" spans="1:7" x14ac:dyDescent="0.2">
      <c r="A11493">
        <v>12600</v>
      </c>
      <c r="B11493">
        <v>8.1799999999999998E-2</v>
      </c>
      <c r="C11493" t="s">
        <v>5440</v>
      </c>
      <c r="D11493">
        <v>55000</v>
      </c>
      <c r="E11493">
        <v>36</v>
      </c>
      <c r="F11493">
        <v>10</v>
      </c>
      <c r="G11493">
        <v>0</v>
      </c>
    </row>
    <row r="11494" spans="1:7" x14ac:dyDescent="0.2">
      <c r="A11494">
        <v>3675</v>
      </c>
      <c r="B11494">
        <v>0.2049</v>
      </c>
      <c r="C11494" t="s">
        <v>5441</v>
      </c>
      <c r="D11494">
        <v>95000</v>
      </c>
      <c r="E11494">
        <v>36</v>
      </c>
      <c r="F11494">
        <v>2</v>
      </c>
      <c r="G11494">
        <v>0</v>
      </c>
    </row>
    <row r="11495" spans="1:7" x14ac:dyDescent="0.2">
      <c r="A11495">
        <v>21000</v>
      </c>
      <c r="B11495">
        <v>0.1699</v>
      </c>
      <c r="C11495" t="s">
        <v>5440</v>
      </c>
      <c r="D11495">
        <v>56700</v>
      </c>
      <c r="E11495">
        <v>60</v>
      </c>
      <c r="F11495">
        <v>10</v>
      </c>
      <c r="G11495">
        <v>0</v>
      </c>
    </row>
    <row r="11496" spans="1:7" x14ac:dyDescent="0.2">
      <c r="A11496">
        <v>35000</v>
      </c>
      <c r="B11496">
        <v>0.18840000000000001</v>
      </c>
      <c r="C11496" t="s">
        <v>5441</v>
      </c>
      <c r="D11496">
        <v>140000</v>
      </c>
      <c r="E11496">
        <v>36</v>
      </c>
      <c r="F11496">
        <v>8</v>
      </c>
      <c r="G11496">
        <v>0</v>
      </c>
    </row>
    <row r="11497" spans="1:7" x14ac:dyDescent="0.2">
      <c r="A11497">
        <v>16700</v>
      </c>
      <c r="B11497">
        <v>0.1699</v>
      </c>
      <c r="C11497" t="s">
        <v>5440</v>
      </c>
      <c r="D11497">
        <v>38000</v>
      </c>
      <c r="E11497">
        <v>60</v>
      </c>
      <c r="F11497">
        <v>0.5</v>
      </c>
      <c r="G11497">
        <v>0</v>
      </c>
    </row>
    <row r="11498" spans="1:7" x14ac:dyDescent="0.2">
      <c r="A11498">
        <v>5000</v>
      </c>
      <c r="B11498">
        <v>0.12690000000000001</v>
      </c>
      <c r="C11498" t="s">
        <v>5440</v>
      </c>
      <c r="D11498">
        <v>58240</v>
      </c>
      <c r="E11498">
        <v>36</v>
      </c>
      <c r="F11498">
        <v>0.5</v>
      </c>
      <c r="G11498">
        <v>0</v>
      </c>
    </row>
    <row r="11499" spans="1:7" x14ac:dyDescent="0.2">
      <c r="A11499">
        <v>4200</v>
      </c>
      <c r="B11499">
        <v>9.1700000000000004E-2</v>
      </c>
      <c r="C11499" t="s">
        <v>5442</v>
      </c>
      <c r="D11499">
        <v>90000</v>
      </c>
      <c r="E11499">
        <v>36</v>
      </c>
      <c r="F11499">
        <v>9</v>
      </c>
      <c r="G11499">
        <v>0</v>
      </c>
    </row>
    <row r="11500" spans="1:7" x14ac:dyDescent="0.2">
      <c r="A11500">
        <v>10000</v>
      </c>
      <c r="B11500">
        <v>0.1153</v>
      </c>
      <c r="C11500" t="s">
        <v>5441</v>
      </c>
      <c r="D11500">
        <v>120000</v>
      </c>
      <c r="E11500">
        <v>36</v>
      </c>
      <c r="F11500">
        <v>10</v>
      </c>
      <c r="G11500">
        <v>1</v>
      </c>
    </row>
    <row r="11501" spans="1:7" x14ac:dyDescent="0.2">
      <c r="A11501">
        <v>15000</v>
      </c>
      <c r="B11501">
        <v>0.16550000000000001</v>
      </c>
      <c r="C11501" t="s">
        <v>5441</v>
      </c>
      <c r="D11501">
        <v>90000</v>
      </c>
      <c r="E11501">
        <v>60</v>
      </c>
      <c r="F11501">
        <v>10</v>
      </c>
      <c r="G11501">
        <v>0</v>
      </c>
    </row>
    <row r="11502" spans="1:7" x14ac:dyDescent="0.2">
      <c r="A11502">
        <v>14400</v>
      </c>
      <c r="B11502">
        <v>0.18840000000000001</v>
      </c>
      <c r="C11502" t="s">
        <v>5441</v>
      </c>
      <c r="D11502">
        <v>40000</v>
      </c>
      <c r="E11502">
        <v>36</v>
      </c>
      <c r="F11502">
        <v>10</v>
      </c>
      <c r="G11502">
        <v>1</v>
      </c>
    </row>
    <row r="11503" spans="1:7" x14ac:dyDescent="0.2">
      <c r="A11503">
        <v>6000</v>
      </c>
      <c r="B11503">
        <v>0.1333</v>
      </c>
      <c r="C11503" t="s">
        <v>5441</v>
      </c>
      <c r="D11503">
        <v>45000</v>
      </c>
      <c r="E11503">
        <v>36</v>
      </c>
      <c r="F11503">
        <v>2</v>
      </c>
      <c r="G11503">
        <v>0</v>
      </c>
    </row>
    <row r="11504" spans="1:7" x14ac:dyDescent="0.2">
      <c r="A11504">
        <v>12000</v>
      </c>
      <c r="B11504">
        <v>0.1333</v>
      </c>
      <c r="C11504" t="s">
        <v>5441</v>
      </c>
      <c r="D11504">
        <v>68000</v>
      </c>
      <c r="E11504">
        <v>60</v>
      </c>
      <c r="F11504">
        <v>10</v>
      </c>
      <c r="G11504">
        <v>0</v>
      </c>
    </row>
    <row r="11505" spans="1:7" x14ac:dyDescent="0.2">
      <c r="A11505">
        <v>35000</v>
      </c>
      <c r="B11505">
        <v>9.1700000000000004E-2</v>
      </c>
      <c r="C11505" t="s">
        <v>5440</v>
      </c>
      <c r="D11505">
        <v>95000</v>
      </c>
      <c r="E11505">
        <v>36</v>
      </c>
      <c r="F11505">
        <v>2</v>
      </c>
      <c r="G11505">
        <v>0</v>
      </c>
    </row>
    <row r="11506" spans="1:7" x14ac:dyDescent="0.2">
      <c r="A11506">
        <v>10000</v>
      </c>
      <c r="B11506">
        <v>0.1153</v>
      </c>
      <c r="C11506" t="s">
        <v>5441</v>
      </c>
      <c r="D11506">
        <v>78470</v>
      </c>
      <c r="E11506">
        <v>36</v>
      </c>
      <c r="F11506">
        <v>8</v>
      </c>
      <c r="G11506">
        <v>0</v>
      </c>
    </row>
    <row r="11507" spans="1:7" x14ac:dyDescent="0.2">
      <c r="A11507">
        <v>30000</v>
      </c>
      <c r="B11507">
        <v>6.6799999999999998E-2</v>
      </c>
      <c r="C11507" t="s">
        <v>5441</v>
      </c>
      <c r="D11507">
        <v>125000</v>
      </c>
      <c r="E11507">
        <v>36</v>
      </c>
      <c r="F11507">
        <v>9</v>
      </c>
      <c r="G11507">
        <v>0</v>
      </c>
    </row>
    <row r="11508" spans="1:7" x14ac:dyDescent="0.2">
      <c r="A11508">
        <v>20875</v>
      </c>
      <c r="B11508">
        <v>0.14649999999999999</v>
      </c>
      <c r="C11508" t="s">
        <v>5440</v>
      </c>
      <c r="D11508">
        <v>47500</v>
      </c>
      <c r="E11508">
        <v>60</v>
      </c>
      <c r="F11508">
        <v>0.5</v>
      </c>
      <c r="G11508">
        <v>1</v>
      </c>
    </row>
    <row r="11509" spans="1:7" x14ac:dyDescent="0.2">
      <c r="A11509">
        <v>5400</v>
      </c>
      <c r="B11509">
        <v>9.9900000000000003E-2</v>
      </c>
      <c r="C11509" t="s">
        <v>5440</v>
      </c>
      <c r="D11509">
        <v>60000</v>
      </c>
      <c r="E11509">
        <v>36</v>
      </c>
      <c r="F11509">
        <v>6</v>
      </c>
      <c r="G11509">
        <v>0</v>
      </c>
    </row>
    <row r="11510" spans="1:7" x14ac:dyDescent="0.2">
      <c r="A11510">
        <v>1325</v>
      </c>
      <c r="B11510">
        <v>0.19520000000000001</v>
      </c>
      <c r="C11510" t="s">
        <v>5441</v>
      </c>
      <c r="D11510">
        <v>88000</v>
      </c>
      <c r="E11510">
        <v>36</v>
      </c>
      <c r="F11510">
        <v>10</v>
      </c>
      <c r="G11510">
        <v>0</v>
      </c>
    </row>
    <row r="11511" spans="1:7" x14ac:dyDescent="0.2">
      <c r="A11511">
        <v>14000</v>
      </c>
      <c r="B11511">
        <v>0.1757</v>
      </c>
      <c r="C11511" t="s">
        <v>5442</v>
      </c>
      <c r="D11511">
        <v>90700</v>
      </c>
      <c r="E11511">
        <v>60</v>
      </c>
      <c r="F11511">
        <v>10</v>
      </c>
      <c r="G11511">
        <v>0</v>
      </c>
    </row>
    <row r="11512" spans="1:7" x14ac:dyDescent="0.2">
      <c r="A11512">
        <v>9550</v>
      </c>
      <c r="B11512">
        <v>0.1825</v>
      </c>
      <c r="C11512" t="s">
        <v>5440</v>
      </c>
      <c r="D11512">
        <v>40000</v>
      </c>
      <c r="E11512">
        <v>36</v>
      </c>
      <c r="F11512">
        <v>10</v>
      </c>
      <c r="G11512">
        <v>0</v>
      </c>
    </row>
    <row r="11513" spans="1:7" x14ac:dyDescent="0.2">
      <c r="A11513">
        <v>28000</v>
      </c>
      <c r="B11513">
        <v>6.9199999999999998E-2</v>
      </c>
      <c r="C11513" t="s">
        <v>5441</v>
      </c>
      <c r="D11513">
        <v>127000</v>
      </c>
      <c r="E11513">
        <v>36</v>
      </c>
      <c r="F11513">
        <v>10</v>
      </c>
      <c r="G11513">
        <v>0</v>
      </c>
    </row>
    <row r="11514" spans="1:7" x14ac:dyDescent="0.2">
      <c r="A11514">
        <v>7500</v>
      </c>
      <c r="B11514">
        <v>7.8899999999999998E-2</v>
      </c>
      <c r="C11514" t="s">
        <v>5440</v>
      </c>
      <c r="D11514">
        <v>52000</v>
      </c>
      <c r="E11514">
        <v>36</v>
      </c>
      <c r="F11514">
        <v>7</v>
      </c>
      <c r="G11514">
        <v>0</v>
      </c>
    </row>
    <row r="11515" spans="1:7" x14ac:dyDescent="0.2">
      <c r="A11515">
        <v>21000</v>
      </c>
      <c r="B11515">
        <v>0.15609999999999999</v>
      </c>
      <c r="C11515" t="s">
        <v>5441</v>
      </c>
      <c r="D11515">
        <v>70000</v>
      </c>
      <c r="E11515">
        <v>60</v>
      </c>
      <c r="F11515">
        <v>5</v>
      </c>
      <c r="G11515">
        <v>1</v>
      </c>
    </row>
    <row r="11516" spans="1:7" x14ac:dyDescent="0.2">
      <c r="A11516">
        <v>21000</v>
      </c>
      <c r="B11516">
        <v>0.18840000000000001</v>
      </c>
      <c r="C11516" t="s">
        <v>5441</v>
      </c>
      <c r="D11516">
        <v>120000</v>
      </c>
      <c r="E11516">
        <v>60</v>
      </c>
      <c r="F11516">
        <v>6</v>
      </c>
      <c r="G11516">
        <v>0</v>
      </c>
    </row>
    <row r="11517" spans="1:7" x14ac:dyDescent="0.2">
      <c r="A11517">
        <v>18000</v>
      </c>
      <c r="B11517">
        <v>6.6799999999999998E-2</v>
      </c>
      <c r="C11517" t="s">
        <v>5441</v>
      </c>
      <c r="D11517">
        <v>235000</v>
      </c>
      <c r="E11517">
        <v>36</v>
      </c>
      <c r="F11517">
        <v>9</v>
      </c>
      <c r="G11517">
        <v>0</v>
      </c>
    </row>
    <row r="11518" spans="1:7" x14ac:dyDescent="0.2">
      <c r="A11518">
        <v>15600</v>
      </c>
      <c r="B11518">
        <v>0.1699</v>
      </c>
      <c r="C11518" t="s">
        <v>5440</v>
      </c>
      <c r="D11518">
        <v>40000</v>
      </c>
      <c r="E11518">
        <v>60</v>
      </c>
      <c r="F11518">
        <v>3</v>
      </c>
      <c r="G11518">
        <v>1</v>
      </c>
    </row>
    <row r="11519" spans="1:7" x14ac:dyDescent="0.2">
      <c r="A11519">
        <v>12000</v>
      </c>
      <c r="B11519">
        <v>0.1153</v>
      </c>
      <c r="C11519" t="s">
        <v>5441</v>
      </c>
      <c r="D11519">
        <v>98000</v>
      </c>
      <c r="E11519">
        <v>36</v>
      </c>
      <c r="F11519">
        <v>6</v>
      </c>
      <c r="G11519">
        <v>0</v>
      </c>
    </row>
    <row r="11520" spans="1:7" x14ac:dyDescent="0.2">
      <c r="A11520">
        <v>14900</v>
      </c>
      <c r="B11520">
        <v>0.245</v>
      </c>
      <c r="C11520" t="s">
        <v>5440</v>
      </c>
      <c r="D11520">
        <v>34000</v>
      </c>
      <c r="E11520">
        <v>60</v>
      </c>
      <c r="F11520">
        <v>3</v>
      </c>
      <c r="G11520">
        <v>1</v>
      </c>
    </row>
    <row r="11521" spans="1:7" x14ac:dyDescent="0.2">
      <c r="A11521">
        <v>15275</v>
      </c>
      <c r="B11521">
        <v>0.2606</v>
      </c>
      <c r="C11521" t="s">
        <v>5441</v>
      </c>
      <c r="D11521">
        <v>30720</v>
      </c>
      <c r="E11521">
        <v>60</v>
      </c>
      <c r="F11521">
        <v>8</v>
      </c>
      <c r="G11521">
        <v>0</v>
      </c>
    </row>
    <row r="11522" spans="1:7" x14ac:dyDescent="0.2">
      <c r="A11522">
        <v>2400</v>
      </c>
      <c r="B11522">
        <v>0.12690000000000001</v>
      </c>
      <c r="C11522" t="s">
        <v>5442</v>
      </c>
      <c r="D11522">
        <v>34000</v>
      </c>
      <c r="E11522">
        <v>36</v>
      </c>
      <c r="F11522">
        <v>3</v>
      </c>
      <c r="G11522">
        <v>0</v>
      </c>
    </row>
    <row r="11523" spans="1:7" x14ac:dyDescent="0.2">
      <c r="A11523">
        <v>6000</v>
      </c>
      <c r="B11523">
        <v>6.9199999999999998E-2</v>
      </c>
      <c r="C11523" t="s">
        <v>5440</v>
      </c>
      <c r="D11523">
        <v>24000</v>
      </c>
      <c r="E11523">
        <v>36</v>
      </c>
      <c r="F11523">
        <v>1</v>
      </c>
      <c r="G11523">
        <v>1</v>
      </c>
    </row>
    <row r="11524" spans="1:7" x14ac:dyDescent="0.2">
      <c r="A11524">
        <v>21000</v>
      </c>
      <c r="B11524">
        <v>0.1399</v>
      </c>
      <c r="C11524" t="s">
        <v>5441</v>
      </c>
      <c r="D11524">
        <v>152000</v>
      </c>
      <c r="E11524">
        <v>60</v>
      </c>
      <c r="F11524">
        <v>2</v>
      </c>
      <c r="G11524">
        <v>0</v>
      </c>
    </row>
    <row r="11525" spans="1:7" x14ac:dyDescent="0.2">
      <c r="A11525">
        <v>14500</v>
      </c>
      <c r="B11525">
        <v>0.12690000000000001</v>
      </c>
      <c r="C11525" t="s">
        <v>5441</v>
      </c>
      <c r="D11525">
        <v>66000</v>
      </c>
      <c r="E11525">
        <v>60</v>
      </c>
      <c r="F11525">
        <v>10</v>
      </c>
      <c r="G11525">
        <v>0</v>
      </c>
    </row>
    <row r="11526" spans="1:7" x14ac:dyDescent="0.2">
      <c r="A11526">
        <v>2500</v>
      </c>
      <c r="B11526">
        <v>0.1399</v>
      </c>
      <c r="C11526" t="s">
        <v>5441</v>
      </c>
      <c r="D11526">
        <v>136000</v>
      </c>
      <c r="E11526">
        <v>36</v>
      </c>
      <c r="F11526">
        <v>10</v>
      </c>
      <c r="G11526">
        <v>0</v>
      </c>
    </row>
    <row r="11527" spans="1:7" x14ac:dyDescent="0.2">
      <c r="A11527">
        <v>3000</v>
      </c>
      <c r="B11527">
        <v>0.1333</v>
      </c>
      <c r="C11527" t="s">
        <v>5440</v>
      </c>
      <c r="D11527">
        <v>31000</v>
      </c>
      <c r="E11527">
        <v>36</v>
      </c>
      <c r="F11527">
        <v>1</v>
      </c>
      <c r="G11527">
        <v>0</v>
      </c>
    </row>
    <row r="11528" spans="1:7" x14ac:dyDescent="0.2">
      <c r="A11528">
        <v>2525</v>
      </c>
      <c r="B11528">
        <v>0.16550000000000001</v>
      </c>
      <c r="C11528" t="s">
        <v>5440</v>
      </c>
      <c r="D11528">
        <v>50025</v>
      </c>
      <c r="E11528">
        <v>36</v>
      </c>
      <c r="F11528">
        <v>10</v>
      </c>
      <c r="G11528">
        <v>0</v>
      </c>
    </row>
    <row r="11529" spans="1:7" x14ac:dyDescent="0.2">
      <c r="A11529">
        <v>3575</v>
      </c>
      <c r="B11529">
        <v>0.1333</v>
      </c>
      <c r="C11529" t="s">
        <v>5442</v>
      </c>
      <c r="D11529">
        <v>20000</v>
      </c>
      <c r="E11529">
        <v>36</v>
      </c>
      <c r="F11529">
        <v>2</v>
      </c>
      <c r="G11529">
        <v>0</v>
      </c>
    </row>
    <row r="11530" spans="1:7" x14ac:dyDescent="0.2">
      <c r="A11530">
        <v>15000</v>
      </c>
      <c r="B11530">
        <v>0.1333</v>
      </c>
      <c r="C11530" t="s">
        <v>5440</v>
      </c>
      <c r="D11530">
        <v>89000</v>
      </c>
      <c r="E11530">
        <v>60</v>
      </c>
      <c r="F11530">
        <v>10</v>
      </c>
      <c r="G11530">
        <v>0</v>
      </c>
    </row>
    <row r="11531" spans="1:7" x14ac:dyDescent="0.2">
      <c r="A11531">
        <v>2500</v>
      </c>
      <c r="B11531">
        <v>0.16550000000000001</v>
      </c>
      <c r="C11531" t="s">
        <v>5442</v>
      </c>
      <c r="D11531">
        <v>30000</v>
      </c>
      <c r="E11531">
        <v>36</v>
      </c>
      <c r="F11531">
        <v>2</v>
      </c>
      <c r="G11531">
        <v>0</v>
      </c>
    </row>
    <row r="11532" spans="1:7" x14ac:dyDescent="0.2">
      <c r="A11532">
        <v>19650</v>
      </c>
      <c r="B11532">
        <v>0.1399</v>
      </c>
      <c r="C11532" t="s">
        <v>5441</v>
      </c>
      <c r="D11532">
        <v>57982</v>
      </c>
      <c r="E11532">
        <v>36</v>
      </c>
      <c r="F11532">
        <v>10</v>
      </c>
      <c r="G11532">
        <v>0</v>
      </c>
    </row>
    <row r="11533" spans="1:7" x14ac:dyDescent="0.2">
      <c r="A11533">
        <v>5600</v>
      </c>
      <c r="B11533">
        <v>6.6799999999999998E-2</v>
      </c>
      <c r="C11533" t="s">
        <v>5441</v>
      </c>
      <c r="D11533">
        <v>55000</v>
      </c>
      <c r="E11533">
        <v>36</v>
      </c>
      <c r="F11533">
        <v>10</v>
      </c>
      <c r="G11533">
        <v>0</v>
      </c>
    </row>
    <row r="11534" spans="1:7" x14ac:dyDescent="0.2">
      <c r="A11534">
        <v>28775</v>
      </c>
      <c r="B11534">
        <v>0.2049</v>
      </c>
      <c r="C11534" t="s">
        <v>5440</v>
      </c>
      <c r="D11534">
        <v>82000</v>
      </c>
      <c r="E11534">
        <v>60</v>
      </c>
      <c r="F11534">
        <v>9</v>
      </c>
      <c r="G11534">
        <v>1</v>
      </c>
    </row>
    <row r="11535" spans="1:7" x14ac:dyDescent="0.2">
      <c r="A11535">
        <v>30000</v>
      </c>
      <c r="B11535">
        <v>0.2049</v>
      </c>
      <c r="C11535" t="s">
        <v>5441</v>
      </c>
      <c r="D11535">
        <v>90000</v>
      </c>
      <c r="E11535">
        <v>60</v>
      </c>
      <c r="F11535">
        <v>10</v>
      </c>
      <c r="G11535">
        <v>0</v>
      </c>
    </row>
    <row r="11536" spans="1:7" x14ac:dyDescent="0.2">
      <c r="A11536">
        <v>7500</v>
      </c>
      <c r="B11536">
        <v>7.8899999999999998E-2</v>
      </c>
      <c r="C11536" t="s">
        <v>5440</v>
      </c>
      <c r="D11536">
        <v>85000</v>
      </c>
      <c r="E11536">
        <v>36</v>
      </c>
      <c r="F11536">
        <v>10</v>
      </c>
      <c r="G11536">
        <v>0</v>
      </c>
    </row>
    <row r="11537" spans="1:7" x14ac:dyDescent="0.2">
      <c r="A11537">
        <v>23000</v>
      </c>
      <c r="B11537">
        <v>0.1229</v>
      </c>
      <c r="C11537" t="s">
        <v>5441</v>
      </c>
      <c r="D11537">
        <v>90000</v>
      </c>
      <c r="E11537">
        <v>60</v>
      </c>
      <c r="F11537">
        <v>10</v>
      </c>
      <c r="G11537">
        <v>0</v>
      </c>
    </row>
    <row r="11538" spans="1:7" x14ac:dyDescent="0.2">
      <c r="A11538">
        <v>12000</v>
      </c>
      <c r="B11538">
        <v>7.8899999999999998E-2</v>
      </c>
      <c r="C11538" t="s">
        <v>5441</v>
      </c>
      <c r="D11538">
        <v>50000</v>
      </c>
      <c r="E11538">
        <v>36</v>
      </c>
      <c r="F11538">
        <v>10</v>
      </c>
      <c r="G11538">
        <v>0</v>
      </c>
    </row>
    <row r="11539" spans="1:7" x14ac:dyDescent="0.2">
      <c r="A11539">
        <v>24000</v>
      </c>
      <c r="B11539">
        <v>9.9900000000000003E-2</v>
      </c>
      <c r="C11539" t="s">
        <v>5441</v>
      </c>
      <c r="D11539">
        <v>110000</v>
      </c>
      <c r="E11539">
        <v>36</v>
      </c>
      <c r="F11539">
        <v>10</v>
      </c>
      <c r="G11539">
        <v>0</v>
      </c>
    </row>
    <row r="11540" spans="1:7" x14ac:dyDescent="0.2">
      <c r="A11540">
        <v>5000</v>
      </c>
      <c r="B11540">
        <v>0.16550000000000001</v>
      </c>
      <c r="C11540" t="s">
        <v>5440</v>
      </c>
      <c r="D11540">
        <v>77000</v>
      </c>
      <c r="E11540">
        <v>36</v>
      </c>
      <c r="F11540">
        <v>8</v>
      </c>
      <c r="G11540">
        <v>0</v>
      </c>
    </row>
    <row r="11541" spans="1:7" x14ac:dyDescent="0.2">
      <c r="A11541">
        <v>5000</v>
      </c>
      <c r="B11541">
        <v>0.1399</v>
      </c>
      <c r="C11541" t="s">
        <v>5440</v>
      </c>
      <c r="D11541">
        <v>50000</v>
      </c>
      <c r="E11541">
        <v>36</v>
      </c>
      <c r="F11541">
        <v>10</v>
      </c>
      <c r="G11541">
        <v>1</v>
      </c>
    </row>
    <row r="11542" spans="1:7" x14ac:dyDescent="0.2">
      <c r="A11542">
        <v>11750</v>
      </c>
      <c r="B11542">
        <v>0.16550000000000001</v>
      </c>
      <c r="C11542" t="s">
        <v>5441</v>
      </c>
      <c r="D11542">
        <v>65000</v>
      </c>
      <c r="E11542">
        <v>36</v>
      </c>
      <c r="F11542">
        <v>10</v>
      </c>
      <c r="G11542">
        <v>0</v>
      </c>
    </row>
    <row r="11543" spans="1:7" x14ac:dyDescent="0.2">
      <c r="A11543">
        <v>9000</v>
      </c>
      <c r="B11543">
        <v>0.1229</v>
      </c>
      <c r="C11543" t="s">
        <v>5440</v>
      </c>
      <c r="D11543">
        <v>126000</v>
      </c>
      <c r="E11543">
        <v>36</v>
      </c>
      <c r="F11543">
        <v>2</v>
      </c>
      <c r="G11543">
        <v>0</v>
      </c>
    </row>
    <row r="11544" spans="1:7" x14ac:dyDescent="0.2">
      <c r="A11544">
        <v>5200</v>
      </c>
      <c r="B11544">
        <v>0.19520000000000001</v>
      </c>
      <c r="C11544" t="s">
        <v>5440</v>
      </c>
      <c r="D11544">
        <v>50000</v>
      </c>
      <c r="E11544">
        <v>36</v>
      </c>
      <c r="F11544">
        <v>6</v>
      </c>
      <c r="G11544">
        <v>0</v>
      </c>
    </row>
    <row r="11545" spans="1:7" x14ac:dyDescent="0.2">
      <c r="A11545">
        <v>8000</v>
      </c>
      <c r="B11545">
        <v>0.16550000000000001</v>
      </c>
      <c r="C11545" t="s">
        <v>5440</v>
      </c>
      <c r="D11545">
        <v>32000</v>
      </c>
      <c r="E11545">
        <v>36</v>
      </c>
      <c r="F11545">
        <v>0.5</v>
      </c>
      <c r="G11545">
        <v>0</v>
      </c>
    </row>
    <row r="11546" spans="1:7" x14ac:dyDescent="0.2">
      <c r="A11546">
        <v>8800</v>
      </c>
      <c r="B11546">
        <v>0.1099</v>
      </c>
      <c r="C11546" t="s">
        <v>5440</v>
      </c>
      <c r="D11546">
        <v>40000</v>
      </c>
      <c r="E11546">
        <v>36</v>
      </c>
      <c r="F11546">
        <v>5</v>
      </c>
      <c r="G11546">
        <v>0</v>
      </c>
    </row>
    <row r="11547" spans="1:7" x14ac:dyDescent="0.2">
      <c r="A11547">
        <v>10000</v>
      </c>
      <c r="B11547">
        <v>0.12690000000000001</v>
      </c>
      <c r="C11547" t="s">
        <v>5441</v>
      </c>
      <c r="D11547">
        <v>36000</v>
      </c>
      <c r="E11547">
        <v>36</v>
      </c>
      <c r="F11547">
        <v>10</v>
      </c>
      <c r="G11547">
        <v>0</v>
      </c>
    </row>
    <row r="11548" spans="1:7" x14ac:dyDescent="0.2">
      <c r="A11548">
        <v>4000</v>
      </c>
      <c r="B11548">
        <v>0.15609999999999999</v>
      </c>
      <c r="C11548" t="s">
        <v>5441</v>
      </c>
      <c r="D11548">
        <v>50000</v>
      </c>
      <c r="E11548">
        <v>36</v>
      </c>
      <c r="F11548">
        <v>5</v>
      </c>
      <c r="G11548">
        <v>0</v>
      </c>
    </row>
    <row r="11549" spans="1:7" x14ac:dyDescent="0.2">
      <c r="A11549">
        <v>12000</v>
      </c>
      <c r="B11549">
        <v>9.1700000000000004E-2</v>
      </c>
      <c r="C11549" t="s">
        <v>5440</v>
      </c>
      <c r="D11549">
        <v>102000</v>
      </c>
      <c r="E11549">
        <v>60</v>
      </c>
      <c r="F11549">
        <v>7</v>
      </c>
      <c r="G11549">
        <v>0</v>
      </c>
    </row>
    <row r="11550" spans="1:7" x14ac:dyDescent="0.2">
      <c r="A11550">
        <v>14400</v>
      </c>
      <c r="B11550">
        <v>0.1333</v>
      </c>
      <c r="C11550" t="s">
        <v>5440</v>
      </c>
      <c r="D11550">
        <v>56000</v>
      </c>
      <c r="E11550">
        <v>60</v>
      </c>
      <c r="F11550">
        <v>10</v>
      </c>
      <c r="G11550">
        <v>0</v>
      </c>
    </row>
    <row r="11551" spans="1:7" x14ac:dyDescent="0.2">
      <c r="A11551">
        <v>8000</v>
      </c>
      <c r="B11551">
        <v>0.12690000000000001</v>
      </c>
      <c r="C11551" t="s">
        <v>5442</v>
      </c>
      <c r="D11551">
        <v>82000</v>
      </c>
      <c r="E11551">
        <v>36</v>
      </c>
      <c r="F11551">
        <v>10</v>
      </c>
      <c r="G11551">
        <v>0</v>
      </c>
    </row>
    <row r="11552" spans="1:7" x14ac:dyDescent="0.2">
      <c r="A11552">
        <v>22000</v>
      </c>
      <c r="B11552">
        <v>0.2399</v>
      </c>
      <c r="C11552" t="s">
        <v>5440</v>
      </c>
      <c r="D11552">
        <v>65000</v>
      </c>
      <c r="E11552">
        <v>60</v>
      </c>
      <c r="F11552">
        <v>6</v>
      </c>
      <c r="G11552">
        <v>0</v>
      </c>
    </row>
    <row r="11553" spans="1:7" x14ac:dyDescent="0.2">
      <c r="A11553">
        <v>20000</v>
      </c>
      <c r="B11553">
        <v>0.18840000000000001</v>
      </c>
      <c r="C11553" t="s">
        <v>5441</v>
      </c>
      <c r="D11553">
        <v>94000</v>
      </c>
      <c r="E11553">
        <v>60</v>
      </c>
      <c r="F11553">
        <v>10</v>
      </c>
      <c r="G11553">
        <v>0</v>
      </c>
    </row>
    <row r="11554" spans="1:7" x14ac:dyDescent="0.2">
      <c r="A11554">
        <v>4000</v>
      </c>
      <c r="B11554">
        <v>0.1333</v>
      </c>
      <c r="C11554" t="s">
        <v>5440</v>
      </c>
      <c r="D11554">
        <v>25000</v>
      </c>
      <c r="E11554">
        <v>36</v>
      </c>
      <c r="F11554">
        <v>3</v>
      </c>
      <c r="G11554">
        <v>0</v>
      </c>
    </row>
    <row r="11555" spans="1:7" x14ac:dyDescent="0.2">
      <c r="A11555">
        <v>30000</v>
      </c>
      <c r="B11555">
        <v>0.1153</v>
      </c>
      <c r="C11555" t="s">
        <v>5442</v>
      </c>
      <c r="D11555">
        <v>160000</v>
      </c>
      <c r="E11555">
        <v>36</v>
      </c>
      <c r="F11555">
        <v>9</v>
      </c>
      <c r="G11555">
        <v>0</v>
      </c>
    </row>
    <row r="11556" spans="1:7" x14ac:dyDescent="0.2">
      <c r="A11556">
        <v>32400</v>
      </c>
      <c r="B11556">
        <v>0.19520000000000001</v>
      </c>
      <c r="C11556" t="s">
        <v>5442</v>
      </c>
      <c r="D11556">
        <v>140000</v>
      </c>
      <c r="E11556">
        <v>60</v>
      </c>
      <c r="F11556">
        <v>1</v>
      </c>
      <c r="G11556">
        <v>1</v>
      </c>
    </row>
    <row r="11557" spans="1:7" x14ac:dyDescent="0.2">
      <c r="A11557">
        <v>25000</v>
      </c>
      <c r="B11557">
        <v>0.1099</v>
      </c>
      <c r="C11557" t="s">
        <v>5441</v>
      </c>
      <c r="D11557">
        <v>193000</v>
      </c>
      <c r="E11557">
        <v>36</v>
      </c>
      <c r="F11557">
        <v>10</v>
      </c>
      <c r="G11557">
        <v>0</v>
      </c>
    </row>
    <row r="11558" spans="1:7" x14ac:dyDescent="0.2">
      <c r="A11558">
        <v>6000</v>
      </c>
      <c r="B11558">
        <v>0.1229</v>
      </c>
      <c r="C11558" t="s">
        <v>5440</v>
      </c>
      <c r="D11558">
        <v>50000</v>
      </c>
      <c r="E11558">
        <v>36</v>
      </c>
      <c r="F11558">
        <v>6</v>
      </c>
      <c r="G11558">
        <v>0</v>
      </c>
    </row>
    <row r="11559" spans="1:7" x14ac:dyDescent="0.2">
      <c r="A11559">
        <v>11200</v>
      </c>
      <c r="B11559">
        <v>0.1825</v>
      </c>
      <c r="C11559" t="s">
        <v>5441</v>
      </c>
      <c r="D11559">
        <v>55000</v>
      </c>
      <c r="E11559">
        <v>60</v>
      </c>
      <c r="F11559">
        <v>5</v>
      </c>
      <c r="G11559">
        <v>0</v>
      </c>
    </row>
    <row r="11560" spans="1:7" x14ac:dyDescent="0.2">
      <c r="A11560">
        <v>24000</v>
      </c>
      <c r="B11560">
        <v>0.1825</v>
      </c>
      <c r="C11560" t="s">
        <v>5440</v>
      </c>
      <c r="D11560">
        <v>60000</v>
      </c>
      <c r="E11560">
        <v>60</v>
      </c>
      <c r="F11560">
        <v>9</v>
      </c>
      <c r="G11560">
        <v>1</v>
      </c>
    </row>
    <row r="11561" spans="1:7" x14ac:dyDescent="0.2">
      <c r="A11561">
        <v>13825</v>
      </c>
      <c r="B11561">
        <v>0.22989999999999999</v>
      </c>
      <c r="C11561" t="s">
        <v>5441</v>
      </c>
      <c r="D11561">
        <v>65000</v>
      </c>
      <c r="E11561">
        <v>60</v>
      </c>
      <c r="F11561">
        <v>10</v>
      </c>
      <c r="G11561">
        <v>0</v>
      </c>
    </row>
    <row r="11562" spans="1:7" x14ac:dyDescent="0.2">
      <c r="A11562">
        <v>12000</v>
      </c>
      <c r="B11562">
        <v>0.1229</v>
      </c>
      <c r="C11562" t="s">
        <v>5440</v>
      </c>
      <c r="D11562">
        <v>42000</v>
      </c>
      <c r="E11562">
        <v>36</v>
      </c>
      <c r="F11562">
        <v>2</v>
      </c>
      <c r="G11562">
        <v>0</v>
      </c>
    </row>
    <row r="11563" spans="1:7" x14ac:dyDescent="0.2">
      <c r="A11563">
        <v>12800</v>
      </c>
      <c r="B11563">
        <v>7.8899999999999998E-2</v>
      </c>
      <c r="C11563" t="s">
        <v>5441</v>
      </c>
      <c r="D11563">
        <v>55020</v>
      </c>
      <c r="E11563">
        <v>36</v>
      </c>
      <c r="F11563">
        <v>10</v>
      </c>
      <c r="G11563">
        <v>0</v>
      </c>
    </row>
    <row r="11564" spans="1:7" x14ac:dyDescent="0.2">
      <c r="A11564">
        <v>18000</v>
      </c>
      <c r="B11564">
        <v>9.1700000000000004E-2</v>
      </c>
      <c r="C11564" t="s">
        <v>5441</v>
      </c>
      <c r="D11564">
        <v>290000</v>
      </c>
      <c r="E11564">
        <v>36</v>
      </c>
      <c r="F11564">
        <v>2</v>
      </c>
      <c r="G11564">
        <v>0</v>
      </c>
    </row>
    <row r="11565" spans="1:7" x14ac:dyDescent="0.2">
      <c r="A11565">
        <v>24000</v>
      </c>
      <c r="B11565">
        <v>0.14649999999999999</v>
      </c>
      <c r="C11565" t="s">
        <v>5441</v>
      </c>
      <c r="D11565">
        <v>55000</v>
      </c>
      <c r="E11565">
        <v>60</v>
      </c>
      <c r="F11565">
        <v>10</v>
      </c>
      <c r="G11565">
        <v>0</v>
      </c>
    </row>
    <row r="11566" spans="1:7" x14ac:dyDescent="0.2">
      <c r="A11566">
        <v>13050</v>
      </c>
      <c r="B11566">
        <v>0.24990000000000001</v>
      </c>
      <c r="C11566" t="s">
        <v>5441</v>
      </c>
      <c r="D11566">
        <v>38500</v>
      </c>
      <c r="E11566">
        <v>60</v>
      </c>
      <c r="F11566">
        <v>2</v>
      </c>
      <c r="G11566">
        <v>1</v>
      </c>
    </row>
    <row r="11567" spans="1:7" x14ac:dyDescent="0.2">
      <c r="A11567">
        <v>35000</v>
      </c>
      <c r="B11567">
        <v>0.1099</v>
      </c>
      <c r="C11567" t="s">
        <v>5441</v>
      </c>
      <c r="D11567">
        <v>250000</v>
      </c>
      <c r="E11567">
        <v>60</v>
      </c>
      <c r="F11567">
        <v>10</v>
      </c>
      <c r="G11567">
        <v>0</v>
      </c>
    </row>
    <row r="11568" spans="1:7" x14ac:dyDescent="0.2">
      <c r="A11568">
        <v>20000</v>
      </c>
      <c r="B11568">
        <v>8.1799999999999998E-2</v>
      </c>
      <c r="C11568" t="s">
        <v>5441</v>
      </c>
      <c r="D11568">
        <v>78000</v>
      </c>
      <c r="E11568">
        <v>36</v>
      </c>
      <c r="F11568">
        <v>10</v>
      </c>
      <c r="G11568">
        <v>0</v>
      </c>
    </row>
    <row r="11569" spans="1:7" x14ac:dyDescent="0.2">
      <c r="A11569">
        <v>19200</v>
      </c>
      <c r="B11569">
        <v>0.14649999999999999</v>
      </c>
      <c r="C11569" t="s">
        <v>5441</v>
      </c>
      <c r="D11569">
        <v>53195</v>
      </c>
      <c r="E11569">
        <v>60</v>
      </c>
      <c r="F11569">
        <v>9</v>
      </c>
      <c r="G11569">
        <v>1</v>
      </c>
    </row>
    <row r="11570" spans="1:7" x14ac:dyDescent="0.2">
      <c r="A11570">
        <v>25000</v>
      </c>
      <c r="B11570">
        <v>0.1699</v>
      </c>
      <c r="C11570" t="s">
        <v>5441</v>
      </c>
      <c r="D11570">
        <v>72800</v>
      </c>
      <c r="E11570">
        <v>60</v>
      </c>
      <c r="F11570">
        <v>8</v>
      </c>
      <c r="G11570">
        <v>0</v>
      </c>
    </row>
    <row r="11571" spans="1:7" x14ac:dyDescent="0.2">
      <c r="A11571">
        <v>19000</v>
      </c>
      <c r="B11571">
        <v>0.16550000000000001</v>
      </c>
      <c r="C11571" t="s">
        <v>5442</v>
      </c>
      <c r="D11571">
        <v>50000</v>
      </c>
      <c r="E11571">
        <v>36</v>
      </c>
      <c r="F11571">
        <v>3</v>
      </c>
      <c r="G11571">
        <v>0</v>
      </c>
    </row>
    <row r="11572" spans="1:7" x14ac:dyDescent="0.2">
      <c r="A11572">
        <v>15000</v>
      </c>
      <c r="B11572">
        <v>6.9199999999999998E-2</v>
      </c>
      <c r="C11572" t="s">
        <v>5441</v>
      </c>
      <c r="D11572">
        <v>83857</v>
      </c>
      <c r="E11572">
        <v>36</v>
      </c>
      <c r="F11572">
        <v>8</v>
      </c>
      <c r="G11572">
        <v>0</v>
      </c>
    </row>
    <row r="11573" spans="1:7" x14ac:dyDescent="0.2">
      <c r="A11573">
        <v>35000</v>
      </c>
      <c r="B11573">
        <v>0.1825</v>
      </c>
      <c r="C11573" t="s">
        <v>5441</v>
      </c>
      <c r="D11573">
        <v>108216</v>
      </c>
      <c r="E11573">
        <v>36</v>
      </c>
      <c r="F11573">
        <v>3</v>
      </c>
      <c r="G11573">
        <v>1</v>
      </c>
    </row>
    <row r="11574" spans="1:7" x14ac:dyDescent="0.2">
      <c r="A11574">
        <v>6000</v>
      </c>
      <c r="B11574">
        <v>0.1099</v>
      </c>
      <c r="C11574" t="s">
        <v>5441</v>
      </c>
      <c r="D11574">
        <v>82000</v>
      </c>
      <c r="E11574">
        <v>36</v>
      </c>
      <c r="F11574">
        <v>9</v>
      </c>
      <c r="G11574">
        <v>0</v>
      </c>
    </row>
    <row r="11575" spans="1:7" x14ac:dyDescent="0.2">
      <c r="A11575">
        <v>20000</v>
      </c>
      <c r="B11575">
        <v>0.25569999999999998</v>
      </c>
      <c r="C11575" t="s">
        <v>5441</v>
      </c>
      <c r="D11575">
        <v>40000</v>
      </c>
      <c r="E11575">
        <v>60</v>
      </c>
      <c r="F11575">
        <v>0.5</v>
      </c>
      <c r="G11575">
        <v>0</v>
      </c>
    </row>
    <row r="11576" spans="1:7" x14ac:dyDescent="0.2">
      <c r="A11576">
        <v>35000</v>
      </c>
      <c r="B11576">
        <v>0.15609999999999999</v>
      </c>
      <c r="C11576" t="s">
        <v>5441</v>
      </c>
      <c r="D11576">
        <v>125000</v>
      </c>
      <c r="E11576">
        <v>60</v>
      </c>
      <c r="F11576">
        <v>5</v>
      </c>
      <c r="G11576">
        <v>0</v>
      </c>
    </row>
    <row r="11577" spans="1:7" x14ac:dyDescent="0.2">
      <c r="A11577">
        <v>4850</v>
      </c>
      <c r="B11577">
        <v>0.25569999999999998</v>
      </c>
      <c r="C11577" t="s">
        <v>5440</v>
      </c>
      <c r="D11577">
        <v>22000</v>
      </c>
      <c r="E11577">
        <v>36</v>
      </c>
      <c r="F11577">
        <v>4</v>
      </c>
      <c r="G11577">
        <v>1</v>
      </c>
    </row>
    <row r="11578" spans="1:7" x14ac:dyDescent="0.2">
      <c r="A11578">
        <v>24000</v>
      </c>
      <c r="B11578">
        <v>9.9900000000000003E-2</v>
      </c>
      <c r="C11578" t="s">
        <v>5441</v>
      </c>
      <c r="D11578">
        <v>92000</v>
      </c>
      <c r="E11578">
        <v>36</v>
      </c>
      <c r="F11578">
        <v>10</v>
      </c>
      <c r="G11578">
        <v>0</v>
      </c>
    </row>
    <row r="11579" spans="1:7" x14ac:dyDescent="0.2">
      <c r="A11579">
        <v>5500</v>
      </c>
      <c r="B11579">
        <v>0.1099</v>
      </c>
      <c r="C11579" t="s">
        <v>5441</v>
      </c>
      <c r="D11579">
        <v>55000</v>
      </c>
      <c r="E11579">
        <v>36</v>
      </c>
      <c r="F11579">
        <v>10</v>
      </c>
      <c r="G11579">
        <v>0</v>
      </c>
    </row>
    <row r="11580" spans="1:7" x14ac:dyDescent="0.2">
      <c r="A11580">
        <v>20000</v>
      </c>
      <c r="B11580">
        <v>0.18840000000000001</v>
      </c>
      <c r="C11580" t="s">
        <v>5440</v>
      </c>
      <c r="D11580">
        <v>95000</v>
      </c>
      <c r="E11580">
        <v>60</v>
      </c>
      <c r="F11580">
        <v>10</v>
      </c>
      <c r="G11580">
        <v>0</v>
      </c>
    </row>
    <row r="11581" spans="1:7" x14ac:dyDescent="0.2">
      <c r="A11581">
        <v>17225</v>
      </c>
      <c r="B11581">
        <v>0.25569999999999998</v>
      </c>
      <c r="C11581" t="s">
        <v>5440</v>
      </c>
      <c r="D11581">
        <v>75600</v>
      </c>
      <c r="E11581">
        <v>60</v>
      </c>
      <c r="F11581">
        <v>10</v>
      </c>
      <c r="G11581">
        <v>1</v>
      </c>
    </row>
    <row r="11582" spans="1:7" x14ac:dyDescent="0.2">
      <c r="A11582">
        <v>28800</v>
      </c>
      <c r="B11582">
        <v>0.16550000000000001</v>
      </c>
      <c r="C11582" t="s">
        <v>5440</v>
      </c>
      <c r="D11582">
        <v>85000</v>
      </c>
      <c r="E11582">
        <v>36</v>
      </c>
      <c r="F11582">
        <v>3</v>
      </c>
      <c r="G11582">
        <v>0</v>
      </c>
    </row>
    <row r="11583" spans="1:7" x14ac:dyDescent="0.2">
      <c r="A11583">
        <v>8975</v>
      </c>
      <c r="B11583">
        <v>0.2399</v>
      </c>
      <c r="C11583" t="s">
        <v>5440</v>
      </c>
      <c r="D11583">
        <v>30000</v>
      </c>
      <c r="E11583">
        <v>36</v>
      </c>
      <c r="F11583">
        <v>1</v>
      </c>
      <c r="G11583">
        <v>1</v>
      </c>
    </row>
    <row r="11584" spans="1:7" x14ac:dyDescent="0.2">
      <c r="A11584">
        <v>5000</v>
      </c>
      <c r="B11584">
        <v>0.12690000000000001</v>
      </c>
      <c r="C11584" t="s">
        <v>5441</v>
      </c>
      <c r="D11584">
        <v>61000</v>
      </c>
      <c r="E11584">
        <v>36</v>
      </c>
      <c r="F11584">
        <v>1</v>
      </c>
      <c r="G11584">
        <v>0</v>
      </c>
    </row>
    <row r="11585" spans="1:7" x14ac:dyDescent="0.2">
      <c r="A11585">
        <v>5700</v>
      </c>
      <c r="B11585">
        <v>6.3899999999999998E-2</v>
      </c>
      <c r="C11585" t="s">
        <v>5440</v>
      </c>
      <c r="D11585">
        <v>38000</v>
      </c>
      <c r="E11585">
        <v>36</v>
      </c>
      <c r="F11585">
        <v>10</v>
      </c>
      <c r="G11585">
        <v>0</v>
      </c>
    </row>
    <row r="11586" spans="1:7" x14ac:dyDescent="0.2">
      <c r="A11586">
        <v>7200</v>
      </c>
      <c r="B11586">
        <v>9.9900000000000003E-2</v>
      </c>
      <c r="C11586" t="s">
        <v>5441</v>
      </c>
      <c r="D11586">
        <v>37200</v>
      </c>
      <c r="E11586">
        <v>36</v>
      </c>
      <c r="F11586">
        <v>7</v>
      </c>
      <c r="G11586">
        <v>0</v>
      </c>
    </row>
    <row r="11587" spans="1:7" x14ac:dyDescent="0.2">
      <c r="A11587">
        <v>17500</v>
      </c>
      <c r="B11587">
        <v>9.1700000000000004E-2</v>
      </c>
      <c r="C11587" t="s">
        <v>5441</v>
      </c>
      <c r="D11587">
        <v>90000</v>
      </c>
      <c r="E11587">
        <v>36</v>
      </c>
      <c r="F11587">
        <v>10</v>
      </c>
      <c r="G11587">
        <v>0</v>
      </c>
    </row>
    <row r="11588" spans="1:7" x14ac:dyDescent="0.2">
      <c r="A11588">
        <v>10000</v>
      </c>
      <c r="B11588">
        <v>0.1699</v>
      </c>
      <c r="C11588" t="s">
        <v>5440</v>
      </c>
      <c r="D11588">
        <v>52000</v>
      </c>
      <c r="E11588">
        <v>60</v>
      </c>
      <c r="F11588">
        <v>9</v>
      </c>
      <c r="G11588">
        <v>0</v>
      </c>
    </row>
    <row r="11589" spans="1:7" x14ac:dyDescent="0.2">
      <c r="A11589">
        <v>10150</v>
      </c>
      <c r="B11589">
        <v>0.1699</v>
      </c>
      <c r="C11589" t="s">
        <v>5440</v>
      </c>
      <c r="D11589">
        <v>35000</v>
      </c>
      <c r="E11589">
        <v>60</v>
      </c>
      <c r="F11589">
        <v>3</v>
      </c>
      <c r="G11589">
        <v>1</v>
      </c>
    </row>
    <row r="11590" spans="1:7" x14ac:dyDescent="0.2">
      <c r="A11590">
        <v>18375</v>
      </c>
      <c r="B11590">
        <v>0.18840000000000001</v>
      </c>
      <c r="C11590" t="s">
        <v>5440</v>
      </c>
      <c r="D11590">
        <v>46000</v>
      </c>
      <c r="E11590">
        <v>60</v>
      </c>
      <c r="F11590">
        <v>1</v>
      </c>
      <c r="G11590">
        <v>0</v>
      </c>
    </row>
    <row r="11591" spans="1:7" x14ac:dyDescent="0.2">
      <c r="A11591">
        <v>16000</v>
      </c>
      <c r="B11591">
        <v>9.1700000000000004E-2</v>
      </c>
      <c r="C11591" t="s">
        <v>5441</v>
      </c>
      <c r="D11591">
        <v>96000</v>
      </c>
      <c r="E11591">
        <v>36</v>
      </c>
      <c r="F11591">
        <v>10</v>
      </c>
      <c r="G11591">
        <v>0</v>
      </c>
    </row>
    <row r="11592" spans="1:7" x14ac:dyDescent="0.2">
      <c r="A11592">
        <v>10000</v>
      </c>
      <c r="B11592">
        <v>0.12690000000000001</v>
      </c>
      <c r="C11592" t="s">
        <v>5442</v>
      </c>
      <c r="D11592">
        <v>72000</v>
      </c>
      <c r="E11592">
        <v>60</v>
      </c>
      <c r="F11592">
        <v>10</v>
      </c>
      <c r="G11592">
        <v>0</v>
      </c>
    </row>
    <row r="11593" spans="1:7" x14ac:dyDescent="0.2">
      <c r="A11593">
        <v>10000</v>
      </c>
      <c r="B11593">
        <v>0.1153</v>
      </c>
      <c r="C11593" t="s">
        <v>5440</v>
      </c>
      <c r="D11593">
        <v>25000</v>
      </c>
      <c r="E11593">
        <v>36</v>
      </c>
      <c r="F11593">
        <v>1</v>
      </c>
      <c r="G11593">
        <v>0</v>
      </c>
    </row>
    <row r="11594" spans="1:7" x14ac:dyDescent="0.2">
      <c r="A11594">
        <v>8400</v>
      </c>
      <c r="B11594">
        <v>0.1229</v>
      </c>
      <c r="C11594" t="s">
        <v>5440</v>
      </c>
      <c r="D11594">
        <v>90000</v>
      </c>
      <c r="E11594">
        <v>36</v>
      </c>
      <c r="F11594">
        <v>10</v>
      </c>
      <c r="G11594">
        <v>0</v>
      </c>
    </row>
    <row r="11595" spans="1:7" x14ac:dyDescent="0.2">
      <c r="A11595">
        <v>7000</v>
      </c>
      <c r="B11595">
        <v>8.1799999999999998E-2</v>
      </c>
      <c r="C11595" t="s">
        <v>5441</v>
      </c>
      <c r="D11595">
        <v>66000</v>
      </c>
      <c r="E11595">
        <v>36</v>
      </c>
      <c r="F11595">
        <v>10</v>
      </c>
      <c r="G11595">
        <v>0</v>
      </c>
    </row>
    <row r="11596" spans="1:7" x14ac:dyDescent="0.2">
      <c r="A11596">
        <v>12000</v>
      </c>
      <c r="B11596">
        <v>0.1757</v>
      </c>
      <c r="C11596" t="s">
        <v>5441</v>
      </c>
      <c r="D11596">
        <v>82000</v>
      </c>
      <c r="E11596">
        <v>60</v>
      </c>
      <c r="F11596">
        <v>2</v>
      </c>
      <c r="G11596">
        <v>0</v>
      </c>
    </row>
    <row r="11597" spans="1:7" x14ac:dyDescent="0.2">
      <c r="A11597">
        <v>16000</v>
      </c>
      <c r="B11597">
        <v>0.12690000000000001</v>
      </c>
      <c r="C11597" t="s">
        <v>5440</v>
      </c>
      <c r="D11597">
        <v>97000</v>
      </c>
      <c r="E11597">
        <v>36</v>
      </c>
      <c r="F11597">
        <v>10</v>
      </c>
      <c r="G11597">
        <v>0</v>
      </c>
    </row>
    <row r="11598" spans="1:7" x14ac:dyDescent="0.2">
      <c r="A11598">
        <v>12000</v>
      </c>
      <c r="B11598">
        <v>6.3899999999999998E-2</v>
      </c>
      <c r="C11598" t="s">
        <v>5441</v>
      </c>
      <c r="D11598">
        <v>40000</v>
      </c>
      <c r="E11598">
        <v>36</v>
      </c>
      <c r="F11598">
        <v>5</v>
      </c>
      <c r="G11598">
        <v>0</v>
      </c>
    </row>
    <row r="11599" spans="1:7" x14ac:dyDescent="0.2">
      <c r="A11599">
        <v>5050</v>
      </c>
      <c r="B11599">
        <v>0.15609999999999999</v>
      </c>
      <c r="C11599" t="s">
        <v>5440</v>
      </c>
      <c r="D11599">
        <v>80000</v>
      </c>
      <c r="E11599">
        <v>36</v>
      </c>
      <c r="F11599">
        <v>10</v>
      </c>
      <c r="G11599">
        <v>0</v>
      </c>
    </row>
    <row r="11600" spans="1:7" x14ac:dyDescent="0.2">
      <c r="A11600">
        <v>14775</v>
      </c>
      <c r="B11600">
        <v>0.245</v>
      </c>
      <c r="C11600" t="s">
        <v>5441</v>
      </c>
      <c r="D11600">
        <v>65000</v>
      </c>
      <c r="E11600">
        <v>60</v>
      </c>
      <c r="F11600">
        <v>1</v>
      </c>
      <c r="G11600">
        <v>1</v>
      </c>
    </row>
    <row r="11601" spans="1:7" x14ac:dyDescent="0.2">
      <c r="A11601">
        <v>10000</v>
      </c>
      <c r="B11601">
        <v>0.1153</v>
      </c>
      <c r="C11601" t="s">
        <v>5441</v>
      </c>
      <c r="D11601">
        <v>60000</v>
      </c>
      <c r="E11601">
        <v>36</v>
      </c>
      <c r="F11601">
        <v>10</v>
      </c>
      <c r="G11601">
        <v>0</v>
      </c>
    </row>
    <row r="11602" spans="1:7" x14ac:dyDescent="0.2">
      <c r="A11602">
        <v>3500</v>
      </c>
      <c r="B11602">
        <v>8.1799999999999998E-2</v>
      </c>
      <c r="C11602" t="s">
        <v>5440</v>
      </c>
      <c r="D11602">
        <v>59000</v>
      </c>
      <c r="E11602">
        <v>36</v>
      </c>
      <c r="F11602">
        <v>2</v>
      </c>
      <c r="G11602">
        <v>0</v>
      </c>
    </row>
    <row r="11603" spans="1:7" x14ac:dyDescent="0.2">
      <c r="A11603">
        <v>12000</v>
      </c>
      <c r="B11603">
        <v>0.1757</v>
      </c>
      <c r="C11603" t="s">
        <v>5440</v>
      </c>
      <c r="D11603">
        <v>52000</v>
      </c>
      <c r="E11603">
        <v>60</v>
      </c>
      <c r="F11603">
        <v>4</v>
      </c>
      <c r="G11603">
        <v>1</v>
      </c>
    </row>
    <row r="11604" spans="1:7" x14ac:dyDescent="0.2">
      <c r="A11604">
        <v>3175</v>
      </c>
      <c r="B11604">
        <v>0.1825</v>
      </c>
      <c r="C11604" t="s">
        <v>5441</v>
      </c>
      <c r="D11604">
        <v>58000</v>
      </c>
      <c r="E11604">
        <v>36</v>
      </c>
      <c r="F11604">
        <v>6</v>
      </c>
      <c r="G11604">
        <v>0</v>
      </c>
    </row>
    <row r="11605" spans="1:7" x14ac:dyDescent="0.2">
      <c r="A11605">
        <v>18000</v>
      </c>
      <c r="B11605">
        <v>0.1229</v>
      </c>
      <c r="C11605" t="s">
        <v>5441</v>
      </c>
      <c r="D11605">
        <v>65000</v>
      </c>
      <c r="E11605">
        <v>36</v>
      </c>
      <c r="F11605">
        <v>10</v>
      </c>
      <c r="G11605">
        <v>0</v>
      </c>
    </row>
    <row r="11606" spans="1:7" x14ac:dyDescent="0.2">
      <c r="A11606">
        <v>6000</v>
      </c>
      <c r="B11606">
        <v>0.1333</v>
      </c>
      <c r="C11606" t="s">
        <v>5441</v>
      </c>
      <c r="D11606">
        <v>132000</v>
      </c>
      <c r="E11606">
        <v>36</v>
      </c>
      <c r="F11606">
        <v>10</v>
      </c>
      <c r="G11606">
        <v>0</v>
      </c>
    </row>
    <row r="11607" spans="1:7" x14ac:dyDescent="0.2">
      <c r="A11607">
        <v>25200</v>
      </c>
      <c r="B11607">
        <v>0.2049</v>
      </c>
      <c r="C11607" t="s">
        <v>5442</v>
      </c>
      <c r="D11607">
        <v>60000</v>
      </c>
      <c r="E11607">
        <v>60</v>
      </c>
      <c r="F11607">
        <v>1</v>
      </c>
      <c r="G11607">
        <v>0</v>
      </c>
    </row>
    <row r="11608" spans="1:7" x14ac:dyDescent="0.2">
      <c r="A11608">
        <v>12000</v>
      </c>
      <c r="B11608">
        <v>0.1825</v>
      </c>
      <c r="C11608" t="s">
        <v>5440</v>
      </c>
      <c r="D11608">
        <v>50000</v>
      </c>
      <c r="E11608">
        <v>60</v>
      </c>
      <c r="F11608">
        <v>4</v>
      </c>
      <c r="G11608">
        <v>0</v>
      </c>
    </row>
    <row r="11609" spans="1:7" x14ac:dyDescent="0.2">
      <c r="A11609">
        <v>15975</v>
      </c>
      <c r="B11609">
        <v>0.22989999999999999</v>
      </c>
      <c r="C11609" t="s">
        <v>5441</v>
      </c>
      <c r="D11609">
        <v>32000</v>
      </c>
      <c r="E11609">
        <v>60</v>
      </c>
      <c r="F11609">
        <v>10</v>
      </c>
      <c r="G11609">
        <v>0</v>
      </c>
    </row>
    <row r="11610" spans="1:7" x14ac:dyDescent="0.2">
      <c r="A11610">
        <v>28000</v>
      </c>
      <c r="B11610">
        <v>0.2167</v>
      </c>
      <c r="C11610" t="s">
        <v>5441</v>
      </c>
      <c r="D11610">
        <v>120000</v>
      </c>
      <c r="E11610">
        <v>60</v>
      </c>
      <c r="F11610">
        <v>5</v>
      </c>
      <c r="G11610">
        <v>0</v>
      </c>
    </row>
    <row r="11611" spans="1:7" x14ac:dyDescent="0.2">
      <c r="A11611">
        <v>10000</v>
      </c>
      <c r="B11611">
        <v>0.1229</v>
      </c>
      <c r="C11611" t="s">
        <v>5440</v>
      </c>
      <c r="D11611">
        <v>66000</v>
      </c>
      <c r="E11611">
        <v>36</v>
      </c>
      <c r="F11611">
        <v>7</v>
      </c>
      <c r="G11611">
        <v>0</v>
      </c>
    </row>
    <row r="11612" spans="1:7" x14ac:dyDescent="0.2">
      <c r="A11612">
        <v>2500</v>
      </c>
      <c r="B11612">
        <v>0.1333</v>
      </c>
      <c r="C11612" t="s">
        <v>5441</v>
      </c>
      <c r="D11612">
        <v>65000</v>
      </c>
      <c r="E11612">
        <v>36</v>
      </c>
      <c r="F11612">
        <v>9</v>
      </c>
      <c r="G11612">
        <v>0</v>
      </c>
    </row>
    <row r="11613" spans="1:7" x14ac:dyDescent="0.2">
      <c r="A11613">
        <v>2000</v>
      </c>
      <c r="B11613">
        <v>9.1700000000000004E-2</v>
      </c>
      <c r="C11613" t="s">
        <v>5440</v>
      </c>
      <c r="D11613">
        <v>45000</v>
      </c>
      <c r="E11613">
        <v>36</v>
      </c>
      <c r="F11613">
        <v>2</v>
      </c>
      <c r="G11613">
        <v>0</v>
      </c>
    </row>
    <row r="11614" spans="1:7" x14ac:dyDescent="0.2">
      <c r="A11614">
        <v>26750</v>
      </c>
      <c r="B11614">
        <v>0.1399</v>
      </c>
      <c r="C11614" t="s">
        <v>5441</v>
      </c>
      <c r="D11614">
        <v>74000</v>
      </c>
      <c r="E11614">
        <v>60</v>
      </c>
      <c r="F11614">
        <v>10</v>
      </c>
      <c r="G11614">
        <v>0</v>
      </c>
    </row>
    <row r="11615" spans="1:7" x14ac:dyDescent="0.2">
      <c r="A11615">
        <v>4500</v>
      </c>
      <c r="B11615">
        <v>0.16550000000000001</v>
      </c>
      <c r="C11615" t="s">
        <v>5441</v>
      </c>
      <c r="D11615">
        <v>40000</v>
      </c>
      <c r="E11615">
        <v>36</v>
      </c>
      <c r="F11615">
        <v>1</v>
      </c>
      <c r="G11615">
        <v>0</v>
      </c>
    </row>
    <row r="11616" spans="1:7" x14ac:dyDescent="0.2">
      <c r="A11616">
        <v>28000</v>
      </c>
      <c r="B11616">
        <v>0.22989999999999999</v>
      </c>
      <c r="C11616" t="s">
        <v>5440</v>
      </c>
      <c r="D11616">
        <v>90000</v>
      </c>
      <c r="E11616">
        <v>60</v>
      </c>
      <c r="F11616">
        <v>10</v>
      </c>
      <c r="G11616">
        <v>0</v>
      </c>
    </row>
    <row r="11617" spans="1:7" x14ac:dyDescent="0.2">
      <c r="A11617">
        <v>3500</v>
      </c>
      <c r="B11617">
        <v>9.9900000000000003E-2</v>
      </c>
      <c r="C11617" t="s">
        <v>5440</v>
      </c>
      <c r="D11617">
        <v>40000</v>
      </c>
      <c r="E11617">
        <v>36</v>
      </c>
      <c r="F11617">
        <v>3</v>
      </c>
      <c r="G11617">
        <v>0</v>
      </c>
    </row>
    <row r="11618" spans="1:7" x14ac:dyDescent="0.2">
      <c r="A11618">
        <v>15000</v>
      </c>
      <c r="B11618">
        <v>0.1229</v>
      </c>
      <c r="C11618" t="s">
        <v>5441</v>
      </c>
      <c r="D11618">
        <v>55000</v>
      </c>
      <c r="E11618">
        <v>36</v>
      </c>
      <c r="F11618">
        <v>10</v>
      </c>
      <c r="G11618">
        <v>0</v>
      </c>
    </row>
    <row r="11619" spans="1:7" x14ac:dyDescent="0.2">
      <c r="A11619">
        <v>2200</v>
      </c>
      <c r="B11619">
        <v>0.1757</v>
      </c>
      <c r="C11619" t="s">
        <v>5440</v>
      </c>
      <c r="D11619">
        <v>34000</v>
      </c>
      <c r="E11619">
        <v>36</v>
      </c>
      <c r="F11619">
        <v>10</v>
      </c>
      <c r="G11619">
        <v>0</v>
      </c>
    </row>
    <row r="11620" spans="1:7" x14ac:dyDescent="0.2">
      <c r="A11620">
        <v>3600</v>
      </c>
      <c r="B11620">
        <v>0.14649999999999999</v>
      </c>
      <c r="C11620" t="s">
        <v>5441</v>
      </c>
      <c r="D11620">
        <v>110000</v>
      </c>
      <c r="E11620">
        <v>36</v>
      </c>
      <c r="F11620">
        <v>1</v>
      </c>
      <c r="G11620">
        <v>0</v>
      </c>
    </row>
    <row r="11621" spans="1:7" x14ac:dyDescent="0.2">
      <c r="A11621">
        <v>14000</v>
      </c>
      <c r="B11621">
        <v>8.1799999999999998E-2</v>
      </c>
      <c r="C11621" t="s">
        <v>5440</v>
      </c>
      <c r="D11621">
        <v>77000</v>
      </c>
      <c r="E11621">
        <v>36</v>
      </c>
      <c r="F11621">
        <v>10</v>
      </c>
      <c r="G11621">
        <v>0</v>
      </c>
    </row>
    <row r="11622" spans="1:7" x14ac:dyDescent="0.2">
      <c r="A11622">
        <v>24600</v>
      </c>
      <c r="B11622">
        <v>0.1153</v>
      </c>
      <c r="C11622" t="s">
        <v>5441</v>
      </c>
      <c r="D11622">
        <v>355000</v>
      </c>
      <c r="E11622">
        <v>36</v>
      </c>
      <c r="F11622">
        <v>6</v>
      </c>
      <c r="G11622">
        <v>0</v>
      </c>
    </row>
    <row r="11623" spans="1:7" x14ac:dyDescent="0.2">
      <c r="A11623">
        <v>14400</v>
      </c>
      <c r="B11623">
        <v>6.9199999999999998E-2</v>
      </c>
      <c r="C11623" t="s">
        <v>5442</v>
      </c>
      <c r="D11623">
        <v>48928.17</v>
      </c>
      <c r="E11623">
        <v>36</v>
      </c>
      <c r="F11623">
        <v>10</v>
      </c>
      <c r="G11623">
        <v>0</v>
      </c>
    </row>
    <row r="11624" spans="1:7" x14ac:dyDescent="0.2">
      <c r="A11624">
        <v>28000</v>
      </c>
      <c r="B11624">
        <v>0.1825</v>
      </c>
      <c r="C11624" t="s">
        <v>5440</v>
      </c>
      <c r="D11624">
        <v>84000</v>
      </c>
      <c r="E11624">
        <v>60</v>
      </c>
      <c r="F11624">
        <v>1</v>
      </c>
      <c r="G11624">
        <v>0</v>
      </c>
    </row>
    <row r="11625" spans="1:7" x14ac:dyDescent="0.2">
      <c r="A11625">
        <v>8000</v>
      </c>
      <c r="B11625">
        <v>7.8899999999999998E-2</v>
      </c>
      <c r="C11625" t="s">
        <v>5441</v>
      </c>
      <c r="D11625">
        <v>95000</v>
      </c>
      <c r="E11625">
        <v>36</v>
      </c>
      <c r="F11625">
        <v>4</v>
      </c>
      <c r="G11625">
        <v>0</v>
      </c>
    </row>
    <row r="11626" spans="1:7" x14ac:dyDescent="0.2">
      <c r="A11626">
        <v>10200</v>
      </c>
      <c r="B11626">
        <v>0.14649999999999999</v>
      </c>
      <c r="C11626" t="s">
        <v>5442</v>
      </c>
      <c r="D11626">
        <v>60000</v>
      </c>
      <c r="E11626">
        <v>36</v>
      </c>
      <c r="F11626">
        <v>2</v>
      </c>
      <c r="G11626">
        <v>0</v>
      </c>
    </row>
    <row r="11627" spans="1:7" x14ac:dyDescent="0.2">
      <c r="A11627">
        <v>5000</v>
      </c>
      <c r="B11627">
        <v>0.1399</v>
      </c>
      <c r="C11627" t="s">
        <v>5441</v>
      </c>
      <c r="D11627" s="79">
        <v>100000</v>
      </c>
      <c r="E11627">
        <v>36</v>
      </c>
      <c r="F11627">
        <v>2</v>
      </c>
      <c r="G11627">
        <v>0</v>
      </c>
    </row>
    <row r="11628" spans="1:7" x14ac:dyDescent="0.2">
      <c r="A11628">
        <v>3600</v>
      </c>
      <c r="B11628">
        <v>0.15609999999999999</v>
      </c>
      <c r="C11628" t="s">
        <v>5441</v>
      </c>
      <c r="D11628">
        <v>119000</v>
      </c>
      <c r="E11628">
        <v>36</v>
      </c>
      <c r="F11628">
        <v>10</v>
      </c>
      <c r="G11628">
        <v>0</v>
      </c>
    </row>
    <row r="11629" spans="1:7" x14ac:dyDescent="0.2">
      <c r="A11629">
        <v>10075</v>
      </c>
      <c r="B11629">
        <v>0.1757</v>
      </c>
      <c r="C11629" t="s">
        <v>5442</v>
      </c>
      <c r="D11629">
        <v>38000</v>
      </c>
      <c r="E11629">
        <v>36</v>
      </c>
      <c r="F11629">
        <v>10</v>
      </c>
      <c r="G11629">
        <v>0</v>
      </c>
    </row>
    <row r="11630" spans="1:7" x14ac:dyDescent="0.2">
      <c r="A11630">
        <v>20175</v>
      </c>
      <c r="B11630">
        <v>0.14649999999999999</v>
      </c>
      <c r="C11630" t="s">
        <v>5440</v>
      </c>
      <c r="D11630">
        <v>46000</v>
      </c>
      <c r="E11630">
        <v>36</v>
      </c>
      <c r="F11630">
        <v>2</v>
      </c>
      <c r="G11630">
        <v>0</v>
      </c>
    </row>
    <row r="11631" spans="1:7" x14ac:dyDescent="0.2">
      <c r="A11631">
        <v>12000</v>
      </c>
      <c r="B11631">
        <v>8.1799999999999998E-2</v>
      </c>
      <c r="C11631" t="s">
        <v>5441</v>
      </c>
      <c r="D11631">
        <v>66000</v>
      </c>
      <c r="E11631">
        <v>60</v>
      </c>
      <c r="F11631">
        <v>3</v>
      </c>
      <c r="G11631">
        <v>0</v>
      </c>
    </row>
    <row r="11632" spans="1:7" x14ac:dyDescent="0.2">
      <c r="A11632">
        <v>10000</v>
      </c>
      <c r="B11632">
        <v>0.14649999999999999</v>
      </c>
      <c r="C11632" t="s">
        <v>5440</v>
      </c>
      <c r="D11632">
        <v>104000</v>
      </c>
      <c r="E11632">
        <v>60</v>
      </c>
      <c r="F11632">
        <v>3</v>
      </c>
      <c r="G11632">
        <v>0</v>
      </c>
    </row>
    <row r="11633" spans="1:7" x14ac:dyDescent="0.2">
      <c r="A11633">
        <v>13200</v>
      </c>
      <c r="B11633">
        <v>0.1399</v>
      </c>
      <c r="C11633" t="s">
        <v>5440</v>
      </c>
      <c r="D11633">
        <v>70000</v>
      </c>
      <c r="E11633">
        <v>36</v>
      </c>
      <c r="F11633">
        <v>10</v>
      </c>
      <c r="G11633">
        <v>0</v>
      </c>
    </row>
    <row r="11634" spans="1:7" x14ac:dyDescent="0.2">
      <c r="A11634">
        <v>5000</v>
      </c>
      <c r="B11634">
        <v>0.1333</v>
      </c>
      <c r="C11634" t="s">
        <v>5441</v>
      </c>
      <c r="D11634">
        <v>78000</v>
      </c>
      <c r="E11634">
        <v>36</v>
      </c>
      <c r="F11634">
        <v>10</v>
      </c>
      <c r="G11634">
        <v>0</v>
      </c>
    </row>
    <row r="11635" spans="1:7" x14ac:dyDescent="0.2">
      <c r="A11635">
        <v>19000</v>
      </c>
      <c r="B11635">
        <v>0.12690000000000001</v>
      </c>
      <c r="C11635" t="s">
        <v>5440</v>
      </c>
      <c r="D11635">
        <v>38000</v>
      </c>
      <c r="E11635">
        <v>36</v>
      </c>
      <c r="F11635">
        <v>10</v>
      </c>
      <c r="G11635">
        <v>0</v>
      </c>
    </row>
    <row r="11636" spans="1:7" x14ac:dyDescent="0.2">
      <c r="A11636">
        <v>15000</v>
      </c>
      <c r="B11636">
        <v>6.9199999999999998E-2</v>
      </c>
      <c r="C11636" t="s">
        <v>5441</v>
      </c>
      <c r="D11636">
        <v>150000</v>
      </c>
      <c r="E11636">
        <v>36</v>
      </c>
      <c r="F11636">
        <v>5</v>
      </c>
      <c r="G11636">
        <v>0</v>
      </c>
    </row>
    <row r="11637" spans="1:7" x14ac:dyDescent="0.2">
      <c r="A11637">
        <v>10000</v>
      </c>
      <c r="B11637">
        <v>0.1099</v>
      </c>
      <c r="C11637" t="s">
        <v>5442</v>
      </c>
      <c r="D11637">
        <v>64077</v>
      </c>
      <c r="E11637">
        <v>36</v>
      </c>
      <c r="F11637">
        <v>10</v>
      </c>
      <c r="G11637">
        <v>0</v>
      </c>
    </row>
    <row r="11638" spans="1:7" x14ac:dyDescent="0.2">
      <c r="A11638">
        <v>20000</v>
      </c>
      <c r="B11638">
        <v>0.16550000000000001</v>
      </c>
      <c r="C11638" t="s">
        <v>5441</v>
      </c>
      <c r="D11638">
        <v>74000</v>
      </c>
      <c r="E11638">
        <v>60</v>
      </c>
      <c r="F11638">
        <v>10</v>
      </c>
      <c r="G11638">
        <v>0</v>
      </c>
    </row>
    <row r="11639" spans="1:7" x14ac:dyDescent="0.2">
      <c r="A11639">
        <v>10000</v>
      </c>
      <c r="B11639">
        <v>0.2049</v>
      </c>
      <c r="C11639" t="s">
        <v>5441</v>
      </c>
      <c r="D11639">
        <v>98000</v>
      </c>
      <c r="E11639">
        <v>60</v>
      </c>
      <c r="F11639">
        <v>5</v>
      </c>
      <c r="G11639">
        <v>0</v>
      </c>
    </row>
    <row r="11640" spans="1:7" x14ac:dyDescent="0.2">
      <c r="A11640">
        <v>12000</v>
      </c>
      <c r="B11640">
        <v>0.25569999999999998</v>
      </c>
      <c r="C11640" t="s">
        <v>5440</v>
      </c>
      <c r="D11640">
        <v>45000</v>
      </c>
      <c r="E11640">
        <v>60</v>
      </c>
      <c r="F11640">
        <v>7</v>
      </c>
      <c r="G11640">
        <v>0</v>
      </c>
    </row>
    <row r="11641" spans="1:7" x14ac:dyDescent="0.2">
      <c r="A11641">
        <v>12000</v>
      </c>
      <c r="B11641">
        <v>8.1799999999999998E-2</v>
      </c>
      <c r="C11641" t="s">
        <v>5441</v>
      </c>
      <c r="D11641">
        <v>85000</v>
      </c>
      <c r="E11641">
        <v>60</v>
      </c>
      <c r="F11641">
        <v>10</v>
      </c>
      <c r="G11641">
        <v>0</v>
      </c>
    </row>
    <row r="11642" spans="1:7" x14ac:dyDescent="0.2">
      <c r="A11642">
        <v>2800</v>
      </c>
      <c r="B11642">
        <v>0.1229</v>
      </c>
      <c r="C11642" t="s">
        <v>5440</v>
      </c>
      <c r="D11642">
        <v>28000</v>
      </c>
      <c r="E11642">
        <v>36</v>
      </c>
      <c r="F11642">
        <v>10</v>
      </c>
      <c r="G11642">
        <v>0</v>
      </c>
    </row>
    <row r="11643" spans="1:7" x14ac:dyDescent="0.2">
      <c r="A11643">
        <v>7800</v>
      </c>
      <c r="B11643">
        <v>0.1153</v>
      </c>
      <c r="C11643" t="s">
        <v>5440</v>
      </c>
      <c r="D11643">
        <v>45320</v>
      </c>
      <c r="E11643">
        <v>36</v>
      </c>
      <c r="F11643">
        <v>3</v>
      </c>
      <c r="G11643">
        <v>0</v>
      </c>
    </row>
    <row r="11644" spans="1:7" x14ac:dyDescent="0.2">
      <c r="A11644">
        <v>7200</v>
      </c>
      <c r="B11644">
        <v>0.1699</v>
      </c>
      <c r="C11644" t="s">
        <v>5440</v>
      </c>
      <c r="D11644">
        <v>52000</v>
      </c>
      <c r="E11644">
        <v>36</v>
      </c>
      <c r="F11644">
        <v>5</v>
      </c>
      <c r="G11644">
        <v>1</v>
      </c>
    </row>
    <row r="11645" spans="1:7" x14ac:dyDescent="0.2">
      <c r="A11645">
        <v>10000</v>
      </c>
      <c r="B11645">
        <v>7.8899999999999998E-2</v>
      </c>
      <c r="C11645" t="s">
        <v>5441</v>
      </c>
      <c r="D11645">
        <v>80341</v>
      </c>
      <c r="E11645">
        <v>36</v>
      </c>
      <c r="F11645">
        <v>5</v>
      </c>
      <c r="G11645">
        <v>0</v>
      </c>
    </row>
    <row r="11646" spans="1:7" x14ac:dyDescent="0.2">
      <c r="A11646">
        <v>12000</v>
      </c>
      <c r="B11646">
        <v>0.1153</v>
      </c>
      <c r="C11646" t="s">
        <v>5440</v>
      </c>
      <c r="D11646">
        <v>43700</v>
      </c>
      <c r="E11646">
        <v>36</v>
      </c>
      <c r="F11646">
        <v>10</v>
      </c>
      <c r="G11646">
        <v>0</v>
      </c>
    </row>
    <row r="11647" spans="1:7" x14ac:dyDescent="0.2">
      <c r="A11647">
        <v>14000</v>
      </c>
      <c r="B11647">
        <v>6.9199999999999998E-2</v>
      </c>
      <c r="C11647" t="s">
        <v>5440</v>
      </c>
      <c r="D11647" s="79">
        <v>100000</v>
      </c>
      <c r="E11647">
        <v>36</v>
      </c>
      <c r="F11647">
        <v>0.5</v>
      </c>
      <c r="G11647">
        <v>0</v>
      </c>
    </row>
    <row r="11648" spans="1:7" x14ac:dyDescent="0.2">
      <c r="A11648">
        <v>3000</v>
      </c>
      <c r="B11648">
        <v>0.14649999999999999</v>
      </c>
      <c r="C11648" t="s">
        <v>5442</v>
      </c>
      <c r="D11648">
        <v>47500</v>
      </c>
      <c r="E11648">
        <v>36</v>
      </c>
      <c r="F11648">
        <v>1</v>
      </c>
      <c r="G11648">
        <v>0</v>
      </c>
    </row>
    <row r="11649" spans="1:7" x14ac:dyDescent="0.2">
      <c r="A11649">
        <v>6400</v>
      </c>
      <c r="B11649">
        <v>0.1825</v>
      </c>
      <c r="C11649" t="s">
        <v>5440</v>
      </c>
      <c r="D11649">
        <v>34600</v>
      </c>
      <c r="E11649">
        <v>36</v>
      </c>
      <c r="F11649">
        <v>10</v>
      </c>
      <c r="G11649">
        <v>0</v>
      </c>
    </row>
    <row r="11650" spans="1:7" x14ac:dyDescent="0.2">
      <c r="A11650">
        <v>2000</v>
      </c>
      <c r="B11650">
        <v>0.1333</v>
      </c>
      <c r="C11650" t="s">
        <v>5440</v>
      </c>
      <c r="D11650">
        <v>45000</v>
      </c>
      <c r="E11650">
        <v>36</v>
      </c>
      <c r="F11650">
        <v>10</v>
      </c>
      <c r="G11650">
        <v>0</v>
      </c>
    </row>
    <row r="11651" spans="1:7" x14ac:dyDescent="0.2">
      <c r="A11651">
        <v>9750</v>
      </c>
      <c r="B11651">
        <v>6.3899999999999998E-2</v>
      </c>
      <c r="C11651" t="s">
        <v>5441</v>
      </c>
      <c r="D11651">
        <v>70000</v>
      </c>
      <c r="E11651">
        <v>36</v>
      </c>
      <c r="F11651">
        <v>10</v>
      </c>
      <c r="G11651">
        <v>0</v>
      </c>
    </row>
    <row r="11652" spans="1:7" x14ac:dyDescent="0.2">
      <c r="A11652">
        <v>15000</v>
      </c>
      <c r="B11652">
        <v>0.1757</v>
      </c>
      <c r="C11652" t="s">
        <v>5440</v>
      </c>
      <c r="D11652">
        <v>103000</v>
      </c>
      <c r="E11652">
        <v>60</v>
      </c>
      <c r="F11652">
        <v>2</v>
      </c>
      <c r="G11652">
        <v>0</v>
      </c>
    </row>
    <row r="11653" spans="1:7" x14ac:dyDescent="0.2">
      <c r="A11653">
        <v>5000</v>
      </c>
      <c r="B11653">
        <v>9.1700000000000004E-2</v>
      </c>
      <c r="C11653" t="s">
        <v>5441</v>
      </c>
      <c r="D11653">
        <v>45000</v>
      </c>
      <c r="E11653">
        <v>36</v>
      </c>
      <c r="F11653">
        <v>10</v>
      </c>
      <c r="G11653">
        <v>0</v>
      </c>
    </row>
    <row r="11654" spans="1:7" x14ac:dyDescent="0.2">
      <c r="A11654">
        <v>6000</v>
      </c>
      <c r="B11654">
        <v>0.16550000000000001</v>
      </c>
      <c r="C11654" t="s">
        <v>5440</v>
      </c>
      <c r="D11654">
        <v>60000</v>
      </c>
      <c r="E11654">
        <v>36</v>
      </c>
      <c r="F11654">
        <v>3</v>
      </c>
      <c r="G11654">
        <v>0</v>
      </c>
    </row>
    <row r="11655" spans="1:7" x14ac:dyDescent="0.2">
      <c r="A11655">
        <v>10000</v>
      </c>
      <c r="B11655">
        <v>0.15609999999999999</v>
      </c>
      <c r="C11655" t="s">
        <v>5441</v>
      </c>
      <c r="D11655">
        <v>39000</v>
      </c>
      <c r="E11655">
        <v>36</v>
      </c>
      <c r="F11655">
        <v>2</v>
      </c>
      <c r="G11655">
        <v>0</v>
      </c>
    </row>
    <row r="11656" spans="1:7" x14ac:dyDescent="0.2">
      <c r="A11656">
        <v>6000</v>
      </c>
      <c r="B11656">
        <v>0.1099</v>
      </c>
      <c r="C11656" t="s">
        <v>5440</v>
      </c>
      <c r="D11656">
        <v>39000</v>
      </c>
      <c r="E11656">
        <v>36</v>
      </c>
      <c r="F11656">
        <v>7</v>
      </c>
      <c r="G11656">
        <v>0</v>
      </c>
    </row>
    <row r="11657" spans="1:7" x14ac:dyDescent="0.2">
      <c r="A11657">
        <v>28000</v>
      </c>
      <c r="B11657">
        <v>9.1700000000000004E-2</v>
      </c>
      <c r="C11657" t="s">
        <v>5440</v>
      </c>
      <c r="D11657">
        <v>91000</v>
      </c>
      <c r="E11657">
        <v>60</v>
      </c>
      <c r="F11657">
        <v>10</v>
      </c>
      <c r="G11657">
        <v>0</v>
      </c>
    </row>
    <row r="11658" spans="1:7" x14ac:dyDescent="0.2">
      <c r="A11658">
        <v>11300</v>
      </c>
      <c r="B11658">
        <v>6.3899999999999998E-2</v>
      </c>
      <c r="C11658" t="s">
        <v>5440</v>
      </c>
      <c r="D11658">
        <v>37000</v>
      </c>
      <c r="E11658">
        <v>36</v>
      </c>
      <c r="F11658">
        <v>2</v>
      </c>
      <c r="G11658">
        <v>0</v>
      </c>
    </row>
    <row r="11659" spans="1:7" x14ac:dyDescent="0.2">
      <c r="A11659">
        <v>15000</v>
      </c>
      <c r="B11659">
        <v>0.1153</v>
      </c>
      <c r="C11659" t="s">
        <v>5441</v>
      </c>
      <c r="D11659">
        <v>50000</v>
      </c>
      <c r="E11659">
        <v>60</v>
      </c>
      <c r="F11659">
        <v>2</v>
      </c>
      <c r="G11659">
        <v>0</v>
      </c>
    </row>
    <row r="11660" spans="1:7" x14ac:dyDescent="0.2">
      <c r="A11660">
        <v>35000</v>
      </c>
      <c r="B11660">
        <v>0.1153</v>
      </c>
      <c r="C11660" t="s">
        <v>5441</v>
      </c>
      <c r="D11660">
        <v>120000</v>
      </c>
      <c r="E11660">
        <v>36</v>
      </c>
      <c r="F11660">
        <v>1</v>
      </c>
      <c r="G11660">
        <v>0</v>
      </c>
    </row>
    <row r="11661" spans="1:7" x14ac:dyDescent="0.2">
      <c r="A11661">
        <v>35000</v>
      </c>
      <c r="B11661">
        <v>0.1229</v>
      </c>
      <c r="C11661" t="s">
        <v>5441</v>
      </c>
      <c r="D11661">
        <v>155000</v>
      </c>
      <c r="E11661">
        <v>60</v>
      </c>
      <c r="F11661">
        <v>10</v>
      </c>
      <c r="G11661">
        <v>0</v>
      </c>
    </row>
    <row r="11662" spans="1:7" x14ac:dyDescent="0.2">
      <c r="A11662">
        <v>5000</v>
      </c>
      <c r="B11662">
        <v>7.8899999999999998E-2</v>
      </c>
      <c r="C11662" t="s">
        <v>5440</v>
      </c>
      <c r="D11662">
        <v>36000</v>
      </c>
      <c r="E11662">
        <v>36</v>
      </c>
      <c r="F11662">
        <v>1</v>
      </c>
      <c r="G11662">
        <v>0</v>
      </c>
    </row>
    <row r="11663" spans="1:7" x14ac:dyDescent="0.2">
      <c r="A11663">
        <v>25000</v>
      </c>
      <c r="B11663">
        <v>0.1099</v>
      </c>
      <c r="C11663" t="s">
        <v>5441</v>
      </c>
      <c r="D11663">
        <v>67000</v>
      </c>
      <c r="E11663">
        <v>60</v>
      </c>
      <c r="F11663">
        <v>0.5</v>
      </c>
      <c r="G11663">
        <v>0</v>
      </c>
    </row>
    <row r="11664" spans="1:7" x14ac:dyDescent="0.2">
      <c r="A11664">
        <v>5000</v>
      </c>
      <c r="B11664">
        <v>6.9199999999999998E-2</v>
      </c>
      <c r="C11664" t="s">
        <v>5441</v>
      </c>
      <c r="D11664">
        <v>39000</v>
      </c>
      <c r="E11664">
        <v>36</v>
      </c>
      <c r="F11664">
        <v>10</v>
      </c>
      <c r="G11664">
        <v>0</v>
      </c>
    </row>
    <row r="11665" spans="1:7" x14ac:dyDescent="0.2">
      <c r="A11665">
        <v>12000</v>
      </c>
      <c r="B11665">
        <v>0.1333</v>
      </c>
      <c r="C11665" t="s">
        <v>5441</v>
      </c>
      <c r="D11665">
        <v>90000</v>
      </c>
      <c r="E11665">
        <v>36</v>
      </c>
      <c r="F11665">
        <v>10</v>
      </c>
      <c r="G11665">
        <v>0</v>
      </c>
    </row>
    <row r="11666" spans="1:7" x14ac:dyDescent="0.2">
      <c r="A11666">
        <v>21075</v>
      </c>
      <c r="B11666">
        <v>0.1757</v>
      </c>
      <c r="C11666" t="s">
        <v>5441</v>
      </c>
      <c r="D11666">
        <v>70000</v>
      </c>
      <c r="E11666">
        <v>60</v>
      </c>
      <c r="F11666">
        <v>5</v>
      </c>
      <c r="G11666">
        <v>0</v>
      </c>
    </row>
    <row r="11667" spans="1:7" x14ac:dyDescent="0.2">
      <c r="A11667">
        <v>6600</v>
      </c>
      <c r="B11667">
        <v>0.12690000000000001</v>
      </c>
      <c r="C11667" t="s">
        <v>5442</v>
      </c>
      <c r="D11667">
        <v>45000</v>
      </c>
      <c r="E11667">
        <v>36</v>
      </c>
      <c r="F11667">
        <v>7</v>
      </c>
      <c r="G11667">
        <v>0</v>
      </c>
    </row>
    <row r="11668" spans="1:7" x14ac:dyDescent="0.2">
      <c r="A11668">
        <v>20000</v>
      </c>
      <c r="B11668">
        <v>0.1399</v>
      </c>
      <c r="C11668" t="s">
        <v>5441</v>
      </c>
      <c r="D11668">
        <v>63000</v>
      </c>
      <c r="E11668">
        <v>36</v>
      </c>
      <c r="F11668">
        <v>6</v>
      </c>
      <c r="G11668">
        <v>0</v>
      </c>
    </row>
    <row r="11669" spans="1:7" x14ac:dyDescent="0.2">
      <c r="A11669">
        <v>20000</v>
      </c>
      <c r="B11669">
        <v>8.1799999999999998E-2</v>
      </c>
      <c r="C11669" t="s">
        <v>5441</v>
      </c>
      <c r="D11669">
        <v>110000</v>
      </c>
      <c r="E11669">
        <v>36</v>
      </c>
      <c r="F11669">
        <v>10</v>
      </c>
      <c r="G11669">
        <v>0</v>
      </c>
    </row>
    <row r="11670" spans="1:7" x14ac:dyDescent="0.2">
      <c r="A11670">
        <v>15000</v>
      </c>
      <c r="B11670">
        <v>0.1399</v>
      </c>
      <c r="C11670" t="s">
        <v>5441</v>
      </c>
      <c r="D11670">
        <v>62000</v>
      </c>
      <c r="E11670">
        <v>60</v>
      </c>
      <c r="F11670">
        <v>10</v>
      </c>
      <c r="G11670">
        <v>0</v>
      </c>
    </row>
    <row r="11671" spans="1:7" x14ac:dyDescent="0.2">
      <c r="A11671">
        <v>24000</v>
      </c>
      <c r="B11671">
        <v>0.24990000000000001</v>
      </c>
      <c r="C11671" t="s">
        <v>5441</v>
      </c>
      <c r="D11671" s="79">
        <v>100000</v>
      </c>
      <c r="E11671">
        <v>60</v>
      </c>
      <c r="F11671">
        <v>8</v>
      </c>
      <c r="G11671">
        <v>0</v>
      </c>
    </row>
    <row r="11672" spans="1:7" x14ac:dyDescent="0.2">
      <c r="A11672">
        <v>10000</v>
      </c>
      <c r="B11672">
        <v>8.1799999999999998E-2</v>
      </c>
      <c r="C11672" t="s">
        <v>5440</v>
      </c>
      <c r="D11672">
        <v>55000</v>
      </c>
      <c r="E11672">
        <v>36</v>
      </c>
      <c r="F11672">
        <v>8</v>
      </c>
      <c r="G11672">
        <v>0</v>
      </c>
    </row>
    <row r="11673" spans="1:7" x14ac:dyDescent="0.2">
      <c r="A11673">
        <v>16400</v>
      </c>
      <c r="B11673">
        <v>0.16550000000000001</v>
      </c>
      <c r="C11673" t="s">
        <v>5440</v>
      </c>
      <c r="D11673">
        <v>70000</v>
      </c>
      <c r="E11673">
        <v>36</v>
      </c>
      <c r="F11673">
        <v>10</v>
      </c>
      <c r="G11673">
        <v>1</v>
      </c>
    </row>
    <row r="11674" spans="1:7" x14ac:dyDescent="0.2">
      <c r="A11674">
        <v>5000</v>
      </c>
      <c r="B11674">
        <v>0.1229</v>
      </c>
      <c r="C11674" t="s">
        <v>5441</v>
      </c>
      <c r="D11674">
        <v>54000</v>
      </c>
      <c r="E11674">
        <v>36</v>
      </c>
      <c r="F11674">
        <v>2</v>
      </c>
      <c r="G11674">
        <v>0</v>
      </c>
    </row>
    <row r="11675" spans="1:7" x14ac:dyDescent="0.2">
      <c r="A11675">
        <v>7500</v>
      </c>
      <c r="B11675">
        <v>0.1099</v>
      </c>
      <c r="C11675" t="s">
        <v>5442</v>
      </c>
      <c r="D11675">
        <v>38500</v>
      </c>
      <c r="E11675">
        <v>36</v>
      </c>
      <c r="F11675">
        <v>0.5</v>
      </c>
      <c r="G11675">
        <v>0</v>
      </c>
    </row>
    <row r="11676" spans="1:7" x14ac:dyDescent="0.2">
      <c r="A11676">
        <v>3800</v>
      </c>
      <c r="B11676">
        <v>9.9900000000000003E-2</v>
      </c>
      <c r="C11676" t="s">
        <v>5442</v>
      </c>
      <c r="D11676">
        <v>28312</v>
      </c>
      <c r="E11676">
        <v>36</v>
      </c>
      <c r="F11676">
        <v>10</v>
      </c>
      <c r="G11676">
        <v>1</v>
      </c>
    </row>
    <row r="11677" spans="1:7" x14ac:dyDescent="0.2">
      <c r="A11677">
        <v>10000</v>
      </c>
      <c r="B11677">
        <v>9.9900000000000003E-2</v>
      </c>
      <c r="C11677" t="s">
        <v>5440</v>
      </c>
      <c r="D11677">
        <v>75000</v>
      </c>
      <c r="E11677">
        <v>36</v>
      </c>
      <c r="F11677">
        <v>6</v>
      </c>
      <c r="G11677">
        <v>0</v>
      </c>
    </row>
    <row r="11678" spans="1:7" x14ac:dyDescent="0.2">
      <c r="A11678">
        <v>16000</v>
      </c>
      <c r="B11678">
        <v>0.22989999999999999</v>
      </c>
      <c r="C11678" t="s">
        <v>5440</v>
      </c>
      <c r="D11678">
        <v>75000</v>
      </c>
      <c r="E11678">
        <v>60</v>
      </c>
      <c r="F11678">
        <v>10</v>
      </c>
      <c r="G11678">
        <v>0</v>
      </c>
    </row>
    <row r="11679" spans="1:7" x14ac:dyDescent="0.2">
      <c r="A11679">
        <v>2500</v>
      </c>
      <c r="B11679">
        <v>0.1229</v>
      </c>
      <c r="C11679" t="s">
        <v>5441</v>
      </c>
      <c r="D11679">
        <v>48000</v>
      </c>
      <c r="E11679">
        <v>36</v>
      </c>
      <c r="F11679">
        <v>1</v>
      </c>
      <c r="G11679">
        <v>0</v>
      </c>
    </row>
    <row r="11680" spans="1:7" x14ac:dyDescent="0.2">
      <c r="A11680">
        <v>23875</v>
      </c>
      <c r="B11680">
        <v>0.2167</v>
      </c>
      <c r="C11680" t="s">
        <v>5441</v>
      </c>
      <c r="D11680">
        <v>87000</v>
      </c>
      <c r="E11680">
        <v>60</v>
      </c>
      <c r="F11680">
        <v>10</v>
      </c>
      <c r="G11680">
        <v>1</v>
      </c>
    </row>
    <row r="11681" spans="1:7" x14ac:dyDescent="0.2">
      <c r="A11681">
        <v>28550</v>
      </c>
      <c r="B11681">
        <v>0.2399</v>
      </c>
      <c r="C11681" t="s">
        <v>5441</v>
      </c>
      <c r="D11681">
        <v>65000</v>
      </c>
      <c r="E11681">
        <v>60</v>
      </c>
      <c r="F11681">
        <v>10</v>
      </c>
      <c r="G11681">
        <v>0</v>
      </c>
    </row>
    <row r="11682" spans="1:7" x14ac:dyDescent="0.2">
      <c r="A11682">
        <v>15550</v>
      </c>
      <c r="B11682">
        <v>0.1757</v>
      </c>
      <c r="C11682" t="s">
        <v>5440</v>
      </c>
      <c r="D11682">
        <v>72000</v>
      </c>
      <c r="E11682">
        <v>36</v>
      </c>
      <c r="F11682">
        <v>9</v>
      </c>
      <c r="G11682">
        <v>0</v>
      </c>
    </row>
    <row r="11683" spans="1:7" x14ac:dyDescent="0.2">
      <c r="A11683">
        <v>25000</v>
      </c>
      <c r="B11683">
        <v>9.9900000000000003E-2</v>
      </c>
      <c r="C11683" t="s">
        <v>5441</v>
      </c>
      <c r="D11683">
        <v>90000</v>
      </c>
      <c r="E11683">
        <v>60</v>
      </c>
      <c r="F11683">
        <v>10</v>
      </c>
      <c r="G11683">
        <v>0</v>
      </c>
    </row>
    <row r="11684" spans="1:7" x14ac:dyDescent="0.2">
      <c r="A11684">
        <v>35000</v>
      </c>
      <c r="B11684">
        <v>0.24990000000000001</v>
      </c>
      <c r="C11684" t="s">
        <v>5442</v>
      </c>
      <c r="D11684">
        <v>105000</v>
      </c>
      <c r="E11684">
        <v>60</v>
      </c>
      <c r="F11684">
        <v>10</v>
      </c>
      <c r="G11684">
        <v>0</v>
      </c>
    </row>
    <row r="11685" spans="1:7" x14ac:dyDescent="0.2">
      <c r="A11685">
        <v>18000</v>
      </c>
      <c r="B11685">
        <v>0.14649999999999999</v>
      </c>
      <c r="C11685" t="s">
        <v>5441</v>
      </c>
      <c r="D11685">
        <v>45000</v>
      </c>
      <c r="E11685">
        <v>36</v>
      </c>
      <c r="F11685">
        <v>10</v>
      </c>
      <c r="G11685">
        <v>1</v>
      </c>
    </row>
    <row r="11686" spans="1:7" x14ac:dyDescent="0.2">
      <c r="A11686">
        <v>25000</v>
      </c>
      <c r="B11686">
        <v>0.14649999999999999</v>
      </c>
      <c r="C11686" t="s">
        <v>5441</v>
      </c>
      <c r="D11686">
        <v>60000</v>
      </c>
      <c r="E11686">
        <v>60</v>
      </c>
      <c r="F11686">
        <v>10</v>
      </c>
      <c r="G11686">
        <v>0</v>
      </c>
    </row>
    <row r="11687" spans="1:7" x14ac:dyDescent="0.2">
      <c r="A11687">
        <v>15000</v>
      </c>
      <c r="B11687">
        <v>9.1700000000000004E-2</v>
      </c>
      <c r="C11687" t="s">
        <v>5441</v>
      </c>
      <c r="D11687">
        <v>64000</v>
      </c>
      <c r="E11687">
        <v>36</v>
      </c>
      <c r="F11687">
        <v>10</v>
      </c>
      <c r="G11687">
        <v>0</v>
      </c>
    </row>
    <row r="11688" spans="1:7" x14ac:dyDescent="0.2">
      <c r="A11688">
        <v>14400</v>
      </c>
      <c r="B11688">
        <v>0.1399</v>
      </c>
      <c r="C11688" t="s">
        <v>5440</v>
      </c>
      <c r="D11688">
        <v>47000</v>
      </c>
      <c r="E11688">
        <v>60</v>
      </c>
      <c r="F11688">
        <v>0.5</v>
      </c>
      <c r="G11688">
        <v>1</v>
      </c>
    </row>
    <row r="11689" spans="1:7" x14ac:dyDescent="0.2">
      <c r="A11689">
        <v>4800</v>
      </c>
      <c r="B11689">
        <v>0.14649999999999999</v>
      </c>
      <c r="C11689" t="s">
        <v>5440</v>
      </c>
      <c r="D11689">
        <v>80000</v>
      </c>
      <c r="E11689">
        <v>36</v>
      </c>
      <c r="F11689">
        <v>9</v>
      </c>
      <c r="G11689">
        <v>0</v>
      </c>
    </row>
    <row r="11690" spans="1:7" x14ac:dyDescent="0.2">
      <c r="A11690">
        <v>12000</v>
      </c>
      <c r="B11690">
        <v>0.15609999999999999</v>
      </c>
      <c r="C11690" t="s">
        <v>5441</v>
      </c>
      <c r="D11690">
        <v>52000</v>
      </c>
      <c r="E11690">
        <v>60</v>
      </c>
      <c r="F11690">
        <v>5</v>
      </c>
      <c r="G11690">
        <v>0</v>
      </c>
    </row>
    <row r="11691" spans="1:7" x14ac:dyDescent="0.2">
      <c r="A11691">
        <v>35000</v>
      </c>
      <c r="B11691">
        <v>9.9900000000000003E-2</v>
      </c>
      <c r="C11691" t="s">
        <v>5440</v>
      </c>
      <c r="D11691" s="79">
        <v>100000</v>
      </c>
      <c r="E11691">
        <v>36</v>
      </c>
      <c r="F11691">
        <v>4</v>
      </c>
      <c r="G11691">
        <v>0</v>
      </c>
    </row>
    <row r="11692" spans="1:7" x14ac:dyDescent="0.2">
      <c r="A11692">
        <v>22000</v>
      </c>
      <c r="B11692">
        <v>0.19520000000000001</v>
      </c>
      <c r="C11692" t="s">
        <v>5440</v>
      </c>
      <c r="D11692">
        <v>50000</v>
      </c>
      <c r="E11692">
        <v>60</v>
      </c>
      <c r="F11692">
        <v>9</v>
      </c>
      <c r="G11692">
        <v>0</v>
      </c>
    </row>
    <row r="11693" spans="1:7" x14ac:dyDescent="0.2">
      <c r="A11693">
        <v>30750</v>
      </c>
      <c r="B11693">
        <v>0.2399</v>
      </c>
      <c r="C11693" t="s">
        <v>5440</v>
      </c>
      <c r="D11693">
        <v>70000</v>
      </c>
      <c r="E11693">
        <v>60</v>
      </c>
      <c r="F11693">
        <v>10</v>
      </c>
      <c r="G11693">
        <v>1</v>
      </c>
    </row>
    <row r="11694" spans="1:7" x14ac:dyDescent="0.2">
      <c r="A11694">
        <v>12000</v>
      </c>
      <c r="B11694">
        <v>0.17860000000000001</v>
      </c>
      <c r="C11694" t="s">
        <v>5441</v>
      </c>
      <c r="D11694">
        <v>90000</v>
      </c>
      <c r="E11694">
        <v>36</v>
      </c>
      <c r="F11694">
        <v>0.5</v>
      </c>
      <c r="G11694">
        <v>0</v>
      </c>
    </row>
    <row r="11695" spans="1:7" x14ac:dyDescent="0.2">
      <c r="A11695">
        <v>21000</v>
      </c>
      <c r="B11695">
        <v>0.17860000000000001</v>
      </c>
      <c r="C11695" t="s">
        <v>5441</v>
      </c>
      <c r="D11695" s="79">
        <v>100000</v>
      </c>
      <c r="E11695">
        <v>60</v>
      </c>
      <c r="F11695">
        <v>2</v>
      </c>
      <c r="G11695">
        <v>1</v>
      </c>
    </row>
    <row r="11696" spans="1:7" x14ac:dyDescent="0.2">
      <c r="A11696">
        <v>24000</v>
      </c>
      <c r="B11696">
        <v>0.1153</v>
      </c>
      <c r="C11696" t="s">
        <v>5442</v>
      </c>
      <c r="D11696">
        <v>70000</v>
      </c>
      <c r="E11696">
        <v>36</v>
      </c>
      <c r="F11696">
        <v>10</v>
      </c>
      <c r="G11696">
        <v>0</v>
      </c>
    </row>
    <row r="11697" spans="1:7" x14ac:dyDescent="0.2">
      <c r="A11697">
        <v>16800</v>
      </c>
      <c r="B11697">
        <v>0.1399</v>
      </c>
      <c r="C11697" t="s">
        <v>5442</v>
      </c>
      <c r="D11697">
        <v>55000</v>
      </c>
      <c r="E11697">
        <v>60</v>
      </c>
      <c r="F11697">
        <v>10</v>
      </c>
      <c r="G11697">
        <v>0</v>
      </c>
    </row>
    <row r="11698" spans="1:7" x14ac:dyDescent="0.2">
      <c r="A11698">
        <v>30000</v>
      </c>
      <c r="B11698">
        <v>6.9199999999999998E-2</v>
      </c>
      <c r="C11698" t="s">
        <v>5441</v>
      </c>
      <c r="D11698">
        <v>98000</v>
      </c>
      <c r="E11698">
        <v>36</v>
      </c>
      <c r="F11698">
        <v>10</v>
      </c>
      <c r="G11698">
        <v>0</v>
      </c>
    </row>
    <row r="11699" spans="1:7" x14ac:dyDescent="0.2">
      <c r="A11699">
        <v>35000</v>
      </c>
      <c r="B11699">
        <v>0.1699</v>
      </c>
      <c r="C11699" t="s">
        <v>5441</v>
      </c>
      <c r="D11699">
        <v>155000</v>
      </c>
      <c r="E11699">
        <v>36</v>
      </c>
      <c r="F11699">
        <v>4</v>
      </c>
      <c r="G11699">
        <v>0</v>
      </c>
    </row>
    <row r="11700" spans="1:7" x14ac:dyDescent="0.2">
      <c r="A11700">
        <v>11500</v>
      </c>
      <c r="B11700">
        <v>0.25890000000000002</v>
      </c>
      <c r="C11700" t="s">
        <v>5441</v>
      </c>
      <c r="D11700">
        <v>75000</v>
      </c>
      <c r="E11700">
        <v>60</v>
      </c>
      <c r="F11700">
        <v>0.5</v>
      </c>
      <c r="G11700">
        <v>1</v>
      </c>
    </row>
    <row r="11701" spans="1:7" x14ac:dyDescent="0.2">
      <c r="A11701">
        <v>6800</v>
      </c>
      <c r="B11701">
        <v>6.9199999999999998E-2</v>
      </c>
      <c r="C11701" t="s">
        <v>5440</v>
      </c>
      <c r="D11701">
        <v>58916</v>
      </c>
      <c r="E11701">
        <v>36</v>
      </c>
      <c r="F11701">
        <v>4</v>
      </c>
      <c r="G11701">
        <v>0</v>
      </c>
    </row>
    <row r="11702" spans="1:7" x14ac:dyDescent="0.2">
      <c r="A11702">
        <v>10000</v>
      </c>
      <c r="B11702">
        <v>0.1399</v>
      </c>
      <c r="C11702" t="s">
        <v>5442</v>
      </c>
      <c r="D11702">
        <v>85000</v>
      </c>
      <c r="E11702">
        <v>36</v>
      </c>
      <c r="F11702">
        <v>7</v>
      </c>
      <c r="G11702">
        <v>0</v>
      </c>
    </row>
    <row r="11703" spans="1:7" x14ac:dyDescent="0.2">
      <c r="A11703">
        <v>25725</v>
      </c>
      <c r="B11703">
        <v>0.1699</v>
      </c>
      <c r="C11703" t="s">
        <v>5442</v>
      </c>
      <c r="D11703">
        <v>51500</v>
      </c>
      <c r="E11703">
        <v>60</v>
      </c>
      <c r="F11703">
        <v>4</v>
      </c>
      <c r="G11703">
        <v>0</v>
      </c>
    </row>
    <row r="11704" spans="1:7" x14ac:dyDescent="0.2">
      <c r="A11704">
        <v>14000</v>
      </c>
      <c r="B11704">
        <v>0.2049</v>
      </c>
      <c r="C11704" t="s">
        <v>5441</v>
      </c>
      <c r="D11704">
        <v>65000</v>
      </c>
      <c r="E11704">
        <v>60</v>
      </c>
      <c r="F11704">
        <v>10</v>
      </c>
      <c r="G11704">
        <v>0</v>
      </c>
    </row>
    <row r="11705" spans="1:7" x14ac:dyDescent="0.2">
      <c r="A11705">
        <v>4000</v>
      </c>
      <c r="B11705">
        <v>8.1799999999999998E-2</v>
      </c>
      <c r="C11705" t="s">
        <v>5440</v>
      </c>
      <c r="D11705">
        <v>39000</v>
      </c>
      <c r="E11705">
        <v>36</v>
      </c>
      <c r="F11705">
        <v>3</v>
      </c>
      <c r="G11705">
        <v>0</v>
      </c>
    </row>
    <row r="11706" spans="1:7" x14ac:dyDescent="0.2">
      <c r="A11706">
        <v>19200</v>
      </c>
      <c r="B11706">
        <v>0.15609999999999999</v>
      </c>
      <c r="C11706" t="s">
        <v>5441</v>
      </c>
      <c r="D11706" s="79">
        <v>100000</v>
      </c>
      <c r="E11706">
        <v>60</v>
      </c>
      <c r="F11706">
        <v>10</v>
      </c>
      <c r="G11706">
        <v>0</v>
      </c>
    </row>
    <row r="11707" spans="1:7" x14ac:dyDescent="0.2">
      <c r="A11707">
        <v>10000</v>
      </c>
      <c r="B11707">
        <v>0.1153</v>
      </c>
      <c r="C11707" t="s">
        <v>5440</v>
      </c>
      <c r="D11707">
        <v>36000</v>
      </c>
      <c r="E11707">
        <v>36</v>
      </c>
      <c r="F11707">
        <v>0.5</v>
      </c>
      <c r="G11707">
        <v>0</v>
      </c>
    </row>
    <row r="11708" spans="1:7" x14ac:dyDescent="0.2">
      <c r="A11708">
        <v>4000</v>
      </c>
      <c r="B11708">
        <v>6.6799999999999998E-2</v>
      </c>
      <c r="C11708" t="s">
        <v>5442</v>
      </c>
      <c r="D11708">
        <v>121851</v>
      </c>
      <c r="E11708">
        <v>36</v>
      </c>
      <c r="F11708">
        <v>7</v>
      </c>
      <c r="G11708">
        <v>0</v>
      </c>
    </row>
    <row r="11709" spans="1:7" x14ac:dyDescent="0.2">
      <c r="A11709">
        <v>16000</v>
      </c>
      <c r="B11709">
        <v>0.19520000000000001</v>
      </c>
      <c r="C11709" t="s">
        <v>5440</v>
      </c>
      <c r="D11709">
        <v>70000</v>
      </c>
      <c r="E11709">
        <v>60</v>
      </c>
      <c r="F11709">
        <v>0.5</v>
      </c>
      <c r="G11709">
        <v>0</v>
      </c>
    </row>
    <row r="11710" spans="1:7" x14ac:dyDescent="0.2">
      <c r="A11710">
        <v>9600</v>
      </c>
      <c r="B11710">
        <v>0.1399</v>
      </c>
      <c r="C11710" t="s">
        <v>5440</v>
      </c>
      <c r="D11710">
        <v>60000</v>
      </c>
      <c r="E11710">
        <v>36</v>
      </c>
      <c r="F11710">
        <v>1</v>
      </c>
      <c r="G11710">
        <v>1</v>
      </c>
    </row>
    <row r="11711" spans="1:7" x14ac:dyDescent="0.2">
      <c r="A11711">
        <v>3000</v>
      </c>
      <c r="B11711">
        <v>0.15609999999999999</v>
      </c>
      <c r="C11711" t="s">
        <v>5441</v>
      </c>
      <c r="D11711">
        <v>98000</v>
      </c>
      <c r="E11711">
        <v>36</v>
      </c>
      <c r="F11711">
        <v>6</v>
      </c>
      <c r="G11711">
        <v>0</v>
      </c>
    </row>
    <row r="11712" spans="1:7" x14ac:dyDescent="0.2">
      <c r="A11712">
        <v>15000</v>
      </c>
      <c r="B11712">
        <v>0.2399</v>
      </c>
      <c r="C11712" t="s">
        <v>5441</v>
      </c>
      <c r="D11712">
        <v>50000</v>
      </c>
      <c r="E11712">
        <v>60</v>
      </c>
      <c r="F11712">
        <v>3</v>
      </c>
      <c r="G11712">
        <v>0</v>
      </c>
    </row>
    <row r="11713" spans="1:7" x14ac:dyDescent="0.2">
      <c r="A11713">
        <v>25200</v>
      </c>
      <c r="B11713">
        <v>0.1399</v>
      </c>
      <c r="C11713" t="s">
        <v>5440</v>
      </c>
      <c r="D11713">
        <v>70000</v>
      </c>
      <c r="E11713">
        <v>60</v>
      </c>
      <c r="F11713">
        <v>2</v>
      </c>
      <c r="G11713">
        <v>0</v>
      </c>
    </row>
    <row r="11714" spans="1:7" x14ac:dyDescent="0.2">
      <c r="A11714">
        <v>5000</v>
      </c>
      <c r="B11714">
        <v>6.9199999999999998E-2</v>
      </c>
      <c r="C11714" t="s">
        <v>5440</v>
      </c>
      <c r="D11714">
        <v>65000</v>
      </c>
      <c r="E11714">
        <v>36</v>
      </c>
      <c r="F11714">
        <v>10</v>
      </c>
      <c r="G11714">
        <v>0</v>
      </c>
    </row>
    <row r="11715" spans="1:7" x14ac:dyDescent="0.2">
      <c r="A11715">
        <v>2000</v>
      </c>
      <c r="B11715">
        <v>0.14649999999999999</v>
      </c>
      <c r="C11715" t="s">
        <v>5441</v>
      </c>
      <c r="D11715">
        <v>43000</v>
      </c>
      <c r="E11715">
        <v>36</v>
      </c>
      <c r="F11715">
        <v>4</v>
      </c>
      <c r="G11715">
        <v>1</v>
      </c>
    </row>
    <row r="11716" spans="1:7" x14ac:dyDescent="0.2">
      <c r="A11716">
        <v>6000</v>
      </c>
      <c r="B11716">
        <v>0.1099</v>
      </c>
      <c r="C11716" t="s">
        <v>5441</v>
      </c>
      <c r="D11716">
        <v>44000</v>
      </c>
      <c r="E11716">
        <v>36</v>
      </c>
      <c r="F11716">
        <v>3</v>
      </c>
      <c r="G11716">
        <v>1</v>
      </c>
    </row>
    <row r="11717" spans="1:7" x14ac:dyDescent="0.2">
      <c r="A11717">
        <v>20675</v>
      </c>
      <c r="B11717">
        <v>9.1700000000000004E-2</v>
      </c>
      <c r="C11717" t="s">
        <v>5441</v>
      </c>
      <c r="D11717">
        <v>250000</v>
      </c>
      <c r="E11717">
        <v>36</v>
      </c>
      <c r="F11717">
        <v>1</v>
      </c>
      <c r="G11717">
        <v>0</v>
      </c>
    </row>
    <row r="11718" spans="1:7" x14ac:dyDescent="0.2">
      <c r="A11718">
        <v>5500</v>
      </c>
      <c r="B11718">
        <v>0.1229</v>
      </c>
      <c r="C11718" t="s">
        <v>5441</v>
      </c>
      <c r="D11718">
        <v>17280</v>
      </c>
      <c r="E11718">
        <v>36</v>
      </c>
      <c r="F11718">
        <v>4</v>
      </c>
      <c r="G11718">
        <v>0</v>
      </c>
    </row>
    <row r="11719" spans="1:7" x14ac:dyDescent="0.2">
      <c r="A11719">
        <v>4000</v>
      </c>
      <c r="B11719">
        <v>6.9199999999999998E-2</v>
      </c>
      <c r="C11719" t="s">
        <v>5441</v>
      </c>
      <c r="D11719">
        <v>90000</v>
      </c>
      <c r="E11719">
        <v>36</v>
      </c>
      <c r="F11719">
        <v>10</v>
      </c>
      <c r="G11719">
        <v>0</v>
      </c>
    </row>
    <row r="11720" spans="1:7" x14ac:dyDescent="0.2">
      <c r="A11720">
        <v>5600</v>
      </c>
      <c r="B11720">
        <v>0.12690000000000001</v>
      </c>
      <c r="C11720" t="s">
        <v>5441</v>
      </c>
      <c r="D11720">
        <v>75000</v>
      </c>
      <c r="E11720">
        <v>36</v>
      </c>
      <c r="F11720">
        <v>10</v>
      </c>
      <c r="G11720">
        <v>0</v>
      </c>
    </row>
    <row r="11721" spans="1:7" x14ac:dyDescent="0.2">
      <c r="A11721">
        <v>10000</v>
      </c>
      <c r="B11721">
        <v>7.8899999999999998E-2</v>
      </c>
      <c r="C11721" t="s">
        <v>5441</v>
      </c>
      <c r="D11721">
        <v>66000</v>
      </c>
      <c r="E11721">
        <v>36</v>
      </c>
      <c r="F11721">
        <v>1</v>
      </c>
      <c r="G11721">
        <v>0</v>
      </c>
    </row>
    <row r="11722" spans="1:7" x14ac:dyDescent="0.2">
      <c r="A11722">
        <v>10400</v>
      </c>
      <c r="B11722">
        <v>0.1399</v>
      </c>
      <c r="C11722" t="s">
        <v>5440</v>
      </c>
      <c r="D11722">
        <v>76000</v>
      </c>
      <c r="E11722">
        <v>36</v>
      </c>
      <c r="F11722">
        <v>2</v>
      </c>
      <c r="G11722">
        <v>1</v>
      </c>
    </row>
    <row r="11723" spans="1:7" x14ac:dyDescent="0.2">
      <c r="A11723">
        <v>14000</v>
      </c>
      <c r="B11723">
        <v>0.1099</v>
      </c>
      <c r="C11723" t="s">
        <v>5440</v>
      </c>
      <c r="D11723">
        <v>70000</v>
      </c>
      <c r="E11723">
        <v>36</v>
      </c>
      <c r="F11723">
        <v>3</v>
      </c>
      <c r="G11723">
        <v>1</v>
      </c>
    </row>
    <row r="11724" spans="1:7" x14ac:dyDescent="0.2">
      <c r="A11724">
        <v>5000</v>
      </c>
      <c r="B11724">
        <v>0.16550000000000001</v>
      </c>
      <c r="C11724" t="s">
        <v>5441</v>
      </c>
      <c r="D11724">
        <v>79000</v>
      </c>
      <c r="E11724">
        <v>36</v>
      </c>
      <c r="F11724">
        <v>10</v>
      </c>
      <c r="G11724">
        <v>1</v>
      </c>
    </row>
    <row r="11725" spans="1:7" x14ac:dyDescent="0.2">
      <c r="A11725">
        <v>24375</v>
      </c>
      <c r="B11725">
        <v>0.2399</v>
      </c>
      <c r="C11725" t="s">
        <v>5441</v>
      </c>
      <c r="D11725">
        <v>55952</v>
      </c>
      <c r="E11725">
        <v>60</v>
      </c>
      <c r="F11725">
        <v>3</v>
      </c>
      <c r="G11725">
        <v>1</v>
      </c>
    </row>
    <row r="11726" spans="1:7" x14ac:dyDescent="0.2">
      <c r="A11726">
        <v>32000</v>
      </c>
      <c r="B11726">
        <v>0.1757</v>
      </c>
      <c r="C11726" t="s">
        <v>5440</v>
      </c>
      <c r="D11726">
        <v>72000</v>
      </c>
      <c r="E11726">
        <v>60</v>
      </c>
      <c r="F11726">
        <v>10</v>
      </c>
      <c r="G11726">
        <v>0</v>
      </c>
    </row>
    <row r="11727" spans="1:7" x14ac:dyDescent="0.2">
      <c r="A11727">
        <v>12000</v>
      </c>
      <c r="B11727">
        <v>0.1825</v>
      </c>
      <c r="C11727" t="s">
        <v>5441</v>
      </c>
      <c r="D11727">
        <v>40000</v>
      </c>
      <c r="E11727">
        <v>60</v>
      </c>
      <c r="F11727">
        <v>10</v>
      </c>
      <c r="G11727">
        <v>0</v>
      </c>
    </row>
    <row r="11728" spans="1:7" x14ac:dyDescent="0.2">
      <c r="A11728">
        <v>32225</v>
      </c>
      <c r="B11728">
        <v>0.2167</v>
      </c>
      <c r="C11728" t="s">
        <v>5441</v>
      </c>
      <c r="D11728">
        <v>98000</v>
      </c>
      <c r="E11728">
        <v>60</v>
      </c>
      <c r="F11728">
        <v>10</v>
      </c>
      <c r="G11728">
        <v>1</v>
      </c>
    </row>
    <row r="11729" spans="1:7" x14ac:dyDescent="0.2">
      <c r="A11729">
        <v>8500</v>
      </c>
      <c r="B11729">
        <v>0.1229</v>
      </c>
      <c r="C11729" t="s">
        <v>5441</v>
      </c>
      <c r="D11729">
        <v>42500</v>
      </c>
      <c r="E11729">
        <v>36</v>
      </c>
      <c r="F11729">
        <v>10</v>
      </c>
      <c r="G11729">
        <v>0</v>
      </c>
    </row>
    <row r="11730" spans="1:7" x14ac:dyDescent="0.2">
      <c r="A11730">
        <v>20000</v>
      </c>
      <c r="B11730">
        <v>0.1399</v>
      </c>
      <c r="C11730" t="s">
        <v>5440</v>
      </c>
      <c r="D11730">
        <v>60000</v>
      </c>
      <c r="E11730">
        <v>60</v>
      </c>
      <c r="F11730">
        <v>3</v>
      </c>
      <c r="G11730">
        <v>0</v>
      </c>
    </row>
    <row r="11731" spans="1:7" x14ac:dyDescent="0.2">
      <c r="A11731">
        <v>9000</v>
      </c>
      <c r="B11731">
        <v>0.17860000000000001</v>
      </c>
      <c r="C11731" t="s">
        <v>5441</v>
      </c>
      <c r="D11731">
        <v>80000</v>
      </c>
      <c r="E11731">
        <v>36</v>
      </c>
      <c r="F11731">
        <v>10</v>
      </c>
      <c r="G11731">
        <v>1</v>
      </c>
    </row>
    <row r="11732" spans="1:7" x14ac:dyDescent="0.2">
      <c r="A11732">
        <v>35000</v>
      </c>
      <c r="B11732">
        <v>9.1700000000000004E-2</v>
      </c>
      <c r="C11732" t="s">
        <v>5440</v>
      </c>
      <c r="D11732">
        <v>128000</v>
      </c>
      <c r="E11732">
        <v>36</v>
      </c>
      <c r="F11732">
        <v>10</v>
      </c>
      <c r="G11732">
        <v>0</v>
      </c>
    </row>
    <row r="11733" spans="1:7" x14ac:dyDescent="0.2">
      <c r="A11733">
        <v>18000</v>
      </c>
      <c r="B11733">
        <v>0.1333</v>
      </c>
      <c r="C11733" t="s">
        <v>5440</v>
      </c>
      <c r="D11733">
        <v>62000</v>
      </c>
      <c r="E11733">
        <v>36</v>
      </c>
      <c r="F11733">
        <v>0.5</v>
      </c>
      <c r="G11733">
        <v>0</v>
      </c>
    </row>
    <row r="11734" spans="1:7" x14ac:dyDescent="0.2">
      <c r="A11734">
        <v>7500</v>
      </c>
      <c r="B11734">
        <v>6.6799999999999998E-2</v>
      </c>
      <c r="C11734" t="s">
        <v>5440</v>
      </c>
      <c r="D11734">
        <v>75000</v>
      </c>
      <c r="E11734">
        <v>36</v>
      </c>
      <c r="F11734">
        <v>2</v>
      </c>
      <c r="G11734">
        <v>0</v>
      </c>
    </row>
    <row r="11735" spans="1:7" x14ac:dyDescent="0.2">
      <c r="A11735">
        <v>35000</v>
      </c>
      <c r="B11735">
        <v>6.9199999999999998E-2</v>
      </c>
      <c r="C11735" t="s">
        <v>5442</v>
      </c>
      <c r="D11735">
        <v>275000</v>
      </c>
      <c r="E11735">
        <v>36</v>
      </c>
      <c r="F11735">
        <v>3</v>
      </c>
      <c r="G11735">
        <v>0</v>
      </c>
    </row>
    <row r="11736" spans="1:7" x14ac:dyDescent="0.2">
      <c r="A11736">
        <v>20125</v>
      </c>
      <c r="B11736">
        <v>0.2167</v>
      </c>
      <c r="C11736" t="s">
        <v>5440</v>
      </c>
      <c r="D11736">
        <v>56000</v>
      </c>
      <c r="E11736">
        <v>60</v>
      </c>
      <c r="F11736">
        <v>7</v>
      </c>
      <c r="G11736">
        <v>0</v>
      </c>
    </row>
    <row r="11737" spans="1:7" x14ac:dyDescent="0.2">
      <c r="A11737">
        <v>21000</v>
      </c>
      <c r="B11737">
        <v>0.19520000000000001</v>
      </c>
      <c r="C11737" t="s">
        <v>5440</v>
      </c>
      <c r="D11737">
        <v>92000</v>
      </c>
      <c r="E11737">
        <v>60</v>
      </c>
      <c r="F11737">
        <v>10</v>
      </c>
      <c r="G11737">
        <v>0</v>
      </c>
    </row>
    <row r="11738" spans="1:7" x14ac:dyDescent="0.2">
      <c r="A11738">
        <v>25000</v>
      </c>
      <c r="B11738">
        <v>0.18840000000000001</v>
      </c>
      <c r="C11738" t="s">
        <v>5441</v>
      </c>
      <c r="D11738">
        <v>85000</v>
      </c>
      <c r="E11738">
        <v>60</v>
      </c>
      <c r="F11738">
        <v>3</v>
      </c>
      <c r="G11738">
        <v>1</v>
      </c>
    </row>
    <row r="11739" spans="1:7" x14ac:dyDescent="0.2">
      <c r="A11739">
        <v>8000</v>
      </c>
      <c r="B11739">
        <v>0.12690000000000001</v>
      </c>
      <c r="C11739" t="s">
        <v>5441</v>
      </c>
      <c r="D11739">
        <v>41000</v>
      </c>
      <c r="E11739">
        <v>36</v>
      </c>
      <c r="F11739">
        <v>10</v>
      </c>
      <c r="G11739">
        <v>0</v>
      </c>
    </row>
    <row r="11740" spans="1:7" x14ac:dyDescent="0.2">
      <c r="A11740">
        <v>8675</v>
      </c>
      <c r="B11740">
        <v>0.15609999999999999</v>
      </c>
      <c r="C11740" t="s">
        <v>5440</v>
      </c>
      <c r="D11740">
        <v>65000</v>
      </c>
      <c r="E11740">
        <v>36</v>
      </c>
      <c r="F11740">
        <v>1</v>
      </c>
      <c r="G11740">
        <v>1</v>
      </c>
    </row>
    <row r="11741" spans="1:7" x14ac:dyDescent="0.2">
      <c r="A11741">
        <v>35000</v>
      </c>
      <c r="B11741">
        <v>0.1699</v>
      </c>
      <c r="C11741" t="s">
        <v>5441</v>
      </c>
      <c r="D11741">
        <v>80000</v>
      </c>
      <c r="E11741">
        <v>60</v>
      </c>
      <c r="F11741">
        <v>10</v>
      </c>
      <c r="G11741">
        <v>0</v>
      </c>
    </row>
    <row r="11742" spans="1:7" x14ac:dyDescent="0.2">
      <c r="A11742">
        <v>7800</v>
      </c>
      <c r="B11742">
        <v>0.16550000000000001</v>
      </c>
      <c r="C11742" t="s">
        <v>5441</v>
      </c>
      <c r="D11742">
        <v>51000</v>
      </c>
      <c r="E11742">
        <v>36</v>
      </c>
      <c r="F11742">
        <v>10</v>
      </c>
      <c r="G11742">
        <v>0</v>
      </c>
    </row>
    <row r="11743" spans="1:7" x14ac:dyDescent="0.2">
      <c r="A11743">
        <v>15000</v>
      </c>
      <c r="B11743">
        <v>0.17860000000000001</v>
      </c>
      <c r="C11743" t="s">
        <v>5440</v>
      </c>
      <c r="D11743">
        <v>56000</v>
      </c>
      <c r="E11743">
        <v>60</v>
      </c>
      <c r="F11743">
        <v>2</v>
      </c>
      <c r="G11743">
        <v>0</v>
      </c>
    </row>
    <row r="11744" spans="1:7" x14ac:dyDescent="0.2">
      <c r="A11744">
        <v>26000</v>
      </c>
      <c r="B11744">
        <v>7.8899999999999998E-2</v>
      </c>
      <c r="C11744" t="s">
        <v>5441</v>
      </c>
      <c r="D11744">
        <v>70000</v>
      </c>
      <c r="E11744">
        <v>60</v>
      </c>
      <c r="F11744">
        <v>10</v>
      </c>
      <c r="G11744">
        <v>0</v>
      </c>
    </row>
    <row r="11745" spans="1:7" x14ac:dyDescent="0.2">
      <c r="A11745">
        <v>15000</v>
      </c>
      <c r="B11745">
        <v>0.12690000000000001</v>
      </c>
      <c r="C11745" t="s">
        <v>5441</v>
      </c>
      <c r="D11745">
        <v>40000</v>
      </c>
      <c r="E11745">
        <v>36</v>
      </c>
      <c r="F11745">
        <v>2</v>
      </c>
      <c r="G11745">
        <v>0</v>
      </c>
    </row>
    <row r="11746" spans="1:7" x14ac:dyDescent="0.2">
      <c r="A11746">
        <v>26400</v>
      </c>
      <c r="B11746">
        <v>0.1757</v>
      </c>
      <c r="C11746" t="s">
        <v>5441</v>
      </c>
      <c r="D11746">
        <v>177000</v>
      </c>
      <c r="E11746">
        <v>60</v>
      </c>
      <c r="F11746">
        <v>10</v>
      </c>
      <c r="G11746">
        <v>1</v>
      </c>
    </row>
    <row r="11747" spans="1:7" x14ac:dyDescent="0.2">
      <c r="A11747">
        <v>24825</v>
      </c>
      <c r="B11747">
        <v>9.9900000000000003E-2</v>
      </c>
      <c r="C11747" t="s">
        <v>5441</v>
      </c>
      <c r="D11747">
        <v>145000</v>
      </c>
      <c r="E11747">
        <v>60</v>
      </c>
      <c r="F11747">
        <v>0.5</v>
      </c>
      <c r="G11747">
        <v>1</v>
      </c>
    </row>
    <row r="11748" spans="1:7" x14ac:dyDescent="0.2">
      <c r="A11748">
        <v>16625</v>
      </c>
      <c r="B11748">
        <v>0.25800000000000001</v>
      </c>
      <c r="C11748" t="s">
        <v>5440</v>
      </c>
      <c r="D11748">
        <v>49000</v>
      </c>
      <c r="E11748">
        <v>60</v>
      </c>
      <c r="F11748">
        <v>8</v>
      </c>
      <c r="G11748">
        <v>0</v>
      </c>
    </row>
    <row r="11749" spans="1:7" x14ac:dyDescent="0.2">
      <c r="A11749">
        <v>14900</v>
      </c>
      <c r="B11749">
        <v>0.17860000000000001</v>
      </c>
      <c r="C11749" t="s">
        <v>5442</v>
      </c>
      <c r="D11749">
        <v>90000</v>
      </c>
      <c r="E11749">
        <v>36</v>
      </c>
      <c r="F11749">
        <v>6</v>
      </c>
      <c r="G11749">
        <v>0</v>
      </c>
    </row>
    <row r="11750" spans="1:7" x14ac:dyDescent="0.2">
      <c r="A11750">
        <v>12600</v>
      </c>
      <c r="B11750">
        <v>0.245</v>
      </c>
      <c r="C11750" t="s">
        <v>5440</v>
      </c>
      <c r="D11750">
        <v>37348</v>
      </c>
      <c r="E11750">
        <v>60</v>
      </c>
      <c r="F11750">
        <v>2</v>
      </c>
      <c r="G11750">
        <v>0</v>
      </c>
    </row>
    <row r="11751" spans="1:7" x14ac:dyDescent="0.2">
      <c r="A11751">
        <v>25725</v>
      </c>
      <c r="B11751">
        <v>0.25800000000000001</v>
      </c>
      <c r="C11751" t="s">
        <v>5442</v>
      </c>
      <c r="D11751">
        <v>68000</v>
      </c>
      <c r="E11751">
        <v>60</v>
      </c>
      <c r="F11751">
        <v>10</v>
      </c>
      <c r="G11751">
        <v>0</v>
      </c>
    </row>
    <row r="11752" spans="1:7" x14ac:dyDescent="0.2">
      <c r="A11752">
        <v>25000</v>
      </c>
      <c r="B11752">
        <v>0.15609999999999999</v>
      </c>
      <c r="C11752" t="s">
        <v>5441</v>
      </c>
      <c r="D11752">
        <v>54000</v>
      </c>
      <c r="E11752">
        <v>36</v>
      </c>
      <c r="F11752">
        <v>9</v>
      </c>
      <c r="G11752">
        <v>1</v>
      </c>
    </row>
    <row r="11753" spans="1:7" x14ac:dyDescent="0.2">
      <c r="A11753">
        <v>24725</v>
      </c>
      <c r="B11753">
        <v>0.2167</v>
      </c>
      <c r="C11753" t="s">
        <v>5441</v>
      </c>
      <c r="D11753">
        <v>55000</v>
      </c>
      <c r="E11753">
        <v>60</v>
      </c>
      <c r="F11753">
        <v>10</v>
      </c>
      <c r="G11753">
        <v>0</v>
      </c>
    </row>
    <row r="11754" spans="1:7" x14ac:dyDescent="0.2">
      <c r="A11754">
        <v>10000</v>
      </c>
      <c r="B11754">
        <v>9.1700000000000004E-2</v>
      </c>
      <c r="C11754" t="s">
        <v>5440</v>
      </c>
      <c r="D11754">
        <v>49000</v>
      </c>
      <c r="E11754">
        <v>36</v>
      </c>
      <c r="F11754">
        <v>0.5</v>
      </c>
      <c r="G11754">
        <v>0</v>
      </c>
    </row>
    <row r="11755" spans="1:7" x14ac:dyDescent="0.2">
      <c r="A11755">
        <v>29775</v>
      </c>
      <c r="B11755">
        <v>0.15609999999999999</v>
      </c>
      <c r="C11755" t="s">
        <v>5441</v>
      </c>
      <c r="D11755">
        <v>125000</v>
      </c>
      <c r="E11755">
        <v>60</v>
      </c>
      <c r="F11755">
        <v>9</v>
      </c>
      <c r="G11755">
        <v>0</v>
      </c>
    </row>
    <row r="11756" spans="1:7" x14ac:dyDescent="0.2">
      <c r="A11756">
        <v>6000</v>
      </c>
      <c r="B11756">
        <v>0.1699</v>
      </c>
      <c r="C11756" t="s">
        <v>5441</v>
      </c>
      <c r="D11756">
        <v>34000</v>
      </c>
      <c r="E11756">
        <v>36</v>
      </c>
      <c r="F11756">
        <v>10</v>
      </c>
      <c r="G11756">
        <v>1</v>
      </c>
    </row>
    <row r="11757" spans="1:7" x14ac:dyDescent="0.2">
      <c r="A11757">
        <v>10000</v>
      </c>
      <c r="B11757">
        <v>6.9199999999999998E-2</v>
      </c>
      <c r="C11757" t="s">
        <v>5440</v>
      </c>
      <c r="D11757">
        <v>55000</v>
      </c>
      <c r="E11757">
        <v>36</v>
      </c>
      <c r="F11757">
        <v>2</v>
      </c>
      <c r="G11757">
        <v>0</v>
      </c>
    </row>
    <row r="11758" spans="1:7" x14ac:dyDescent="0.2">
      <c r="A11758">
        <v>23975</v>
      </c>
      <c r="B11758">
        <v>0.22989999999999999</v>
      </c>
      <c r="C11758" t="s">
        <v>5440</v>
      </c>
      <c r="D11758">
        <v>48040</v>
      </c>
      <c r="E11758">
        <v>60</v>
      </c>
      <c r="F11758">
        <v>7</v>
      </c>
      <c r="G11758">
        <v>0</v>
      </c>
    </row>
    <row r="11759" spans="1:7" x14ac:dyDescent="0.2">
      <c r="A11759">
        <v>8000</v>
      </c>
      <c r="B11759">
        <v>0.16550000000000001</v>
      </c>
      <c r="C11759" t="s">
        <v>5440</v>
      </c>
      <c r="D11759">
        <v>40000</v>
      </c>
      <c r="E11759">
        <v>36</v>
      </c>
      <c r="F11759">
        <v>0.5</v>
      </c>
      <c r="G11759">
        <v>0</v>
      </c>
    </row>
    <row r="11760" spans="1:7" x14ac:dyDescent="0.2">
      <c r="A11760">
        <v>6000</v>
      </c>
      <c r="B11760">
        <v>9.9900000000000003E-2</v>
      </c>
      <c r="C11760" t="s">
        <v>5441</v>
      </c>
      <c r="D11760">
        <v>55000</v>
      </c>
      <c r="E11760">
        <v>36</v>
      </c>
      <c r="F11760">
        <v>8</v>
      </c>
      <c r="G11760">
        <v>0</v>
      </c>
    </row>
    <row r="11761" spans="1:7" x14ac:dyDescent="0.2">
      <c r="A11761">
        <v>15000</v>
      </c>
      <c r="B11761">
        <v>9.9900000000000003E-2</v>
      </c>
      <c r="C11761" t="s">
        <v>5441</v>
      </c>
      <c r="D11761">
        <v>76378</v>
      </c>
      <c r="E11761">
        <v>36</v>
      </c>
      <c r="F11761">
        <v>9</v>
      </c>
      <c r="G11761">
        <v>0</v>
      </c>
    </row>
    <row r="11762" spans="1:7" x14ac:dyDescent="0.2">
      <c r="A11762">
        <v>5400</v>
      </c>
      <c r="B11762">
        <v>8.1799999999999998E-2</v>
      </c>
      <c r="C11762" t="s">
        <v>5441</v>
      </c>
      <c r="D11762">
        <v>69000</v>
      </c>
      <c r="E11762">
        <v>36</v>
      </c>
      <c r="F11762">
        <v>10</v>
      </c>
      <c r="G11762">
        <v>0</v>
      </c>
    </row>
    <row r="11763" spans="1:7" x14ac:dyDescent="0.2">
      <c r="A11763">
        <v>20000</v>
      </c>
      <c r="B11763">
        <v>7.8899999999999998E-2</v>
      </c>
      <c r="C11763" t="s">
        <v>5441</v>
      </c>
      <c r="D11763">
        <v>140000</v>
      </c>
      <c r="E11763">
        <v>36</v>
      </c>
      <c r="F11763">
        <v>3</v>
      </c>
      <c r="G11763">
        <v>0</v>
      </c>
    </row>
    <row r="11764" spans="1:7" x14ac:dyDescent="0.2">
      <c r="A11764">
        <v>15000</v>
      </c>
      <c r="B11764">
        <v>0.15609999999999999</v>
      </c>
      <c r="C11764" t="s">
        <v>5442</v>
      </c>
      <c r="D11764">
        <v>65000</v>
      </c>
      <c r="E11764">
        <v>36</v>
      </c>
      <c r="F11764">
        <v>5</v>
      </c>
      <c r="G11764">
        <v>1</v>
      </c>
    </row>
    <row r="11765" spans="1:7" x14ac:dyDescent="0.2">
      <c r="A11765">
        <v>6000</v>
      </c>
      <c r="B11765">
        <v>0.1333</v>
      </c>
      <c r="C11765" t="s">
        <v>5440</v>
      </c>
      <c r="D11765">
        <v>35000</v>
      </c>
      <c r="E11765">
        <v>36</v>
      </c>
      <c r="F11765">
        <v>4</v>
      </c>
      <c r="G11765">
        <v>0</v>
      </c>
    </row>
    <row r="11766" spans="1:7" x14ac:dyDescent="0.2">
      <c r="A11766">
        <v>16450</v>
      </c>
      <c r="B11766">
        <v>0.1399</v>
      </c>
      <c r="C11766" t="s">
        <v>5440</v>
      </c>
      <c r="D11766">
        <v>37500</v>
      </c>
      <c r="E11766">
        <v>36</v>
      </c>
      <c r="F11766">
        <v>0.5</v>
      </c>
      <c r="G11766">
        <v>0</v>
      </c>
    </row>
    <row r="11767" spans="1:7" x14ac:dyDescent="0.2">
      <c r="A11767">
        <v>16000</v>
      </c>
      <c r="B11767">
        <v>7.8899999999999998E-2</v>
      </c>
      <c r="C11767" t="s">
        <v>5441</v>
      </c>
      <c r="D11767">
        <v>78000</v>
      </c>
      <c r="E11767">
        <v>36</v>
      </c>
      <c r="F11767">
        <v>7</v>
      </c>
      <c r="G11767">
        <v>0</v>
      </c>
    </row>
    <row r="11768" spans="1:7" x14ac:dyDescent="0.2">
      <c r="A11768">
        <v>10000</v>
      </c>
      <c r="B11768">
        <v>0.1153</v>
      </c>
      <c r="C11768" t="s">
        <v>5440</v>
      </c>
      <c r="D11768">
        <v>110000</v>
      </c>
      <c r="E11768">
        <v>36</v>
      </c>
      <c r="F11768">
        <v>10</v>
      </c>
      <c r="G11768">
        <v>0</v>
      </c>
    </row>
    <row r="11769" spans="1:7" x14ac:dyDescent="0.2">
      <c r="A11769">
        <v>11000</v>
      </c>
      <c r="B11769">
        <v>0.15609999999999999</v>
      </c>
      <c r="C11769" t="s">
        <v>5440</v>
      </c>
      <c r="D11769">
        <v>42000</v>
      </c>
      <c r="E11769">
        <v>36</v>
      </c>
      <c r="F11769">
        <v>3</v>
      </c>
      <c r="G11769">
        <v>0</v>
      </c>
    </row>
    <row r="11770" spans="1:7" x14ac:dyDescent="0.2">
      <c r="A11770">
        <v>8000</v>
      </c>
      <c r="B11770">
        <v>6.9199999999999998E-2</v>
      </c>
      <c r="C11770" t="s">
        <v>5441</v>
      </c>
      <c r="D11770">
        <v>60000</v>
      </c>
      <c r="E11770">
        <v>36</v>
      </c>
      <c r="F11770">
        <v>10</v>
      </c>
      <c r="G11770">
        <v>0</v>
      </c>
    </row>
    <row r="11771" spans="1:7" x14ac:dyDescent="0.2">
      <c r="A11771">
        <v>10000</v>
      </c>
      <c r="B11771">
        <v>0.1229</v>
      </c>
      <c r="C11771" t="s">
        <v>5440</v>
      </c>
      <c r="D11771">
        <v>40000</v>
      </c>
      <c r="E11771">
        <v>36</v>
      </c>
      <c r="F11771">
        <v>0.5</v>
      </c>
      <c r="G11771">
        <v>0</v>
      </c>
    </row>
    <row r="11772" spans="1:7" x14ac:dyDescent="0.2">
      <c r="A11772">
        <v>19150</v>
      </c>
      <c r="B11772">
        <v>0.18840000000000001</v>
      </c>
      <c r="C11772" t="s">
        <v>5441</v>
      </c>
      <c r="D11772">
        <v>60000</v>
      </c>
      <c r="E11772">
        <v>36</v>
      </c>
      <c r="F11772">
        <v>3</v>
      </c>
      <c r="G11772">
        <v>1</v>
      </c>
    </row>
    <row r="11773" spans="1:7" x14ac:dyDescent="0.2">
      <c r="A11773">
        <v>12000</v>
      </c>
      <c r="B11773">
        <v>0.1099</v>
      </c>
      <c r="C11773" t="s">
        <v>5440</v>
      </c>
      <c r="D11773">
        <v>50000</v>
      </c>
      <c r="E11773">
        <v>36</v>
      </c>
      <c r="F11773">
        <v>10</v>
      </c>
      <c r="G11773">
        <v>0</v>
      </c>
    </row>
    <row r="11774" spans="1:7" x14ac:dyDescent="0.2">
      <c r="A11774">
        <v>34000</v>
      </c>
      <c r="B11774">
        <v>0.1153</v>
      </c>
      <c r="C11774" t="s">
        <v>5440</v>
      </c>
      <c r="D11774">
        <v>142000</v>
      </c>
      <c r="E11774">
        <v>60</v>
      </c>
      <c r="F11774">
        <v>10</v>
      </c>
      <c r="G11774">
        <v>0</v>
      </c>
    </row>
    <row r="11775" spans="1:7" x14ac:dyDescent="0.2">
      <c r="A11775">
        <v>11200</v>
      </c>
      <c r="B11775">
        <v>7.8899999999999998E-2</v>
      </c>
      <c r="C11775" t="s">
        <v>5441</v>
      </c>
      <c r="D11775">
        <v>52000</v>
      </c>
      <c r="E11775">
        <v>36</v>
      </c>
      <c r="F11775">
        <v>4</v>
      </c>
      <c r="G11775">
        <v>0</v>
      </c>
    </row>
    <row r="11776" spans="1:7" x14ac:dyDescent="0.2">
      <c r="A11776">
        <v>15000</v>
      </c>
      <c r="B11776">
        <v>5.9299999999999999E-2</v>
      </c>
      <c r="C11776" t="s">
        <v>5441</v>
      </c>
      <c r="D11776">
        <v>55000</v>
      </c>
      <c r="E11776">
        <v>36</v>
      </c>
      <c r="F11776">
        <v>9</v>
      </c>
      <c r="G11776">
        <v>0</v>
      </c>
    </row>
    <row r="11777" spans="1:7" x14ac:dyDescent="0.2">
      <c r="A11777">
        <v>18000</v>
      </c>
      <c r="B11777">
        <v>6.9199999999999998E-2</v>
      </c>
      <c r="C11777" t="s">
        <v>5440</v>
      </c>
      <c r="D11777">
        <v>95000</v>
      </c>
      <c r="E11777">
        <v>36</v>
      </c>
      <c r="F11777">
        <v>10</v>
      </c>
      <c r="G11777">
        <v>1</v>
      </c>
    </row>
    <row r="11778" spans="1:7" x14ac:dyDescent="0.2">
      <c r="A11778">
        <v>3600</v>
      </c>
      <c r="B11778">
        <v>0.16550000000000001</v>
      </c>
      <c r="C11778" t="s">
        <v>5440</v>
      </c>
      <c r="D11778">
        <v>40000</v>
      </c>
      <c r="E11778">
        <v>36</v>
      </c>
      <c r="F11778">
        <v>2</v>
      </c>
      <c r="G11778">
        <v>0</v>
      </c>
    </row>
    <row r="11779" spans="1:7" x14ac:dyDescent="0.2">
      <c r="A11779">
        <v>9000</v>
      </c>
      <c r="B11779">
        <v>0.12690000000000001</v>
      </c>
      <c r="C11779" t="s">
        <v>5440</v>
      </c>
      <c r="D11779">
        <v>45000</v>
      </c>
      <c r="E11779">
        <v>36</v>
      </c>
      <c r="F11779">
        <v>0.5</v>
      </c>
      <c r="G11779">
        <v>0</v>
      </c>
    </row>
    <row r="11780" spans="1:7" x14ac:dyDescent="0.2">
      <c r="A11780">
        <v>12000</v>
      </c>
      <c r="B11780">
        <v>0.12690000000000001</v>
      </c>
      <c r="C11780" t="s">
        <v>5440</v>
      </c>
      <c r="D11780">
        <v>75000</v>
      </c>
      <c r="E11780">
        <v>36</v>
      </c>
      <c r="F11780">
        <v>6</v>
      </c>
      <c r="G11780">
        <v>1</v>
      </c>
    </row>
    <row r="11781" spans="1:7" x14ac:dyDescent="0.2">
      <c r="A11781">
        <v>14375</v>
      </c>
      <c r="B11781">
        <v>0.1399</v>
      </c>
      <c r="C11781" t="s">
        <v>5440</v>
      </c>
      <c r="D11781">
        <v>30000</v>
      </c>
      <c r="E11781">
        <v>60</v>
      </c>
      <c r="F11781">
        <v>10</v>
      </c>
      <c r="G11781">
        <v>0</v>
      </c>
    </row>
    <row r="11782" spans="1:7" x14ac:dyDescent="0.2">
      <c r="A11782">
        <v>34025</v>
      </c>
      <c r="B11782">
        <v>0.2049</v>
      </c>
      <c r="C11782" t="s">
        <v>5441</v>
      </c>
      <c r="D11782">
        <v>215000</v>
      </c>
      <c r="E11782">
        <v>60</v>
      </c>
      <c r="F11782">
        <v>0.5</v>
      </c>
      <c r="G11782">
        <v>0</v>
      </c>
    </row>
    <row r="11783" spans="1:7" x14ac:dyDescent="0.2">
      <c r="A11783">
        <v>6000</v>
      </c>
      <c r="B11783">
        <v>0.12690000000000001</v>
      </c>
      <c r="C11783" t="s">
        <v>5440</v>
      </c>
      <c r="D11783">
        <v>36000</v>
      </c>
      <c r="E11783">
        <v>36</v>
      </c>
      <c r="F11783">
        <v>10</v>
      </c>
      <c r="G11783">
        <v>1</v>
      </c>
    </row>
    <row r="11784" spans="1:7" x14ac:dyDescent="0.2">
      <c r="A11784">
        <v>5000</v>
      </c>
      <c r="B11784">
        <v>7.8899999999999998E-2</v>
      </c>
      <c r="C11784" t="s">
        <v>5441</v>
      </c>
      <c r="D11784">
        <v>80000</v>
      </c>
      <c r="E11784">
        <v>36</v>
      </c>
      <c r="F11784">
        <v>10</v>
      </c>
      <c r="G11784">
        <v>0</v>
      </c>
    </row>
    <row r="11785" spans="1:7" x14ac:dyDescent="0.2">
      <c r="A11785">
        <v>10000</v>
      </c>
      <c r="B11785">
        <v>0.2049</v>
      </c>
      <c r="C11785" t="s">
        <v>5440</v>
      </c>
      <c r="D11785">
        <v>50500</v>
      </c>
      <c r="E11785">
        <v>60</v>
      </c>
      <c r="F11785">
        <v>1</v>
      </c>
      <c r="G11785">
        <v>1</v>
      </c>
    </row>
    <row r="11786" spans="1:7" x14ac:dyDescent="0.2">
      <c r="A11786">
        <v>5000</v>
      </c>
      <c r="B11786">
        <v>0.16550000000000001</v>
      </c>
      <c r="C11786" t="s">
        <v>5441</v>
      </c>
      <c r="D11786">
        <v>50000</v>
      </c>
      <c r="E11786">
        <v>36</v>
      </c>
      <c r="F11786">
        <v>10</v>
      </c>
      <c r="G11786">
        <v>0</v>
      </c>
    </row>
    <row r="11787" spans="1:7" x14ac:dyDescent="0.2">
      <c r="A11787">
        <v>8500</v>
      </c>
      <c r="B11787">
        <v>9.9900000000000003E-2</v>
      </c>
      <c r="C11787" t="s">
        <v>5440</v>
      </c>
      <c r="D11787">
        <v>52635</v>
      </c>
      <c r="E11787">
        <v>36</v>
      </c>
      <c r="F11787">
        <v>10</v>
      </c>
      <c r="G11787">
        <v>0</v>
      </c>
    </row>
    <row r="11788" spans="1:7" x14ac:dyDescent="0.2">
      <c r="A11788">
        <v>3400</v>
      </c>
      <c r="B11788">
        <v>0.14649999999999999</v>
      </c>
      <c r="C11788" t="s">
        <v>5441</v>
      </c>
      <c r="D11788">
        <v>98000</v>
      </c>
      <c r="E11788">
        <v>36</v>
      </c>
      <c r="F11788">
        <v>7</v>
      </c>
      <c r="G11788">
        <v>0</v>
      </c>
    </row>
    <row r="11789" spans="1:7" x14ac:dyDescent="0.2">
      <c r="A11789">
        <v>15000</v>
      </c>
      <c r="B11789">
        <v>0.1153</v>
      </c>
      <c r="C11789" t="s">
        <v>5440</v>
      </c>
      <c r="D11789">
        <v>42000</v>
      </c>
      <c r="E11789">
        <v>36</v>
      </c>
      <c r="F11789">
        <v>0.5</v>
      </c>
      <c r="G11789">
        <v>1</v>
      </c>
    </row>
    <row r="11790" spans="1:7" x14ac:dyDescent="0.2">
      <c r="A11790">
        <v>20000</v>
      </c>
      <c r="B11790">
        <v>6.6799999999999998E-2</v>
      </c>
      <c r="C11790" t="s">
        <v>5441</v>
      </c>
      <c r="D11790">
        <v>132600</v>
      </c>
      <c r="E11790">
        <v>36</v>
      </c>
      <c r="F11790">
        <v>10</v>
      </c>
      <c r="G11790">
        <v>0</v>
      </c>
    </row>
    <row r="11791" spans="1:7" x14ac:dyDescent="0.2">
      <c r="A11791">
        <v>12000</v>
      </c>
      <c r="B11791">
        <v>0.1153</v>
      </c>
      <c r="C11791" t="s">
        <v>5441</v>
      </c>
      <c r="D11791">
        <v>115000</v>
      </c>
      <c r="E11791">
        <v>36</v>
      </c>
      <c r="F11791">
        <v>10</v>
      </c>
      <c r="G11791">
        <v>0</v>
      </c>
    </row>
    <row r="11792" spans="1:7" x14ac:dyDescent="0.2">
      <c r="A11792">
        <v>18000</v>
      </c>
      <c r="B11792">
        <v>0.1399</v>
      </c>
      <c r="C11792" t="s">
        <v>5441</v>
      </c>
      <c r="D11792">
        <v>65000</v>
      </c>
      <c r="E11792">
        <v>60</v>
      </c>
      <c r="F11792">
        <v>10</v>
      </c>
      <c r="G11792">
        <v>0</v>
      </c>
    </row>
    <row r="11793" spans="1:7" x14ac:dyDescent="0.2">
      <c r="A11793">
        <v>7000</v>
      </c>
      <c r="B11793">
        <v>5.9299999999999999E-2</v>
      </c>
      <c r="C11793" t="s">
        <v>5441</v>
      </c>
      <c r="D11793">
        <v>110000</v>
      </c>
      <c r="E11793">
        <v>36</v>
      </c>
      <c r="F11793">
        <v>10</v>
      </c>
      <c r="G11793">
        <v>0</v>
      </c>
    </row>
    <row r="11794" spans="1:7" x14ac:dyDescent="0.2">
      <c r="A11794">
        <v>15000</v>
      </c>
      <c r="B11794">
        <v>7.8899999999999998E-2</v>
      </c>
      <c r="C11794" t="s">
        <v>5441</v>
      </c>
      <c r="D11794">
        <v>55000</v>
      </c>
      <c r="E11794">
        <v>36</v>
      </c>
      <c r="F11794">
        <v>2</v>
      </c>
      <c r="G11794">
        <v>0</v>
      </c>
    </row>
    <row r="11795" spans="1:7" x14ac:dyDescent="0.2">
      <c r="A11795">
        <v>15000</v>
      </c>
      <c r="B11795">
        <v>0.1333</v>
      </c>
      <c r="C11795" t="s">
        <v>5442</v>
      </c>
      <c r="D11795">
        <v>85000</v>
      </c>
      <c r="E11795">
        <v>60</v>
      </c>
      <c r="F11795">
        <v>10</v>
      </c>
      <c r="G11795">
        <v>0</v>
      </c>
    </row>
    <row r="11796" spans="1:7" x14ac:dyDescent="0.2">
      <c r="A11796">
        <v>31000</v>
      </c>
      <c r="B11796">
        <v>9.1700000000000004E-2</v>
      </c>
      <c r="C11796" t="s">
        <v>5440</v>
      </c>
      <c r="D11796">
        <v>130200</v>
      </c>
      <c r="E11796">
        <v>36</v>
      </c>
      <c r="F11796">
        <v>0.5</v>
      </c>
      <c r="G11796">
        <v>0</v>
      </c>
    </row>
    <row r="11797" spans="1:7" x14ac:dyDescent="0.2">
      <c r="A11797">
        <v>35000</v>
      </c>
      <c r="B11797">
        <v>0.1825</v>
      </c>
      <c r="C11797" t="s">
        <v>5441</v>
      </c>
      <c r="D11797">
        <v>115000</v>
      </c>
      <c r="E11797">
        <v>60</v>
      </c>
      <c r="F11797">
        <v>10</v>
      </c>
      <c r="G11797">
        <v>1</v>
      </c>
    </row>
    <row r="11798" spans="1:7" x14ac:dyDescent="0.2">
      <c r="A11798">
        <v>16025</v>
      </c>
      <c r="B11798">
        <v>0.18840000000000001</v>
      </c>
      <c r="C11798" t="s">
        <v>5442</v>
      </c>
      <c r="D11798">
        <v>50000</v>
      </c>
      <c r="E11798">
        <v>36</v>
      </c>
      <c r="F11798">
        <v>7</v>
      </c>
      <c r="G11798">
        <v>0</v>
      </c>
    </row>
    <row r="11799" spans="1:7" x14ac:dyDescent="0.2">
      <c r="A11799">
        <v>24625</v>
      </c>
      <c r="B11799">
        <v>0.16550000000000001</v>
      </c>
      <c r="C11799" t="s">
        <v>5441</v>
      </c>
      <c r="D11799">
        <v>80000</v>
      </c>
      <c r="E11799">
        <v>60</v>
      </c>
      <c r="F11799">
        <v>5</v>
      </c>
      <c r="G11799">
        <v>1</v>
      </c>
    </row>
    <row r="11800" spans="1:7" x14ac:dyDescent="0.2">
      <c r="A11800">
        <v>16375</v>
      </c>
      <c r="B11800">
        <v>9.1700000000000004E-2</v>
      </c>
      <c r="C11800" t="s">
        <v>5441</v>
      </c>
      <c r="D11800">
        <v>55000</v>
      </c>
      <c r="E11800">
        <v>36</v>
      </c>
      <c r="F11800">
        <v>10</v>
      </c>
      <c r="G11800">
        <v>0</v>
      </c>
    </row>
    <row r="11801" spans="1:7" x14ac:dyDescent="0.2">
      <c r="A11801">
        <v>25000</v>
      </c>
      <c r="B11801">
        <v>7.8899999999999998E-2</v>
      </c>
      <c r="C11801" t="s">
        <v>5441</v>
      </c>
      <c r="D11801">
        <v>250000</v>
      </c>
      <c r="E11801">
        <v>60</v>
      </c>
      <c r="F11801">
        <v>3</v>
      </c>
      <c r="G11801">
        <v>0</v>
      </c>
    </row>
    <row r="11802" spans="1:7" x14ac:dyDescent="0.2">
      <c r="A11802">
        <v>15000</v>
      </c>
      <c r="B11802">
        <v>0.2167</v>
      </c>
      <c r="C11802" t="s">
        <v>5441</v>
      </c>
      <c r="D11802">
        <v>95000</v>
      </c>
      <c r="E11802">
        <v>60</v>
      </c>
      <c r="F11802">
        <v>10</v>
      </c>
      <c r="G11802">
        <v>0</v>
      </c>
    </row>
    <row r="11803" spans="1:7" x14ac:dyDescent="0.2">
      <c r="A11803">
        <v>5600</v>
      </c>
      <c r="B11803">
        <v>0.1229</v>
      </c>
      <c r="C11803" t="s">
        <v>5440</v>
      </c>
      <c r="D11803">
        <v>33000</v>
      </c>
      <c r="E11803">
        <v>36</v>
      </c>
      <c r="F11803">
        <v>2</v>
      </c>
      <c r="G11803">
        <v>0</v>
      </c>
    </row>
    <row r="11804" spans="1:7" x14ac:dyDescent="0.2">
      <c r="A11804">
        <v>5500</v>
      </c>
      <c r="B11804">
        <v>6.6799999999999998E-2</v>
      </c>
      <c r="C11804" t="s">
        <v>5442</v>
      </c>
      <c r="D11804">
        <v>65500</v>
      </c>
      <c r="E11804">
        <v>36</v>
      </c>
      <c r="F11804">
        <v>0.5</v>
      </c>
      <c r="G11804">
        <v>0</v>
      </c>
    </row>
    <row r="11805" spans="1:7" x14ac:dyDescent="0.2">
      <c r="A11805">
        <v>11850</v>
      </c>
      <c r="B11805">
        <v>0.12690000000000001</v>
      </c>
      <c r="C11805" t="s">
        <v>5440</v>
      </c>
      <c r="D11805">
        <v>27000</v>
      </c>
      <c r="E11805">
        <v>36</v>
      </c>
      <c r="F11805">
        <v>4</v>
      </c>
      <c r="G11805">
        <v>1</v>
      </c>
    </row>
    <row r="11806" spans="1:7" x14ac:dyDescent="0.2">
      <c r="A11806">
        <v>9600</v>
      </c>
      <c r="B11806">
        <v>6.3899999999999998E-2</v>
      </c>
      <c r="C11806" t="s">
        <v>5441</v>
      </c>
      <c r="D11806">
        <v>42000</v>
      </c>
      <c r="E11806">
        <v>36</v>
      </c>
      <c r="F11806">
        <v>10</v>
      </c>
      <c r="G11806">
        <v>0</v>
      </c>
    </row>
    <row r="11807" spans="1:7" x14ac:dyDescent="0.2">
      <c r="A11807">
        <v>4200</v>
      </c>
      <c r="B11807">
        <v>0.1399</v>
      </c>
      <c r="C11807" t="s">
        <v>5442</v>
      </c>
      <c r="D11807">
        <v>36000</v>
      </c>
      <c r="E11807">
        <v>36</v>
      </c>
      <c r="F11807">
        <v>7</v>
      </c>
      <c r="G11807">
        <v>0</v>
      </c>
    </row>
    <row r="11808" spans="1:7" x14ac:dyDescent="0.2">
      <c r="A11808">
        <v>35000</v>
      </c>
      <c r="B11808">
        <v>0.15609999999999999</v>
      </c>
      <c r="C11808" t="s">
        <v>5441</v>
      </c>
      <c r="D11808">
        <v>105000</v>
      </c>
      <c r="E11808">
        <v>60</v>
      </c>
      <c r="F11808">
        <v>10</v>
      </c>
      <c r="G11808">
        <v>0</v>
      </c>
    </row>
    <row r="11809" spans="1:7" x14ac:dyDescent="0.2">
      <c r="A11809">
        <v>7150</v>
      </c>
      <c r="B11809">
        <v>0.1399</v>
      </c>
      <c r="C11809" t="s">
        <v>5440</v>
      </c>
      <c r="D11809">
        <v>25000</v>
      </c>
      <c r="E11809">
        <v>36</v>
      </c>
      <c r="F11809">
        <v>10</v>
      </c>
      <c r="G11809">
        <v>0</v>
      </c>
    </row>
    <row r="11810" spans="1:7" x14ac:dyDescent="0.2">
      <c r="A11810">
        <v>9600</v>
      </c>
      <c r="B11810">
        <v>8.1799999999999998E-2</v>
      </c>
      <c r="C11810" t="s">
        <v>5440</v>
      </c>
      <c r="D11810">
        <v>50000</v>
      </c>
      <c r="E11810">
        <v>36</v>
      </c>
      <c r="F11810">
        <v>0.5</v>
      </c>
      <c r="G11810">
        <v>0</v>
      </c>
    </row>
    <row r="11811" spans="1:7" x14ac:dyDescent="0.2">
      <c r="A11811">
        <v>16800</v>
      </c>
      <c r="B11811">
        <v>0.1333</v>
      </c>
      <c r="C11811" t="s">
        <v>5440</v>
      </c>
      <c r="D11811">
        <v>77647</v>
      </c>
      <c r="E11811">
        <v>36</v>
      </c>
      <c r="F11811">
        <v>4</v>
      </c>
      <c r="G11811">
        <v>0</v>
      </c>
    </row>
    <row r="11812" spans="1:7" x14ac:dyDescent="0.2">
      <c r="A11812">
        <v>11975</v>
      </c>
      <c r="B11812">
        <v>0.1825</v>
      </c>
      <c r="C11812" t="s">
        <v>5440</v>
      </c>
      <c r="D11812">
        <v>83000</v>
      </c>
      <c r="E11812">
        <v>60</v>
      </c>
      <c r="F11812">
        <v>2</v>
      </c>
      <c r="G11812">
        <v>0</v>
      </c>
    </row>
    <row r="11813" spans="1:7" x14ac:dyDescent="0.2">
      <c r="A11813">
        <v>10000</v>
      </c>
      <c r="B11813">
        <v>0.1229</v>
      </c>
      <c r="C11813" t="s">
        <v>5441</v>
      </c>
      <c r="D11813">
        <v>77000</v>
      </c>
      <c r="E11813">
        <v>36</v>
      </c>
      <c r="F11813">
        <v>1</v>
      </c>
      <c r="G11813">
        <v>0</v>
      </c>
    </row>
    <row r="11814" spans="1:7" x14ac:dyDescent="0.2">
      <c r="A11814">
        <v>11400</v>
      </c>
      <c r="B11814">
        <v>0.1699</v>
      </c>
      <c r="C11814" t="s">
        <v>5440</v>
      </c>
      <c r="D11814">
        <v>53000</v>
      </c>
      <c r="E11814">
        <v>36</v>
      </c>
      <c r="F11814">
        <v>6</v>
      </c>
      <c r="G11814">
        <v>1</v>
      </c>
    </row>
    <row r="11815" spans="1:7" x14ac:dyDescent="0.2">
      <c r="A11815">
        <v>12000</v>
      </c>
      <c r="B11815">
        <v>0.1229</v>
      </c>
      <c r="C11815" t="s">
        <v>5440</v>
      </c>
      <c r="D11815">
        <v>78000</v>
      </c>
      <c r="E11815">
        <v>36</v>
      </c>
      <c r="F11815">
        <v>6</v>
      </c>
      <c r="G11815">
        <v>1</v>
      </c>
    </row>
    <row r="11816" spans="1:7" x14ac:dyDescent="0.2">
      <c r="A11816">
        <v>12000</v>
      </c>
      <c r="B11816">
        <v>9.9900000000000003E-2</v>
      </c>
      <c r="C11816" t="s">
        <v>5441</v>
      </c>
      <c r="D11816">
        <v>81000</v>
      </c>
      <c r="E11816">
        <v>36</v>
      </c>
      <c r="F11816">
        <v>10</v>
      </c>
      <c r="G11816">
        <v>0</v>
      </c>
    </row>
    <row r="11817" spans="1:7" x14ac:dyDescent="0.2">
      <c r="A11817">
        <v>6500</v>
      </c>
      <c r="B11817">
        <v>9.1700000000000004E-2</v>
      </c>
      <c r="C11817" t="s">
        <v>5440</v>
      </c>
      <c r="D11817">
        <v>75000</v>
      </c>
      <c r="E11817">
        <v>36</v>
      </c>
      <c r="F11817">
        <v>10</v>
      </c>
      <c r="G11817">
        <v>0</v>
      </c>
    </row>
    <row r="11818" spans="1:7" x14ac:dyDescent="0.2">
      <c r="A11818">
        <v>9000</v>
      </c>
      <c r="B11818">
        <v>0.1333</v>
      </c>
      <c r="C11818" t="s">
        <v>5440</v>
      </c>
      <c r="D11818">
        <v>24000</v>
      </c>
      <c r="E11818">
        <v>36</v>
      </c>
      <c r="F11818">
        <v>1</v>
      </c>
      <c r="G11818">
        <v>0</v>
      </c>
    </row>
    <row r="11819" spans="1:7" x14ac:dyDescent="0.2">
      <c r="A11819">
        <v>9000</v>
      </c>
      <c r="B11819">
        <v>0.1229</v>
      </c>
      <c r="C11819" t="s">
        <v>5440</v>
      </c>
      <c r="D11819">
        <v>46300</v>
      </c>
      <c r="E11819">
        <v>36</v>
      </c>
      <c r="F11819">
        <v>0.5</v>
      </c>
      <c r="G11819">
        <v>0</v>
      </c>
    </row>
    <row r="11820" spans="1:7" x14ac:dyDescent="0.2">
      <c r="A11820">
        <v>35000</v>
      </c>
      <c r="B11820">
        <v>9.9900000000000003E-2</v>
      </c>
      <c r="C11820" t="s">
        <v>5440</v>
      </c>
      <c r="D11820">
        <v>80000</v>
      </c>
      <c r="E11820">
        <v>36</v>
      </c>
      <c r="F11820">
        <v>2</v>
      </c>
      <c r="G11820">
        <v>0</v>
      </c>
    </row>
    <row r="11821" spans="1:7" x14ac:dyDescent="0.2">
      <c r="A11821">
        <v>18200</v>
      </c>
      <c r="B11821">
        <v>7.8899999999999998E-2</v>
      </c>
      <c r="C11821" t="s">
        <v>5441</v>
      </c>
      <c r="D11821">
        <v>60000</v>
      </c>
      <c r="E11821">
        <v>36</v>
      </c>
      <c r="F11821">
        <v>2</v>
      </c>
      <c r="G11821">
        <v>1</v>
      </c>
    </row>
    <row r="11822" spans="1:7" x14ac:dyDescent="0.2">
      <c r="A11822">
        <v>12000</v>
      </c>
      <c r="B11822">
        <v>9.1700000000000004E-2</v>
      </c>
      <c r="C11822" t="s">
        <v>5440</v>
      </c>
      <c r="D11822">
        <v>50000</v>
      </c>
      <c r="E11822">
        <v>36</v>
      </c>
      <c r="F11822">
        <v>0.5</v>
      </c>
      <c r="G11822">
        <v>0</v>
      </c>
    </row>
    <row r="11823" spans="1:7" x14ac:dyDescent="0.2">
      <c r="A11823">
        <v>8000</v>
      </c>
      <c r="B11823">
        <v>0.15609999999999999</v>
      </c>
      <c r="C11823" t="s">
        <v>5441</v>
      </c>
      <c r="D11823">
        <v>56000</v>
      </c>
      <c r="E11823">
        <v>36</v>
      </c>
      <c r="F11823">
        <v>3</v>
      </c>
      <c r="G11823">
        <v>0</v>
      </c>
    </row>
    <row r="11824" spans="1:7" x14ac:dyDescent="0.2">
      <c r="A11824">
        <v>4000</v>
      </c>
      <c r="B11824">
        <v>0.14649999999999999</v>
      </c>
      <c r="C11824" t="s">
        <v>5440</v>
      </c>
      <c r="D11824">
        <v>44000</v>
      </c>
      <c r="E11824">
        <v>36</v>
      </c>
      <c r="F11824">
        <v>10</v>
      </c>
      <c r="G11824">
        <v>1</v>
      </c>
    </row>
    <row r="11825" spans="1:7" x14ac:dyDescent="0.2">
      <c r="A11825">
        <v>35000</v>
      </c>
      <c r="B11825">
        <v>0.15609999999999999</v>
      </c>
      <c r="C11825" t="s">
        <v>5440</v>
      </c>
      <c r="D11825">
        <v>240000</v>
      </c>
      <c r="E11825">
        <v>36</v>
      </c>
      <c r="F11825">
        <v>3</v>
      </c>
      <c r="G11825">
        <v>0</v>
      </c>
    </row>
    <row r="11826" spans="1:7" x14ac:dyDescent="0.2">
      <c r="A11826">
        <v>15000</v>
      </c>
      <c r="B11826">
        <v>9.1700000000000004E-2</v>
      </c>
      <c r="C11826" t="s">
        <v>5441</v>
      </c>
      <c r="D11826">
        <v>43000</v>
      </c>
      <c r="E11826">
        <v>60</v>
      </c>
      <c r="F11826">
        <v>10</v>
      </c>
      <c r="G11826">
        <v>0</v>
      </c>
    </row>
    <row r="11827" spans="1:7" x14ac:dyDescent="0.2">
      <c r="A11827">
        <v>26600</v>
      </c>
      <c r="B11827">
        <v>5.9299999999999999E-2</v>
      </c>
      <c r="C11827" t="s">
        <v>5441</v>
      </c>
      <c r="D11827">
        <v>150000</v>
      </c>
      <c r="E11827">
        <v>36</v>
      </c>
      <c r="F11827">
        <v>5</v>
      </c>
      <c r="G11827">
        <v>0</v>
      </c>
    </row>
    <row r="11828" spans="1:7" x14ac:dyDescent="0.2">
      <c r="A11828">
        <v>21000</v>
      </c>
      <c r="B11828">
        <v>0.1229</v>
      </c>
      <c r="C11828" t="s">
        <v>5441</v>
      </c>
      <c r="D11828">
        <v>89900</v>
      </c>
      <c r="E11828">
        <v>60</v>
      </c>
      <c r="F11828">
        <v>2</v>
      </c>
      <c r="G11828">
        <v>0</v>
      </c>
    </row>
    <row r="11829" spans="1:7" x14ac:dyDescent="0.2">
      <c r="A11829">
        <v>10000</v>
      </c>
      <c r="B11829">
        <v>0.12690000000000001</v>
      </c>
      <c r="C11829" t="s">
        <v>5440</v>
      </c>
      <c r="D11829">
        <v>28000</v>
      </c>
      <c r="E11829">
        <v>36</v>
      </c>
      <c r="F11829">
        <v>2</v>
      </c>
      <c r="G11829">
        <v>1</v>
      </c>
    </row>
    <row r="11830" spans="1:7" x14ac:dyDescent="0.2">
      <c r="A11830">
        <v>10000</v>
      </c>
      <c r="B11830">
        <v>0.12690000000000001</v>
      </c>
      <c r="C11830" t="s">
        <v>5442</v>
      </c>
      <c r="D11830">
        <v>25000</v>
      </c>
      <c r="E11830">
        <v>36</v>
      </c>
      <c r="F11830">
        <v>5</v>
      </c>
      <c r="G11830">
        <v>0</v>
      </c>
    </row>
    <row r="11831" spans="1:7" x14ac:dyDescent="0.2">
      <c r="A11831">
        <v>19200</v>
      </c>
      <c r="B11831">
        <v>0.1333</v>
      </c>
      <c r="C11831" t="s">
        <v>5441</v>
      </c>
      <c r="D11831">
        <v>45000</v>
      </c>
      <c r="E11831">
        <v>60</v>
      </c>
      <c r="F11831">
        <v>2</v>
      </c>
      <c r="G11831">
        <v>1</v>
      </c>
    </row>
    <row r="11832" spans="1:7" x14ac:dyDescent="0.2">
      <c r="A11832">
        <v>18000</v>
      </c>
      <c r="B11832">
        <v>0.1757</v>
      </c>
      <c r="C11832" t="s">
        <v>5440</v>
      </c>
      <c r="D11832">
        <v>90000</v>
      </c>
      <c r="E11832">
        <v>60</v>
      </c>
      <c r="F11832">
        <v>5</v>
      </c>
      <c r="G11832">
        <v>0</v>
      </c>
    </row>
    <row r="11833" spans="1:7" x14ac:dyDescent="0.2">
      <c r="A11833">
        <v>25000</v>
      </c>
      <c r="B11833">
        <v>0.16550000000000001</v>
      </c>
      <c r="C11833" t="s">
        <v>5440</v>
      </c>
      <c r="D11833">
        <v>71000</v>
      </c>
      <c r="E11833">
        <v>60</v>
      </c>
      <c r="F11833">
        <v>4</v>
      </c>
      <c r="G11833">
        <v>1</v>
      </c>
    </row>
    <row r="11834" spans="1:7" x14ac:dyDescent="0.2">
      <c r="A11834">
        <v>35000</v>
      </c>
      <c r="B11834">
        <v>0.18840000000000001</v>
      </c>
      <c r="C11834" t="s">
        <v>5441</v>
      </c>
      <c r="D11834">
        <v>80000</v>
      </c>
      <c r="E11834">
        <v>60</v>
      </c>
      <c r="F11834">
        <v>5</v>
      </c>
      <c r="G11834">
        <v>0</v>
      </c>
    </row>
    <row r="11835" spans="1:7" x14ac:dyDescent="0.2">
      <c r="A11835">
        <v>24000</v>
      </c>
      <c r="B11835">
        <v>9.9900000000000003E-2</v>
      </c>
      <c r="C11835" t="s">
        <v>5441</v>
      </c>
      <c r="D11835">
        <v>204000</v>
      </c>
      <c r="E11835">
        <v>36</v>
      </c>
      <c r="F11835">
        <v>5</v>
      </c>
      <c r="G11835">
        <v>0</v>
      </c>
    </row>
    <row r="11836" spans="1:7" x14ac:dyDescent="0.2">
      <c r="A11836">
        <v>12000</v>
      </c>
      <c r="B11836">
        <v>0.15609999999999999</v>
      </c>
      <c r="C11836" t="s">
        <v>5441</v>
      </c>
      <c r="D11836">
        <v>120000</v>
      </c>
      <c r="E11836">
        <v>36</v>
      </c>
      <c r="F11836">
        <v>10</v>
      </c>
      <c r="G11836">
        <v>0</v>
      </c>
    </row>
    <row r="11837" spans="1:7" x14ac:dyDescent="0.2">
      <c r="A11837">
        <v>13250</v>
      </c>
      <c r="B11837">
        <v>0.24990000000000001</v>
      </c>
      <c r="C11837" t="s">
        <v>5441</v>
      </c>
      <c r="D11837">
        <v>60000</v>
      </c>
      <c r="E11837">
        <v>60</v>
      </c>
      <c r="F11837">
        <v>10</v>
      </c>
      <c r="G11837">
        <v>1</v>
      </c>
    </row>
    <row r="11838" spans="1:7" x14ac:dyDescent="0.2">
      <c r="A11838">
        <v>15000</v>
      </c>
      <c r="B11838">
        <v>0.12690000000000001</v>
      </c>
      <c r="C11838" t="s">
        <v>5441</v>
      </c>
      <c r="D11838">
        <v>30000</v>
      </c>
      <c r="E11838">
        <v>60</v>
      </c>
      <c r="F11838">
        <v>7</v>
      </c>
      <c r="G11838">
        <v>1</v>
      </c>
    </row>
    <row r="11839" spans="1:7" x14ac:dyDescent="0.2">
      <c r="A11839">
        <v>31900</v>
      </c>
      <c r="B11839">
        <v>0.2606</v>
      </c>
      <c r="C11839" t="s">
        <v>5440</v>
      </c>
      <c r="D11839">
        <v>98952</v>
      </c>
      <c r="E11839">
        <v>60</v>
      </c>
      <c r="F11839">
        <v>3</v>
      </c>
      <c r="G11839">
        <v>1</v>
      </c>
    </row>
    <row r="11840" spans="1:7" x14ac:dyDescent="0.2">
      <c r="A11840">
        <v>8000</v>
      </c>
      <c r="B11840">
        <v>0.14649999999999999</v>
      </c>
      <c r="C11840" t="s">
        <v>5441</v>
      </c>
      <c r="D11840">
        <v>35000</v>
      </c>
      <c r="E11840">
        <v>36</v>
      </c>
      <c r="F11840">
        <v>0.5</v>
      </c>
      <c r="G11840">
        <v>0</v>
      </c>
    </row>
    <row r="11841" spans="1:7" x14ac:dyDescent="0.2">
      <c r="A11841">
        <v>20000</v>
      </c>
      <c r="B11841">
        <v>0.1825</v>
      </c>
      <c r="C11841" t="s">
        <v>5442</v>
      </c>
      <c r="D11841">
        <v>70000</v>
      </c>
      <c r="E11841">
        <v>60</v>
      </c>
      <c r="F11841">
        <v>10</v>
      </c>
      <c r="G11841">
        <v>0</v>
      </c>
    </row>
    <row r="11842" spans="1:7" x14ac:dyDescent="0.2">
      <c r="A11842">
        <v>10000</v>
      </c>
      <c r="B11842">
        <v>9.1700000000000004E-2</v>
      </c>
      <c r="C11842" t="s">
        <v>5441</v>
      </c>
      <c r="D11842">
        <v>84200</v>
      </c>
      <c r="E11842">
        <v>36</v>
      </c>
      <c r="F11842">
        <v>2</v>
      </c>
      <c r="G11842">
        <v>0</v>
      </c>
    </row>
    <row r="11843" spans="1:7" x14ac:dyDescent="0.2">
      <c r="A11843">
        <v>15000</v>
      </c>
      <c r="B11843">
        <v>0.1399</v>
      </c>
      <c r="C11843" t="s">
        <v>5441</v>
      </c>
      <c r="D11843">
        <v>50000</v>
      </c>
      <c r="E11843">
        <v>36</v>
      </c>
      <c r="F11843">
        <v>3</v>
      </c>
      <c r="G11843">
        <v>1</v>
      </c>
    </row>
    <row r="11844" spans="1:7" x14ac:dyDescent="0.2">
      <c r="A11844">
        <v>7200</v>
      </c>
      <c r="B11844">
        <v>0.12690000000000001</v>
      </c>
      <c r="C11844" t="s">
        <v>5441</v>
      </c>
      <c r="D11844">
        <v>72000</v>
      </c>
      <c r="E11844">
        <v>36</v>
      </c>
      <c r="F11844">
        <v>3</v>
      </c>
      <c r="G11844">
        <v>0</v>
      </c>
    </row>
    <row r="11845" spans="1:7" x14ac:dyDescent="0.2">
      <c r="A11845">
        <v>5700</v>
      </c>
      <c r="B11845">
        <v>0.15609999999999999</v>
      </c>
      <c r="C11845" t="s">
        <v>5440</v>
      </c>
      <c r="D11845">
        <v>50000</v>
      </c>
      <c r="E11845">
        <v>36</v>
      </c>
      <c r="F11845">
        <v>10</v>
      </c>
      <c r="G11845">
        <v>0</v>
      </c>
    </row>
    <row r="11846" spans="1:7" x14ac:dyDescent="0.2">
      <c r="A11846">
        <v>15500</v>
      </c>
      <c r="B11846">
        <v>0.15609999999999999</v>
      </c>
      <c r="C11846" t="s">
        <v>5441</v>
      </c>
      <c r="D11846">
        <v>107000</v>
      </c>
      <c r="E11846">
        <v>36</v>
      </c>
      <c r="F11846">
        <v>10</v>
      </c>
      <c r="G11846">
        <v>0</v>
      </c>
    </row>
    <row r="11847" spans="1:7" x14ac:dyDescent="0.2">
      <c r="A11847">
        <v>24000</v>
      </c>
      <c r="B11847">
        <v>9.9900000000000003E-2</v>
      </c>
      <c r="C11847" t="s">
        <v>5441</v>
      </c>
      <c r="D11847">
        <v>90000</v>
      </c>
      <c r="E11847">
        <v>36</v>
      </c>
      <c r="F11847">
        <v>10</v>
      </c>
      <c r="G11847">
        <v>0</v>
      </c>
    </row>
    <row r="11848" spans="1:7" x14ac:dyDescent="0.2">
      <c r="A11848">
        <v>8000</v>
      </c>
      <c r="B11848">
        <v>0.1333</v>
      </c>
      <c r="C11848" t="s">
        <v>5441</v>
      </c>
      <c r="D11848">
        <v>35000</v>
      </c>
      <c r="E11848">
        <v>36</v>
      </c>
      <c r="F11848">
        <v>10</v>
      </c>
      <c r="G11848">
        <v>0</v>
      </c>
    </row>
    <row r="11849" spans="1:7" x14ac:dyDescent="0.2">
      <c r="A11849">
        <v>10500</v>
      </c>
      <c r="B11849">
        <v>0.24990000000000001</v>
      </c>
      <c r="C11849" t="s">
        <v>5440</v>
      </c>
      <c r="D11849">
        <v>28000</v>
      </c>
      <c r="E11849">
        <v>36</v>
      </c>
      <c r="F11849">
        <v>0.5</v>
      </c>
      <c r="G11849">
        <v>1</v>
      </c>
    </row>
    <row r="11850" spans="1:7" x14ac:dyDescent="0.2">
      <c r="A11850">
        <v>20000</v>
      </c>
      <c r="B11850">
        <v>8.1799999999999998E-2</v>
      </c>
      <c r="C11850" t="s">
        <v>5440</v>
      </c>
      <c r="D11850">
        <v>125000</v>
      </c>
      <c r="E11850">
        <v>36</v>
      </c>
      <c r="F11850">
        <v>0.5</v>
      </c>
      <c r="G11850">
        <v>0</v>
      </c>
    </row>
    <row r="11851" spans="1:7" x14ac:dyDescent="0.2">
      <c r="A11851">
        <v>14000</v>
      </c>
      <c r="B11851">
        <v>0.1825</v>
      </c>
      <c r="C11851" t="s">
        <v>5441</v>
      </c>
      <c r="D11851">
        <v>39000</v>
      </c>
      <c r="E11851">
        <v>36</v>
      </c>
      <c r="F11851">
        <v>10</v>
      </c>
      <c r="G11851">
        <v>1</v>
      </c>
    </row>
    <row r="11852" spans="1:7" x14ac:dyDescent="0.2">
      <c r="A11852">
        <v>6000</v>
      </c>
      <c r="B11852">
        <v>0.14649999999999999</v>
      </c>
      <c r="C11852" t="s">
        <v>5441</v>
      </c>
      <c r="D11852">
        <v>36000</v>
      </c>
      <c r="E11852">
        <v>36</v>
      </c>
      <c r="F11852">
        <v>0.5</v>
      </c>
      <c r="G11852">
        <v>0</v>
      </c>
    </row>
    <row r="11853" spans="1:7" x14ac:dyDescent="0.2">
      <c r="A11853">
        <v>10000</v>
      </c>
      <c r="B11853">
        <v>0.19520000000000001</v>
      </c>
      <c r="C11853" t="s">
        <v>5441</v>
      </c>
      <c r="D11853">
        <v>40000</v>
      </c>
      <c r="E11853">
        <v>60</v>
      </c>
      <c r="F11853">
        <v>10</v>
      </c>
      <c r="G11853">
        <v>0</v>
      </c>
    </row>
    <row r="11854" spans="1:7" x14ac:dyDescent="0.2">
      <c r="A11854">
        <v>12500</v>
      </c>
      <c r="B11854">
        <v>0.16550000000000001</v>
      </c>
      <c r="C11854" t="s">
        <v>5441</v>
      </c>
      <c r="D11854">
        <v>90000</v>
      </c>
      <c r="E11854">
        <v>60</v>
      </c>
      <c r="F11854">
        <v>10</v>
      </c>
      <c r="G11854">
        <v>0</v>
      </c>
    </row>
    <row r="11855" spans="1:7" x14ac:dyDescent="0.2">
      <c r="A11855">
        <v>15000</v>
      </c>
      <c r="B11855">
        <v>0.14649999999999999</v>
      </c>
      <c r="C11855" t="s">
        <v>5442</v>
      </c>
      <c r="D11855">
        <v>55000</v>
      </c>
      <c r="E11855">
        <v>36</v>
      </c>
      <c r="F11855">
        <v>6</v>
      </c>
      <c r="G11855">
        <v>0</v>
      </c>
    </row>
    <row r="11856" spans="1:7" x14ac:dyDescent="0.2">
      <c r="A11856">
        <v>20000</v>
      </c>
      <c r="B11856">
        <v>0.22989999999999999</v>
      </c>
      <c r="C11856" t="s">
        <v>5441</v>
      </c>
      <c r="D11856">
        <v>92000</v>
      </c>
      <c r="E11856">
        <v>60</v>
      </c>
      <c r="F11856">
        <v>2</v>
      </c>
      <c r="G11856">
        <v>1</v>
      </c>
    </row>
    <row r="11857" spans="1:7" x14ac:dyDescent="0.2">
      <c r="A11857">
        <v>35000</v>
      </c>
      <c r="B11857">
        <v>0.1333</v>
      </c>
      <c r="C11857" t="s">
        <v>5442</v>
      </c>
      <c r="D11857">
        <v>134029</v>
      </c>
      <c r="E11857">
        <v>60</v>
      </c>
      <c r="F11857">
        <v>10</v>
      </c>
      <c r="G11857">
        <v>0</v>
      </c>
    </row>
    <row r="11858" spans="1:7" x14ac:dyDescent="0.2">
      <c r="A11858">
        <v>24000</v>
      </c>
      <c r="B11858">
        <v>9.1700000000000004E-2</v>
      </c>
      <c r="C11858" t="s">
        <v>5440</v>
      </c>
      <c r="D11858">
        <v>84000</v>
      </c>
      <c r="E11858">
        <v>36</v>
      </c>
      <c r="F11858">
        <v>3</v>
      </c>
      <c r="G11858">
        <v>0</v>
      </c>
    </row>
    <row r="11859" spans="1:7" x14ac:dyDescent="0.2">
      <c r="A11859">
        <v>5000</v>
      </c>
      <c r="B11859">
        <v>0.1099</v>
      </c>
      <c r="C11859" t="s">
        <v>5441</v>
      </c>
      <c r="D11859">
        <v>53800</v>
      </c>
      <c r="E11859">
        <v>36</v>
      </c>
      <c r="F11859">
        <v>5</v>
      </c>
      <c r="G11859">
        <v>0</v>
      </c>
    </row>
    <row r="11860" spans="1:7" x14ac:dyDescent="0.2">
      <c r="A11860">
        <v>18000</v>
      </c>
      <c r="B11860">
        <v>6.3899999999999998E-2</v>
      </c>
      <c r="C11860" t="s">
        <v>5440</v>
      </c>
      <c r="D11860">
        <v>125000</v>
      </c>
      <c r="E11860">
        <v>36</v>
      </c>
      <c r="F11860">
        <v>10</v>
      </c>
      <c r="G11860">
        <v>0</v>
      </c>
    </row>
    <row r="11861" spans="1:7" x14ac:dyDescent="0.2">
      <c r="A11861">
        <v>9600</v>
      </c>
      <c r="B11861">
        <v>0.12690000000000001</v>
      </c>
      <c r="C11861" t="s">
        <v>5440</v>
      </c>
      <c r="D11861">
        <v>43000</v>
      </c>
      <c r="E11861">
        <v>36</v>
      </c>
      <c r="F11861">
        <v>4</v>
      </c>
      <c r="G11861">
        <v>0</v>
      </c>
    </row>
    <row r="11862" spans="1:7" x14ac:dyDescent="0.2">
      <c r="A11862">
        <v>6000</v>
      </c>
      <c r="B11862">
        <v>0.1229</v>
      </c>
      <c r="C11862" t="s">
        <v>5441</v>
      </c>
      <c r="D11862">
        <v>41000</v>
      </c>
      <c r="E11862">
        <v>36</v>
      </c>
      <c r="F11862">
        <v>5</v>
      </c>
      <c r="G11862">
        <v>0</v>
      </c>
    </row>
    <row r="11863" spans="1:7" x14ac:dyDescent="0.2">
      <c r="A11863">
        <v>4500</v>
      </c>
      <c r="B11863">
        <v>0.14649999999999999</v>
      </c>
      <c r="C11863" t="s">
        <v>5442</v>
      </c>
      <c r="D11863">
        <v>25000</v>
      </c>
      <c r="E11863">
        <v>36</v>
      </c>
      <c r="F11863">
        <v>10</v>
      </c>
      <c r="G11863">
        <v>0</v>
      </c>
    </row>
    <row r="11864" spans="1:7" x14ac:dyDescent="0.2">
      <c r="A11864">
        <v>20000</v>
      </c>
      <c r="B11864">
        <v>0.1153</v>
      </c>
      <c r="C11864" t="s">
        <v>5442</v>
      </c>
      <c r="D11864">
        <v>75000</v>
      </c>
      <c r="E11864">
        <v>36</v>
      </c>
      <c r="F11864">
        <v>7</v>
      </c>
      <c r="G11864">
        <v>0</v>
      </c>
    </row>
    <row r="11865" spans="1:7" x14ac:dyDescent="0.2">
      <c r="A11865">
        <v>5000</v>
      </c>
      <c r="B11865">
        <v>0.1099</v>
      </c>
      <c r="C11865" t="s">
        <v>5440</v>
      </c>
      <c r="D11865">
        <v>42500</v>
      </c>
      <c r="E11865">
        <v>36</v>
      </c>
      <c r="F11865">
        <v>10</v>
      </c>
      <c r="G11865">
        <v>1</v>
      </c>
    </row>
    <row r="11866" spans="1:7" x14ac:dyDescent="0.2">
      <c r="A11866">
        <v>23850</v>
      </c>
      <c r="B11866">
        <v>0.24990000000000001</v>
      </c>
      <c r="C11866" t="s">
        <v>5440</v>
      </c>
      <c r="D11866">
        <v>120000</v>
      </c>
      <c r="E11866">
        <v>60</v>
      </c>
      <c r="F11866">
        <v>6</v>
      </c>
      <c r="G11866">
        <v>1</v>
      </c>
    </row>
    <row r="11867" spans="1:7" x14ac:dyDescent="0.2">
      <c r="A11867">
        <v>18000</v>
      </c>
      <c r="B11867">
        <v>0.19520000000000001</v>
      </c>
      <c r="C11867" t="s">
        <v>5440</v>
      </c>
      <c r="D11867">
        <v>56240</v>
      </c>
      <c r="E11867">
        <v>60</v>
      </c>
      <c r="F11867">
        <v>2</v>
      </c>
      <c r="G11867">
        <v>1</v>
      </c>
    </row>
    <row r="11868" spans="1:7" x14ac:dyDescent="0.2">
      <c r="A11868">
        <v>30000</v>
      </c>
      <c r="B11868">
        <v>0.19520000000000001</v>
      </c>
      <c r="C11868" t="s">
        <v>5441</v>
      </c>
      <c r="D11868">
        <v>108000</v>
      </c>
      <c r="E11868">
        <v>60</v>
      </c>
      <c r="F11868">
        <v>10</v>
      </c>
      <c r="G11868">
        <v>0</v>
      </c>
    </row>
    <row r="11869" spans="1:7" x14ac:dyDescent="0.2">
      <c r="A11869">
        <v>14400</v>
      </c>
      <c r="B11869">
        <v>0.1333</v>
      </c>
      <c r="C11869" t="s">
        <v>5441</v>
      </c>
      <c r="D11869">
        <v>42000</v>
      </c>
      <c r="E11869">
        <v>36</v>
      </c>
      <c r="F11869">
        <v>10</v>
      </c>
      <c r="G11869">
        <v>1</v>
      </c>
    </row>
    <row r="11870" spans="1:7" x14ac:dyDescent="0.2">
      <c r="A11870">
        <v>12000</v>
      </c>
      <c r="B11870">
        <v>0.1825</v>
      </c>
      <c r="C11870" t="s">
        <v>5440</v>
      </c>
      <c r="D11870">
        <v>37000</v>
      </c>
      <c r="E11870">
        <v>60</v>
      </c>
      <c r="F11870">
        <v>1</v>
      </c>
      <c r="G11870">
        <v>0</v>
      </c>
    </row>
    <row r="11871" spans="1:7" x14ac:dyDescent="0.2">
      <c r="A11871">
        <v>8000</v>
      </c>
      <c r="B11871">
        <v>7.8899999999999998E-2</v>
      </c>
      <c r="C11871" t="s">
        <v>5441</v>
      </c>
      <c r="D11871">
        <v>63000</v>
      </c>
      <c r="E11871">
        <v>36</v>
      </c>
      <c r="F11871">
        <v>10</v>
      </c>
      <c r="G11871">
        <v>0</v>
      </c>
    </row>
    <row r="11872" spans="1:7" x14ac:dyDescent="0.2">
      <c r="A11872">
        <v>15000</v>
      </c>
      <c r="B11872">
        <v>0.12690000000000001</v>
      </c>
      <c r="C11872" t="s">
        <v>5440</v>
      </c>
      <c r="D11872">
        <v>32000</v>
      </c>
      <c r="E11872">
        <v>36</v>
      </c>
      <c r="F11872">
        <v>2</v>
      </c>
      <c r="G11872">
        <v>0</v>
      </c>
    </row>
    <row r="11873" spans="1:7" x14ac:dyDescent="0.2">
      <c r="A11873">
        <v>25000</v>
      </c>
      <c r="B11873">
        <v>0.2167</v>
      </c>
      <c r="C11873" t="s">
        <v>5442</v>
      </c>
      <c r="D11873">
        <v>73000</v>
      </c>
      <c r="E11873">
        <v>60</v>
      </c>
      <c r="F11873">
        <v>1</v>
      </c>
      <c r="G11873">
        <v>0</v>
      </c>
    </row>
    <row r="11874" spans="1:7" x14ac:dyDescent="0.2">
      <c r="A11874">
        <v>33025</v>
      </c>
      <c r="B11874">
        <v>0.14649999999999999</v>
      </c>
      <c r="C11874" t="s">
        <v>5441</v>
      </c>
      <c r="D11874">
        <v>68904</v>
      </c>
      <c r="E11874">
        <v>36</v>
      </c>
      <c r="F11874">
        <v>10</v>
      </c>
      <c r="G11874">
        <v>0</v>
      </c>
    </row>
    <row r="11875" spans="1:7" x14ac:dyDescent="0.2">
      <c r="A11875">
        <v>18450</v>
      </c>
      <c r="B11875">
        <v>0.25800000000000001</v>
      </c>
      <c r="C11875" t="s">
        <v>5441</v>
      </c>
      <c r="D11875">
        <v>55000</v>
      </c>
      <c r="E11875">
        <v>60</v>
      </c>
      <c r="F11875">
        <v>10</v>
      </c>
      <c r="G11875">
        <v>0</v>
      </c>
    </row>
    <row r="11876" spans="1:7" x14ac:dyDescent="0.2">
      <c r="A11876">
        <v>8400</v>
      </c>
      <c r="B11876">
        <v>0.1153</v>
      </c>
      <c r="C11876" t="s">
        <v>5440</v>
      </c>
      <c r="D11876">
        <v>76000</v>
      </c>
      <c r="E11876">
        <v>36</v>
      </c>
      <c r="F11876">
        <v>10</v>
      </c>
      <c r="G11876">
        <v>1</v>
      </c>
    </row>
    <row r="11877" spans="1:7" x14ac:dyDescent="0.2">
      <c r="A11877">
        <v>19275</v>
      </c>
      <c r="B11877">
        <v>0.1825</v>
      </c>
      <c r="C11877" t="s">
        <v>5440</v>
      </c>
      <c r="D11877">
        <v>133000</v>
      </c>
      <c r="E11877">
        <v>36</v>
      </c>
      <c r="F11877">
        <v>2</v>
      </c>
      <c r="G11877">
        <v>0</v>
      </c>
    </row>
    <row r="11878" spans="1:7" x14ac:dyDescent="0.2">
      <c r="A11878">
        <v>15000</v>
      </c>
      <c r="B11878">
        <v>0.1699</v>
      </c>
      <c r="C11878" t="s">
        <v>5442</v>
      </c>
      <c r="D11878">
        <v>65000</v>
      </c>
      <c r="E11878">
        <v>60</v>
      </c>
      <c r="F11878">
        <v>1</v>
      </c>
      <c r="G11878">
        <v>1</v>
      </c>
    </row>
    <row r="11879" spans="1:7" x14ac:dyDescent="0.2">
      <c r="A11879">
        <v>35000</v>
      </c>
      <c r="B11879">
        <v>0.17860000000000001</v>
      </c>
      <c r="C11879" t="s">
        <v>5441</v>
      </c>
      <c r="D11879">
        <v>155000</v>
      </c>
      <c r="E11879">
        <v>36</v>
      </c>
      <c r="F11879">
        <v>10</v>
      </c>
      <c r="G11879">
        <v>0</v>
      </c>
    </row>
    <row r="11880" spans="1:7" x14ac:dyDescent="0.2">
      <c r="A11880">
        <v>6400</v>
      </c>
      <c r="B11880">
        <v>0.14649999999999999</v>
      </c>
      <c r="C11880" t="s">
        <v>5440</v>
      </c>
      <c r="D11880">
        <v>25000</v>
      </c>
      <c r="E11880">
        <v>36</v>
      </c>
      <c r="F11880">
        <v>0.5</v>
      </c>
      <c r="G11880">
        <v>1</v>
      </c>
    </row>
    <row r="11881" spans="1:7" x14ac:dyDescent="0.2">
      <c r="A11881">
        <v>35000</v>
      </c>
      <c r="B11881">
        <v>0.1757</v>
      </c>
      <c r="C11881" t="s">
        <v>5441</v>
      </c>
      <c r="D11881">
        <v>115000</v>
      </c>
      <c r="E11881">
        <v>60</v>
      </c>
      <c r="F11881">
        <v>10</v>
      </c>
      <c r="G11881">
        <v>1</v>
      </c>
    </row>
    <row r="11882" spans="1:7" x14ac:dyDescent="0.2">
      <c r="A11882">
        <v>6000</v>
      </c>
      <c r="B11882">
        <v>0.1153</v>
      </c>
      <c r="C11882" t="s">
        <v>5441</v>
      </c>
      <c r="D11882">
        <v>65000</v>
      </c>
      <c r="E11882">
        <v>36</v>
      </c>
      <c r="F11882">
        <v>3</v>
      </c>
      <c r="G11882">
        <v>0</v>
      </c>
    </row>
    <row r="11883" spans="1:7" x14ac:dyDescent="0.2">
      <c r="A11883">
        <v>10000</v>
      </c>
      <c r="B11883">
        <v>9.9900000000000003E-2</v>
      </c>
      <c r="C11883" t="s">
        <v>5441</v>
      </c>
      <c r="D11883">
        <v>52000</v>
      </c>
      <c r="E11883">
        <v>36</v>
      </c>
      <c r="F11883">
        <v>10</v>
      </c>
      <c r="G11883">
        <v>0</v>
      </c>
    </row>
    <row r="11884" spans="1:7" x14ac:dyDescent="0.2">
      <c r="A11884">
        <v>16000</v>
      </c>
      <c r="B11884">
        <v>8.1799999999999998E-2</v>
      </c>
      <c r="C11884" t="s">
        <v>5441</v>
      </c>
      <c r="D11884">
        <v>75000</v>
      </c>
      <c r="E11884">
        <v>36</v>
      </c>
      <c r="F11884">
        <v>10</v>
      </c>
      <c r="G11884">
        <v>0</v>
      </c>
    </row>
    <row r="11885" spans="1:7" x14ac:dyDescent="0.2">
      <c r="A11885">
        <v>9000</v>
      </c>
      <c r="B11885">
        <v>0.12690000000000001</v>
      </c>
      <c r="C11885" t="s">
        <v>5440</v>
      </c>
      <c r="D11885">
        <v>60000</v>
      </c>
      <c r="E11885">
        <v>36</v>
      </c>
      <c r="F11885">
        <v>10</v>
      </c>
      <c r="G11885">
        <v>0</v>
      </c>
    </row>
    <row r="11886" spans="1:7" x14ac:dyDescent="0.2">
      <c r="A11886">
        <v>1500</v>
      </c>
      <c r="B11886">
        <v>0.1099</v>
      </c>
      <c r="C11886" t="s">
        <v>5440</v>
      </c>
      <c r="D11886">
        <v>44000</v>
      </c>
      <c r="E11886">
        <v>36</v>
      </c>
      <c r="F11886">
        <v>2</v>
      </c>
      <c r="G11886">
        <v>0</v>
      </c>
    </row>
    <row r="11887" spans="1:7" x14ac:dyDescent="0.2">
      <c r="A11887">
        <v>24000</v>
      </c>
      <c r="B11887">
        <v>6.3899999999999998E-2</v>
      </c>
      <c r="C11887" t="s">
        <v>5441</v>
      </c>
      <c r="D11887" s="79">
        <v>100000</v>
      </c>
      <c r="E11887">
        <v>36</v>
      </c>
      <c r="F11887">
        <v>0.5</v>
      </c>
      <c r="G11887">
        <v>0</v>
      </c>
    </row>
    <row r="11888" spans="1:7" x14ac:dyDescent="0.2">
      <c r="A11888">
        <v>10000</v>
      </c>
      <c r="B11888">
        <v>7.8899999999999998E-2</v>
      </c>
      <c r="C11888" t="s">
        <v>5441</v>
      </c>
      <c r="D11888">
        <v>40000</v>
      </c>
      <c r="E11888">
        <v>36</v>
      </c>
      <c r="F11888">
        <v>6</v>
      </c>
      <c r="G11888">
        <v>1</v>
      </c>
    </row>
    <row r="11889" spans="1:7" x14ac:dyDescent="0.2">
      <c r="A11889">
        <v>28000</v>
      </c>
      <c r="B11889">
        <v>0.1699</v>
      </c>
      <c r="C11889" t="s">
        <v>5440</v>
      </c>
      <c r="D11889">
        <v>135000</v>
      </c>
      <c r="E11889">
        <v>60</v>
      </c>
      <c r="F11889">
        <v>2</v>
      </c>
      <c r="G11889">
        <v>0</v>
      </c>
    </row>
    <row r="11890" spans="1:7" x14ac:dyDescent="0.2">
      <c r="A11890">
        <v>10000</v>
      </c>
      <c r="B11890">
        <v>0.1825</v>
      </c>
      <c r="C11890" t="s">
        <v>5441</v>
      </c>
      <c r="D11890">
        <v>83000</v>
      </c>
      <c r="E11890">
        <v>60</v>
      </c>
      <c r="F11890">
        <v>9</v>
      </c>
      <c r="G11890">
        <v>0</v>
      </c>
    </row>
    <row r="11891" spans="1:7" x14ac:dyDescent="0.2">
      <c r="A11891">
        <v>10000</v>
      </c>
      <c r="B11891">
        <v>0.25890000000000002</v>
      </c>
      <c r="C11891" t="s">
        <v>5440</v>
      </c>
      <c r="D11891">
        <v>83000</v>
      </c>
      <c r="E11891">
        <v>60</v>
      </c>
      <c r="F11891">
        <v>10</v>
      </c>
      <c r="G11891">
        <v>0</v>
      </c>
    </row>
    <row r="11892" spans="1:7" x14ac:dyDescent="0.2">
      <c r="A11892">
        <v>12000</v>
      </c>
      <c r="B11892">
        <v>0.19520000000000001</v>
      </c>
      <c r="C11892" t="s">
        <v>5440</v>
      </c>
      <c r="D11892">
        <v>112000</v>
      </c>
      <c r="E11892">
        <v>60</v>
      </c>
      <c r="F11892">
        <v>6</v>
      </c>
      <c r="G11892">
        <v>1</v>
      </c>
    </row>
    <row r="11893" spans="1:7" x14ac:dyDescent="0.2">
      <c r="A11893">
        <v>23100</v>
      </c>
      <c r="B11893">
        <v>0.2049</v>
      </c>
      <c r="C11893" t="s">
        <v>5442</v>
      </c>
      <c r="D11893">
        <v>69000</v>
      </c>
      <c r="E11893">
        <v>60</v>
      </c>
      <c r="F11893">
        <v>4</v>
      </c>
      <c r="G11893">
        <v>1</v>
      </c>
    </row>
    <row r="11894" spans="1:7" x14ac:dyDescent="0.2">
      <c r="A11894">
        <v>14475</v>
      </c>
      <c r="B11894">
        <v>0.14649999999999999</v>
      </c>
      <c r="C11894" t="s">
        <v>5440</v>
      </c>
      <c r="D11894">
        <v>33000</v>
      </c>
      <c r="E11894">
        <v>36</v>
      </c>
      <c r="F11894">
        <v>1</v>
      </c>
      <c r="G11894">
        <v>1</v>
      </c>
    </row>
    <row r="11895" spans="1:7" x14ac:dyDescent="0.2">
      <c r="A11895">
        <v>15000</v>
      </c>
      <c r="B11895">
        <v>0.1333</v>
      </c>
      <c r="C11895" t="s">
        <v>5441</v>
      </c>
      <c r="D11895">
        <v>75000</v>
      </c>
      <c r="E11895">
        <v>60</v>
      </c>
      <c r="F11895">
        <v>5</v>
      </c>
      <c r="G11895">
        <v>0</v>
      </c>
    </row>
    <row r="11896" spans="1:7" x14ac:dyDescent="0.2">
      <c r="A11896">
        <v>9475</v>
      </c>
      <c r="B11896">
        <v>0.18840000000000001</v>
      </c>
      <c r="C11896" t="s">
        <v>5440</v>
      </c>
      <c r="D11896">
        <v>53000</v>
      </c>
      <c r="E11896">
        <v>36</v>
      </c>
      <c r="F11896">
        <v>7</v>
      </c>
      <c r="G11896">
        <v>1</v>
      </c>
    </row>
    <row r="11897" spans="1:7" x14ac:dyDescent="0.2">
      <c r="A11897">
        <v>10800</v>
      </c>
      <c r="B11897">
        <v>0.1757</v>
      </c>
      <c r="C11897" t="s">
        <v>5441</v>
      </c>
      <c r="D11897">
        <v>62000</v>
      </c>
      <c r="E11897">
        <v>60</v>
      </c>
      <c r="F11897">
        <v>10</v>
      </c>
      <c r="G11897">
        <v>0</v>
      </c>
    </row>
    <row r="11898" spans="1:7" x14ac:dyDescent="0.2">
      <c r="A11898">
        <v>7000</v>
      </c>
      <c r="B11898">
        <v>7.8899999999999998E-2</v>
      </c>
      <c r="C11898" t="s">
        <v>5441</v>
      </c>
      <c r="D11898">
        <v>209000</v>
      </c>
      <c r="E11898">
        <v>36</v>
      </c>
      <c r="F11898">
        <v>10</v>
      </c>
      <c r="G11898">
        <v>0</v>
      </c>
    </row>
    <row r="11899" spans="1:7" x14ac:dyDescent="0.2">
      <c r="A11899">
        <v>10000</v>
      </c>
      <c r="B11899">
        <v>0.1825</v>
      </c>
      <c r="C11899" t="s">
        <v>5440</v>
      </c>
      <c r="D11899">
        <v>25000</v>
      </c>
      <c r="E11899">
        <v>60</v>
      </c>
      <c r="F11899">
        <v>1</v>
      </c>
      <c r="G11899">
        <v>1</v>
      </c>
    </row>
    <row r="11900" spans="1:7" x14ac:dyDescent="0.2">
      <c r="A11900">
        <v>16000</v>
      </c>
      <c r="B11900">
        <v>0.1229</v>
      </c>
      <c r="C11900" t="s">
        <v>5441</v>
      </c>
      <c r="D11900">
        <v>82000</v>
      </c>
      <c r="E11900">
        <v>60</v>
      </c>
      <c r="F11900">
        <v>3</v>
      </c>
      <c r="G11900">
        <v>0</v>
      </c>
    </row>
    <row r="11901" spans="1:7" x14ac:dyDescent="0.2">
      <c r="A11901">
        <v>25000</v>
      </c>
      <c r="B11901">
        <v>0.1229</v>
      </c>
      <c r="C11901" t="s">
        <v>5442</v>
      </c>
      <c r="D11901">
        <v>95000</v>
      </c>
      <c r="E11901">
        <v>60</v>
      </c>
      <c r="F11901">
        <v>5</v>
      </c>
      <c r="G11901">
        <v>0</v>
      </c>
    </row>
    <row r="11902" spans="1:7" x14ac:dyDescent="0.2">
      <c r="A11902">
        <v>10000</v>
      </c>
      <c r="B11902">
        <v>6.9199999999999998E-2</v>
      </c>
      <c r="C11902" t="s">
        <v>5440</v>
      </c>
      <c r="D11902">
        <v>65000</v>
      </c>
      <c r="E11902">
        <v>36</v>
      </c>
      <c r="F11902">
        <v>9</v>
      </c>
      <c r="G11902">
        <v>0</v>
      </c>
    </row>
    <row r="11903" spans="1:7" x14ac:dyDescent="0.2">
      <c r="A11903">
        <v>11200</v>
      </c>
      <c r="B11903">
        <v>0.16550000000000001</v>
      </c>
      <c r="C11903" t="s">
        <v>5441</v>
      </c>
      <c r="D11903">
        <v>57000</v>
      </c>
      <c r="E11903">
        <v>60</v>
      </c>
      <c r="F11903">
        <v>10</v>
      </c>
      <c r="G11903">
        <v>1</v>
      </c>
    </row>
    <row r="11904" spans="1:7" x14ac:dyDescent="0.2">
      <c r="A11904">
        <v>3000</v>
      </c>
      <c r="B11904">
        <v>0.14649999999999999</v>
      </c>
      <c r="C11904" t="s">
        <v>5442</v>
      </c>
      <c r="D11904">
        <v>35000</v>
      </c>
      <c r="E11904">
        <v>36</v>
      </c>
      <c r="F11904">
        <v>3</v>
      </c>
      <c r="G11904">
        <v>0</v>
      </c>
    </row>
    <row r="11905" spans="1:7" x14ac:dyDescent="0.2">
      <c r="A11905">
        <v>2800</v>
      </c>
      <c r="B11905">
        <v>0.12690000000000001</v>
      </c>
      <c r="C11905" t="s">
        <v>5440</v>
      </c>
      <c r="D11905">
        <v>85000</v>
      </c>
      <c r="E11905">
        <v>36</v>
      </c>
      <c r="F11905">
        <v>0.5</v>
      </c>
      <c r="G11905">
        <v>1</v>
      </c>
    </row>
    <row r="11906" spans="1:7" x14ac:dyDescent="0.2">
      <c r="A11906">
        <v>24000</v>
      </c>
      <c r="B11906">
        <v>0.1825</v>
      </c>
      <c r="C11906" t="s">
        <v>5440</v>
      </c>
      <c r="D11906">
        <v>115000</v>
      </c>
      <c r="E11906">
        <v>60</v>
      </c>
      <c r="F11906">
        <v>7</v>
      </c>
      <c r="G11906">
        <v>0</v>
      </c>
    </row>
    <row r="11907" spans="1:7" x14ac:dyDescent="0.2">
      <c r="A11907">
        <v>12000</v>
      </c>
      <c r="B11907">
        <v>0.1333</v>
      </c>
      <c r="C11907" t="s">
        <v>5441</v>
      </c>
      <c r="D11907">
        <v>75000</v>
      </c>
      <c r="E11907">
        <v>60</v>
      </c>
      <c r="F11907">
        <v>10</v>
      </c>
      <c r="G11907">
        <v>0</v>
      </c>
    </row>
    <row r="11908" spans="1:7" x14ac:dyDescent="0.2">
      <c r="A11908">
        <v>6300</v>
      </c>
      <c r="B11908">
        <v>9.1700000000000004E-2</v>
      </c>
      <c r="C11908" t="s">
        <v>5440</v>
      </c>
      <c r="D11908">
        <v>65000</v>
      </c>
      <c r="E11908">
        <v>36</v>
      </c>
      <c r="F11908">
        <v>0.5</v>
      </c>
      <c r="G11908">
        <v>0</v>
      </c>
    </row>
    <row r="11909" spans="1:7" x14ac:dyDescent="0.2">
      <c r="A11909">
        <v>24000</v>
      </c>
      <c r="B11909">
        <v>0.1229</v>
      </c>
      <c r="C11909" t="s">
        <v>5440</v>
      </c>
      <c r="D11909">
        <v>80000</v>
      </c>
      <c r="E11909">
        <v>60</v>
      </c>
      <c r="F11909">
        <v>8</v>
      </c>
      <c r="G11909">
        <v>0</v>
      </c>
    </row>
    <row r="11910" spans="1:7" x14ac:dyDescent="0.2">
      <c r="A11910">
        <v>10000</v>
      </c>
      <c r="B11910">
        <v>9.9900000000000003E-2</v>
      </c>
      <c r="C11910" t="s">
        <v>5441</v>
      </c>
      <c r="D11910">
        <v>54000</v>
      </c>
      <c r="E11910">
        <v>60</v>
      </c>
      <c r="F11910">
        <v>2</v>
      </c>
      <c r="G11910">
        <v>0</v>
      </c>
    </row>
    <row r="11911" spans="1:7" x14ac:dyDescent="0.2">
      <c r="A11911">
        <v>25000</v>
      </c>
      <c r="B11911">
        <v>7.8899999999999998E-2</v>
      </c>
      <c r="C11911" t="s">
        <v>5441</v>
      </c>
      <c r="D11911">
        <v>95000</v>
      </c>
      <c r="E11911">
        <v>36</v>
      </c>
      <c r="F11911">
        <v>5</v>
      </c>
      <c r="G11911">
        <v>0</v>
      </c>
    </row>
    <row r="11912" spans="1:7" x14ac:dyDescent="0.2">
      <c r="A11912">
        <v>17600</v>
      </c>
      <c r="B11912">
        <v>8.1799999999999998E-2</v>
      </c>
      <c r="C11912" t="s">
        <v>5441</v>
      </c>
      <c r="D11912">
        <v>90000</v>
      </c>
      <c r="E11912">
        <v>60</v>
      </c>
      <c r="F11912">
        <v>10</v>
      </c>
      <c r="G11912">
        <v>0</v>
      </c>
    </row>
    <row r="11913" spans="1:7" x14ac:dyDescent="0.2">
      <c r="A11913">
        <v>2800</v>
      </c>
      <c r="B11913">
        <v>7.8899999999999998E-2</v>
      </c>
      <c r="C11913" t="s">
        <v>5440</v>
      </c>
      <c r="D11913">
        <v>80000</v>
      </c>
      <c r="E11913">
        <v>36</v>
      </c>
      <c r="F11913">
        <v>1</v>
      </c>
      <c r="G11913">
        <v>0</v>
      </c>
    </row>
    <row r="11914" spans="1:7" x14ac:dyDescent="0.2">
      <c r="A11914">
        <v>18900</v>
      </c>
      <c r="B11914">
        <v>0.15609999999999999</v>
      </c>
      <c r="C11914" t="s">
        <v>5440</v>
      </c>
      <c r="D11914">
        <v>55000</v>
      </c>
      <c r="E11914">
        <v>60</v>
      </c>
      <c r="F11914">
        <v>7</v>
      </c>
      <c r="G11914">
        <v>1</v>
      </c>
    </row>
    <row r="11915" spans="1:7" x14ac:dyDescent="0.2">
      <c r="A11915">
        <v>8000</v>
      </c>
      <c r="B11915">
        <v>0.1333</v>
      </c>
      <c r="C11915" t="s">
        <v>5440</v>
      </c>
      <c r="D11915">
        <v>64000</v>
      </c>
      <c r="E11915">
        <v>36</v>
      </c>
      <c r="F11915">
        <v>9</v>
      </c>
      <c r="G11915">
        <v>0</v>
      </c>
    </row>
    <row r="11916" spans="1:7" x14ac:dyDescent="0.2">
      <c r="A11916">
        <v>9800</v>
      </c>
      <c r="B11916">
        <v>0.12690000000000001</v>
      </c>
      <c r="C11916" t="s">
        <v>5442</v>
      </c>
      <c r="D11916">
        <v>36000</v>
      </c>
      <c r="E11916">
        <v>36</v>
      </c>
      <c r="F11916">
        <v>8</v>
      </c>
      <c r="G11916">
        <v>0</v>
      </c>
    </row>
    <row r="11917" spans="1:7" x14ac:dyDescent="0.2">
      <c r="A11917">
        <v>21600</v>
      </c>
      <c r="B11917">
        <v>8.1799999999999998E-2</v>
      </c>
      <c r="C11917" t="s">
        <v>5441</v>
      </c>
      <c r="D11917">
        <v>144000</v>
      </c>
      <c r="E11917">
        <v>60</v>
      </c>
      <c r="F11917">
        <v>4</v>
      </c>
      <c r="G11917">
        <v>0</v>
      </c>
    </row>
    <row r="11918" spans="1:7" x14ac:dyDescent="0.2">
      <c r="A11918">
        <v>4000</v>
      </c>
      <c r="B11918">
        <v>6.6799999999999998E-2</v>
      </c>
      <c r="C11918" t="s">
        <v>5441</v>
      </c>
      <c r="D11918">
        <v>60000</v>
      </c>
      <c r="E11918">
        <v>36</v>
      </c>
      <c r="F11918">
        <v>6</v>
      </c>
      <c r="G11918">
        <v>0</v>
      </c>
    </row>
    <row r="11919" spans="1:7" x14ac:dyDescent="0.2">
      <c r="A11919">
        <v>14400</v>
      </c>
      <c r="B11919">
        <v>0.12690000000000001</v>
      </c>
      <c r="C11919" t="s">
        <v>5441</v>
      </c>
      <c r="D11919">
        <v>89000</v>
      </c>
      <c r="E11919">
        <v>36</v>
      </c>
      <c r="F11919">
        <v>10</v>
      </c>
      <c r="G11919">
        <v>0</v>
      </c>
    </row>
    <row r="11920" spans="1:7" x14ac:dyDescent="0.2">
      <c r="A11920">
        <v>3000</v>
      </c>
      <c r="B11920">
        <v>0.16550000000000001</v>
      </c>
      <c r="C11920" t="s">
        <v>5440</v>
      </c>
      <c r="D11920">
        <v>17000</v>
      </c>
      <c r="E11920">
        <v>36</v>
      </c>
      <c r="F11920">
        <v>5</v>
      </c>
      <c r="G11920">
        <v>0</v>
      </c>
    </row>
    <row r="11921" spans="1:7" x14ac:dyDescent="0.2">
      <c r="A11921">
        <v>1500</v>
      </c>
      <c r="B11921">
        <v>0.1333</v>
      </c>
      <c r="C11921" t="s">
        <v>5440</v>
      </c>
      <c r="D11921">
        <v>42500</v>
      </c>
      <c r="E11921">
        <v>36</v>
      </c>
      <c r="F11921">
        <v>5</v>
      </c>
      <c r="G11921">
        <v>0</v>
      </c>
    </row>
    <row r="11922" spans="1:7" x14ac:dyDescent="0.2">
      <c r="A11922">
        <v>14175</v>
      </c>
      <c r="B11922">
        <v>0.19520000000000001</v>
      </c>
      <c r="C11922" t="s">
        <v>5441</v>
      </c>
      <c r="D11922">
        <v>42000</v>
      </c>
      <c r="E11922">
        <v>36</v>
      </c>
      <c r="F11922">
        <v>9</v>
      </c>
      <c r="G11922">
        <v>1</v>
      </c>
    </row>
    <row r="11923" spans="1:7" x14ac:dyDescent="0.2">
      <c r="A11923">
        <v>12000</v>
      </c>
      <c r="B11923">
        <v>0.14649999999999999</v>
      </c>
      <c r="C11923" t="s">
        <v>5442</v>
      </c>
      <c r="D11923">
        <v>45000</v>
      </c>
      <c r="E11923">
        <v>36</v>
      </c>
      <c r="F11923">
        <v>9</v>
      </c>
      <c r="G11923">
        <v>1</v>
      </c>
    </row>
    <row r="11924" spans="1:7" x14ac:dyDescent="0.2">
      <c r="A11924">
        <v>30000</v>
      </c>
      <c r="B11924">
        <v>7.8899999999999998E-2</v>
      </c>
      <c r="C11924" t="s">
        <v>5441</v>
      </c>
      <c r="D11924">
        <v>70000</v>
      </c>
      <c r="E11924">
        <v>36</v>
      </c>
      <c r="F11924">
        <v>10</v>
      </c>
      <c r="G11924">
        <v>0</v>
      </c>
    </row>
    <row r="11925" spans="1:7" x14ac:dyDescent="0.2">
      <c r="A11925">
        <v>35000</v>
      </c>
      <c r="B11925">
        <v>9.1700000000000004E-2</v>
      </c>
      <c r="C11925" t="s">
        <v>5441</v>
      </c>
      <c r="D11925">
        <v>120000</v>
      </c>
      <c r="E11925">
        <v>36</v>
      </c>
      <c r="F11925">
        <v>2</v>
      </c>
      <c r="G11925">
        <v>0</v>
      </c>
    </row>
    <row r="11926" spans="1:7" x14ac:dyDescent="0.2">
      <c r="A11926">
        <v>16000</v>
      </c>
      <c r="B11926">
        <v>0.15609999999999999</v>
      </c>
      <c r="C11926" t="s">
        <v>5440</v>
      </c>
      <c r="D11926">
        <v>66600</v>
      </c>
      <c r="E11926">
        <v>36</v>
      </c>
      <c r="F11926">
        <v>0.5</v>
      </c>
      <c r="G11926">
        <v>0</v>
      </c>
    </row>
    <row r="11927" spans="1:7" x14ac:dyDescent="0.2">
      <c r="A11927">
        <v>2000</v>
      </c>
      <c r="B11927">
        <v>9.9900000000000003E-2</v>
      </c>
      <c r="C11927" t="s">
        <v>5441</v>
      </c>
      <c r="D11927">
        <v>70000</v>
      </c>
      <c r="E11927">
        <v>36</v>
      </c>
      <c r="F11927">
        <v>3</v>
      </c>
      <c r="G11927">
        <v>0</v>
      </c>
    </row>
    <row r="11928" spans="1:7" x14ac:dyDescent="0.2">
      <c r="A11928">
        <v>3000</v>
      </c>
      <c r="B11928">
        <v>7.8899999999999998E-2</v>
      </c>
      <c r="C11928" t="s">
        <v>5440</v>
      </c>
      <c r="D11928">
        <v>42000</v>
      </c>
      <c r="E11928">
        <v>36</v>
      </c>
      <c r="F11928">
        <v>0.5</v>
      </c>
      <c r="G11928">
        <v>0</v>
      </c>
    </row>
    <row r="11929" spans="1:7" x14ac:dyDescent="0.2">
      <c r="A11929">
        <v>5000</v>
      </c>
      <c r="B11929">
        <v>0.12690000000000001</v>
      </c>
      <c r="C11929" t="s">
        <v>5441</v>
      </c>
      <c r="D11929">
        <v>56791</v>
      </c>
      <c r="E11929">
        <v>36</v>
      </c>
      <c r="F11929">
        <v>10</v>
      </c>
      <c r="G11929">
        <v>0</v>
      </c>
    </row>
    <row r="11930" spans="1:7" x14ac:dyDescent="0.2">
      <c r="A11930">
        <v>5000</v>
      </c>
      <c r="B11930">
        <v>6.3899999999999998E-2</v>
      </c>
      <c r="C11930" t="s">
        <v>5441</v>
      </c>
      <c r="D11930">
        <v>70000</v>
      </c>
      <c r="E11930">
        <v>36</v>
      </c>
      <c r="F11930">
        <v>0.5</v>
      </c>
      <c r="G11930">
        <v>0</v>
      </c>
    </row>
    <row r="11931" spans="1:7" x14ac:dyDescent="0.2">
      <c r="A11931">
        <v>6400</v>
      </c>
      <c r="B11931">
        <v>0.1333</v>
      </c>
      <c r="C11931" t="s">
        <v>5441</v>
      </c>
      <c r="D11931">
        <v>62000</v>
      </c>
      <c r="E11931">
        <v>36</v>
      </c>
      <c r="F11931">
        <v>10</v>
      </c>
      <c r="G11931">
        <v>0</v>
      </c>
    </row>
    <row r="11932" spans="1:7" x14ac:dyDescent="0.2">
      <c r="A11932">
        <v>10000</v>
      </c>
      <c r="B11932">
        <v>0.12690000000000001</v>
      </c>
      <c r="C11932" t="s">
        <v>5440</v>
      </c>
      <c r="D11932">
        <v>40000</v>
      </c>
      <c r="E11932">
        <v>36</v>
      </c>
      <c r="F11932">
        <v>4</v>
      </c>
      <c r="G11932">
        <v>0</v>
      </c>
    </row>
    <row r="11933" spans="1:7" x14ac:dyDescent="0.2">
      <c r="A11933">
        <v>4725</v>
      </c>
      <c r="B11933">
        <v>0.14649999999999999</v>
      </c>
      <c r="C11933" t="s">
        <v>5441</v>
      </c>
      <c r="D11933">
        <v>20000</v>
      </c>
      <c r="E11933">
        <v>36</v>
      </c>
      <c r="F11933">
        <v>2</v>
      </c>
      <c r="G11933">
        <v>0</v>
      </c>
    </row>
    <row r="11934" spans="1:7" x14ac:dyDescent="0.2">
      <c r="A11934">
        <v>6500</v>
      </c>
      <c r="B11934">
        <v>9.9900000000000003E-2</v>
      </c>
      <c r="C11934" t="s">
        <v>5440</v>
      </c>
      <c r="D11934">
        <v>28000</v>
      </c>
      <c r="E11934">
        <v>36</v>
      </c>
      <c r="F11934">
        <v>10</v>
      </c>
      <c r="G11934">
        <v>0</v>
      </c>
    </row>
    <row r="11935" spans="1:7" x14ac:dyDescent="0.2">
      <c r="A11935">
        <v>7000</v>
      </c>
      <c r="B11935">
        <v>0.1229</v>
      </c>
      <c r="C11935" t="s">
        <v>5440</v>
      </c>
      <c r="D11935">
        <v>65000</v>
      </c>
      <c r="E11935">
        <v>36</v>
      </c>
      <c r="F11935">
        <v>2</v>
      </c>
      <c r="G11935">
        <v>0</v>
      </c>
    </row>
    <row r="11936" spans="1:7" x14ac:dyDescent="0.2">
      <c r="A11936">
        <v>5800</v>
      </c>
      <c r="B11936">
        <v>0.15989999999999999</v>
      </c>
      <c r="C11936" t="s">
        <v>5440</v>
      </c>
      <c r="D11936">
        <v>50000</v>
      </c>
      <c r="E11936">
        <v>36</v>
      </c>
      <c r="F11936">
        <v>3</v>
      </c>
      <c r="G11936">
        <v>0</v>
      </c>
    </row>
    <row r="11937" spans="1:7" x14ac:dyDescent="0.2">
      <c r="A11937">
        <v>6000</v>
      </c>
      <c r="B11937">
        <v>8.1900000000000001E-2</v>
      </c>
      <c r="C11937" t="s">
        <v>5440</v>
      </c>
      <c r="D11937">
        <v>52977</v>
      </c>
      <c r="E11937">
        <v>36</v>
      </c>
      <c r="F11937">
        <v>4</v>
      </c>
      <c r="G11937">
        <v>0</v>
      </c>
    </row>
    <row r="11938" spans="1:7" x14ac:dyDescent="0.2">
      <c r="A11938">
        <v>8000</v>
      </c>
      <c r="B11938">
        <v>8.1900000000000001E-2</v>
      </c>
      <c r="C11938" t="s">
        <v>5441</v>
      </c>
      <c r="D11938">
        <v>55000</v>
      </c>
      <c r="E11938">
        <v>36</v>
      </c>
      <c r="F11938">
        <v>10</v>
      </c>
      <c r="G11938">
        <v>0</v>
      </c>
    </row>
    <row r="11939" spans="1:7" x14ac:dyDescent="0.2">
      <c r="A11939">
        <v>20000</v>
      </c>
      <c r="B11939">
        <v>0.1431</v>
      </c>
      <c r="C11939" t="s">
        <v>5442</v>
      </c>
      <c r="D11939">
        <v>45000</v>
      </c>
      <c r="E11939">
        <v>60</v>
      </c>
      <c r="F11939">
        <v>10</v>
      </c>
      <c r="G11939">
        <v>0</v>
      </c>
    </row>
    <row r="11940" spans="1:7" x14ac:dyDescent="0.2">
      <c r="A11940">
        <v>18000</v>
      </c>
      <c r="B11940">
        <v>0.15989999999999999</v>
      </c>
      <c r="C11940" t="s">
        <v>5441</v>
      </c>
      <c r="D11940">
        <v>86200</v>
      </c>
      <c r="E11940">
        <v>60</v>
      </c>
      <c r="F11940">
        <v>5</v>
      </c>
      <c r="G11940">
        <v>0</v>
      </c>
    </row>
    <row r="11941" spans="1:7" x14ac:dyDescent="0.2">
      <c r="A11941">
        <v>21000</v>
      </c>
      <c r="B11941">
        <v>0.11990000000000001</v>
      </c>
      <c r="C11941" t="s">
        <v>5440</v>
      </c>
      <c r="D11941">
        <v>108000</v>
      </c>
      <c r="E11941">
        <v>36</v>
      </c>
      <c r="F11941">
        <v>10</v>
      </c>
      <c r="G11941">
        <v>0</v>
      </c>
    </row>
    <row r="11942" spans="1:7" x14ac:dyDescent="0.2">
      <c r="A11942">
        <v>2650</v>
      </c>
      <c r="B11942">
        <v>0.14990000000000001</v>
      </c>
      <c r="C11942" t="s">
        <v>5442</v>
      </c>
      <c r="D11942">
        <v>50000</v>
      </c>
      <c r="E11942">
        <v>36</v>
      </c>
      <c r="F11942">
        <v>1</v>
      </c>
      <c r="G11942">
        <v>0</v>
      </c>
    </row>
    <row r="11943" spans="1:7" x14ac:dyDescent="0.2">
      <c r="A11943">
        <v>6400</v>
      </c>
      <c r="B11943">
        <v>0.1366</v>
      </c>
      <c r="C11943" t="s">
        <v>5441</v>
      </c>
      <c r="D11943">
        <v>68000</v>
      </c>
      <c r="E11943">
        <v>36</v>
      </c>
      <c r="F11943">
        <v>9</v>
      </c>
      <c r="G11943">
        <v>0</v>
      </c>
    </row>
    <row r="11944" spans="1:7" x14ac:dyDescent="0.2">
      <c r="A11944">
        <v>15000</v>
      </c>
      <c r="B11944">
        <v>0.12989999999999999</v>
      </c>
      <c r="C11944" t="s">
        <v>5440</v>
      </c>
      <c r="D11944">
        <v>67961</v>
      </c>
      <c r="E11944">
        <v>36</v>
      </c>
      <c r="F11944">
        <v>10</v>
      </c>
      <c r="G11944">
        <v>0</v>
      </c>
    </row>
    <row r="11945" spans="1:7" x14ac:dyDescent="0.2">
      <c r="A11945">
        <v>8400</v>
      </c>
      <c r="B11945">
        <v>0.1431</v>
      </c>
      <c r="C11945" t="s">
        <v>5441</v>
      </c>
      <c r="D11945">
        <v>68810</v>
      </c>
      <c r="E11945">
        <v>36</v>
      </c>
      <c r="F11945">
        <v>10</v>
      </c>
      <c r="G11945">
        <v>0</v>
      </c>
    </row>
    <row r="11946" spans="1:7" x14ac:dyDescent="0.2">
      <c r="A11946">
        <v>12000</v>
      </c>
      <c r="B11946">
        <v>6.9900000000000004E-2</v>
      </c>
      <c r="C11946" t="s">
        <v>5440</v>
      </c>
      <c r="D11946" s="79">
        <v>100000</v>
      </c>
      <c r="E11946">
        <v>36</v>
      </c>
      <c r="F11946">
        <v>5</v>
      </c>
      <c r="G11946">
        <v>0</v>
      </c>
    </row>
    <row r="11947" spans="1:7" x14ac:dyDescent="0.2">
      <c r="A11947">
        <v>35000</v>
      </c>
      <c r="B11947">
        <v>0.17860000000000001</v>
      </c>
      <c r="C11947" t="s">
        <v>5441</v>
      </c>
      <c r="D11947">
        <v>135000</v>
      </c>
      <c r="E11947">
        <v>36</v>
      </c>
      <c r="F11947">
        <v>8</v>
      </c>
      <c r="G11947">
        <v>0</v>
      </c>
    </row>
    <row r="11948" spans="1:7" x14ac:dyDescent="0.2">
      <c r="A11948">
        <v>6000</v>
      </c>
      <c r="B11948">
        <v>9.4899999999999998E-2</v>
      </c>
      <c r="C11948" t="s">
        <v>5441</v>
      </c>
      <c r="D11948">
        <v>45000</v>
      </c>
      <c r="E11948">
        <v>36</v>
      </c>
      <c r="F11948">
        <v>10</v>
      </c>
      <c r="G11948">
        <v>0</v>
      </c>
    </row>
    <row r="11949" spans="1:7" x14ac:dyDescent="0.2">
      <c r="A11949">
        <v>20000</v>
      </c>
      <c r="B11949">
        <v>0.14990000000000001</v>
      </c>
      <c r="C11949" t="s">
        <v>5440</v>
      </c>
      <c r="D11949">
        <v>90000</v>
      </c>
      <c r="E11949">
        <v>36</v>
      </c>
      <c r="F11949">
        <v>10</v>
      </c>
      <c r="G11949">
        <v>1</v>
      </c>
    </row>
    <row r="11950" spans="1:7" x14ac:dyDescent="0.2">
      <c r="A11950">
        <v>30000</v>
      </c>
      <c r="B11950">
        <v>0.17860000000000001</v>
      </c>
      <c r="C11950" t="s">
        <v>5441</v>
      </c>
      <c r="D11950">
        <v>312000</v>
      </c>
      <c r="E11950">
        <v>60</v>
      </c>
      <c r="F11950">
        <v>4</v>
      </c>
      <c r="G11950">
        <v>0</v>
      </c>
    </row>
    <row r="11951" spans="1:7" x14ac:dyDescent="0.2">
      <c r="A11951">
        <v>8000</v>
      </c>
      <c r="B11951">
        <v>7.4899999999999994E-2</v>
      </c>
      <c r="C11951" t="s">
        <v>5441</v>
      </c>
      <c r="D11951">
        <v>75000</v>
      </c>
      <c r="E11951">
        <v>36</v>
      </c>
      <c r="F11951">
        <v>10</v>
      </c>
      <c r="G11951">
        <v>0</v>
      </c>
    </row>
    <row r="11952" spans="1:7" x14ac:dyDescent="0.2">
      <c r="A11952">
        <v>16000</v>
      </c>
      <c r="B11952">
        <v>7.4899999999999994E-2</v>
      </c>
      <c r="C11952" t="s">
        <v>5441</v>
      </c>
      <c r="D11952">
        <v>71000</v>
      </c>
      <c r="E11952">
        <v>36</v>
      </c>
      <c r="F11952">
        <v>10</v>
      </c>
      <c r="G11952">
        <v>0</v>
      </c>
    </row>
    <row r="11953" spans="1:7" x14ac:dyDescent="0.2">
      <c r="A11953">
        <v>10000</v>
      </c>
      <c r="B11953">
        <v>0.14990000000000001</v>
      </c>
      <c r="C11953" t="s">
        <v>5440</v>
      </c>
      <c r="D11953">
        <v>75000</v>
      </c>
      <c r="E11953">
        <v>36</v>
      </c>
      <c r="F11953">
        <v>5</v>
      </c>
      <c r="G11953">
        <v>0</v>
      </c>
    </row>
    <row r="11954" spans="1:7" x14ac:dyDescent="0.2">
      <c r="A11954">
        <v>4500</v>
      </c>
      <c r="B11954">
        <v>0.1431</v>
      </c>
      <c r="C11954" t="s">
        <v>5442</v>
      </c>
      <c r="D11954">
        <v>44000</v>
      </c>
      <c r="E11954">
        <v>36</v>
      </c>
      <c r="F11954">
        <v>1</v>
      </c>
      <c r="G11954">
        <v>0</v>
      </c>
    </row>
    <row r="11955" spans="1:7" x14ac:dyDescent="0.2">
      <c r="A11955">
        <v>24000</v>
      </c>
      <c r="B11955">
        <v>0.1239</v>
      </c>
      <c r="C11955" t="s">
        <v>5441</v>
      </c>
      <c r="D11955">
        <v>67000</v>
      </c>
      <c r="E11955">
        <v>36</v>
      </c>
      <c r="F11955">
        <v>2</v>
      </c>
      <c r="G11955">
        <v>0</v>
      </c>
    </row>
    <row r="11956" spans="1:7" x14ac:dyDescent="0.2">
      <c r="A11956">
        <v>25000</v>
      </c>
      <c r="B11956">
        <v>7.4899999999999994E-2</v>
      </c>
      <c r="C11956" t="s">
        <v>5441</v>
      </c>
      <c r="D11956">
        <v>78000</v>
      </c>
      <c r="E11956">
        <v>36</v>
      </c>
      <c r="F11956">
        <v>2</v>
      </c>
      <c r="G11956">
        <v>1</v>
      </c>
    </row>
    <row r="11957" spans="1:7" x14ac:dyDescent="0.2">
      <c r="A11957">
        <v>4000</v>
      </c>
      <c r="B11957">
        <v>0.15590000000000001</v>
      </c>
      <c r="C11957" t="s">
        <v>5440</v>
      </c>
      <c r="D11957">
        <v>46000</v>
      </c>
      <c r="E11957">
        <v>36</v>
      </c>
      <c r="F11957">
        <v>1</v>
      </c>
      <c r="G11957">
        <v>0</v>
      </c>
    </row>
    <row r="11958" spans="1:7" x14ac:dyDescent="0.2">
      <c r="A11958">
        <v>14500</v>
      </c>
      <c r="B11958">
        <v>0.17860000000000001</v>
      </c>
      <c r="C11958" t="s">
        <v>5440</v>
      </c>
      <c r="D11958">
        <v>58000</v>
      </c>
      <c r="E11958">
        <v>60</v>
      </c>
      <c r="F11958">
        <v>3</v>
      </c>
      <c r="G11958">
        <v>0</v>
      </c>
    </row>
    <row r="11959" spans="1:7" x14ac:dyDescent="0.2">
      <c r="A11959">
        <v>14000</v>
      </c>
      <c r="B11959">
        <v>0.12989999999999999</v>
      </c>
      <c r="C11959" t="s">
        <v>5441</v>
      </c>
      <c r="D11959">
        <v>98000</v>
      </c>
      <c r="E11959">
        <v>36</v>
      </c>
      <c r="F11959">
        <v>5</v>
      </c>
      <c r="G11959">
        <v>0</v>
      </c>
    </row>
    <row r="11960" spans="1:7" x14ac:dyDescent="0.2">
      <c r="A11960">
        <v>20125</v>
      </c>
      <c r="B11960">
        <v>0.19989999999999999</v>
      </c>
      <c r="C11960" t="s">
        <v>5440</v>
      </c>
      <c r="D11960">
        <v>56000</v>
      </c>
      <c r="E11960">
        <v>60</v>
      </c>
      <c r="F11960">
        <v>10</v>
      </c>
      <c r="G11960">
        <v>0</v>
      </c>
    </row>
    <row r="11961" spans="1:7" x14ac:dyDescent="0.2">
      <c r="A11961">
        <v>12500</v>
      </c>
      <c r="B11961">
        <v>0.19989999999999999</v>
      </c>
      <c r="C11961" t="s">
        <v>5441</v>
      </c>
      <c r="D11961">
        <v>46000</v>
      </c>
      <c r="E11961">
        <v>36</v>
      </c>
      <c r="F11961">
        <v>10</v>
      </c>
      <c r="G11961">
        <v>0</v>
      </c>
    </row>
    <row r="11962" spans="1:7" x14ac:dyDescent="0.2">
      <c r="A11962">
        <v>20000</v>
      </c>
      <c r="B11962">
        <v>0.15590000000000001</v>
      </c>
      <c r="C11962" t="s">
        <v>5440</v>
      </c>
      <c r="D11962">
        <v>56000</v>
      </c>
      <c r="E11962">
        <v>60</v>
      </c>
      <c r="F11962">
        <v>10</v>
      </c>
      <c r="G11962">
        <v>1</v>
      </c>
    </row>
    <row r="11963" spans="1:7" x14ac:dyDescent="0.2">
      <c r="A11963">
        <v>5325</v>
      </c>
      <c r="B11963">
        <v>0.1144</v>
      </c>
      <c r="C11963" t="s">
        <v>5440</v>
      </c>
      <c r="D11963">
        <v>58000</v>
      </c>
      <c r="E11963">
        <v>36</v>
      </c>
      <c r="F11963">
        <v>5</v>
      </c>
      <c r="G11963">
        <v>0</v>
      </c>
    </row>
    <row r="11964" spans="1:7" x14ac:dyDescent="0.2">
      <c r="A11964">
        <v>15000</v>
      </c>
      <c r="B11964">
        <v>0.1144</v>
      </c>
      <c r="C11964" t="s">
        <v>5440</v>
      </c>
      <c r="D11964">
        <v>84000</v>
      </c>
      <c r="E11964">
        <v>36</v>
      </c>
      <c r="F11964">
        <v>2</v>
      </c>
      <c r="G11964">
        <v>0</v>
      </c>
    </row>
    <row r="11965" spans="1:7" x14ac:dyDescent="0.2">
      <c r="A11965">
        <v>35000</v>
      </c>
      <c r="B11965">
        <v>0.10489999999999999</v>
      </c>
      <c r="C11965" t="s">
        <v>5441</v>
      </c>
      <c r="D11965">
        <v>127600</v>
      </c>
      <c r="E11965">
        <v>36</v>
      </c>
      <c r="F11965">
        <v>0.5</v>
      </c>
      <c r="G11965">
        <v>0</v>
      </c>
    </row>
    <row r="11966" spans="1:7" x14ac:dyDescent="0.2">
      <c r="A11966">
        <v>3500</v>
      </c>
      <c r="B11966">
        <v>0.1144</v>
      </c>
      <c r="C11966" t="s">
        <v>5440</v>
      </c>
      <c r="D11966">
        <v>65000</v>
      </c>
      <c r="E11966">
        <v>36</v>
      </c>
      <c r="F11966">
        <v>4</v>
      </c>
      <c r="G11966">
        <v>0</v>
      </c>
    </row>
    <row r="11967" spans="1:7" x14ac:dyDescent="0.2">
      <c r="A11967">
        <v>6000</v>
      </c>
      <c r="B11967">
        <v>6.4899999999999999E-2</v>
      </c>
      <c r="C11967" t="s">
        <v>5441</v>
      </c>
      <c r="D11967">
        <v>120000</v>
      </c>
      <c r="E11967">
        <v>36</v>
      </c>
      <c r="F11967">
        <v>10</v>
      </c>
      <c r="G11967">
        <v>0</v>
      </c>
    </row>
    <row r="11968" spans="1:7" x14ac:dyDescent="0.2">
      <c r="A11968">
        <v>20000</v>
      </c>
      <c r="B11968">
        <v>0.15590000000000001</v>
      </c>
      <c r="C11968" t="s">
        <v>5440</v>
      </c>
      <c r="D11968">
        <v>80000</v>
      </c>
      <c r="E11968">
        <v>60</v>
      </c>
      <c r="F11968">
        <v>1</v>
      </c>
      <c r="G11968">
        <v>1</v>
      </c>
    </row>
    <row r="11969" spans="1:7" x14ac:dyDescent="0.2">
      <c r="A11969">
        <v>7025</v>
      </c>
      <c r="B11969">
        <v>0.1714</v>
      </c>
      <c r="C11969" t="s">
        <v>5440</v>
      </c>
      <c r="D11969">
        <v>35000</v>
      </c>
      <c r="E11969">
        <v>36</v>
      </c>
      <c r="F11969">
        <v>1</v>
      </c>
      <c r="G11969">
        <v>0</v>
      </c>
    </row>
    <row r="11970" spans="1:7" x14ac:dyDescent="0.2">
      <c r="A11970">
        <v>5400</v>
      </c>
      <c r="B11970">
        <v>0.10489999999999999</v>
      </c>
      <c r="C11970" t="s">
        <v>5441</v>
      </c>
      <c r="D11970">
        <v>46500</v>
      </c>
      <c r="E11970">
        <v>36</v>
      </c>
      <c r="F11970">
        <v>6</v>
      </c>
      <c r="G11970">
        <v>0</v>
      </c>
    </row>
    <row r="11971" spans="1:7" x14ac:dyDescent="0.2">
      <c r="A11971">
        <v>12000</v>
      </c>
      <c r="B11971">
        <v>0.18540000000000001</v>
      </c>
      <c r="C11971" t="s">
        <v>5441</v>
      </c>
      <c r="D11971">
        <v>58000</v>
      </c>
      <c r="E11971">
        <v>60</v>
      </c>
      <c r="F11971">
        <v>10</v>
      </c>
      <c r="G11971">
        <v>1</v>
      </c>
    </row>
    <row r="11972" spans="1:7" x14ac:dyDescent="0.2">
      <c r="A11972">
        <v>8500</v>
      </c>
      <c r="B11972">
        <v>0.21990000000000001</v>
      </c>
      <c r="C11972" t="s">
        <v>5440</v>
      </c>
      <c r="D11972">
        <v>25000</v>
      </c>
      <c r="E11972">
        <v>36</v>
      </c>
      <c r="F11972">
        <v>0.5</v>
      </c>
      <c r="G11972">
        <v>0</v>
      </c>
    </row>
    <row r="11973" spans="1:7" x14ac:dyDescent="0.2">
      <c r="A11973">
        <v>35000</v>
      </c>
      <c r="B11973">
        <v>0.1366</v>
      </c>
      <c r="C11973" t="s">
        <v>5441</v>
      </c>
      <c r="D11973">
        <v>112000</v>
      </c>
      <c r="E11973">
        <v>60</v>
      </c>
      <c r="F11973">
        <v>2</v>
      </c>
      <c r="G11973">
        <v>1</v>
      </c>
    </row>
    <row r="11974" spans="1:7" x14ac:dyDescent="0.2">
      <c r="A11974">
        <v>25600</v>
      </c>
      <c r="B11974">
        <v>8.1900000000000001E-2</v>
      </c>
      <c r="C11974" t="s">
        <v>5441</v>
      </c>
      <c r="D11974">
        <v>51267.73</v>
      </c>
      <c r="E11974">
        <v>36</v>
      </c>
      <c r="F11974">
        <v>10</v>
      </c>
      <c r="G11974">
        <v>0</v>
      </c>
    </row>
    <row r="11975" spans="1:7" x14ac:dyDescent="0.2">
      <c r="A11975">
        <v>25000</v>
      </c>
      <c r="B11975">
        <v>0.18540000000000001</v>
      </c>
      <c r="C11975" t="s">
        <v>5441</v>
      </c>
      <c r="D11975">
        <v>75000</v>
      </c>
      <c r="E11975">
        <v>60</v>
      </c>
      <c r="F11975">
        <v>5</v>
      </c>
      <c r="G11975">
        <v>0</v>
      </c>
    </row>
    <row r="11976" spans="1:7" x14ac:dyDescent="0.2">
      <c r="A11976">
        <v>12000</v>
      </c>
      <c r="B11976">
        <v>0.12989999999999999</v>
      </c>
      <c r="C11976" t="s">
        <v>5441</v>
      </c>
      <c r="D11976">
        <v>75500</v>
      </c>
      <c r="E11976">
        <v>60</v>
      </c>
      <c r="F11976">
        <v>5</v>
      </c>
      <c r="G11976">
        <v>0</v>
      </c>
    </row>
    <row r="11977" spans="1:7" x14ac:dyDescent="0.2">
      <c r="A11977">
        <v>10000</v>
      </c>
      <c r="B11977">
        <v>6.0299999999999999E-2</v>
      </c>
      <c r="C11977" t="s">
        <v>5441</v>
      </c>
      <c r="D11977">
        <v>71500</v>
      </c>
      <c r="E11977">
        <v>36</v>
      </c>
      <c r="F11977">
        <v>3</v>
      </c>
      <c r="G11977">
        <v>0</v>
      </c>
    </row>
    <row r="11978" spans="1:7" x14ac:dyDescent="0.2">
      <c r="A11978">
        <v>29875</v>
      </c>
      <c r="B11978">
        <v>0.19989999999999999</v>
      </c>
      <c r="C11978" t="s">
        <v>5442</v>
      </c>
      <c r="D11978">
        <v>68000</v>
      </c>
      <c r="E11978">
        <v>36</v>
      </c>
      <c r="F11978">
        <v>9</v>
      </c>
      <c r="G11978">
        <v>0</v>
      </c>
    </row>
    <row r="11979" spans="1:7" x14ac:dyDescent="0.2">
      <c r="A11979">
        <v>24000</v>
      </c>
      <c r="B11979">
        <v>0.22989999999999999</v>
      </c>
      <c r="C11979" t="s">
        <v>5440</v>
      </c>
      <c r="D11979">
        <v>75000</v>
      </c>
      <c r="E11979">
        <v>60</v>
      </c>
      <c r="F11979">
        <v>1</v>
      </c>
      <c r="G11979">
        <v>1</v>
      </c>
    </row>
    <row r="11980" spans="1:7" x14ac:dyDescent="0.2">
      <c r="A11980">
        <v>35000</v>
      </c>
      <c r="B11980">
        <v>0.11990000000000001</v>
      </c>
      <c r="C11980" t="s">
        <v>5441</v>
      </c>
      <c r="D11980">
        <v>140000</v>
      </c>
      <c r="E11980">
        <v>36</v>
      </c>
      <c r="F11980">
        <v>4</v>
      </c>
      <c r="G11980">
        <v>0</v>
      </c>
    </row>
    <row r="11981" spans="1:7" x14ac:dyDescent="0.2">
      <c r="A11981">
        <v>6400</v>
      </c>
      <c r="B11981">
        <v>0.1239</v>
      </c>
      <c r="C11981" t="s">
        <v>5440</v>
      </c>
      <c r="D11981">
        <v>33000</v>
      </c>
      <c r="E11981">
        <v>36</v>
      </c>
      <c r="F11981">
        <v>3</v>
      </c>
      <c r="G11981">
        <v>0</v>
      </c>
    </row>
    <row r="11982" spans="1:7" x14ac:dyDescent="0.2">
      <c r="A11982">
        <v>4800</v>
      </c>
      <c r="B11982">
        <v>0.15590000000000001</v>
      </c>
      <c r="C11982" t="s">
        <v>5440</v>
      </c>
      <c r="D11982">
        <v>49400</v>
      </c>
      <c r="E11982">
        <v>36</v>
      </c>
      <c r="F11982">
        <v>0.5</v>
      </c>
      <c r="G11982">
        <v>0</v>
      </c>
    </row>
    <row r="11983" spans="1:7" x14ac:dyDescent="0.2">
      <c r="A11983">
        <v>7200</v>
      </c>
      <c r="B11983">
        <v>0.1239</v>
      </c>
      <c r="C11983" t="s">
        <v>5440</v>
      </c>
      <c r="D11983">
        <v>33000</v>
      </c>
      <c r="E11983">
        <v>36</v>
      </c>
      <c r="F11983">
        <v>2</v>
      </c>
      <c r="G11983">
        <v>0</v>
      </c>
    </row>
    <row r="11984" spans="1:7" x14ac:dyDescent="0.2">
      <c r="A11984">
        <v>30000</v>
      </c>
      <c r="B11984">
        <v>0.1239</v>
      </c>
      <c r="C11984" t="s">
        <v>5441</v>
      </c>
      <c r="D11984">
        <v>151000</v>
      </c>
      <c r="E11984">
        <v>36</v>
      </c>
      <c r="F11984">
        <v>6</v>
      </c>
      <c r="G11984">
        <v>0</v>
      </c>
    </row>
    <row r="11985" spans="1:7" x14ac:dyDescent="0.2">
      <c r="A11985">
        <v>11175</v>
      </c>
      <c r="B11985">
        <v>0.25569999999999998</v>
      </c>
      <c r="C11985" t="s">
        <v>5441</v>
      </c>
      <c r="D11985">
        <v>35000</v>
      </c>
      <c r="E11985">
        <v>60</v>
      </c>
      <c r="F11985">
        <v>5</v>
      </c>
      <c r="G11985">
        <v>0</v>
      </c>
    </row>
    <row r="11986" spans="1:7" x14ac:dyDescent="0.2">
      <c r="A11986">
        <v>10000</v>
      </c>
      <c r="B11986">
        <v>8.6699999999999999E-2</v>
      </c>
      <c r="C11986" t="s">
        <v>5440</v>
      </c>
      <c r="D11986">
        <v>40000</v>
      </c>
      <c r="E11986">
        <v>36</v>
      </c>
      <c r="F11986">
        <v>0.5</v>
      </c>
      <c r="G11986">
        <v>0</v>
      </c>
    </row>
    <row r="11987" spans="1:7" x14ac:dyDescent="0.2">
      <c r="A11987">
        <v>10000</v>
      </c>
      <c r="B11987">
        <v>0.1144</v>
      </c>
      <c r="C11987" t="s">
        <v>5441</v>
      </c>
      <c r="D11987">
        <v>115000</v>
      </c>
      <c r="E11987">
        <v>60</v>
      </c>
      <c r="F11987">
        <v>0.5</v>
      </c>
      <c r="G11987">
        <v>0</v>
      </c>
    </row>
    <row r="11988" spans="1:7" x14ac:dyDescent="0.2">
      <c r="A11988">
        <v>25000</v>
      </c>
      <c r="B11988">
        <v>0.25890000000000002</v>
      </c>
      <c r="C11988" t="s">
        <v>5440</v>
      </c>
      <c r="D11988">
        <v>127000</v>
      </c>
      <c r="E11988">
        <v>60</v>
      </c>
      <c r="F11988">
        <v>5</v>
      </c>
      <c r="G11988">
        <v>1</v>
      </c>
    </row>
    <row r="11989" spans="1:7" x14ac:dyDescent="0.2">
      <c r="A11989">
        <v>8425</v>
      </c>
      <c r="B11989">
        <v>0.1239</v>
      </c>
      <c r="C11989" t="s">
        <v>5441</v>
      </c>
      <c r="D11989">
        <v>50000</v>
      </c>
      <c r="E11989">
        <v>36</v>
      </c>
      <c r="F11989">
        <v>3</v>
      </c>
      <c r="G11989">
        <v>0</v>
      </c>
    </row>
    <row r="11990" spans="1:7" x14ac:dyDescent="0.2">
      <c r="A11990">
        <v>8500</v>
      </c>
      <c r="B11990">
        <v>6.0299999999999999E-2</v>
      </c>
      <c r="C11990" t="s">
        <v>5441</v>
      </c>
      <c r="D11990">
        <v>41283</v>
      </c>
      <c r="E11990">
        <v>36</v>
      </c>
      <c r="F11990">
        <v>5</v>
      </c>
      <c r="G11990">
        <v>0</v>
      </c>
    </row>
    <row r="11991" spans="1:7" x14ac:dyDescent="0.2">
      <c r="A11991">
        <v>9000</v>
      </c>
      <c r="B11991">
        <v>0.14990000000000001</v>
      </c>
      <c r="C11991" t="s">
        <v>5440</v>
      </c>
      <c r="D11991">
        <v>48000</v>
      </c>
      <c r="E11991">
        <v>36</v>
      </c>
      <c r="F11991">
        <v>3</v>
      </c>
      <c r="G11991">
        <v>0</v>
      </c>
    </row>
    <row r="11992" spans="1:7" x14ac:dyDescent="0.2">
      <c r="A11992">
        <v>15000</v>
      </c>
      <c r="B11992">
        <v>7.4899999999999994E-2</v>
      </c>
      <c r="C11992" t="s">
        <v>5440</v>
      </c>
      <c r="D11992" s="79">
        <v>100000</v>
      </c>
      <c r="E11992">
        <v>36</v>
      </c>
      <c r="F11992">
        <v>2</v>
      </c>
      <c r="G11992">
        <v>0</v>
      </c>
    </row>
    <row r="11993" spans="1:7" x14ac:dyDescent="0.2">
      <c r="A11993">
        <v>24000</v>
      </c>
      <c r="B11993">
        <v>0.14990000000000001</v>
      </c>
      <c r="C11993" t="s">
        <v>5441</v>
      </c>
      <c r="D11993">
        <v>105000</v>
      </c>
      <c r="E11993">
        <v>60</v>
      </c>
      <c r="F11993">
        <v>0.5</v>
      </c>
      <c r="G11993">
        <v>1</v>
      </c>
    </row>
    <row r="11994" spans="1:7" x14ac:dyDescent="0.2">
      <c r="A11994">
        <v>12000</v>
      </c>
      <c r="B11994">
        <v>8.6699999999999999E-2</v>
      </c>
      <c r="C11994" t="s">
        <v>5440</v>
      </c>
      <c r="D11994">
        <v>90000</v>
      </c>
      <c r="E11994">
        <v>36</v>
      </c>
      <c r="F11994">
        <v>5</v>
      </c>
      <c r="G11994">
        <v>0</v>
      </c>
    </row>
    <row r="11995" spans="1:7" x14ac:dyDescent="0.2">
      <c r="A11995">
        <v>12000</v>
      </c>
      <c r="B11995">
        <v>0.1144</v>
      </c>
      <c r="C11995" t="s">
        <v>5440</v>
      </c>
      <c r="D11995">
        <v>35000</v>
      </c>
      <c r="E11995">
        <v>36</v>
      </c>
      <c r="F11995">
        <v>3</v>
      </c>
      <c r="G11995">
        <v>0</v>
      </c>
    </row>
    <row r="11996" spans="1:7" x14ac:dyDescent="0.2">
      <c r="A11996">
        <v>5600</v>
      </c>
      <c r="B11996">
        <v>0.1144</v>
      </c>
      <c r="C11996" t="s">
        <v>5441</v>
      </c>
      <c r="D11996">
        <v>63000</v>
      </c>
      <c r="E11996">
        <v>36</v>
      </c>
      <c r="F11996">
        <v>10</v>
      </c>
      <c r="G11996">
        <v>0</v>
      </c>
    </row>
    <row r="11997" spans="1:7" x14ac:dyDescent="0.2">
      <c r="A11997">
        <v>9000</v>
      </c>
      <c r="B11997">
        <v>0.15989999999999999</v>
      </c>
      <c r="C11997" t="s">
        <v>5440</v>
      </c>
      <c r="D11997">
        <v>43000</v>
      </c>
      <c r="E11997">
        <v>36</v>
      </c>
      <c r="F11997">
        <v>4</v>
      </c>
      <c r="G11997">
        <v>0</v>
      </c>
    </row>
    <row r="11998" spans="1:7" x14ac:dyDescent="0.2">
      <c r="A11998">
        <v>16375</v>
      </c>
      <c r="B11998">
        <v>0.25800000000000001</v>
      </c>
      <c r="C11998" t="s">
        <v>5440</v>
      </c>
      <c r="D11998">
        <v>40000</v>
      </c>
      <c r="E11998">
        <v>60</v>
      </c>
      <c r="F11998">
        <v>4</v>
      </c>
      <c r="G11998">
        <v>0</v>
      </c>
    </row>
    <row r="11999" spans="1:7" x14ac:dyDescent="0.2">
      <c r="A11999">
        <v>15000</v>
      </c>
      <c r="B11999">
        <v>0.1431</v>
      </c>
      <c r="C11999" t="s">
        <v>5441</v>
      </c>
      <c r="D11999">
        <v>72300</v>
      </c>
      <c r="E11999">
        <v>36</v>
      </c>
      <c r="F11999">
        <v>10</v>
      </c>
      <c r="G11999">
        <v>0</v>
      </c>
    </row>
    <row r="12000" spans="1:7" x14ac:dyDescent="0.2">
      <c r="A12000">
        <v>15000</v>
      </c>
      <c r="B12000">
        <v>0.11990000000000001</v>
      </c>
      <c r="C12000" t="s">
        <v>5441</v>
      </c>
      <c r="D12000">
        <v>145000</v>
      </c>
      <c r="E12000">
        <v>36</v>
      </c>
      <c r="F12000">
        <v>0.5</v>
      </c>
      <c r="G12000">
        <v>0</v>
      </c>
    </row>
    <row r="12001" spans="1:7" x14ac:dyDescent="0.2">
      <c r="A12001">
        <v>11000</v>
      </c>
      <c r="B12001">
        <v>0.15989999999999999</v>
      </c>
      <c r="C12001" t="s">
        <v>5440</v>
      </c>
      <c r="D12001">
        <v>30000</v>
      </c>
      <c r="E12001">
        <v>60</v>
      </c>
      <c r="F12001">
        <v>2</v>
      </c>
      <c r="G12001">
        <v>1</v>
      </c>
    </row>
    <row r="12002" spans="1:7" x14ac:dyDescent="0.2">
      <c r="A12002">
        <v>12000</v>
      </c>
      <c r="B12002">
        <v>0.16489999999999999</v>
      </c>
      <c r="C12002" t="s">
        <v>5440</v>
      </c>
      <c r="D12002">
        <v>76800</v>
      </c>
      <c r="E12002">
        <v>60</v>
      </c>
      <c r="F12002">
        <v>9</v>
      </c>
      <c r="G12002">
        <v>1</v>
      </c>
    </row>
    <row r="12003" spans="1:7" x14ac:dyDescent="0.2">
      <c r="A12003">
        <v>28000</v>
      </c>
      <c r="B12003">
        <v>7.4899999999999994E-2</v>
      </c>
      <c r="C12003" t="s">
        <v>5440</v>
      </c>
      <c r="D12003">
        <v>142000</v>
      </c>
      <c r="E12003">
        <v>36</v>
      </c>
      <c r="F12003">
        <v>10</v>
      </c>
      <c r="G12003">
        <v>0</v>
      </c>
    </row>
    <row r="12004" spans="1:7" x14ac:dyDescent="0.2">
      <c r="A12004">
        <v>4400</v>
      </c>
      <c r="B12004">
        <v>7.4899999999999994E-2</v>
      </c>
      <c r="C12004" t="s">
        <v>5441</v>
      </c>
      <c r="D12004">
        <v>37000</v>
      </c>
      <c r="E12004">
        <v>36</v>
      </c>
      <c r="F12004">
        <v>0.5</v>
      </c>
      <c r="G12004">
        <v>0</v>
      </c>
    </row>
    <row r="12005" spans="1:7" x14ac:dyDescent="0.2">
      <c r="A12005">
        <v>28000</v>
      </c>
      <c r="B12005">
        <v>0.19989999999999999</v>
      </c>
      <c r="C12005" t="s">
        <v>5441</v>
      </c>
      <c r="D12005">
        <v>91000</v>
      </c>
      <c r="E12005">
        <v>60</v>
      </c>
      <c r="F12005">
        <v>8</v>
      </c>
      <c r="G12005">
        <v>0</v>
      </c>
    </row>
    <row r="12006" spans="1:7" x14ac:dyDescent="0.2">
      <c r="A12006">
        <v>24000</v>
      </c>
      <c r="B12006">
        <v>8.1900000000000001E-2</v>
      </c>
      <c r="C12006" t="s">
        <v>5441</v>
      </c>
      <c r="D12006">
        <v>490000</v>
      </c>
      <c r="E12006">
        <v>60</v>
      </c>
      <c r="F12006">
        <v>7</v>
      </c>
      <c r="G12006">
        <v>0</v>
      </c>
    </row>
    <row r="12007" spans="1:7" x14ac:dyDescent="0.2">
      <c r="A12007">
        <v>12575</v>
      </c>
      <c r="B12007">
        <v>0.2099</v>
      </c>
      <c r="C12007" t="s">
        <v>5440</v>
      </c>
      <c r="D12007">
        <v>83820</v>
      </c>
      <c r="E12007">
        <v>60</v>
      </c>
      <c r="F12007">
        <v>4</v>
      </c>
      <c r="G12007">
        <v>1</v>
      </c>
    </row>
    <row r="12008" spans="1:7" x14ac:dyDescent="0.2">
      <c r="A12008">
        <v>20000</v>
      </c>
      <c r="B12008">
        <v>0.14990000000000001</v>
      </c>
      <c r="C12008" t="s">
        <v>5441</v>
      </c>
      <c r="D12008">
        <v>53000</v>
      </c>
      <c r="E12008">
        <v>60</v>
      </c>
      <c r="F12008">
        <v>2</v>
      </c>
      <c r="G12008">
        <v>0</v>
      </c>
    </row>
    <row r="12009" spans="1:7" x14ac:dyDescent="0.2">
      <c r="A12009">
        <v>10000</v>
      </c>
      <c r="B12009">
        <v>6.4899999999999999E-2</v>
      </c>
      <c r="C12009" t="s">
        <v>5442</v>
      </c>
      <c r="D12009">
        <v>95000</v>
      </c>
      <c r="E12009">
        <v>36</v>
      </c>
      <c r="F12009">
        <v>10</v>
      </c>
      <c r="G12009">
        <v>0</v>
      </c>
    </row>
    <row r="12010" spans="1:7" x14ac:dyDescent="0.2">
      <c r="A12010">
        <v>8000</v>
      </c>
      <c r="B12010">
        <v>0.1144</v>
      </c>
      <c r="C12010" t="s">
        <v>5440</v>
      </c>
      <c r="D12010">
        <v>50000</v>
      </c>
      <c r="E12010">
        <v>36</v>
      </c>
      <c r="F12010">
        <v>10</v>
      </c>
      <c r="G12010">
        <v>0</v>
      </c>
    </row>
    <row r="12011" spans="1:7" x14ac:dyDescent="0.2">
      <c r="A12011">
        <v>10725</v>
      </c>
      <c r="B12011">
        <v>0.15989999999999999</v>
      </c>
      <c r="C12011" t="s">
        <v>5440</v>
      </c>
      <c r="D12011">
        <v>30000</v>
      </c>
      <c r="E12011">
        <v>36</v>
      </c>
      <c r="F12011">
        <v>1</v>
      </c>
      <c r="G12011">
        <v>0</v>
      </c>
    </row>
    <row r="12012" spans="1:7" x14ac:dyDescent="0.2">
      <c r="A12012">
        <v>6000</v>
      </c>
      <c r="B12012">
        <v>0.1366</v>
      </c>
      <c r="C12012" t="s">
        <v>5440</v>
      </c>
      <c r="D12012">
        <v>49000</v>
      </c>
      <c r="E12012">
        <v>36</v>
      </c>
      <c r="F12012">
        <v>7</v>
      </c>
      <c r="G12012">
        <v>1</v>
      </c>
    </row>
    <row r="12013" spans="1:7" x14ac:dyDescent="0.2">
      <c r="A12013">
        <v>4000</v>
      </c>
      <c r="B12013">
        <v>0.12989999999999999</v>
      </c>
      <c r="C12013" t="s">
        <v>5441</v>
      </c>
      <c r="D12013">
        <v>26200</v>
      </c>
      <c r="E12013">
        <v>36</v>
      </c>
      <c r="F12013">
        <v>3</v>
      </c>
      <c r="G12013">
        <v>0</v>
      </c>
    </row>
    <row r="12014" spans="1:7" x14ac:dyDescent="0.2">
      <c r="A12014">
        <v>5000</v>
      </c>
      <c r="B12014">
        <v>0.1239</v>
      </c>
      <c r="C12014" t="s">
        <v>5441</v>
      </c>
      <c r="D12014">
        <v>52000</v>
      </c>
      <c r="E12014">
        <v>36</v>
      </c>
      <c r="F12014">
        <v>3</v>
      </c>
      <c r="G12014">
        <v>0</v>
      </c>
    </row>
    <row r="12015" spans="1:7" x14ac:dyDescent="0.2">
      <c r="A12015">
        <v>12000</v>
      </c>
      <c r="B12015">
        <v>7.4899999999999994E-2</v>
      </c>
      <c r="C12015" t="s">
        <v>5441</v>
      </c>
      <c r="D12015">
        <v>104000</v>
      </c>
      <c r="E12015">
        <v>36</v>
      </c>
      <c r="F12015">
        <v>2</v>
      </c>
      <c r="G12015">
        <v>0</v>
      </c>
    </row>
    <row r="12016" spans="1:7" x14ac:dyDescent="0.2">
      <c r="A12016">
        <v>4800</v>
      </c>
      <c r="B12016">
        <v>0.1239</v>
      </c>
      <c r="C12016" t="s">
        <v>5440</v>
      </c>
      <c r="D12016">
        <v>45000</v>
      </c>
      <c r="E12016">
        <v>36</v>
      </c>
      <c r="F12016">
        <v>10</v>
      </c>
      <c r="G12016">
        <v>0</v>
      </c>
    </row>
    <row r="12017" spans="1:7" x14ac:dyDescent="0.2">
      <c r="A12017">
        <v>20000</v>
      </c>
      <c r="B12017">
        <v>0.1239</v>
      </c>
      <c r="C12017" t="s">
        <v>5440</v>
      </c>
      <c r="D12017">
        <v>56000</v>
      </c>
      <c r="E12017">
        <v>36</v>
      </c>
      <c r="F12017">
        <v>4</v>
      </c>
      <c r="G12017">
        <v>0</v>
      </c>
    </row>
    <row r="12018" spans="1:7" x14ac:dyDescent="0.2">
      <c r="A12018">
        <v>13500</v>
      </c>
      <c r="B12018">
        <v>0.11990000000000001</v>
      </c>
      <c r="C12018" t="s">
        <v>5441</v>
      </c>
      <c r="D12018">
        <v>89000</v>
      </c>
      <c r="E12018">
        <v>60</v>
      </c>
      <c r="F12018">
        <v>2</v>
      </c>
      <c r="G12018">
        <v>0</v>
      </c>
    </row>
    <row r="12019" spans="1:7" x14ac:dyDescent="0.2">
      <c r="A12019">
        <v>34550</v>
      </c>
      <c r="B12019">
        <v>0.2099</v>
      </c>
      <c r="C12019" t="s">
        <v>5440</v>
      </c>
      <c r="D12019">
        <v>72000</v>
      </c>
      <c r="E12019">
        <v>60</v>
      </c>
      <c r="F12019">
        <v>2</v>
      </c>
      <c r="G12019">
        <v>0</v>
      </c>
    </row>
    <row r="12020" spans="1:7" x14ac:dyDescent="0.2">
      <c r="A12020">
        <v>17600</v>
      </c>
      <c r="B12020">
        <v>0.17860000000000001</v>
      </c>
      <c r="C12020" t="s">
        <v>5440</v>
      </c>
      <c r="D12020">
        <v>80000</v>
      </c>
      <c r="E12020">
        <v>60</v>
      </c>
      <c r="F12020">
        <v>0.5</v>
      </c>
      <c r="G12020">
        <v>1</v>
      </c>
    </row>
    <row r="12021" spans="1:7" x14ac:dyDescent="0.2">
      <c r="A12021">
        <v>14000</v>
      </c>
      <c r="B12021">
        <v>0.12989999999999999</v>
      </c>
      <c r="C12021" t="s">
        <v>5440</v>
      </c>
      <c r="D12021">
        <v>130000</v>
      </c>
      <c r="E12021">
        <v>36</v>
      </c>
      <c r="F12021">
        <v>5</v>
      </c>
      <c r="G12021">
        <v>0</v>
      </c>
    </row>
    <row r="12022" spans="1:7" x14ac:dyDescent="0.2">
      <c r="A12022">
        <v>12000</v>
      </c>
      <c r="B12022">
        <v>0.1431</v>
      </c>
      <c r="C12022" t="s">
        <v>5440</v>
      </c>
      <c r="D12022">
        <v>46000</v>
      </c>
      <c r="E12022">
        <v>60</v>
      </c>
      <c r="F12022">
        <v>7</v>
      </c>
      <c r="G12022">
        <v>1</v>
      </c>
    </row>
    <row r="12023" spans="1:7" x14ac:dyDescent="0.2">
      <c r="A12023">
        <v>14400</v>
      </c>
      <c r="B12023">
        <v>0.1714</v>
      </c>
      <c r="C12023" t="s">
        <v>5441</v>
      </c>
      <c r="D12023">
        <v>45000</v>
      </c>
      <c r="E12023">
        <v>60</v>
      </c>
      <c r="F12023">
        <v>10</v>
      </c>
      <c r="G12023">
        <v>0</v>
      </c>
    </row>
    <row r="12024" spans="1:7" x14ac:dyDescent="0.2">
      <c r="A12024">
        <v>12600</v>
      </c>
      <c r="B12024">
        <v>0.19239999999999999</v>
      </c>
      <c r="C12024" t="s">
        <v>5441</v>
      </c>
      <c r="D12024">
        <v>64600</v>
      </c>
      <c r="E12024">
        <v>60</v>
      </c>
      <c r="F12024">
        <v>9</v>
      </c>
      <c r="G12024">
        <v>0</v>
      </c>
    </row>
    <row r="12025" spans="1:7" x14ac:dyDescent="0.2">
      <c r="A12025">
        <v>3000</v>
      </c>
      <c r="B12025">
        <v>0.11990000000000001</v>
      </c>
      <c r="C12025" t="s">
        <v>5441</v>
      </c>
      <c r="D12025">
        <v>45000</v>
      </c>
      <c r="E12025">
        <v>36</v>
      </c>
      <c r="F12025">
        <v>0.5</v>
      </c>
      <c r="G12025">
        <v>0</v>
      </c>
    </row>
    <row r="12026" spans="1:7" x14ac:dyDescent="0.2">
      <c r="A12026">
        <v>6000</v>
      </c>
      <c r="B12026">
        <v>0.1714</v>
      </c>
      <c r="C12026" t="s">
        <v>5440</v>
      </c>
      <c r="D12026">
        <v>35000</v>
      </c>
      <c r="E12026">
        <v>36</v>
      </c>
      <c r="F12026">
        <v>3</v>
      </c>
      <c r="G12026">
        <v>1</v>
      </c>
    </row>
    <row r="12027" spans="1:7" x14ac:dyDescent="0.2">
      <c r="A12027">
        <v>3600</v>
      </c>
      <c r="B12027">
        <v>0.1239</v>
      </c>
      <c r="C12027" t="s">
        <v>5441</v>
      </c>
      <c r="D12027">
        <v>59000</v>
      </c>
      <c r="E12027">
        <v>36</v>
      </c>
      <c r="F12027">
        <v>8</v>
      </c>
      <c r="G12027">
        <v>0</v>
      </c>
    </row>
    <row r="12028" spans="1:7" x14ac:dyDescent="0.2">
      <c r="A12028">
        <v>29825</v>
      </c>
      <c r="B12028">
        <v>0.21990000000000001</v>
      </c>
      <c r="C12028" t="s">
        <v>5440</v>
      </c>
      <c r="D12028">
        <v>65000</v>
      </c>
      <c r="E12028">
        <v>60</v>
      </c>
      <c r="F12028">
        <v>8</v>
      </c>
      <c r="G12028">
        <v>0</v>
      </c>
    </row>
    <row r="12029" spans="1:7" x14ac:dyDescent="0.2">
      <c r="A12029">
        <v>3000</v>
      </c>
      <c r="B12029">
        <v>0.1431</v>
      </c>
      <c r="C12029" t="s">
        <v>5440</v>
      </c>
      <c r="D12029">
        <v>35000</v>
      </c>
      <c r="E12029">
        <v>36</v>
      </c>
      <c r="F12029">
        <v>2</v>
      </c>
      <c r="G12029">
        <v>1</v>
      </c>
    </row>
    <row r="12030" spans="1:7" x14ac:dyDescent="0.2">
      <c r="A12030">
        <v>14775</v>
      </c>
      <c r="B12030">
        <v>0.22989999999999999</v>
      </c>
      <c r="C12030" t="s">
        <v>5440</v>
      </c>
      <c r="D12030">
        <v>79000</v>
      </c>
      <c r="E12030">
        <v>60</v>
      </c>
      <c r="F12030">
        <v>10</v>
      </c>
      <c r="G12030">
        <v>0</v>
      </c>
    </row>
    <row r="12031" spans="1:7" x14ac:dyDescent="0.2">
      <c r="A12031">
        <v>9600</v>
      </c>
      <c r="B12031">
        <v>0.14990000000000001</v>
      </c>
      <c r="C12031" t="s">
        <v>5440</v>
      </c>
      <c r="D12031">
        <v>60000</v>
      </c>
      <c r="E12031">
        <v>36</v>
      </c>
      <c r="F12031">
        <v>0.5</v>
      </c>
      <c r="G12031">
        <v>0</v>
      </c>
    </row>
    <row r="12032" spans="1:7" x14ac:dyDescent="0.2">
      <c r="A12032">
        <v>13000</v>
      </c>
      <c r="B12032">
        <v>0.10489999999999999</v>
      </c>
      <c r="C12032" t="s">
        <v>5441</v>
      </c>
      <c r="D12032">
        <v>50000</v>
      </c>
      <c r="E12032">
        <v>36</v>
      </c>
      <c r="F12032">
        <v>10</v>
      </c>
      <c r="G12032">
        <v>0</v>
      </c>
    </row>
    <row r="12033" spans="1:7" x14ac:dyDescent="0.2">
      <c r="A12033">
        <v>12000</v>
      </c>
      <c r="B12033">
        <v>0.18540000000000001</v>
      </c>
      <c r="C12033" t="s">
        <v>5441</v>
      </c>
      <c r="D12033">
        <v>45000</v>
      </c>
      <c r="E12033">
        <v>60</v>
      </c>
      <c r="F12033">
        <v>0.5</v>
      </c>
      <c r="G12033">
        <v>0</v>
      </c>
    </row>
    <row r="12034" spans="1:7" x14ac:dyDescent="0.2">
      <c r="A12034">
        <v>24150</v>
      </c>
      <c r="B12034">
        <v>0.17860000000000001</v>
      </c>
      <c r="C12034" t="s">
        <v>5440</v>
      </c>
      <c r="D12034">
        <v>85000</v>
      </c>
      <c r="E12034">
        <v>60</v>
      </c>
      <c r="F12034">
        <v>10</v>
      </c>
      <c r="G12034">
        <v>1</v>
      </c>
    </row>
    <row r="12035" spans="1:7" x14ac:dyDescent="0.2">
      <c r="A12035">
        <v>16000</v>
      </c>
      <c r="B12035">
        <v>8.1900000000000001E-2</v>
      </c>
      <c r="C12035" t="s">
        <v>5441</v>
      </c>
      <c r="D12035">
        <v>150000</v>
      </c>
      <c r="E12035">
        <v>36</v>
      </c>
      <c r="F12035">
        <v>10</v>
      </c>
      <c r="G12035">
        <v>0</v>
      </c>
    </row>
    <row r="12036" spans="1:7" x14ac:dyDescent="0.2">
      <c r="A12036">
        <v>7125</v>
      </c>
      <c r="B12036">
        <v>0.12989999999999999</v>
      </c>
      <c r="C12036" t="s">
        <v>5441</v>
      </c>
      <c r="D12036">
        <v>69000</v>
      </c>
      <c r="E12036">
        <v>36</v>
      </c>
      <c r="F12036">
        <v>10</v>
      </c>
      <c r="G12036">
        <v>0</v>
      </c>
    </row>
    <row r="12037" spans="1:7" x14ac:dyDescent="0.2">
      <c r="A12037">
        <v>35000</v>
      </c>
      <c r="B12037">
        <v>0.19239999999999999</v>
      </c>
      <c r="C12037" t="s">
        <v>5441</v>
      </c>
      <c r="D12037">
        <v>120000</v>
      </c>
      <c r="E12037">
        <v>60</v>
      </c>
      <c r="F12037">
        <v>10</v>
      </c>
      <c r="G12037">
        <v>0</v>
      </c>
    </row>
    <row r="12038" spans="1:7" x14ac:dyDescent="0.2">
      <c r="A12038">
        <v>8000</v>
      </c>
      <c r="B12038">
        <v>8.1900000000000001E-2</v>
      </c>
      <c r="C12038" t="s">
        <v>5440</v>
      </c>
      <c r="D12038">
        <v>45000</v>
      </c>
      <c r="E12038">
        <v>36</v>
      </c>
      <c r="F12038">
        <v>5</v>
      </c>
      <c r="G12038">
        <v>0</v>
      </c>
    </row>
    <row r="12039" spans="1:7" x14ac:dyDescent="0.2">
      <c r="A12039">
        <v>24000</v>
      </c>
      <c r="B12039">
        <v>8.1900000000000001E-2</v>
      </c>
      <c r="C12039" t="s">
        <v>5440</v>
      </c>
      <c r="D12039">
        <v>120000</v>
      </c>
      <c r="E12039">
        <v>36</v>
      </c>
      <c r="F12039">
        <v>4</v>
      </c>
      <c r="G12039">
        <v>0</v>
      </c>
    </row>
    <row r="12040" spans="1:7" x14ac:dyDescent="0.2">
      <c r="A12040">
        <v>23200</v>
      </c>
      <c r="B12040">
        <v>0.21990000000000001</v>
      </c>
      <c r="C12040" t="s">
        <v>5441</v>
      </c>
      <c r="D12040">
        <v>52800</v>
      </c>
      <c r="E12040">
        <v>60</v>
      </c>
      <c r="F12040">
        <v>10</v>
      </c>
      <c r="G12040">
        <v>0</v>
      </c>
    </row>
    <row r="12041" spans="1:7" x14ac:dyDescent="0.2">
      <c r="A12041">
        <v>21000</v>
      </c>
      <c r="B12041">
        <v>0.19989999999999999</v>
      </c>
      <c r="C12041" t="s">
        <v>5440</v>
      </c>
      <c r="D12041">
        <v>75732</v>
      </c>
      <c r="E12041">
        <v>60</v>
      </c>
      <c r="F12041">
        <v>10</v>
      </c>
      <c r="G12041">
        <v>0</v>
      </c>
    </row>
    <row r="12042" spans="1:7" x14ac:dyDescent="0.2">
      <c r="A12042">
        <v>8525</v>
      </c>
      <c r="B12042">
        <v>0.14990000000000001</v>
      </c>
      <c r="C12042" t="s">
        <v>5440</v>
      </c>
      <c r="D12042">
        <v>85000</v>
      </c>
      <c r="E12042">
        <v>36</v>
      </c>
      <c r="F12042">
        <v>10</v>
      </c>
      <c r="G12042">
        <v>0</v>
      </c>
    </row>
    <row r="12043" spans="1:7" x14ac:dyDescent="0.2">
      <c r="A12043">
        <v>6500</v>
      </c>
      <c r="B12043">
        <v>0.14990000000000001</v>
      </c>
      <c r="C12043" t="s">
        <v>5441</v>
      </c>
      <c r="D12043">
        <v>70000</v>
      </c>
      <c r="E12043">
        <v>36</v>
      </c>
      <c r="F12043">
        <v>8</v>
      </c>
      <c r="G12043">
        <v>0</v>
      </c>
    </row>
    <row r="12044" spans="1:7" x14ac:dyDescent="0.2">
      <c r="A12044">
        <v>11450</v>
      </c>
      <c r="B12044">
        <v>0.19989999999999999</v>
      </c>
      <c r="C12044" t="s">
        <v>5441</v>
      </c>
      <c r="D12044">
        <v>46800</v>
      </c>
      <c r="E12044">
        <v>60</v>
      </c>
      <c r="F12044">
        <v>0.5</v>
      </c>
      <c r="G12044">
        <v>1</v>
      </c>
    </row>
    <row r="12045" spans="1:7" x14ac:dyDescent="0.2">
      <c r="A12045">
        <v>4800</v>
      </c>
      <c r="B12045">
        <v>0.14990000000000001</v>
      </c>
      <c r="C12045" t="s">
        <v>5440</v>
      </c>
      <c r="D12045">
        <v>40500</v>
      </c>
      <c r="E12045">
        <v>36</v>
      </c>
      <c r="F12045">
        <v>10</v>
      </c>
      <c r="G12045">
        <v>1</v>
      </c>
    </row>
    <row r="12046" spans="1:7" x14ac:dyDescent="0.2">
      <c r="A12046">
        <v>28000</v>
      </c>
      <c r="B12046">
        <v>6.9900000000000004E-2</v>
      </c>
      <c r="C12046" t="s">
        <v>5441</v>
      </c>
      <c r="D12046">
        <v>150000</v>
      </c>
      <c r="E12046">
        <v>36</v>
      </c>
      <c r="F12046">
        <v>2</v>
      </c>
      <c r="G12046">
        <v>0</v>
      </c>
    </row>
    <row r="12047" spans="1:7" x14ac:dyDescent="0.2">
      <c r="A12047">
        <v>20000</v>
      </c>
      <c r="B12047">
        <v>0.19239999999999999</v>
      </c>
      <c r="C12047" t="s">
        <v>5441</v>
      </c>
      <c r="D12047">
        <v>63000</v>
      </c>
      <c r="E12047">
        <v>60</v>
      </c>
      <c r="F12047">
        <v>1</v>
      </c>
      <c r="G12047">
        <v>1</v>
      </c>
    </row>
    <row r="12048" spans="1:7" x14ac:dyDescent="0.2">
      <c r="A12048">
        <v>30825</v>
      </c>
      <c r="B12048">
        <v>0.24990000000000001</v>
      </c>
      <c r="C12048" t="s">
        <v>5441</v>
      </c>
      <c r="D12048">
        <v>63625</v>
      </c>
      <c r="E12048">
        <v>60</v>
      </c>
      <c r="F12048">
        <v>10</v>
      </c>
      <c r="G12048">
        <v>0</v>
      </c>
    </row>
    <row r="12049" spans="1:7" x14ac:dyDescent="0.2">
      <c r="A12049">
        <v>15000</v>
      </c>
      <c r="B12049">
        <v>6.4899999999999999E-2</v>
      </c>
      <c r="C12049" t="s">
        <v>5440</v>
      </c>
      <c r="D12049">
        <v>125000</v>
      </c>
      <c r="E12049">
        <v>36</v>
      </c>
      <c r="F12049">
        <v>5</v>
      </c>
      <c r="G12049">
        <v>0</v>
      </c>
    </row>
    <row r="12050" spans="1:7" x14ac:dyDescent="0.2">
      <c r="A12050">
        <v>14000</v>
      </c>
      <c r="B12050">
        <v>0.1144</v>
      </c>
      <c r="C12050" t="s">
        <v>5440</v>
      </c>
      <c r="D12050">
        <v>115000</v>
      </c>
      <c r="E12050">
        <v>36</v>
      </c>
      <c r="F12050">
        <v>10</v>
      </c>
      <c r="G12050">
        <v>0</v>
      </c>
    </row>
    <row r="12051" spans="1:7" x14ac:dyDescent="0.2">
      <c r="A12051">
        <v>15000</v>
      </c>
      <c r="B12051">
        <v>0.1144</v>
      </c>
      <c r="C12051" t="s">
        <v>5441</v>
      </c>
      <c r="D12051">
        <v>65000</v>
      </c>
      <c r="E12051">
        <v>60</v>
      </c>
      <c r="F12051">
        <v>10</v>
      </c>
      <c r="G12051">
        <v>0</v>
      </c>
    </row>
    <row r="12052" spans="1:7" x14ac:dyDescent="0.2">
      <c r="A12052">
        <v>6000</v>
      </c>
      <c r="B12052">
        <v>6.0299999999999999E-2</v>
      </c>
      <c r="C12052" t="s">
        <v>5441</v>
      </c>
      <c r="D12052">
        <v>75000</v>
      </c>
      <c r="E12052">
        <v>36</v>
      </c>
      <c r="F12052">
        <v>9</v>
      </c>
      <c r="G12052">
        <v>0</v>
      </c>
    </row>
    <row r="12053" spans="1:7" x14ac:dyDescent="0.2">
      <c r="A12053">
        <v>3000</v>
      </c>
      <c r="B12053">
        <v>0.10489999999999999</v>
      </c>
      <c r="C12053" t="s">
        <v>5440</v>
      </c>
      <c r="D12053">
        <v>75000</v>
      </c>
      <c r="E12053">
        <v>36</v>
      </c>
      <c r="F12053">
        <v>2</v>
      </c>
      <c r="G12053">
        <v>0</v>
      </c>
    </row>
    <row r="12054" spans="1:7" x14ac:dyDescent="0.2">
      <c r="A12054">
        <v>13000</v>
      </c>
      <c r="B12054">
        <v>0.18540000000000001</v>
      </c>
      <c r="C12054" t="s">
        <v>5441</v>
      </c>
      <c r="D12054">
        <v>76800</v>
      </c>
      <c r="E12054">
        <v>60</v>
      </c>
      <c r="F12054">
        <v>6</v>
      </c>
      <c r="G12054">
        <v>0</v>
      </c>
    </row>
    <row r="12055" spans="1:7" x14ac:dyDescent="0.2">
      <c r="A12055">
        <v>5600</v>
      </c>
      <c r="B12055">
        <v>0.1144</v>
      </c>
      <c r="C12055" t="s">
        <v>5441</v>
      </c>
      <c r="D12055">
        <v>65000</v>
      </c>
      <c r="E12055">
        <v>36</v>
      </c>
      <c r="F12055">
        <v>3</v>
      </c>
      <c r="G12055">
        <v>0</v>
      </c>
    </row>
    <row r="12056" spans="1:7" x14ac:dyDescent="0.2">
      <c r="A12056">
        <v>13550</v>
      </c>
      <c r="B12056">
        <v>0.1714</v>
      </c>
      <c r="C12056" t="s">
        <v>5440</v>
      </c>
      <c r="D12056">
        <v>40000</v>
      </c>
      <c r="E12056">
        <v>36</v>
      </c>
      <c r="F12056">
        <v>2</v>
      </c>
      <c r="G12056">
        <v>1</v>
      </c>
    </row>
    <row r="12057" spans="1:7" x14ac:dyDescent="0.2">
      <c r="A12057">
        <v>10000</v>
      </c>
      <c r="B12057">
        <v>0.11990000000000001</v>
      </c>
      <c r="C12057" t="s">
        <v>5440</v>
      </c>
      <c r="D12057">
        <v>70000</v>
      </c>
      <c r="E12057">
        <v>36</v>
      </c>
      <c r="F12057">
        <v>10</v>
      </c>
      <c r="G12057">
        <v>0</v>
      </c>
    </row>
    <row r="12058" spans="1:7" x14ac:dyDescent="0.2">
      <c r="A12058">
        <v>12600</v>
      </c>
      <c r="B12058">
        <v>0.1366</v>
      </c>
      <c r="C12058" t="s">
        <v>5440</v>
      </c>
      <c r="D12058">
        <v>44000</v>
      </c>
      <c r="E12058">
        <v>36</v>
      </c>
      <c r="F12058">
        <v>6</v>
      </c>
      <c r="G12058">
        <v>1</v>
      </c>
    </row>
    <row r="12059" spans="1:7" x14ac:dyDescent="0.2">
      <c r="A12059">
        <v>8050</v>
      </c>
      <c r="B12059">
        <v>0.14990000000000001</v>
      </c>
      <c r="C12059" t="s">
        <v>5441</v>
      </c>
      <c r="D12059">
        <v>65000</v>
      </c>
      <c r="E12059">
        <v>36</v>
      </c>
      <c r="F12059">
        <v>0.5</v>
      </c>
      <c r="G12059">
        <v>0</v>
      </c>
    </row>
    <row r="12060" spans="1:7" x14ac:dyDescent="0.2">
      <c r="A12060">
        <v>12000</v>
      </c>
      <c r="B12060">
        <v>0.19989999999999999</v>
      </c>
      <c r="C12060" t="s">
        <v>5440</v>
      </c>
      <c r="D12060">
        <v>125000</v>
      </c>
      <c r="E12060">
        <v>36</v>
      </c>
      <c r="F12060">
        <v>3</v>
      </c>
      <c r="G12060">
        <v>1</v>
      </c>
    </row>
    <row r="12061" spans="1:7" x14ac:dyDescent="0.2">
      <c r="A12061">
        <v>6000</v>
      </c>
      <c r="B12061">
        <v>8.6699999999999999E-2</v>
      </c>
      <c r="C12061" t="s">
        <v>5441</v>
      </c>
      <c r="D12061">
        <v>86000</v>
      </c>
      <c r="E12061">
        <v>36</v>
      </c>
      <c r="F12061">
        <v>10</v>
      </c>
      <c r="G12061">
        <v>0</v>
      </c>
    </row>
    <row r="12062" spans="1:7" x14ac:dyDescent="0.2">
      <c r="A12062">
        <v>35000</v>
      </c>
      <c r="B12062">
        <v>0.17860000000000001</v>
      </c>
      <c r="C12062" t="s">
        <v>5441</v>
      </c>
      <c r="D12062">
        <v>135000</v>
      </c>
      <c r="E12062">
        <v>60</v>
      </c>
      <c r="F12062">
        <v>10</v>
      </c>
      <c r="G12062">
        <v>1</v>
      </c>
    </row>
    <row r="12063" spans="1:7" x14ac:dyDescent="0.2">
      <c r="A12063">
        <v>18000</v>
      </c>
      <c r="B12063">
        <v>0.14990000000000001</v>
      </c>
      <c r="C12063" t="s">
        <v>5442</v>
      </c>
      <c r="D12063">
        <v>45000</v>
      </c>
      <c r="E12063">
        <v>36</v>
      </c>
      <c r="F12063">
        <v>8</v>
      </c>
      <c r="G12063">
        <v>0</v>
      </c>
    </row>
    <row r="12064" spans="1:7" x14ac:dyDescent="0.2">
      <c r="A12064">
        <v>18000</v>
      </c>
      <c r="B12064">
        <v>0.1431</v>
      </c>
      <c r="C12064" t="s">
        <v>5440</v>
      </c>
      <c r="D12064">
        <v>38000</v>
      </c>
      <c r="E12064">
        <v>36</v>
      </c>
      <c r="F12064">
        <v>2</v>
      </c>
      <c r="G12064">
        <v>0</v>
      </c>
    </row>
    <row r="12065" spans="1:7" x14ac:dyDescent="0.2">
      <c r="A12065">
        <v>12000</v>
      </c>
      <c r="B12065">
        <v>0.19239999999999999</v>
      </c>
      <c r="C12065" t="s">
        <v>5441</v>
      </c>
      <c r="D12065">
        <v>59000</v>
      </c>
      <c r="E12065">
        <v>60</v>
      </c>
      <c r="F12065">
        <v>10</v>
      </c>
      <c r="G12065">
        <v>0</v>
      </c>
    </row>
    <row r="12066" spans="1:7" x14ac:dyDescent="0.2">
      <c r="A12066">
        <v>16800</v>
      </c>
      <c r="B12066">
        <v>8.1900000000000001E-2</v>
      </c>
      <c r="C12066" t="s">
        <v>5440</v>
      </c>
      <c r="D12066" s="79">
        <v>100000</v>
      </c>
      <c r="E12066">
        <v>36</v>
      </c>
      <c r="F12066">
        <v>4</v>
      </c>
      <c r="G12066">
        <v>0</v>
      </c>
    </row>
    <row r="12067" spans="1:7" x14ac:dyDescent="0.2">
      <c r="A12067">
        <v>30000</v>
      </c>
      <c r="B12067">
        <v>0.25569999999999998</v>
      </c>
      <c r="C12067" t="s">
        <v>5441</v>
      </c>
      <c r="D12067">
        <v>90000</v>
      </c>
      <c r="E12067">
        <v>60</v>
      </c>
      <c r="F12067">
        <v>7</v>
      </c>
      <c r="G12067">
        <v>1</v>
      </c>
    </row>
    <row r="12068" spans="1:7" x14ac:dyDescent="0.2">
      <c r="A12068">
        <v>24000</v>
      </c>
      <c r="B12068">
        <v>0.1431</v>
      </c>
      <c r="C12068" t="s">
        <v>5440</v>
      </c>
      <c r="D12068" s="79">
        <v>100000</v>
      </c>
      <c r="E12068">
        <v>60</v>
      </c>
      <c r="F12068">
        <v>2</v>
      </c>
      <c r="G12068">
        <v>1</v>
      </c>
    </row>
    <row r="12069" spans="1:7" x14ac:dyDescent="0.2">
      <c r="A12069">
        <v>15000</v>
      </c>
      <c r="B12069">
        <v>0.11990000000000001</v>
      </c>
      <c r="C12069" t="s">
        <v>5440</v>
      </c>
      <c r="D12069">
        <v>37700</v>
      </c>
      <c r="E12069">
        <v>36</v>
      </c>
      <c r="F12069">
        <v>10</v>
      </c>
      <c r="G12069">
        <v>0</v>
      </c>
    </row>
    <row r="12070" spans="1:7" x14ac:dyDescent="0.2">
      <c r="A12070">
        <v>24000</v>
      </c>
      <c r="B12070">
        <v>0.15590000000000001</v>
      </c>
      <c r="C12070" t="s">
        <v>5440</v>
      </c>
      <c r="D12070">
        <v>80000</v>
      </c>
      <c r="E12070">
        <v>60</v>
      </c>
      <c r="F12070">
        <v>2</v>
      </c>
      <c r="G12070">
        <v>0</v>
      </c>
    </row>
    <row r="12071" spans="1:7" x14ac:dyDescent="0.2">
      <c r="A12071">
        <v>21000</v>
      </c>
      <c r="B12071">
        <v>0.16489999999999999</v>
      </c>
      <c r="C12071" t="s">
        <v>5441</v>
      </c>
      <c r="D12071">
        <v>90000</v>
      </c>
      <c r="E12071">
        <v>36</v>
      </c>
      <c r="F12071">
        <v>10</v>
      </c>
      <c r="G12071">
        <v>0</v>
      </c>
    </row>
    <row r="12072" spans="1:7" x14ac:dyDescent="0.2">
      <c r="A12072">
        <v>1600</v>
      </c>
      <c r="B12072">
        <v>0.1366</v>
      </c>
      <c r="C12072" t="s">
        <v>5441</v>
      </c>
      <c r="D12072">
        <v>66750</v>
      </c>
      <c r="E12072">
        <v>36</v>
      </c>
      <c r="F12072">
        <v>10</v>
      </c>
      <c r="G12072">
        <v>0</v>
      </c>
    </row>
    <row r="12073" spans="1:7" x14ac:dyDescent="0.2">
      <c r="A12073">
        <v>15600</v>
      </c>
      <c r="B12073">
        <v>0.1366</v>
      </c>
      <c r="C12073" t="s">
        <v>5441</v>
      </c>
      <c r="D12073">
        <v>60000</v>
      </c>
      <c r="E12073">
        <v>60</v>
      </c>
      <c r="F12073">
        <v>4</v>
      </c>
      <c r="G12073">
        <v>0</v>
      </c>
    </row>
    <row r="12074" spans="1:7" x14ac:dyDescent="0.2">
      <c r="A12074">
        <v>5000</v>
      </c>
      <c r="B12074">
        <v>0.1144</v>
      </c>
      <c r="C12074" t="s">
        <v>5442</v>
      </c>
      <c r="D12074">
        <v>170000</v>
      </c>
      <c r="E12074">
        <v>36</v>
      </c>
      <c r="F12074">
        <v>10</v>
      </c>
      <c r="G12074">
        <v>0</v>
      </c>
    </row>
    <row r="12075" spans="1:7" x14ac:dyDescent="0.2">
      <c r="A12075">
        <v>14400</v>
      </c>
      <c r="B12075">
        <v>8.6699999999999999E-2</v>
      </c>
      <c r="C12075" t="s">
        <v>5440</v>
      </c>
      <c r="D12075">
        <v>82000</v>
      </c>
      <c r="E12075">
        <v>36</v>
      </c>
      <c r="F12075">
        <v>10</v>
      </c>
      <c r="G12075">
        <v>0</v>
      </c>
    </row>
    <row r="12076" spans="1:7" x14ac:dyDescent="0.2">
      <c r="A12076">
        <v>20000</v>
      </c>
      <c r="B12076">
        <v>0.11990000000000001</v>
      </c>
      <c r="C12076" t="s">
        <v>5441</v>
      </c>
      <c r="D12076">
        <v>150000</v>
      </c>
      <c r="E12076">
        <v>60</v>
      </c>
      <c r="F12076">
        <v>5</v>
      </c>
      <c r="G12076">
        <v>0</v>
      </c>
    </row>
    <row r="12077" spans="1:7" x14ac:dyDescent="0.2">
      <c r="A12077">
        <v>25000</v>
      </c>
      <c r="B12077">
        <v>0.2099</v>
      </c>
      <c r="C12077" t="s">
        <v>5441</v>
      </c>
      <c r="D12077">
        <v>79200</v>
      </c>
      <c r="E12077">
        <v>60</v>
      </c>
      <c r="F12077">
        <v>10</v>
      </c>
      <c r="G12077">
        <v>0</v>
      </c>
    </row>
    <row r="12078" spans="1:7" x14ac:dyDescent="0.2">
      <c r="A12078">
        <v>1800</v>
      </c>
      <c r="B12078">
        <v>0.12989999999999999</v>
      </c>
      <c r="C12078" t="s">
        <v>5440</v>
      </c>
      <c r="D12078">
        <v>17000</v>
      </c>
      <c r="E12078">
        <v>36</v>
      </c>
      <c r="F12078">
        <v>3</v>
      </c>
      <c r="G12078">
        <v>0</v>
      </c>
    </row>
    <row r="12079" spans="1:7" x14ac:dyDescent="0.2">
      <c r="A12079">
        <v>10725</v>
      </c>
      <c r="B12079">
        <v>0.2099</v>
      </c>
      <c r="C12079" t="s">
        <v>5441</v>
      </c>
      <c r="D12079">
        <v>54000</v>
      </c>
      <c r="E12079">
        <v>60</v>
      </c>
      <c r="F12079">
        <v>0.5</v>
      </c>
      <c r="G12079">
        <v>0</v>
      </c>
    </row>
    <row r="12080" spans="1:7" x14ac:dyDescent="0.2">
      <c r="A12080">
        <v>12000</v>
      </c>
      <c r="B12080">
        <v>0.1714</v>
      </c>
      <c r="C12080" t="s">
        <v>5442</v>
      </c>
      <c r="D12080">
        <v>34000</v>
      </c>
      <c r="E12080">
        <v>60</v>
      </c>
      <c r="F12080">
        <v>0.5</v>
      </c>
      <c r="G12080">
        <v>1</v>
      </c>
    </row>
    <row r="12081" spans="1:7" x14ac:dyDescent="0.2">
      <c r="A12081">
        <v>10000</v>
      </c>
      <c r="B12081">
        <v>0.15989999999999999</v>
      </c>
      <c r="C12081" t="s">
        <v>5440</v>
      </c>
      <c r="D12081">
        <v>60000</v>
      </c>
      <c r="E12081">
        <v>60</v>
      </c>
      <c r="F12081">
        <v>5</v>
      </c>
      <c r="G12081">
        <v>0</v>
      </c>
    </row>
    <row r="12082" spans="1:7" x14ac:dyDescent="0.2">
      <c r="A12082">
        <v>15000</v>
      </c>
      <c r="B12082">
        <v>0.1366</v>
      </c>
      <c r="C12082" t="s">
        <v>5441</v>
      </c>
      <c r="D12082">
        <v>48400</v>
      </c>
      <c r="E12082">
        <v>60</v>
      </c>
      <c r="F12082">
        <v>9</v>
      </c>
      <c r="G12082">
        <v>0</v>
      </c>
    </row>
    <row r="12083" spans="1:7" x14ac:dyDescent="0.2">
      <c r="A12083">
        <v>5000</v>
      </c>
      <c r="B12083">
        <v>0.11990000000000001</v>
      </c>
      <c r="C12083" t="s">
        <v>5441</v>
      </c>
      <c r="D12083">
        <v>60000</v>
      </c>
      <c r="E12083">
        <v>36</v>
      </c>
      <c r="F12083">
        <v>3</v>
      </c>
      <c r="G12083">
        <v>0</v>
      </c>
    </row>
    <row r="12084" spans="1:7" x14ac:dyDescent="0.2">
      <c r="A12084">
        <v>10000</v>
      </c>
      <c r="B12084">
        <v>8.1900000000000001E-2</v>
      </c>
      <c r="C12084" t="s">
        <v>5440</v>
      </c>
      <c r="D12084">
        <v>108000</v>
      </c>
      <c r="E12084">
        <v>36</v>
      </c>
      <c r="F12084">
        <v>10</v>
      </c>
      <c r="G12084">
        <v>0</v>
      </c>
    </row>
    <row r="12085" spans="1:7" x14ac:dyDescent="0.2">
      <c r="A12085">
        <v>13600</v>
      </c>
      <c r="B12085">
        <v>8.6699999999999999E-2</v>
      </c>
      <c r="C12085" t="s">
        <v>5440</v>
      </c>
      <c r="D12085">
        <v>35000</v>
      </c>
      <c r="E12085">
        <v>36</v>
      </c>
      <c r="F12085">
        <v>4</v>
      </c>
      <c r="G12085">
        <v>0</v>
      </c>
    </row>
    <row r="12086" spans="1:7" x14ac:dyDescent="0.2">
      <c r="A12086">
        <v>12000</v>
      </c>
      <c r="B12086">
        <v>0.10489999999999999</v>
      </c>
      <c r="C12086" t="s">
        <v>5440</v>
      </c>
      <c r="D12086">
        <v>80000</v>
      </c>
      <c r="E12086">
        <v>36</v>
      </c>
      <c r="F12086">
        <v>4</v>
      </c>
      <c r="G12086">
        <v>0</v>
      </c>
    </row>
    <row r="12087" spans="1:7" x14ac:dyDescent="0.2">
      <c r="A12087">
        <v>35000</v>
      </c>
      <c r="B12087">
        <v>0.12989999999999999</v>
      </c>
      <c r="C12087" t="s">
        <v>5440</v>
      </c>
      <c r="D12087">
        <v>168000</v>
      </c>
      <c r="E12087">
        <v>60</v>
      </c>
      <c r="F12087">
        <v>2</v>
      </c>
      <c r="G12087">
        <v>0</v>
      </c>
    </row>
    <row r="12088" spans="1:7" x14ac:dyDescent="0.2">
      <c r="A12088">
        <v>9000</v>
      </c>
      <c r="B12088">
        <v>0.1239</v>
      </c>
      <c r="C12088" t="s">
        <v>5441</v>
      </c>
      <c r="D12088">
        <v>62000</v>
      </c>
      <c r="E12088">
        <v>36</v>
      </c>
      <c r="F12088">
        <v>9</v>
      </c>
      <c r="G12088">
        <v>0</v>
      </c>
    </row>
    <row r="12089" spans="1:7" x14ac:dyDescent="0.2">
      <c r="A12089">
        <v>24000</v>
      </c>
      <c r="B12089">
        <v>0.14990000000000001</v>
      </c>
      <c r="C12089" t="s">
        <v>5441</v>
      </c>
      <c r="D12089">
        <v>77000</v>
      </c>
      <c r="E12089">
        <v>60</v>
      </c>
      <c r="F12089">
        <v>3</v>
      </c>
      <c r="G12089">
        <v>0</v>
      </c>
    </row>
    <row r="12090" spans="1:7" x14ac:dyDescent="0.2">
      <c r="A12090">
        <v>18000</v>
      </c>
      <c r="B12090">
        <v>8.6699999999999999E-2</v>
      </c>
      <c r="C12090" t="s">
        <v>5441</v>
      </c>
      <c r="D12090">
        <v>60000</v>
      </c>
      <c r="E12090">
        <v>36</v>
      </c>
      <c r="F12090">
        <v>3</v>
      </c>
      <c r="G12090">
        <v>0</v>
      </c>
    </row>
    <row r="12091" spans="1:7" x14ac:dyDescent="0.2">
      <c r="A12091">
        <v>29175</v>
      </c>
      <c r="B12091">
        <v>0.2099</v>
      </c>
      <c r="C12091" t="s">
        <v>5441</v>
      </c>
      <c r="D12091" s="79">
        <v>100000</v>
      </c>
      <c r="E12091">
        <v>60</v>
      </c>
      <c r="F12091">
        <v>5</v>
      </c>
      <c r="G12091">
        <v>1</v>
      </c>
    </row>
    <row r="12092" spans="1:7" x14ac:dyDescent="0.2">
      <c r="A12092">
        <v>4000</v>
      </c>
      <c r="B12092">
        <v>0.1366</v>
      </c>
      <c r="C12092" t="s">
        <v>5440</v>
      </c>
      <c r="D12092">
        <v>30000</v>
      </c>
      <c r="E12092">
        <v>36</v>
      </c>
      <c r="F12092">
        <v>5</v>
      </c>
      <c r="G12092">
        <v>1</v>
      </c>
    </row>
    <row r="12093" spans="1:7" x14ac:dyDescent="0.2">
      <c r="A12093">
        <v>16625</v>
      </c>
      <c r="B12093">
        <v>0.1714</v>
      </c>
      <c r="C12093" t="s">
        <v>5441</v>
      </c>
      <c r="D12093">
        <v>58000</v>
      </c>
      <c r="E12093">
        <v>60</v>
      </c>
      <c r="F12093">
        <v>10</v>
      </c>
      <c r="G12093">
        <v>0</v>
      </c>
    </row>
    <row r="12094" spans="1:7" x14ac:dyDescent="0.2">
      <c r="A12094">
        <v>22475</v>
      </c>
      <c r="B12094">
        <v>0.1714</v>
      </c>
      <c r="C12094" t="s">
        <v>5441</v>
      </c>
      <c r="D12094">
        <v>71000</v>
      </c>
      <c r="E12094">
        <v>36</v>
      </c>
      <c r="F12094">
        <v>10</v>
      </c>
      <c r="G12094">
        <v>0</v>
      </c>
    </row>
    <row r="12095" spans="1:7" x14ac:dyDescent="0.2">
      <c r="A12095">
        <v>15100</v>
      </c>
      <c r="B12095">
        <v>0.15590000000000001</v>
      </c>
      <c r="C12095" t="s">
        <v>5441</v>
      </c>
      <c r="D12095">
        <v>51147.199999999997</v>
      </c>
      <c r="E12095">
        <v>60</v>
      </c>
      <c r="F12095">
        <v>4</v>
      </c>
      <c r="G12095">
        <v>0</v>
      </c>
    </row>
    <row r="12096" spans="1:7" x14ac:dyDescent="0.2">
      <c r="A12096">
        <v>35000</v>
      </c>
      <c r="B12096">
        <v>0.15989999999999999</v>
      </c>
      <c r="C12096" t="s">
        <v>5440</v>
      </c>
      <c r="D12096" s="79">
        <v>100000</v>
      </c>
      <c r="E12096">
        <v>60</v>
      </c>
      <c r="F12096">
        <v>10</v>
      </c>
      <c r="G12096">
        <v>0</v>
      </c>
    </row>
    <row r="12097" spans="1:7" x14ac:dyDescent="0.2">
      <c r="A12097">
        <v>8475</v>
      </c>
      <c r="B12097">
        <v>0.16489999999999999</v>
      </c>
      <c r="C12097" t="s">
        <v>5442</v>
      </c>
      <c r="D12097">
        <v>25000</v>
      </c>
      <c r="E12097">
        <v>36</v>
      </c>
      <c r="F12097">
        <v>8</v>
      </c>
      <c r="G12097">
        <v>0</v>
      </c>
    </row>
    <row r="12098" spans="1:7" x14ac:dyDescent="0.2">
      <c r="A12098">
        <v>18000</v>
      </c>
      <c r="B12098">
        <v>0.1431</v>
      </c>
      <c r="C12098" t="s">
        <v>5441</v>
      </c>
      <c r="D12098">
        <v>84000</v>
      </c>
      <c r="E12098">
        <v>60</v>
      </c>
      <c r="F12098">
        <v>3</v>
      </c>
      <c r="G12098">
        <v>0</v>
      </c>
    </row>
    <row r="12099" spans="1:7" x14ac:dyDescent="0.2">
      <c r="A12099">
        <v>10000</v>
      </c>
      <c r="B12099">
        <v>0.1714</v>
      </c>
      <c r="C12099" t="s">
        <v>5440</v>
      </c>
      <c r="D12099">
        <v>40000</v>
      </c>
      <c r="E12099">
        <v>60</v>
      </c>
      <c r="F12099">
        <v>3</v>
      </c>
      <c r="G12099">
        <v>1</v>
      </c>
    </row>
    <row r="12100" spans="1:7" x14ac:dyDescent="0.2">
      <c r="A12100">
        <v>6000</v>
      </c>
      <c r="B12100">
        <v>0.1144</v>
      </c>
      <c r="C12100" t="s">
        <v>5441</v>
      </c>
      <c r="D12100">
        <v>95000</v>
      </c>
      <c r="E12100">
        <v>36</v>
      </c>
      <c r="F12100">
        <v>6</v>
      </c>
      <c r="G12100">
        <v>0</v>
      </c>
    </row>
    <row r="12101" spans="1:7" x14ac:dyDescent="0.2">
      <c r="A12101">
        <v>9000</v>
      </c>
      <c r="B12101">
        <v>9.4899999999999998E-2</v>
      </c>
      <c r="C12101" t="s">
        <v>5441</v>
      </c>
      <c r="D12101">
        <v>40000</v>
      </c>
      <c r="E12101">
        <v>36</v>
      </c>
      <c r="F12101">
        <v>10</v>
      </c>
      <c r="G12101">
        <v>0</v>
      </c>
    </row>
    <row r="12102" spans="1:7" x14ac:dyDescent="0.2">
      <c r="A12102">
        <v>25000</v>
      </c>
      <c r="B12102">
        <v>6.4899999999999999E-2</v>
      </c>
      <c r="C12102" t="s">
        <v>5442</v>
      </c>
      <c r="D12102">
        <v>58000</v>
      </c>
      <c r="E12102">
        <v>36</v>
      </c>
      <c r="F12102">
        <v>5</v>
      </c>
      <c r="G12102">
        <v>0</v>
      </c>
    </row>
    <row r="12103" spans="1:7" x14ac:dyDescent="0.2">
      <c r="A12103">
        <v>6000</v>
      </c>
      <c r="B12103">
        <v>0.1431</v>
      </c>
      <c r="C12103" t="s">
        <v>5440</v>
      </c>
      <c r="D12103">
        <v>30720</v>
      </c>
      <c r="E12103">
        <v>36</v>
      </c>
      <c r="F12103">
        <v>2</v>
      </c>
      <c r="G12103">
        <v>0</v>
      </c>
    </row>
    <row r="12104" spans="1:7" x14ac:dyDescent="0.2">
      <c r="A12104">
        <v>6000</v>
      </c>
      <c r="B12104">
        <v>8.1900000000000001E-2</v>
      </c>
      <c r="C12104" t="s">
        <v>5440</v>
      </c>
      <c r="D12104">
        <v>50000</v>
      </c>
      <c r="E12104">
        <v>36</v>
      </c>
      <c r="F12104">
        <v>3</v>
      </c>
      <c r="G12104">
        <v>0</v>
      </c>
    </row>
    <row r="12105" spans="1:7" x14ac:dyDescent="0.2">
      <c r="A12105">
        <v>6925</v>
      </c>
      <c r="B12105">
        <v>0.17860000000000001</v>
      </c>
      <c r="C12105" t="s">
        <v>5442</v>
      </c>
      <c r="D12105">
        <v>22000</v>
      </c>
      <c r="E12105">
        <v>36</v>
      </c>
      <c r="F12105">
        <v>6</v>
      </c>
      <c r="G12105">
        <v>0</v>
      </c>
    </row>
    <row r="12106" spans="1:7" x14ac:dyDescent="0.2">
      <c r="A12106">
        <v>25000</v>
      </c>
      <c r="B12106">
        <v>0.245</v>
      </c>
      <c r="C12106" t="s">
        <v>5441</v>
      </c>
      <c r="D12106">
        <v>70000</v>
      </c>
      <c r="E12106">
        <v>60</v>
      </c>
      <c r="F12106">
        <v>3</v>
      </c>
      <c r="G12106">
        <v>1</v>
      </c>
    </row>
    <row r="12107" spans="1:7" x14ac:dyDescent="0.2">
      <c r="A12107">
        <v>16000</v>
      </c>
      <c r="B12107">
        <v>9.4899999999999998E-2</v>
      </c>
      <c r="C12107" t="s">
        <v>5441</v>
      </c>
      <c r="D12107">
        <v>87000</v>
      </c>
      <c r="E12107">
        <v>36</v>
      </c>
      <c r="F12107">
        <v>10</v>
      </c>
      <c r="G12107">
        <v>0</v>
      </c>
    </row>
    <row r="12108" spans="1:7" x14ac:dyDescent="0.2">
      <c r="A12108">
        <v>20000</v>
      </c>
      <c r="B12108">
        <v>0.1366</v>
      </c>
      <c r="C12108" t="s">
        <v>5441</v>
      </c>
      <c r="D12108">
        <v>84000</v>
      </c>
      <c r="E12108">
        <v>36</v>
      </c>
      <c r="F12108">
        <v>10</v>
      </c>
      <c r="G12108">
        <v>0</v>
      </c>
    </row>
    <row r="12109" spans="1:7" x14ac:dyDescent="0.2">
      <c r="A12109">
        <v>15000</v>
      </c>
      <c r="B12109">
        <v>0.15590000000000001</v>
      </c>
      <c r="C12109" t="s">
        <v>5442</v>
      </c>
      <c r="D12109">
        <v>75000</v>
      </c>
      <c r="E12109">
        <v>60</v>
      </c>
      <c r="F12109">
        <v>10</v>
      </c>
      <c r="G12109">
        <v>0</v>
      </c>
    </row>
    <row r="12110" spans="1:7" x14ac:dyDescent="0.2">
      <c r="A12110">
        <v>16000</v>
      </c>
      <c r="B12110">
        <v>0.1431</v>
      </c>
      <c r="C12110" t="s">
        <v>5441</v>
      </c>
      <c r="D12110">
        <v>83000</v>
      </c>
      <c r="E12110">
        <v>60</v>
      </c>
      <c r="F12110">
        <v>1</v>
      </c>
      <c r="G12110">
        <v>0</v>
      </c>
    </row>
    <row r="12111" spans="1:7" x14ac:dyDescent="0.2">
      <c r="A12111">
        <v>20000</v>
      </c>
      <c r="B12111">
        <v>6.4899999999999999E-2</v>
      </c>
      <c r="C12111" t="s">
        <v>5441</v>
      </c>
      <c r="D12111">
        <v>105000</v>
      </c>
      <c r="E12111">
        <v>36</v>
      </c>
      <c r="F12111">
        <v>0.5</v>
      </c>
      <c r="G12111">
        <v>0</v>
      </c>
    </row>
    <row r="12112" spans="1:7" x14ac:dyDescent="0.2">
      <c r="A12112">
        <v>20000</v>
      </c>
      <c r="B12112">
        <v>0.17860000000000001</v>
      </c>
      <c r="C12112" t="s">
        <v>5442</v>
      </c>
      <c r="D12112">
        <v>58000</v>
      </c>
      <c r="E12112">
        <v>60</v>
      </c>
      <c r="F12112">
        <v>10</v>
      </c>
      <c r="G12112">
        <v>0</v>
      </c>
    </row>
    <row r="12113" spans="1:7" x14ac:dyDescent="0.2">
      <c r="A12113">
        <v>10000</v>
      </c>
      <c r="B12113">
        <v>0.14990000000000001</v>
      </c>
      <c r="C12113" t="s">
        <v>5441</v>
      </c>
      <c r="D12113">
        <v>64400</v>
      </c>
      <c r="E12113">
        <v>36</v>
      </c>
      <c r="F12113">
        <v>3</v>
      </c>
      <c r="G12113">
        <v>0</v>
      </c>
    </row>
    <row r="12114" spans="1:7" x14ac:dyDescent="0.2">
      <c r="A12114">
        <v>22500</v>
      </c>
      <c r="B12114">
        <v>6.9900000000000004E-2</v>
      </c>
      <c r="C12114" t="s">
        <v>5441</v>
      </c>
      <c r="D12114">
        <v>145000</v>
      </c>
      <c r="E12114">
        <v>36</v>
      </c>
      <c r="F12114">
        <v>10</v>
      </c>
      <c r="G12114">
        <v>0</v>
      </c>
    </row>
    <row r="12115" spans="1:7" x14ac:dyDescent="0.2">
      <c r="A12115">
        <v>2800</v>
      </c>
      <c r="B12115">
        <v>0.1366</v>
      </c>
      <c r="C12115" t="s">
        <v>5441</v>
      </c>
      <c r="D12115">
        <v>39000</v>
      </c>
      <c r="E12115">
        <v>36</v>
      </c>
      <c r="F12115">
        <v>10</v>
      </c>
      <c r="G12115">
        <v>0</v>
      </c>
    </row>
    <row r="12116" spans="1:7" x14ac:dyDescent="0.2">
      <c r="A12116">
        <v>11100</v>
      </c>
      <c r="B12116">
        <v>0.19989999999999999</v>
      </c>
      <c r="C12116" t="s">
        <v>5440</v>
      </c>
      <c r="D12116">
        <v>45000</v>
      </c>
      <c r="E12116">
        <v>36</v>
      </c>
      <c r="F12116">
        <v>10</v>
      </c>
      <c r="G12116">
        <v>0</v>
      </c>
    </row>
    <row r="12117" spans="1:7" x14ac:dyDescent="0.2">
      <c r="A12117">
        <v>15175</v>
      </c>
      <c r="B12117">
        <v>0.19989999999999999</v>
      </c>
      <c r="C12117" t="s">
        <v>5440</v>
      </c>
      <c r="D12117">
        <v>38000</v>
      </c>
      <c r="E12117">
        <v>60</v>
      </c>
      <c r="F12117">
        <v>2</v>
      </c>
      <c r="G12117">
        <v>0</v>
      </c>
    </row>
    <row r="12118" spans="1:7" x14ac:dyDescent="0.2">
      <c r="A12118">
        <v>8000</v>
      </c>
      <c r="B12118">
        <v>8.1900000000000001E-2</v>
      </c>
      <c r="C12118" t="s">
        <v>5441</v>
      </c>
      <c r="D12118">
        <v>75000</v>
      </c>
      <c r="E12118">
        <v>36</v>
      </c>
      <c r="F12118">
        <v>7</v>
      </c>
      <c r="G12118">
        <v>0</v>
      </c>
    </row>
    <row r="12119" spans="1:7" x14ac:dyDescent="0.2">
      <c r="A12119">
        <v>6000</v>
      </c>
      <c r="B12119">
        <v>0.1239</v>
      </c>
      <c r="C12119" t="s">
        <v>5441</v>
      </c>
      <c r="D12119">
        <v>66560</v>
      </c>
      <c r="E12119">
        <v>36</v>
      </c>
      <c r="F12119">
        <v>10</v>
      </c>
      <c r="G12119">
        <v>0</v>
      </c>
    </row>
    <row r="12120" spans="1:7" x14ac:dyDescent="0.2">
      <c r="A12120">
        <v>8500</v>
      </c>
      <c r="B12120">
        <v>0.12989999999999999</v>
      </c>
      <c r="C12120" t="s">
        <v>5440</v>
      </c>
      <c r="D12120">
        <v>81000</v>
      </c>
      <c r="E12120">
        <v>36</v>
      </c>
      <c r="F12120">
        <v>10</v>
      </c>
      <c r="G12120">
        <v>0</v>
      </c>
    </row>
    <row r="12121" spans="1:7" x14ac:dyDescent="0.2">
      <c r="A12121">
        <v>21700</v>
      </c>
      <c r="B12121">
        <v>0.2099</v>
      </c>
      <c r="C12121" t="s">
        <v>5440</v>
      </c>
      <c r="D12121">
        <v>71460</v>
      </c>
      <c r="E12121">
        <v>36</v>
      </c>
      <c r="F12121">
        <v>10</v>
      </c>
      <c r="G12121">
        <v>0</v>
      </c>
    </row>
    <row r="12122" spans="1:7" x14ac:dyDescent="0.2">
      <c r="A12122">
        <v>25000</v>
      </c>
      <c r="B12122">
        <v>0.1714</v>
      </c>
      <c r="C12122" t="s">
        <v>5440</v>
      </c>
      <c r="D12122">
        <v>72500</v>
      </c>
      <c r="E12122">
        <v>36</v>
      </c>
      <c r="F12122">
        <v>9</v>
      </c>
      <c r="G12122">
        <v>0</v>
      </c>
    </row>
    <row r="12123" spans="1:7" x14ac:dyDescent="0.2">
      <c r="A12123">
        <v>10000</v>
      </c>
      <c r="B12123">
        <v>0.14990000000000001</v>
      </c>
      <c r="C12123" t="s">
        <v>5441</v>
      </c>
      <c r="D12123">
        <v>85000</v>
      </c>
      <c r="E12123">
        <v>36</v>
      </c>
      <c r="F12123">
        <v>10</v>
      </c>
      <c r="G12123">
        <v>0</v>
      </c>
    </row>
    <row r="12124" spans="1:7" x14ac:dyDescent="0.2">
      <c r="A12124">
        <v>8800</v>
      </c>
      <c r="B12124">
        <v>0.1431</v>
      </c>
      <c r="C12124" t="s">
        <v>5442</v>
      </c>
      <c r="D12124">
        <v>39000</v>
      </c>
      <c r="E12124">
        <v>36</v>
      </c>
      <c r="F12124">
        <v>10</v>
      </c>
      <c r="G12124">
        <v>1</v>
      </c>
    </row>
    <row r="12125" spans="1:7" x14ac:dyDescent="0.2">
      <c r="A12125">
        <v>7000</v>
      </c>
      <c r="B12125">
        <v>9.4899999999999998E-2</v>
      </c>
      <c r="C12125" t="s">
        <v>5440</v>
      </c>
      <c r="D12125">
        <v>32500</v>
      </c>
      <c r="E12125">
        <v>36</v>
      </c>
      <c r="F12125">
        <v>0.5</v>
      </c>
      <c r="G12125">
        <v>0</v>
      </c>
    </row>
    <row r="12126" spans="1:7" x14ac:dyDescent="0.2">
      <c r="A12126">
        <v>25000</v>
      </c>
      <c r="B12126">
        <v>6.0299999999999999E-2</v>
      </c>
      <c r="C12126" t="s">
        <v>5441</v>
      </c>
      <c r="D12126">
        <v>74000</v>
      </c>
      <c r="E12126">
        <v>36</v>
      </c>
      <c r="F12126">
        <v>10</v>
      </c>
      <c r="G12126">
        <v>0</v>
      </c>
    </row>
    <row r="12127" spans="1:7" x14ac:dyDescent="0.2">
      <c r="A12127">
        <v>24000</v>
      </c>
      <c r="B12127">
        <v>0.15590000000000001</v>
      </c>
      <c r="C12127" t="s">
        <v>5442</v>
      </c>
      <c r="D12127">
        <v>56000</v>
      </c>
      <c r="E12127">
        <v>60</v>
      </c>
      <c r="F12127">
        <v>10</v>
      </c>
      <c r="G12127">
        <v>0</v>
      </c>
    </row>
    <row r="12128" spans="1:7" x14ac:dyDescent="0.2">
      <c r="A12128">
        <v>24000</v>
      </c>
      <c r="B12128">
        <v>6.9900000000000004E-2</v>
      </c>
      <c r="C12128" t="s">
        <v>5441</v>
      </c>
      <c r="D12128">
        <v>90000</v>
      </c>
      <c r="E12128">
        <v>36</v>
      </c>
      <c r="F12128">
        <v>10</v>
      </c>
      <c r="G12128">
        <v>0</v>
      </c>
    </row>
    <row r="12129" spans="1:7" x14ac:dyDescent="0.2">
      <c r="A12129">
        <v>11375</v>
      </c>
      <c r="B12129">
        <v>0.14990000000000001</v>
      </c>
      <c r="C12129" t="s">
        <v>5442</v>
      </c>
      <c r="D12129">
        <v>33600</v>
      </c>
      <c r="E12129">
        <v>36</v>
      </c>
      <c r="F12129">
        <v>1</v>
      </c>
      <c r="G12129">
        <v>1</v>
      </c>
    </row>
    <row r="12130" spans="1:7" x14ac:dyDescent="0.2">
      <c r="A12130">
        <v>8000</v>
      </c>
      <c r="B12130">
        <v>0.10489999999999999</v>
      </c>
      <c r="C12130" t="s">
        <v>5441</v>
      </c>
      <c r="D12130">
        <v>48000</v>
      </c>
      <c r="E12130">
        <v>36</v>
      </c>
      <c r="F12130">
        <v>10</v>
      </c>
      <c r="G12130">
        <v>0</v>
      </c>
    </row>
    <row r="12131" spans="1:7" x14ac:dyDescent="0.2">
      <c r="A12131">
        <v>20000</v>
      </c>
      <c r="B12131">
        <v>0.11990000000000001</v>
      </c>
      <c r="C12131" t="s">
        <v>5441</v>
      </c>
      <c r="D12131">
        <v>51200</v>
      </c>
      <c r="E12131">
        <v>36</v>
      </c>
      <c r="F12131">
        <v>9</v>
      </c>
      <c r="G12131">
        <v>0</v>
      </c>
    </row>
    <row r="12132" spans="1:7" x14ac:dyDescent="0.2">
      <c r="A12132">
        <v>23000</v>
      </c>
      <c r="B12132">
        <v>0.1144</v>
      </c>
      <c r="C12132" t="s">
        <v>5442</v>
      </c>
      <c r="D12132">
        <v>102500</v>
      </c>
      <c r="E12132">
        <v>36</v>
      </c>
      <c r="F12132">
        <v>10</v>
      </c>
      <c r="G12132">
        <v>0</v>
      </c>
    </row>
    <row r="12133" spans="1:7" x14ac:dyDescent="0.2">
      <c r="A12133">
        <v>5000</v>
      </c>
      <c r="B12133">
        <v>8.6699999999999999E-2</v>
      </c>
      <c r="C12133" t="s">
        <v>5440</v>
      </c>
      <c r="D12133">
        <v>35000</v>
      </c>
      <c r="E12133">
        <v>36</v>
      </c>
      <c r="F12133">
        <v>10</v>
      </c>
      <c r="G12133">
        <v>0</v>
      </c>
    </row>
    <row r="12134" spans="1:7" x14ac:dyDescent="0.2">
      <c r="A12134">
        <v>5000</v>
      </c>
      <c r="B12134">
        <v>0.10489999999999999</v>
      </c>
      <c r="C12134" t="s">
        <v>5440</v>
      </c>
      <c r="D12134">
        <v>49920</v>
      </c>
      <c r="E12134">
        <v>36</v>
      </c>
      <c r="F12134">
        <v>8</v>
      </c>
      <c r="G12134">
        <v>0</v>
      </c>
    </row>
    <row r="12135" spans="1:7" x14ac:dyDescent="0.2">
      <c r="A12135">
        <v>10000</v>
      </c>
      <c r="B12135">
        <v>0.12989999999999999</v>
      </c>
      <c r="C12135" t="s">
        <v>5441</v>
      </c>
      <c r="D12135">
        <v>60000</v>
      </c>
      <c r="E12135">
        <v>36</v>
      </c>
      <c r="F12135">
        <v>0.5</v>
      </c>
      <c r="G12135">
        <v>0</v>
      </c>
    </row>
    <row r="12136" spans="1:7" x14ac:dyDescent="0.2">
      <c r="A12136">
        <v>13375</v>
      </c>
      <c r="B12136">
        <v>0.15590000000000001</v>
      </c>
      <c r="C12136" t="s">
        <v>5441</v>
      </c>
      <c r="D12136">
        <v>95000</v>
      </c>
      <c r="E12136">
        <v>36</v>
      </c>
      <c r="F12136">
        <v>10</v>
      </c>
      <c r="G12136">
        <v>0</v>
      </c>
    </row>
    <row r="12137" spans="1:7" x14ac:dyDescent="0.2">
      <c r="A12137">
        <v>5200</v>
      </c>
      <c r="B12137">
        <v>0.10489999999999999</v>
      </c>
      <c r="C12137" t="s">
        <v>5440</v>
      </c>
      <c r="D12137">
        <v>39000</v>
      </c>
      <c r="E12137">
        <v>36</v>
      </c>
      <c r="F12137">
        <v>4</v>
      </c>
      <c r="G12137">
        <v>0</v>
      </c>
    </row>
    <row r="12138" spans="1:7" x14ac:dyDescent="0.2">
      <c r="A12138">
        <v>19975</v>
      </c>
      <c r="B12138">
        <v>0.14990000000000001</v>
      </c>
      <c r="C12138" t="s">
        <v>5441</v>
      </c>
      <c r="D12138">
        <v>50000</v>
      </c>
      <c r="E12138">
        <v>36</v>
      </c>
      <c r="F12138">
        <v>4</v>
      </c>
      <c r="G12138">
        <v>0</v>
      </c>
    </row>
    <row r="12139" spans="1:7" x14ac:dyDescent="0.2">
      <c r="A12139">
        <v>22050</v>
      </c>
      <c r="B12139">
        <v>0.18540000000000001</v>
      </c>
      <c r="C12139" t="s">
        <v>5440</v>
      </c>
      <c r="D12139">
        <v>60000</v>
      </c>
      <c r="E12139">
        <v>36</v>
      </c>
      <c r="F12139">
        <v>4</v>
      </c>
      <c r="G12139">
        <v>0</v>
      </c>
    </row>
    <row r="12140" spans="1:7" x14ac:dyDescent="0.2">
      <c r="A12140">
        <v>16000</v>
      </c>
      <c r="B12140">
        <v>0.15590000000000001</v>
      </c>
      <c r="C12140" t="s">
        <v>5440</v>
      </c>
      <c r="D12140">
        <v>53000</v>
      </c>
      <c r="E12140">
        <v>36</v>
      </c>
      <c r="F12140">
        <v>10</v>
      </c>
      <c r="G12140">
        <v>1</v>
      </c>
    </row>
    <row r="12141" spans="1:7" x14ac:dyDescent="0.2">
      <c r="A12141">
        <v>8000</v>
      </c>
      <c r="B12141">
        <v>0.12989999999999999</v>
      </c>
      <c r="C12141" t="s">
        <v>5440</v>
      </c>
      <c r="D12141">
        <v>42500</v>
      </c>
      <c r="E12141">
        <v>36</v>
      </c>
      <c r="F12141">
        <v>1</v>
      </c>
      <c r="G12141">
        <v>0</v>
      </c>
    </row>
    <row r="12142" spans="1:7" x14ac:dyDescent="0.2">
      <c r="A12142">
        <v>6650</v>
      </c>
      <c r="B12142">
        <v>0.14990000000000001</v>
      </c>
      <c r="C12142" t="s">
        <v>5441</v>
      </c>
      <c r="D12142">
        <v>92000</v>
      </c>
      <c r="E12142">
        <v>36</v>
      </c>
      <c r="F12142">
        <v>6</v>
      </c>
      <c r="G12142">
        <v>0</v>
      </c>
    </row>
    <row r="12143" spans="1:7" x14ac:dyDescent="0.2">
      <c r="A12143">
        <v>5000</v>
      </c>
      <c r="B12143">
        <v>0.1366</v>
      </c>
      <c r="C12143" t="s">
        <v>5440</v>
      </c>
      <c r="D12143">
        <v>51000</v>
      </c>
      <c r="E12143">
        <v>36</v>
      </c>
      <c r="F12143">
        <v>10</v>
      </c>
      <c r="G12143">
        <v>0</v>
      </c>
    </row>
    <row r="12144" spans="1:7" x14ac:dyDescent="0.2">
      <c r="A12144">
        <v>15000</v>
      </c>
      <c r="B12144">
        <v>9.4899999999999998E-2</v>
      </c>
      <c r="C12144" t="s">
        <v>5441</v>
      </c>
      <c r="D12144">
        <v>44000</v>
      </c>
      <c r="E12144">
        <v>36</v>
      </c>
      <c r="F12144">
        <v>3</v>
      </c>
      <c r="G12144">
        <v>0</v>
      </c>
    </row>
    <row r="12145" spans="1:7" x14ac:dyDescent="0.2">
      <c r="A12145">
        <v>35000</v>
      </c>
      <c r="B12145">
        <v>0.1144</v>
      </c>
      <c r="C12145" t="s">
        <v>5441</v>
      </c>
      <c r="D12145">
        <v>140000</v>
      </c>
      <c r="E12145">
        <v>60</v>
      </c>
      <c r="F12145">
        <v>10</v>
      </c>
      <c r="G12145">
        <v>0</v>
      </c>
    </row>
    <row r="12146" spans="1:7" x14ac:dyDescent="0.2">
      <c r="A12146">
        <v>6000</v>
      </c>
      <c r="B12146">
        <v>0.12989999999999999</v>
      </c>
      <c r="C12146" t="s">
        <v>5440</v>
      </c>
      <c r="D12146">
        <v>38000</v>
      </c>
      <c r="E12146">
        <v>36</v>
      </c>
      <c r="F12146">
        <v>5</v>
      </c>
      <c r="G12146">
        <v>1</v>
      </c>
    </row>
    <row r="12147" spans="1:7" x14ac:dyDescent="0.2">
      <c r="A12147">
        <v>19200</v>
      </c>
      <c r="B12147">
        <v>0.1431</v>
      </c>
      <c r="C12147" t="s">
        <v>5440</v>
      </c>
      <c r="D12147">
        <v>56000</v>
      </c>
      <c r="E12147">
        <v>60</v>
      </c>
      <c r="F12147">
        <v>9</v>
      </c>
      <c r="G12147">
        <v>0</v>
      </c>
    </row>
    <row r="12148" spans="1:7" x14ac:dyDescent="0.2">
      <c r="A12148">
        <v>25000</v>
      </c>
      <c r="B12148">
        <v>0.12989999999999999</v>
      </c>
      <c r="C12148" t="s">
        <v>5440</v>
      </c>
      <c r="D12148">
        <v>80000</v>
      </c>
      <c r="E12148">
        <v>36</v>
      </c>
      <c r="F12148">
        <v>1</v>
      </c>
      <c r="G12148">
        <v>0</v>
      </c>
    </row>
    <row r="12149" spans="1:7" x14ac:dyDescent="0.2">
      <c r="A12149">
        <v>24000</v>
      </c>
      <c r="B12149">
        <v>0.1144</v>
      </c>
      <c r="C12149" t="s">
        <v>5441</v>
      </c>
      <c r="D12149">
        <v>73000</v>
      </c>
      <c r="E12149">
        <v>36</v>
      </c>
      <c r="F12149">
        <v>8</v>
      </c>
      <c r="G12149">
        <v>0</v>
      </c>
    </row>
    <row r="12150" spans="1:7" x14ac:dyDescent="0.2">
      <c r="A12150">
        <v>13150</v>
      </c>
      <c r="B12150">
        <v>0.22989999999999999</v>
      </c>
      <c r="C12150" t="s">
        <v>5441</v>
      </c>
      <c r="D12150">
        <v>55000</v>
      </c>
      <c r="E12150">
        <v>60</v>
      </c>
      <c r="F12150">
        <v>3</v>
      </c>
      <c r="G12150">
        <v>0</v>
      </c>
    </row>
    <row r="12151" spans="1:7" x14ac:dyDescent="0.2">
      <c r="A12151">
        <v>18000</v>
      </c>
      <c r="B12151">
        <v>8.1900000000000001E-2</v>
      </c>
      <c r="C12151" t="s">
        <v>5441</v>
      </c>
      <c r="D12151">
        <v>165000</v>
      </c>
      <c r="E12151">
        <v>36</v>
      </c>
      <c r="F12151">
        <v>4</v>
      </c>
      <c r="G12151">
        <v>0</v>
      </c>
    </row>
    <row r="12152" spans="1:7" x14ac:dyDescent="0.2">
      <c r="A12152">
        <v>12000</v>
      </c>
      <c r="B12152">
        <v>7.4899999999999994E-2</v>
      </c>
      <c r="C12152" t="s">
        <v>5441</v>
      </c>
      <c r="D12152" s="79">
        <v>300000</v>
      </c>
      <c r="E12152">
        <v>36</v>
      </c>
      <c r="F12152">
        <v>1</v>
      </c>
      <c r="G12152">
        <v>0</v>
      </c>
    </row>
    <row r="12153" spans="1:7" x14ac:dyDescent="0.2">
      <c r="A12153">
        <v>11500</v>
      </c>
      <c r="B12153">
        <v>0.1431</v>
      </c>
      <c r="C12153" t="s">
        <v>5441</v>
      </c>
      <c r="D12153">
        <v>36000</v>
      </c>
      <c r="E12153">
        <v>36</v>
      </c>
      <c r="F12153">
        <v>7</v>
      </c>
      <c r="G12153">
        <v>0</v>
      </c>
    </row>
    <row r="12154" spans="1:7" x14ac:dyDescent="0.2">
      <c r="A12154">
        <v>4075</v>
      </c>
      <c r="B12154">
        <v>0.15590000000000001</v>
      </c>
      <c r="C12154" t="s">
        <v>5441</v>
      </c>
      <c r="D12154">
        <v>65000</v>
      </c>
      <c r="E12154">
        <v>36</v>
      </c>
      <c r="F12154">
        <v>10</v>
      </c>
      <c r="G12154">
        <v>0</v>
      </c>
    </row>
    <row r="12155" spans="1:7" x14ac:dyDescent="0.2">
      <c r="A12155">
        <v>6400</v>
      </c>
      <c r="B12155">
        <v>6.0299999999999999E-2</v>
      </c>
      <c r="C12155" t="s">
        <v>5441</v>
      </c>
      <c r="D12155">
        <v>65000</v>
      </c>
      <c r="E12155">
        <v>36</v>
      </c>
      <c r="F12155">
        <v>10</v>
      </c>
      <c r="G12155">
        <v>0</v>
      </c>
    </row>
    <row r="12156" spans="1:7" x14ac:dyDescent="0.2">
      <c r="A12156">
        <v>4000</v>
      </c>
      <c r="B12156">
        <v>0.10489999999999999</v>
      </c>
      <c r="C12156" t="s">
        <v>5441</v>
      </c>
      <c r="D12156">
        <v>38000</v>
      </c>
      <c r="E12156">
        <v>36</v>
      </c>
      <c r="F12156">
        <v>1</v>
      </c>
      <c r="G12156">
        <v>0</v>
      </c>
    </row>
    <row r="12157" spans="1:7" x14ac:dyDescent="0.2">
      <c r="A12157">
        <v>10475</v>
      </c>
      <c r="B12157">
        <v>0.1714</v>
      </c>
      <c r="C12157" t="s">
        <v>5440</v>
      </c>
      <c r="D12157">
        <v>35000</v>
      </c>
      <c r="E12157">
        <v>36</v>
      </c>
      <c r="F12157">
        <v>2</v>
      </c>
      <c r="G12157">
        <v>0</v>
      </c>
    </row>
    <row r="12158" spans="1:7" x14ac:dyDescent="0.2">
      <c r="A12158">
        <v>20000</v>
      </c>
      <c r="B12158">
        <v>0.18540000000000001</v>
      </c>
      <c r="C12158" t="s">
        <v>5441</v>
      </c>
      <c r="D12158">
        <v>60000</v>
      </c>
      <c r="E12158">
        <v>60</v>
      </c>
      <c r="F12158">
        <v>10</v>
      </c>
      <c r="G12158">
        <v>0</v>
      </c>
    </row>
    <row r="12159" spans="1:7" x14ac:dyDescent="0.2">
      <c r="A12159">
        <v>15000</v>
      </c>
      <c r="B12159">
        <v>8.6699999999999999E-2</v>
      </c>
      <c r="C12159" t="s">
        <v>5441</v>
      </c>
      <c r="D12159">
        <v>86000</v>
      </c>
      <c r="E12159">
        <v>36</v>
      </c>
      <c r="F12159">
        <v>10</v>
      </c>
      <c r="G12159">
        <v>0</v>
      </c>
    </row>
    <row r="12160" spans="1:7" x14ac:dyDescent="0.2">
      <c r="A12160">
        <v>10000</v>
      </c>
      <c r="B12160">
        <v>0.1366</v>
      </c>
      <c r="C12160" t="s">
        <v>5441</v>
      </c>
      <c r="D12160">
        <v>28000</v>
      </c>
      <c r="E12160">
        <v>60</v>
      </c>
      <c r="F12160">
        <v>7</v>
      </c>
      <c r="G12160">
        <v>0</v>
      </c>
    </row>
    <row r="12161" spans="1:7" x14ac:dyDescent="0.2">
      <c r="A12161">
        <v>9600</v>
      </c>
      <c r="B12161">
        <v>0.15590000000000001</v>
      </c>
      <c r="C12161" t="s">
        <v>5440</v>
      </c>
      <c r="D12161">
        <v>45000</v>
      </c>
      <c r="E12161">
        <v>36</v>
      </c>
      <c r="F12161">
        <v>2</v>
      </c>
      <c r="G12161">
        <v>0</v>
      </c>
    </row>
    <row r="12162" spans="1:7" x14ac:dyDescent="0.2">
      <c r="A12162">
        <v>7000</v>
      </c>
      <c r="B12162">
        <v>0.1144</v>
      </c>
      <c r="C12162" t="s">
        <v>5440</v>
      </c>
      <c r="D12162">
        <v>50000</v>
      </c>
      <c r="E12162">
        <v>36</v>
      </c>
      <c r="F12162">
        <v>2</v>
      </c>
      <c r="G12162">
        <v>0</v>
      </c>
    </row>
    <row r="12163" spans="1:7" x14ac:dyDescent="0.2">
      <c r="A12163">
        <v>35000</v>
      </c>
      <c r="B12163">
        <v>0.12989999999999999</v>
      </c>
      <c r="C12163" t="s">
        <v>5440</v>
      </c>
      <c r="D12163">
        <v>380000</v>
      </c>
      <c r="E12163">
        <v>36</v>
      </c>
      <c r="F12163">
        <v>10</v>
      </c>
      <c r="G12163">
        <v>0</v>
      </c>
    </row>
    <row r="12164" spans="1:7" x14ac:dyDescent="0.2">
      <c r="A12164">
        <v>4000</v>
      </c>
      <c r="B12164">
        <v>8.1900000000000001E-2</v>
      </c>
      <c r="C12164" t="s">
        <v>5440</v>
      </c>
      <c r="D12164">
        <v>70000</v>
      </c>
      <c r="E12164">
        <v>36</v>
      </c>
      <c r="F12164">
        <v>10</v>
      </c>
      <c r="G12164">
        <v>0</v>
      </c>
    </row>
    <row r="12165" spans="1:7" x14ac:dyDescent="0.2">
      <c r="A12165">
        <v>8000</v>
      </c>
      <c r="B12165">
        <v>0.1239</v>
      </c>
      <c r="C12165" t="s">
        <v>5442</v>
      </c>
      <c r="D12165">
        <v>50000</v>
      </c>
      <c r="E12165">
        <v>36</v>
      </c>
      <c r="F12165">
        <v>4</v>
      </c>
      <c r="G12165">
        <v>1</v>
      </c>
    </row>
    <row r="12166" spans="1:7" x14ac:dyDescent="0.2">
      <c r="A12166">
        <v>25000</v>
      </c>
      <c r="B12166">
        <v>9.4899999999999998E-2</v>
      </c>
      <c r="C12166" t="s">
        <v>5441</v>
      </c>
      <c r="D12166">
        <v>55000</v>
      </c>
      <c r="E12166">
        <v>60</v>
      </c>
      <c r="F12166">
        <v>3</v>
      </c>
      <c r="G12166">
        <v>0</v>
      </c>
    </row>
    <row r="12167" spans="1:7" x14ac:dyDescent="0.2">
      <c r="A12167">
        <v>25000</v>
      </c>
      <c r="B12167">
        <v>7.4899999999999994E-2</v>
      </c>
      <c r="C12167" t="s">
        <v>5441</v>
      </c>
      <c r="D12167">
        <v>122000</v>
      </c>
      <c r="E12167">
        <v>36</v>
      </c>
      <c r="F12167">
        <v>10</v>
      </c>
      <c r="G12167">
        <v>0</v>
      </c>
    </row>
    <row r="12168" spans="1:7" x14ac:dyDescent="0.2">
      <c r="A12168">
        <v>20000</v>
      </c>
      <c r="B12168">
        <v>0.10489999999999999</v>
      </c>
      <c r="C12168" t="s">
        <v>5442</v>
      </c>
      <c r="D12168">
        <v>90000</v>
      </c>
      <c r="E12168">
        <v>60</v>
      </c>
      <c r="F12168">
        <v>10</v>
      </c>
      <c r="G12168">
        <v>0</v>
      </c>
    </row>
    <row r="12169" spans="1:7" x14ac:dyDescent="0.2">
      <c r="A12169">
        <v>12000</v>
      </c>
      <c r="B12169">
        <v>0.15989999999999999</v>
      </c>
      <c r="C12169" t="s">
        <v>5440</v>
      </c>
      <c r="D12169">
        <v>28000</v>
      </c>
      <c r="E12169">
        <v>60</v>
      </c>
      <c r="F12169">
        <v>4</v>
      </c>
      <c r="G12169">
        <v>1</v>
      </c>
    </row>
    <row r="12170" spans="1:7" x14ac:dyDescent="0.2">
      <c r="A12170">
        <v>2400</v>
      </c>
      <c r="B12170">
        <v>0.10489999999999999</v>
      </c>
      <c r="C12170" t="s">
        <v>5440</v>
      </c>
      <c r="D12170">
        <v>62000</v>
      </c>
      <c r="E12170">
        <v>36</v>
      </c>
      <c r="F12170">
        <v>10</v>
      </c>
      <c r="G12170">
        <v>0</v>
      </c>
    </row>
    <row r="12171" spans="1:7" x14ac:dyDescent="0.2">
      <c r="A12171">
        <v>6000</v>
      </c>
      <c r="B12171">
        <v>0.1366</v>
      </c>
      <c r="C12171" t="s">
        <v>5441</v>
      </c>
      <c r="D12171">
        <v>117000</v>
      </c>
      <c r="E12171">
        <v>36</v>
      </c>
      <c r="F12171">
        <v>10</v>
      </c>
      <c r="G12171">
        <v>0</v>
      </c>
    </row>
    <row r="12172" spans="1:7" x14ac:dyDescent="0.2">
      <c r="A12172">
        <v>24000</v>
      </c>
      <c r="B12172">
        <v>0.15590000000000001</v>
      </c>
      <c r="C12172" t="s">
        <v>5441</v>
      </c>
      <c r="D12172">
        <v>102000</v>
      </c>
      <c r="E12172">
        <v>60</v>
      </c>
      <c r="F12172">
        <v>6</v>
      </c>
      <c r="G12172">
        <v>0</v>
      </c>
    </row>
    <row r="12173" spans="1:7" x14ac:dyDescent="0.2">
      <c r="A12173">
        <v>12000</v>
      </c>
      <c r="B12173">
        <v>8.1900000000000001E-2</v>
      </c>
      <c r="C12173" t="s">
        <v>5440</v>
      </c>
      <c r="D12173">
        <v>60000</v>
      </c>
      <c r="E12173">
        <v>36</v>
      </c>
      <c r="F12173">
        <v>3</v>
      </c>
      <c r="G12173">
        <v>0</v>
      </c>
    </row>
    <row r="12174" spans="1:7" x14ac:dyDescent="0.2">
      <c r="A12174">
        <v>16000</v>
      </c>
      <c r="B12174">
        <v>0.15989999999999999</v>
      </c>
      <c r="C12174" t="s">
        <v>5440</v>
      </c>
      <c r="D12174">
        <v>80000</v>
      </c>
      <c r="E12174">
        <v>60</v>
      </c>
      <c r="F12174">
        <v>2</v>
      </c>
      <c r="G12174">
        <v>1</v>
      </c>
    </row>
    <row r="12175" spans="1:7" x14ac:dyDescent="0.2">
      <c r="A12175">
        <v>10000</v>
      </c>
      <c r="B12175">
        <v>8.6699999999999999E-2</v>
      </c>
      <c r="C12175" t="s">
        <v>5441</v>
      </c>
      <c r="D12175">
        <v>80000</v>
      </c>
      <c r="E12175">
        <v>36</v>
      </c>
      <c r="F12175">
        <v>10</v>
      </c>
      <c r="G12175">
        <v>0</v>
      </c>
    </row>
    <row r="12176" spans="1:7" x14ac:dyDescent="0.2">
      <c r="A12176">
        <v>10000</v>
      </c>
      <c r="B12176">
        <v>0.245</v>
      </c>
      <c r="C12176" t="s">
        <v>5442</v>
      </c>
      <c r="D12176">
        <v>57000</v>
      </c>
      <c r="E12176">
        <v>60</v>
      </c>
      <c r="F12176">
        <v>0.5</v>
      </c>
      <c r="G12176">
        <v>0</v>
      </c>
    </row>
    <row r="12177" spans="1:7" x14ac:dyDescent="0.2">
      <c r="A12177">
        <v>7650</v>
      </c>
      <c r="B12177">
        <v>0.1239</v>
      </c>
      <c r="C12177" t="s">
        <v>5440</v>
      </c>
      <c r="D12177">
        <v>48000</v>
      </c>
      <c r="E12177">
        <v>36</v>
      </c>
      <c r="F12177">
        <v>2</v>
      </c>
      <c r="G12177">
        <v>0</v>
      </c>
    </row>
    <row r="12178" spans="1:7" x14ac:dyDescent="0.2">
      <c r="A12178">
        <v>16750</v>
      </c>
      <c r="B12178">
        <v>0.21990000000000001</v>
      </c>
      <c r="C12178" t="s">
        <v>5441</v>
      </c>
      <c r="D12178">
        <v>40000</v>
      </c>
      <c r="E12178">
        <v>60</v>
      </c>
      <c r="F12178">
        <v>0.5</v>
      </c>
      <c r="G12178">
        <v>0</v>
      </c>
    </row>
    <row r="12179" spans="1:7" x14ac:dyDescent="0.2">
      <c r="A12179">
        <v>32000</v>
      </c>
      <c r="B12179">
        <v>0.19239999999999999</v>
      </c>
      <c r="C12179" t="s">
        <v>5440</v>
      </c>
      <c r="D12179">
        <v>82000</v>
      </c>
      <c r="E12179">
        <v>60</v>
      </c>
      <c r="F12179">
        <v>10</v>
      </c>
      <c r="G12179">
        <v>0</v>
      </c>
    </row>
    <row r="12180" spans="1:7" x14ac:dyDescent="0.2">
      <c r="A12180">
        <v>12800</v>
      </c>
      <c r="B12180">
        <v>6.4899999999999999E-2</v>
      </c>
      <c r="C12180" t="s">
        <v>5440</v>
      </c>
      <c r="D12180">
        <v>140000</v>
      </c>
      <c r="E12180">
        <v>36</v>
      </c>
      <c r="F12180">
        <v>2</v>
      </c>
      <c r="G12180">
        <v>0</v>
      </c>
    </row>
    <row r="12181" spans="1:7" x14ac:dyDescent="0.2">
      <c r="A12181">
        <v>13000</v>
      </c>
      <c r="B12181">
        <v>0.12989999999999999</v>
      </c>
      <c r="C12181" t="s">
        <v>5442</v>
      </c>
      <c r="D12181">
        <v>50000</v>
      </c>
      <c r="E12181">
        <v>36</v>
      </c>
      <c r="F12181">
        <v>10</v>
      </c>
      <c r="G12181">
        <v>0</v>
      </c>
    </row>
    <row r="12182" spans="1:7" x14ac:dyDescent="0.2">
      <c r="A12182">
        <v>17750</v>
      </c>
      <c r="B12182">
        <v>0.21990000000000001</v>
      </c>
      <c r="C12182" t="s">
        <v>5440</v>
      </c>
      <c r="D12182">
        <v>67000</v>
      </c>
      <c r="E12182">
        <v>60</v>
      </c>
      <c r="F12182">
        <v>8</v>
      </c>
      <c r="G12182">
        <v>1</v>
      </c>
    </row>
    <row r="12183" spans="1:7" x14ac:dyDescent="0.2">
      <c r="A12183">
        <v>16800</v>
      </c>
      <c r="B12183">
        <v>0.1714</v>
      </c>
      <c r="C12183" t="s">
        <v>5441</v>
      </c>
      <c r="D12183">
        <v>50000</v>
      </c>
      <c r="E12183">
        <v>36</v>
      </c>
      <c r="F12183">
        <v>8</v>
      </c>
      <c r="G12183">
        <v>0</v>
      </c>
    </row>
    <row r="12184" spans="1:7" x14ac:dyDescent="0.2">
      <c r="A12184">
        <v>32225</v>
      </c>
      <c r="B12184">
        <v>0.25569999999999998</v>
      </c>
      <c r="C12184" t="s">
        <v>5440</v>
      </c>
      <c r="D12184">
        <v>85000</v>
      </c>
      <c r="E12184">
        <v>60</v>
      </c>
      <c r="F12184">
        <v>10</v>
      </c>
      <c r="G12184">
        <v>0</v>
      </c>
    </row>
    <row r="12185" spans="1:7" x14ac:dyDescent="0.2">
      <c r="A12185">
        <v>3600</v>
      </c>
      <c r="B12185">
        <v>0.15590000000000001</v>
      </c>
      <c r="C12185" t="s">
        <v>5440</v>
      </c>
      <c r="D12185">
        <v>48000</v>
      </c>
      <c r="E12185">
        <v>36</v>
      </c>
      <c r="F12185">
        <v>3</v>
      </c>
      <c r="G12185">
        <v>1</v>
      </c>
    </row>
    <row r="12186" spans="1:7" x14ac:dyDescent="0.2">
      <c r="A12186">
        <v>10800</v>
      </c>
      <c r="B12186">
        <v>0.1431</v>
      </c>
      <c r="C12186" t="s">
        <v>5441</v>
      </c>
      <c r="D12186">
        <v>150000</v>
      </c>
      <c r="E12186">
        <v>60</v>
      </c>
      <c r="F12186">
        <v>2</v>
      </c>
      <c r="G12186">
        <v>1</v>
      </c>
    </row>
    <row r="12187" spans="1:7" x14ac:dyDescent="0.2">
      <c r="A12187">
        <v>13600</v>
      </c>
      <c r="B12187">
        <v>8.6699999999999999E-2</v>
      </c>
      <c r="C12187" t="s">
        <v>5441</v>
      </c>
      <c r="D12187">
        <v>70000</v>
      </c>
      <c r="E12187">
        <v>36</v>
      </c>
      <c r="F12187">
        <v>9</v>
      </c>
      <c r="G12187">
        <v>0</v>
      </c>
    </row>
    <row r="12188" spans="1:7" x14ac:dyDescent="0.2">
      <c r="A12188">
        <v>14000</v>
      </c>
      <c r="B12188">
        <v>0.15590000000000001</v>
      </c>
      <c r="C12188" t="s">
        <v>5440</v>
      </c>
      <c r="D12188">
        <v>39609.599999999999</v>
      </c>
      <c r="E12188">
        <v>60</v>
      </c>
      <c r="F12188">
        <v>6</v>
      </c>
      <c r="G12188">
        <v>1</v>
      </c>
    </row>
    <row r="12189" spans="1:7" x14ac:dyDescent="0.2">
      <c r="A12189">
        <v>20000</v>
      </c>
      <c r="B12189">
        <v>0.10489999999999999</v>
      </c>
      <c r="C12189" t="s">
        <v>5441</v>
      </c>
      <c r="D12189">
        <v>134700</v>
      </c>
      <c r="E12189">
        <v>60</v>
      </c>
      <c r="F12189">
        <v>10</v>
      </c>
      <c r="G12189">
        <v>0</v>
      </c>
    </row>
    <row r="12190" spans="1:7" x14ac:dyDescent="0.2">
      <c r="A12190">
        <v>8000</v>
      </c>
      <c r="B12190">
        <v>0.10489999999999999</v>
      </c>
      <c r="C12190" t="s">
        <v>5441</v>
      </c>
      <c r="D12190">
        <v>65000</v>
      </c>
      <c r="E12190">
        <v>36</v>
      </c>
      <c r="F12190">
        <v>10</v>
      </c>
      <c r="G12190">
        <v>0</v>
      </c>
    </row>
    <row r="12191" spans="1:7" x14ac:dyDescent="0.2">
      <c r="A12191">
        <v>20000</v>
      </c>
      <c r="B12191">
        <v>0.11990000000000001</v>
      </c>
      <c r="C12191" t="s">
        <v>5441</v>
      </c>
      <c r="D12191">
        <v>150000</v>
      </c>
      <c r="E12191">
        <v>36</v>
      </c>
      <c r="F12191">
        <v>3</v>
      </c>
      <c r="G12191">
        <v>0</v>
      </c>
    </row>
    <row r="12192" spans="1:7" x14ac:dyDescent="0.2">
      <c r="A12192">
        <v>6500</v>
      </c>
      <c r="B12192">
        <v>8.1900000000000001E-2</v>
      </c>
      <c r="C12192" t="s">
        <v>5440</v>
      </c>
      <c r="D12192">
        <v>27500</v>
      </c>
      <c r="E12192">
        <v>36</v>
      </c>
      <c r="F12192">
        <v>8</v>
      </c>
      <c r="G12192">
        <v>0</v>
      </c>
    </row>
    <row r="12193" spans="1:7" x14ac:dyDescent="0.2">
      <c r="A12193">
        <v>7500</v>
      </c>
      <c r="B12193">
        <v>0.12989999999999999</v>
      </c>
      <c r="C12193" t="s">
        <v>5440</v>
      </c>
      <c r="D12193">
        <v>35000</v>
      </c>
      <c r="E12193">
        <v>36</v>
      </c>
      <c r="F12193">
        <v>2</v>
      </c>
      <c r="G12193">
        <v>0</v>
      </c>
    </row>
    <row r="12194" spans="1:7" x14ac:dyDescent="0.2">
      <c r="A12194">
        <v>5000</v>
      </c>
      <c r="B12194">
        <v>9.4899999999999998E-2</v>
      </c>
      <c r="C12194" t="s">
        <v>5441</v>
      </c>
      <c r="D12194">
        <v>63000</v>
      </c>
      <c r="E12194">
        <v>36</v>
      </c>
      <c r="F12194">
        <v>6</v>
      </c>
      <c r="G12194">
        <v>0</v>
      </c>
    </row>
    <row r="12195" spans="1:7" x14ac:dyDescent="0.2">
      <c r="A12195">
        <v>15000</v>
      </c>
      <c r="B12195">
        <v>0.1431</v>
      </c>
      <c r="C12195" t="s">
        <v>5441</v>
      </c>
      <c r="D12195">
        <v>79800</v>
      </c>
      <c r="E12195">
        <v>60</v>
      </c>
      <c r="F12195">
        <v>9</v>
      </c>
      <c r="G12195">
        <v>0</v>
      </c>
    </row>
    <row r="12196" spans="1:7" x14ac:dyDescent="0.2">
      <c r="A12196">
        <v>7100</v>
      </c>
      <c r="B12196">
        <v>0.1144</v>
      </c>
      <c r="C12196" t="s">
        <v>5440</v>
      </c>
      <c r="D12196">
        <v>35000</v>
      </c>
      <c r="E12196">
        <v>36</v>
      </c>
      <c r="F12196">
        <v>3</v>
      </c>
      <c r="G12196">
        <v>0</v>
      </c>
    </row>
    <row r="12197" spans="1:7" x14ac:dyDescent="0.2">
      <c r="A12197">
        <v>8000</v>
      </c>
      <c r="B12197">
        <v>0.1366</v>
      </c>
      <c r="C12197" t="s">
        <v>5440</v>
      </c>
      <c r="D12197">
        <v>30000</v>
      </c>
      <c r="E12197">
        <v>36</v>
      </c>
      <c r="F12197">
        <v>4</v>
      </c>
      <c r="G12197">
        <v>0</v>
      </c>
    </row>
    <row r="12198" spans="1:7" x14ac:dyDescent="0.2">
      <c r="A12198">
        <v>7000</v>
      </c>
      <c r="B12198">
        <v>6.0299999999999999E-2</v>
      </c>
      <c r="C12198" t="s">
        <v>5441</v>
      </c>
      <c r="D12198">
        <v>117000</v>
      </c>
      <c r="E12198">
        <v>36</v>
      </c>
      <c r="F12198">
        <v>10</v>
      </c>
      <c r="G12198">
        <v>0</v>
      </c>
    </row>
    <row r="12199" spans="1:7" x14ac:dyDescent="0.2">
      <c r="A12199">
        <v>26375</v>
      </c>
      <c r="B12199">
        <v>0.24990000000000001</v>
      </c>
      <c r="C12199" t="s">
        <v>5441</v>
      </c>
      <c r="D12199">
        <v>60000</v>
      </c>
      <c r="E12199">
        <v>60</v>
      </c>
      <c r="F12199">
        <v>6</v>
      </c>
      <c r="G12199">
        <v>0</v>
      </c>
    </row>
    <row r="12200" spans="1:7" x14ac:dyDescent="0.2">
      <c r="A12200">
        <v>35000</v>
      </c>
      <c r="B12200">
        <v>0.2099</v>
      </c>
      <c r="C12200" t="s">
        <v>5441</v>
      </c>
      <c r="D12200">
        <v>101000</v>
      </c>
      <c r="E12200">
        <v>60</v>
      </c>
      <c r="F12200">
        <v>0.5</v>
      </c>
      <c r="G12200">
        <v>0</v>
      </c>
    </row>
    <row r="12201" spans="1:7" x14ac:dyDescent="0.2">
      <c r="A12201">
        <v>20225</v>
      </c>
      <c r="B12201">
        <v>0.12989999999999999</v>
      </c>
      <c r="C12201" t="s">
        <v>5440</v>
      </c>
      <c r="D12201">
        <v>75000</v>
      </c>
      <c r="E12201">
        <v>36</v>
      </c>
      <c r="F12201">
        <v>1</v>
      </c>
      <c r="G12201">
        <v>0</v>
      </c>
    </row>
    <row r="12202" spans="1:7" x14ac:dyDescent="0.2">
      <c r="A12202">
        <v>24450</v>
      </c>
      <c r="B12202">
        <v>0.10489999999999999</v>
      </c>
      <c r="C12202" t="s">
        <v>5441</v>
      </c>
      <c r="D12202">
        <v>75000</v>
      </c>
      <c r="E12202">
        <v>36</v>
      </c>
      <c r="F12202">
        <v>8</v>
      </c>
      <c r="G12202">
        <v>0</v>
      </c>
    </row>
    <row r="12203" spans="1:7" x14ac:dyDescent="0.2">
      <c r="A12203">
        <v>15200</v>
      </c>
      <c r="B12203">
        <v>0.17860000000000001</v>
      </c>
      <c r="C12203" t="s">
        <v>5442</v>
      </c>
      <c r="D12203">
        <v>80000</v>
      </c>
      <c r="E12203">
        <v>36</v>
      </c>
      <c r="F12203">
        <v>10</v>
      </c>
      <c r="G12203">
        <v>0</v>
      </c>
    </row>
    <row r="12204" spans="1:7" x14ac:dyDescent="0.2">
      <c r="A12204">
        <v>15000</v>
      </c>
      <c r="B12204">
        <v>0.17860000000000001</v>
      </c>
      <c r="C12204" t="s">
        <v>5441</v>
      </c>
      <c r="D12204">
        <v>98000</v>
      </c>
      <c r="E12204">
        <v>60</v>
      </c>
      <c r="F12204">
        <v>0.5</v>
      </c>
      <c r="G12204">
        <v>0</v>
      </c>
    </row>
    <row r="12205" spans="1:7" x14ac:dyDescent="0.2">
      <c r="A12205">
        <v>10000</v>
      </c>
      <c r="B12205">
        <v>0.1366</v>
      </c>
      <c r="C12205" t="s">
        <v>5440</v>
      </c>
      <c r="D12205">
        <v>55000</v>
      </c>
      <c r="E12205">
        <v>36</v>
      </c>
      <c r="F12205">
        <v>8</v>
      </c>
      <c r="G12205">
        <v>0</v>
      </c>
    </row>
    <row r="12206" spans="1:7" x14ac:dyDescent="0.2">
      <c r="A12206">
        <v>25000</v>
      </c>
      <c r="B12206">
        <v>0.12989999999999999</v>
      </c>
      <c r="C12206" t="s">
        <v>5441</v>
      </c>
      <c r="D12206">
        <v>125000</v>
      </c>
      <c r="E12206">
        <v>36</v>
      </c>
      <c r="F12206">
        <v>3</v>
      </c>
      <c r="G12206">
        <v>0</v>
      </c>
    </row>
    <row r="12207" spans="1:7" x14ac:dyDescent="0.2">
      <c r="A12207">
        <v>3500</v>
      </c>
      <c r="B12207">
        <v>0.12989999999999999</v>
      </c>
      <c r="C12207" t="s">
        <v>5441</v>
      </c>
      <c r="D12207">
        <v>120000</v>
      </c>
      <c r="E12207">
        <v>36</v>
      </c>
      <c r="F12207">
        <v>10</v>
      </c>
      <c r="G12207">
        <v>0</v>
      </c>
    </row>
    <row r="12208" spans="1:7" x14ac:dyDescent="0.2">
      <c r="A12208">
        <v>6000</v>
      </c>
      <c r="B12208">
        <v>7.4899999999999994E-2</v>
      </c>
      <c r="C12208" t="s">
        <v>5442</v>
      </c>
      <c r="D12208">
        <v>80000</v>
      </c>
      <c r="E12208">
        <v>36</v>
      </c>
      <c r="F12208">
        <v>10</v>
      </c>
      <c r="G12208">
        <v>0</v>
      </c>
    </row>
    <row r="12209" spans="1:7" x14ac:dyDescent="0.2">
      <c r="A12209">
        <v>24000</v>
      </c>
      <c r="B12209">
        <v>0.17860000000000001</v>
      </c>
      <c r="C12209" t="s">
        <v>5441</v>
      </c>
      <c r="D12209">
        <v>85000</v>
      </c>
      <c r="E12209">
        <v>60</v>
      </c>
      <c r="F12209">
        <v>10</v>
      </c>
      <c r="G12209">
        <v>0</v>
      </c>
    </row>
    <row r="12210" spans="1:7" x14ac:dyDescent="0.2">
      <c r="A12210">
        <v>3000</v>
      </c>
      <c r="B12210">
        <v>0.15590000000000001</v>
      </c>
      <c r="C12210" t="s">
        <v>5441</v>
      </c>
      <c r="D12210">
        <v>40000</v>
      </c>
      <c r="E12210">
        <v>36</v>
      </c>
      <c r="F12210">
        <v>5</v>
      </c>
      <c r="G12210">
        <v>0</v>
      </c>
    </row>
    <row r="12211" spans="1:7" x14ac:dyDescent="0.2">
      <c r="A12211">
        <v>15000</v>
      </c>
      <c r="B12211">
        <v>7.4899999999999994E-2</v>
      </c>
      <c r="C12211" t="s">
        <v>5440</v>
      </c>
      <c r="D12211">
        <v>76500</v>
      </c>
      <c r="E12211">
        <v>36</v>
      </c>
      <c r="F12211">
        <v>3</v>
      </c>
      <c r="G12211">
        <v>0</v>
      </c>
    </row>
    <row r="12212" spans="1:7" x14ac:dyDescent="0.2">
      <c r="A12212">
        <v>5000</v>
      </c>
      <c r="B12212">
        <v>0.11990000000000001</v>
      </c>
      <c r="C12212" t="s">
        <v>5440</v>
      </c>
      <c r="D12212">
        <v>59000</v>
      </c>
      <c r="E12212">
        <v>36</v>
      </c>
      <c r="F12212">
        <v>10</v>
      </c>
      <c r="G12212">
        <v>0</v>
      </c>
    </row>
    <row r="12213" spans="1:7" x14ac:dyDescent="0.2">
      <c r="A12213">
        <v>35000</v>
      </c>
      <c r="B12213">
        <v>0.12989999999999999</v>
      </c>
      <c r="C12213" t="s">
        <v>5441</v>
      </c>
      <c r="D12213">
        <v>105820</v>
      </c>
      <c r="E12213">
        <v>36</v>
      </c>
      <c r="F12213">
        <v>10</v>
      </c>
      <c r="G12213">
        <v>0</v>
      </c>
    </row>
    <row r="12214" spans="1:7" x14ac:dyDescent="0.2">
      <c r="A12214">
        <v>21000</v>
      </c>
      <c r="B12214">
        <v>0.19989999999999999</v>
      </c>
      <c r="C12214" t="s">
        <v>5441</v>
      </c>
      <c r="D12214">
        <v>76000</v>
      </c>
      <c r="E12214">
        <v>36</v>
      </c>
      <c r="F12214">
        <v>10</v>
      </c>
      <c r="G12214">
        <v>0</v>
      </c>
    </row>
    <row r="12215" spans="1:7" x14ac:dyDescent="0.2">
      <c r="A12215">
        <v>15000</v>
      </c>
      <c r="B12215">
        <v>0.15590000000000001</v>
      </c>
      <c r="C12215" t="s">
        <v>5440</v>
      </c>
      <c r="D12215">
        <v>120000</v>
      </c>
      <c r="E12215">
        <v>60</v>
      </c>
      <c r="F12215">
        <v>1</v>
      </c>
      <c r="G12215">
        <v>0</v>
      </c>
    </row>
    <row r="12216" spans="1:7" x14ac:dyDescent="0.2">
      <c r="A12216">
        <v>12000</v>
      </c>
      <c r="B12216">
        <v>0.10489999999999999</v>
      </c>
      <c r="C12216" t="s">
        <v>5440</v>
      </c>
      <c r="D12216">
        <v>90000</v>
      </c>
      <c r="E12216">
        <v>60</v>
      </c>
      <c r="F12216">
        <v>2</v>
      </c>
      <c r="G12216">
        <v>0</v>
      </c>
    </row>
    <row r="12217" spans="1:7" x14ac:dyDescent="0.2">
      <c r="A12217">
        <v>25000</v>
      </c>
      <c r="B12217">
        <v>0.1239</v>
      </c>
      <c r="C12217" t="s">
        <v>5441</v>
      </c>
      <c r="D12217">
        <v>350000</v>
      </c>
      <c r="E12217">
        <v>36</v>
      </c>
      <c r="F12217">
        <v>1</v>
      </c>
      <c r="G12217">
        <v>0</v>
      </c>
    </row>
    <row r="12218" spans="1:7" x14ac:dyDescent="0.2">
      <c r="A12218">
        <v>34550</v>
      </c>
      <c r="B12218">
        <v>0.12989999999999999</v>
      </c>
      <c r="C12218" t="s">
        <v>5441</v>
      </c>
      <c r="D12218">
        <v>425000</v>
      </c>
      <c r="E12218">
        <v>36</v>
      </c>
      <c r="F12218">
        <v>1</v>
      </c>
      <c r="G12218">
        <v>0</v>
      </c>
    </row>
    <row r="12219" spans="1:7" x14ac:dyDescent="0.2">
      <c r="A12219">
        <v>18000</v>
      </c>
      <c r="B12219">
        <v>0.1431</v>
      </c>
      <c r="C12219" t="s">
        <v>5441</v>
      </c>
      <c r="D12219">
        <v>60000</v>
      </c>
      <c r="E12219">
        <v>36</v>
      </c>
      <c r="F12219">
        <v>10</v>
      </c>
      <c r="G12219">
        <v>0</v>
      </c>
    </row>
    <row r="12220" spans="1:7" x14ac:dyDescent="0.2">
      <c r="A12220">
        <v>7000</v>
      </c>
      <c r="B12220">
        <v>9.4899999999999998E-2</v>
      </c>
      <c r="C12220" t="s">
        <v>5440</v>
      </c>
      <c r="D12220">
        <v>57000</v>
      </c>
      <c r="E12220">
        <v>36</v>
      </c>
      <c r="F12220">
        <v>2</v>
      </c>
      <c r="G12220">
        <v>0</v>
      </c>
    </row>
    <row r="12221" spans="1:7" x14ac:dyDescent="0.2">
      <c r="A12221">
        <v>16700</v>
      </c>
      <c r="B12221">
        <v>0.18540000000000001</v>
      </c>
      <c r="C12221" t="s">
        <v>5440</v>
      </c>
      <c r="D12221">
        <v>77500</v>
      </c>
      <c r="E12221">
        <v>36</v>
      </c>
      <c r="F12221">
        <v>2</v>
      </c>
      <c r="G12221">
        <v>0</v>
      </c>
    </row>
    <row r="12222" spans="1:7" x14ac:dyDescent="0.2">
      <c r="A12222">
        <v>5000</v>
      </c>
      <c r="B12222">
        <v>0.14990000000000001</v>
      </c>
      <c r="C12222" t="s">
        <v>5441</v>
      </c>
      <c r="D12222">
        <v>35000</v>
      </c>
      <c r="E12222">
        <v>36</v>
      </c>
      <c r="F12222">
        <v>2</v>
      </c>
      <c r="G12222">
        <v>0</v>
      </c>
    </row>
    <row r="12223" spans="1:7" x14ac:dyDescent="0.2">
      <c r="A12223">
        <v>15000</v>
      </c>
      <c r="B12223">
        <v>0.19239999999999999</v>
      </c>
      <c r="C12223" t="s">
        <v>5440</v>
      </c>
      <c r="D12223">
        <v>70000</v>
      </c>
      <c r="E12223">
        <v>60</v>
      </c>
      <c r="F12223">
        <v>1</v>
      </c>
      <c r="G12223">
        <v>0</v>
      </c>
    </row>
    <row r="12224" spans="1:7" x14ac:dyDescent="0.2">
      <c r="A12224">
        <v>27425</v>
      </c>
      <c r="B12224">
        <v>0.24990000000000001</v>
      </c>
      <c r="C12224" t="s">
        <v>5440</v>
      </c>
      <c r="D12224">
        <v>84500</v>
      </c>
      <c r="E12224">
        <v>60</v>
      </c>
      <c r="F12224">
        <v>4</v>
      </c>
      <c r="G12224">
        <v>1</v>
      </c>
    </row>
    <row r="12225" spans="1:7" x14ac:dyDescent="0.2">
      <c r="A12225">
        <v>7800</v>
      </c>
      <c r="B12225">
        <v>0.1144</v>
      </c>
      <c r="C12225" t="s">
        <v>5440</v>
      </c>
      <c r="D12225">
        <v>151500</v>
      </c>
      <c r="E12225">
        <v>36</v>
      </c>
      <c r="F12225">
        <v>2</v>
      </c>
      <c r="G12225">
        <v>0</v>
      </c>
    </row>
    <row r="12226" spans="1:7" x14ac:dyDescent="0.2">
      <c r="A12226">
        <v>25925</v>
      </c>
      <c r="B12226">
        <v>0.19989999999999999</v>
      </c>
      <c r="C12226" t="s">
        <v>5440</v>
      </c>
      <c r="D12226">
        <v>66000</v>
      </c>
      <c r="E12226">
        <v>60</v>
      </c>
      <c r="F12226">
        <v>10</v>
      </c>
      <c r="G12226">
        <v>0</v>
      </c>
    </row>
    <row r="12227" spans="1:7" x14ac:dyDescent="0.2">
      <c r="A12227">
        <v>8000</v>
      </c>
      <c r="B12227">
        <v>0.1144</v>
      </c>
      <c r="C12227" t="s">
        <v>5442</v>
      </c>
      <c r="D12227">
        <v>120000</v>
      </c>
      <c r="E12227">
        <v>36</v>
      </c>
      <c r="F12227">
        <v>1</v>
      </c>
      <c r="G12227">
        <v>0</v>
      </c>
    </row>
    <row r="12228" spans="1:7" x14ac:dyDescent="0.2">
      <c r="A12228">
        <v>10000</v>
      </c>
      <c r="B12228">
        <v>0.10489999999999999</v>
      </c>
      <c r="C12228" t="s">
        <v>5440</v>
      </c>
      <c r="D12228">
        <v>36000</v>
      </c>
      <c r="E12228">
        <v>36</v>
      </c>
      <c r="F12228">
        <v>10</v>
      </c>
      <c r="G12228">
        <v>0</v>
      </c>
    </row>
    <row r="12229" spans="1:7" x14ac:dyDescent="0.2">
      <c r="A12229">
        <v>10000</v>
      </c>
      <c r="B12229">
        <v>0.1144</v>
      </c>
      <c r="C12229" t="s">
        <v>5441</v>
      </c>
      <c r="D12229">
        <v>68000</v>
      </c>
      <c r="E12229">
        <v>60</v>
      </c>
      <c r="F12229">
        <v>10</v>
      </c>
      <c r="G12229">
        <v>1</v>
      </c>
    </row>
    <row r="12230" spans="1:7" x14ac:dyDescent="0.2">
      <c r="A12230">
        <v>22100</v>
      </c>
      <c r="B12230">
        <v>0.10489999999999999</v>
      </c>
      <c r="C12230" t="s">
        <v>5441</v>
      </c>
      <c r="D12230">
        <v>68000</v>
      </c>
      <c r="E12230">
        <v>60</v>
      </c>
      <c r="F12230">
        <v>10</v>
      </c>
      <c r="G12230">
        <v>0</v>
      </c>
    </row>
    <row r="12231" spans="1:7" x14ac:dyDescent="0.2">
      <c r="A12231">
        <v>9600</v>
      </c>
      <c r="B12231">
        <v>8.6699999999999999E-2</v>
      </c>
      <c r="C12231" t="s">
        <v>5440</v>
      </c>
      <c r="D12231">
        <v>52000</v>
      </c>
      <c r="E12231">
        <v>36</v>
      </c>
      <c r="F12231">
        <v>10</v>
      </c>
      <c r="G12231">
        <v>0</v>
      </c>
    </row>
    <row r="12232" spans="1:7" x14ac:dyDescent="0.2">
      <c r="A12232">
        <v>16000</v>
      </c>
      <c r="B12232">
        <v>0.1366</v>
      </c>
      <c r="C12232" t="s">
        <v>5440</v>
      </c>
      <c r="D12232">
        <v>120000</v>
      </c>
      <c r="E12232">
        <v>36</v>
      </c>
      <c r="F12232">
        <v>3</v>
      </c>
      <c r="G12232">
        <v>0</v>
      </c>
    </row>
    <row r="12233" spans="1:7" x14ac:dyDescent="0.2">
      <c r="A12233">
        <v>5425</v>
      </c>
      <c r="B12233">
        <v>0.12989999999999999</v>
      </c>
      <c r="C12233" t="s">
        <v>5441</v>
      </c>
      <c r="D12233">
        <v>60000</v>
      </c>
      <c r="E12233">
        <v>36</v>
      </c>
      <c r="F12233">
        <v>2</v>
      </c>
      <c r="G12233">
        <v>0</v>
      </c>
    </row>
    <row r="12234" spans="1:7" x14ac:dyDescent="0.2">
      <c r="A12234">
        <v>33000</v>
      </c>
      <c r="B12234">
        <v>0.14990000000000001</v>
      </c>
      <c r="C12234" t="s">
        <v>5440</v>
      </c>
      <c r="D12234">
        <v>168800</v>
      </c>
      <c r="E12234">
        <v>60</v>
      </c>
      <c r="F12234">
        <v>0.5</v>
      </c>
      <c r="G12234">
        <v>0</v>
      </c>
    </row>
    <row r="12235" spans="1:7" x14ac:dyDescent="0.2">
      <c r="A12235">
        <v>12000</v>
      </c>
      <c r="B12235">
        <v>0.1431</v>
      </c>
      <c r="C12235" t="s">
        <v>5441</v>
      </c>
      <c r="D12235">
        <v>60000</v>
      </c>
      <c r="E12235">
        <v>36</v>
      </c>
      <c r="F12235">
        <v>8</v>
      </c>
      <c r="G12235">
        <v>0</v>
      </c>
    </row>
    <row r="12236" spans="1:7" x14ac:dyDescent="0.2">
      <c r="A12236">
        <v>8450</v>
      </c>
      <c r="B12236">
        <v>0.1714</v>
      </c>
      <c r="C12236" t="s">
        <v>5440</v>
      </c>
      <c r="D12236">
        <v>60000</v>
      </c>
      <c r="E12236">
        <v>36</v>
      </c>
      <c r="F12236">
        <v>1</v>
      </c>
      <c r="G12236">
        <v>1</v>
      </c>
    </row>
    <row r="12237" spans="1:7" x14ac:dyDescent="0.2">
      <c r="A12237">
        <v>24000</v>
      </c>
      <c r="B12237">
        <v>0.17860000000000001</v>
      </c>
      <c r="C12237" t="s">
        <v>5440</v>
      </c>
      <c r="D12237">
        <v>72000</v>
      </c>
      <c r="E12237">
        <v>60</v>
      </c>
      <c r="F12237">
        <v>7</v>
      </c>
      <c r="G12237">
        <v>1</v>
      </c>
    </row>
    <row r="12238" spans="1:7" x14ac:dyDescent="0.2">
      <c r="A12238">
        <v>35000</v>
      </c>
      <c r="B12238">
        <v>0.19239999999999999</v>
      </c>
      <c r="C12238" t="s">
        <v>5441</v>
      </c>
      <c r="D12238">
        <v>124800</v>
      </c>
      <c r="E12238">
        <v>36</v>
      </c>
      <c r="F12238">
        <v>0.5</v>
      </c>
      <c r="G12238">
        <v>1</v>
      </c>
    </row>
    <row r="12239" spans="1:7" x14ac:dyDescent="0.2">
      <c r="A12239">
        <v>15000</v>
      </c>
      <c r="B12239">
        <v>0.10489999999999999</v>
      </c>
      <c r="C12239" t="s">
        <v>5442</v>
      </c>
      <c r="D12239">
        <v>50000</v>
      </c>
      <c r="E12239">
        <v>60</v>
      </c>
      <c r="F12239">
        <v>2</v>
      </c>
      <c r="G12239">
        <v>1</v>
      </c>
    </row>
    <row r="12240" spans="1:7" x14ac:dyDescent="0.2">
      <c r="A12240">
        <v>9500</v>
      </c>
      <c r="B12240">
        <v>0.1239</v>
      </c>
      <c r="C12240" t="s">
        <v>5441</v>
      </c>
      <c r="D12240">
        <v>50000</v>
      </c>
      <c r="E12240">
        <v>36</v>
      </c>
      <c r="F12240">
        <v>5</v>
      </c>
      <c r="G12240">
        <v>0</v>
      </c>
    </row>
    <row r="12241" spans="1:7" x14ac:dyDescent="0.2">
      <c r="A12241">
        <v>7000</v>
      </c>
      <c r="B12241">
        <v>0.1366</v>
      </c>
      <c r="C12241" t="s">
        <v>5440</v>
      </c>
      <c r="D12241">
        <v>66000</v>
      </c>
      <c r="E12241">
        <v>36</v>
      </c>
      <c r="F12241">
        <v>10</v>
      </c>
      <c r="G12241">
        <v>0</v>
      </c>
    </row>
    <row r="12242" spans="1:7" x14ac:dyDescent="0.2">
      <c r="A12242">
        <v>11600</v>
      </c>
      <c r="B12242">
        <v>0.19239999999999999</v>
      </c>
      <c r="C12242" t="s">
        <v>5440</v>
      </c>
      <c r="D12242">
        <v>94206</v>
      </c>
      <c r="E12242">
        <v>60</v>
      </c>
      <c r="F12242">
        <v>10</v>
      </c>
      <c r="G12242">
        <v>0</v>
      </c>
    </row>
    <row r="12243" spans="1:7" x14ac:dyDescent="0.2">
      <c r="A12243">
        <v>18400</v>
      </c>
      <c r="B12243">
        <v>0.19239999999999999</v>
      </c>
      <c r="C12243" t="s">
        <v>5441</v>
      </c>
      <c r="D12243">
        <v>52000</v>
      </c>
      <c r="E12243">
        <v>36</v>
      </c>
      <c r="F12243">
        <v>5</v>
      </c>
      <c r="G12243">
        <v>0</v>
      </c>
    </row>
    <row r="12244" spans="1:7" x14ac:dyDescent="0.2">
      <c r="A12244">
        <v>20800</v>
      </c>
      <c r="B12244">
        <v>0.1714</v>
      </c>
      <c r="C12244" t="s">
        <v>5441</v>
      </c>
      <c r="D12244">
        <v>52000</v>
      </c>
      <c r="E12244">
        <v>60</v>
      </c>
      <c r="F12244">
        <v>4</v>
      </c>
      <c r="G12244">
        <v>0</v>
      </c>
    </row>
    <row r="12245" spans="1:7" x14ac:dyDescent="0.2">
      <c r="A12245">
        <v>10000</v>
      </c>
      <c r="B12245">
        <v>8.6699999999999999E-2</v>
      </c>
      <c r="C12245" t="s">
        <v>5441</v>
      </c>
      <c r="D12245">
        <v>54000</v>
      </c>
      <c r="E12245">
        <v>36</v>
      </c>
      <c r="F12245">
        <v>10</v>
      </c>
      <c r="G12245">
        <v>0</v>
      </c>
    </row>
    <row r="12246" spans="1:7" x14ac:dyDescent="0.2">
      <c r="A12246">
        <v>24000</v>
      </c>
      <c r="B12246">
        <v>0.19239999999999999</v>
      </c>
      <c r="C12246" t="s">
        <v>5441</v>
      </c>
      <c r="D12246">
        <v>52000</v>
      </c>
      <c r="E12246">
        <v>60</v>
      </c>
      <c r="F12246">
        <v>2</v>
      </c>
      <c r="G12246">
        <v>0</v>
      </c>
    </row>
    <row r="12247" spans="1:7" x14ac:dyDescent="0.2">
      <c r="A12247">
        <v>24000</v>
      </c>
      <c r="B12247">
        <v>0.11990000000000001</v>
      </c>
      <c r="C12247" t="s">
        <v>5440</v>
      </c>
      <c r="D12247">
        <v>137100</v>
      </c>
      <c r="E12247">
        <v>36</v>
      </c>
      <c r="F12247">
        <v>1</v>
      </c>
      <c r="G12247">
        <v>0</v>
      </c>
    </row>
    <row r="12248" spans="1:7" x14ac:dyDescent="0.2">
      <c r="A12248">
        <v>10000</v>
      </c>
      <c r="B12248">
        <v>6.4899999999999999E-2</v>
      </c>
      <c r="C12248" t="s">
        <v>5441</v>
      </c>
      <c r="D12248">
        <v>120000</v>
      </c>
      <c r="E12248">
        <v>36</v>
      </c>
      <c r="F12248">
        <v>10</v>
      </c>
      <c r="G12248">
        <v>0</v>
      </c>
    </row>
    <row r="12249" spans="1:7" x14ac:dyDescent="0.2">
      <c r="A12249">
        <v>2400</v>
      </c>
      <c r="B12249">
        <v>0.12989999999999999</v>
      </c>
      <c r="C12249" t="s">
        <v>5440</v>
      </c>
      <c r="D12249">
        <v>25000</v>
      </c>
      <c r="E12249">
        <v>36</v>
      </c>
      <c r="F12249">
        <v>0.5</v>
      </c>
      <c r="G12249">
        <v>0</v>
      </c>
    </row>
    <row r="12250" spans="1:7" x14ac:dyDescent="0.2">
      <c r="A12250">
        <v>6700</v>
      </c>
      <c r="B12250">
        <v>0.14990000000000001</v>
      </c>
      <c r="C12250" t="s">
        <v>5440</v>
      </c>
      <c r="D12250">
        <v>110000</v>
      </c>
      <c r="E12250">
        <v>36</v>
      </c>
      <c r="F12250">
        <v>2</v>
      </c>
      <c r="G12250">
        <v>1</v>
      </c>
    </row>
    <row r="12251" spans="1:7" x14ac:dyDescent="0.2">
      <c r="A12251">
        <v>9500</v>
      </c>
      <c r="B12251">
        <v>0.12989999999999999</v>
      </c>
      <c r="C12251" t="s">
        <v>5440</v>
      </c>
      <c r="D12251">
        <v>85000</v>
      </c>
      <c r="E12251">
        <v>36</v>
      </c>
      <c r="F12251">
        <v>10</v>
      </c>
      <c r="G12251">
        <v>0</v>
      </c>
    </row>
    <row r="12252" spans="1:7" x14ac:dyDescent="0.2">
      <c r="A12252">
        <v>35000</v>
      </c>
      <c r="B12252">
        <v>0.19239999999999999</v>
      </c>
      <c r="C12252" t="s">
        <v>5442</v>
      </c>
      <c r="D12252">
        <v>108000</v>
      </c>
      <c r="E12252">
        <v>36</v>
      </c>
      <c r="F12252">
        <v>3</v>
      </c>
      <c r="G12252">
        <v>0</v>
      </c>
    </row>
    <row r="12253" spans="1:7" x14ac:dyDescent="0.2">
      <c r="A12253">
        <v>35000</v>
      </c>
      <c r="B12253">
        <v>0.19989999999999999</v>
      </c>
      <c r="C12253" t="s">
        <v>5441</v>
      </c>
      <c r="D12253">
        <v>150000</v>
      </c>
      <c r="E12253">
        <v>60</v>
      </c>
      <c r="F12253">
        <v>10</v>
      </c>
      <c r="G12253">
        <v>0</v>
      </c>
    </row>
    <row r="12254" spans="1:7" x14ac:dyDescent="0.2">
      <c r="A12254">
        <v>3000</v>
      </c>
      <c r="B12254">
        <v>6.9900000000000004E-2</v>
      </c>
      <c r="C12254" t="s">
        <v>5441</v>
      </c>
      <c r="D12254">
        <v>65000</v>
      </c>
      <c r="E12254">
        <v>36</v>
      </c>
      <c r="F12254">
        <v>2</v>
      </c>
      <c r="G12254">
        <v>0</v>
      </c>
    </row>
    <row r="12255" spans="1:7" x14ac:dyDescent="0.2">
      <c r="A12255">
        <v>8000</v>
      </c>
      <c r="B12255">
        <v>9.4899999999999998E-2</v>
      </c>
      <c r="C12255" t="s">
        <v>5442</v>
      </c>
      <c r="D12255">
        <v>23000</v>
      </c>
      <c r="E12255">
        <v>36</v>
      </c>
      <c r="F12255">
        <v>1</v>
      </c>
      <c r="G12255">
        <v>0</v>
      </c>
    </row>
    <row r="12256" spans="1:7" x14ac:dyDescent="0.2">
      <c r="A12256">
        <v>11700</v>
      </c>
      <c r="B12256">
        <v>0.1431</v>
      </c>
      <c r="C12256" t="s">
        <v>5440</v>
      </c>
      <c r="D12256">
        <v>32000</v>
      </c>
      <c r="E12256">
        <v>36</v>
      </c>
      <c r="F12256">
        <v>4</v>
      </c>
      <c r="G12256">
        <v>0</v>
      </c>
    </row>
    <row r="12257" spans="1:7" x14ac:dyDescent="0.2">
      <c r="A12257">
        <v>7000</v>
      </c>
      <c r="B12257">
        <v>0.1431</v>
      </c>
      <c r="C12257" t="s">
        <v>5440</v>
      </c>
      <c r="D12257">
        <v>87000</v>
      </c>
      <c r="E12257">
        <v>36</v>
      </c>
      <c r="F12257">
        <v>10</v>
      </c>
      <c r="G12257">
        <v>0</v>
      </c>
    </row>
    <row r="12258" spans="1:7" x14ac:dyDescent="0.2">
      <c r="A12258">
        <v>24925</v>
      </c>
      <c r="B12258">
        <v>0.25890000000000002</v>
      </c>
      <c r="C12258" t="s">
        <v>5441</v>
      </c>
      <c r="D12258">
        <v>58000</v>
      </c>
      <c r="E12258">
        <v>60</v>
      </c>
      <c r="F12258">
        <v>6</v>
      </c>
      <c r="G12258">
        <v>0</v>
      </c>
    </row>
    <row r="12259" spans="1:7" x14ac:dyDescent="0.2">
      <c r="A12259">
        <v>30000</v>
      </c>
      <c r="B12259">
        <v>0.1239</v>
      </c>
      <c r="C12259" t="s">
        <v>5441</v>
      </c>
      <c r="D12259" s="79">
        <v>1000000</v>
      </c>
      <c r="E12259">
        <v>36</v>
      </c>
      <c r="F12259">
        <v>0.5</v>
      </c>
      <c r="G12259">
        <v>0</v>
      </c>
    </row>
    <row r="12260" spans="1:7" x14ac:dyDescent="0.2">
      <c r="A12260">
        <v>5750</v>
      </c>
      <c r="B12260">
        <v>0.1431</v>
      </c>
      <c r="C12260" t="s">
        <v>5442</v>
      </c>
      <c r="D12260">
        <v>30000</v>
      </c>
      <c r="E12260">
        <v>36</v>
      </c>
      <c r="F12260">
        <v>2</v>
      </c>
      <c r="G12260">
        <v>1</v>
      </c>
    </row>
    <row r="12261" spans="1:7" x14ac:dyDescent="0.2">
      <c r="A12261">
        <v>4800</v>
      </c>
      <c r="B12261">
        <v>0.15590000000000001</v>
      </c>
      <c r="C12261" t="s">
        <v>5442</v>
      </c>
      <c r="D12261">
        <v>25000</v>
      </c>
      <c r="E12261">
        <v>36</v>
      </c>
      <c r="F12261">
        <v>1</v>
      </c>
      <c r="G12261">
        <v>0</v>
      </c>
    </row>
    <row r="12262" spans="1:7" x14ac:dyDescent="0.2">
      <c r="A12262">
        <v>7000</v>
      </c>
      <c r="B12262">
        <v>0.1366</v>
      </c>
      <c r="C12262" t="s">
        <v>5440</v>
      </c>
      <c r="D12262">
        <v>48681</v>
      </c>
      <c r="E12262">
        <v>36</v>
      </c>
      <c r="F12262">
        <v>10</v>
      </c>
      <c r="G12262">
        <v>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11</vt:i4>
      </vt:variant>
    </vt:vector>
  </HeadingPairs>
  <TitlesOfParts>
    <vt:vector size="27" baseType="lpstr">
      <vt:lpstr>Today</vt:lpstr>
      <vt:lpstr>Shapley</vt:lpstr>
      <vt:lpstr>NaiveBayes</vt:lpstr>
      <vt:lpstr>PCA</vt:lpstr>
      <vt:lpstr>LDA</vt:lpstr>
      <vt:lpstr>MarketBasketAnalysis</vt:lpstr>
      <vt:lpstr>DecisionTrees</vt:lpstr>
      <vt:lpstr>PreWork4NextClass</vt:lpstr>
      <vt:lpstr>InClassProjects</vt:lpstr>
      <vt:lpstr>Q_Shapley</vt:lpstr>
      <vt:lpstr>Q_MarketBasketAnalysis</vt:lpstr>
      <vt:lpstr>qNaiveBayes</vt:lpstr>
      <vt:lpstr>qLDA</vt:lpstr>
      <vt:lpstr>qDecisionTrees</vt:lpstr>
      <vt:lpstr>SpamHam</vt:lpstr>
      <vt:lpstr>LendingClubData</vt:lpstr>
      <vt:lpstr>Balloons</vt:lpstr>
      <vt:lpstr>Candy_Bar</vt:lpstr>
      <vt:lpstr>Flowers</vt:lpstr>
      <vt:lpstr>Get_Well_Card</vt:lpstr>
      <vt:lpstr>Soda</vt:lpstr>
      <vt:lpstr>Stuffed_Animal</vt:lpstr>
      <vt:lpstr>SplittingExamplePt3!X1_</vt:lpstr>
      <vt:lpstr>SplittingExamplePt3!X2_</vt:lpstr>
      <vt:lpstr>X2_</vt:lpstr>
      <vt:lpstr>SplittingExamplePt3!X3_</vt:lpstr>
      <vt:lpstr>X3_</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David Romoff</cp:lastModifiedBy>
  <dcterms:created xsi:type="dcterms:W3CDTF">2021-03-06T03:52:09Z</dcterms:created>
  <dcterms:modified xsi:type="dcterms:W3CDTF">2022-07-22T15:34:18Z</dcterms:modified>
</cp:coreProperties>
</file>